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9465" windowHeight="4620" tabRatio="456" activeTab="0"/>
  </bookViews>
  <sheets>
    <sheet name="criteris" sheetId="1" r:id="rId1"/>
    <sheet name="quadre resum " sheetId="2" r:id="rId2"/>
  </sheets>
  <definedNames>
    <definedName name="_xlnm.Print_Titles" localSheetId="1">'quadre resum '!$1:$2</definedName>
  </definedNames>
  <calcPr fullCalcOnLoad="1"/>
</workbook>
</file>

<file path=xl/sharedStrings.xml><?xml version="1.0" encoding="utf-8"?>
<sst xmlns="http://schemas.openxmlformats.org/spreadsheetml/2006/main" count="560" uniqueCount="296">
  <si>
    <t>IMPORT</t>
  </si>
  <si>
    <t>TOTAL</t>
  </si>
  <si>
    <t>PROPOSTA</t>
  </si>
  <si>
    <t>CENTRE</t>
  </si>
  <si>
    <t>PRIORITAT</t>
  </si>
  <si>
    <t>DESTÍ</t>
  </si>
  <si>
    <t>TRANSPORT</t>
  </si>
  <si>
    <t>DATES</t>
  </si>
  <si>
    <t>MOTIU</t>
  </si>
  <si>
    <t>CRÈDITS</t>
  </si>
  <si>
    <t>OBSERVACIONS</t>
  </si>
  <si>
    <t>CÀRREC</t>
  </si>
  <si>
    <t>PRIORITZA</t>
  </si>
  <si>
    <t>PRESSUPOST</t>
  </si>
  <si>
    <t>DEMANAT</t>
  </si>
  <si>
    <t>SUBVENCIONABLE</t>
  </si>
  <si>
    <t>FD</t>
  </si>
  <si>
    <t>FC</t>
  </si>
  <si>
    <t>FCR</t>
  </si>
  <si>
    <t>1R CRITERI</t>
  </si>
  <si>
    <t>FP</t>
  </si>
  <si>
    <t>2n CRITERI</t>
  </si>
  <si>
    <t>3r CRITERI</t>
  </si>
  <si>
    <t>AJUT</t>
  </si>
  <si>
    <t>Pressupost total:</t>
  </si>
  <si>
    <t>Pressupost a repartir:</t>
  </si>
  <si>
    <t>Dintre de cada centre, la quantitat assignada es distribuirà en funció de:</t>
  </si>
  <si>
    <r>
      <t>F</t>
    </r>
    <r>
      <rPr>
        <sz val="9"/>
        <rFont val="Arial"/>
        <family val="2"/>
      </rPr>
      <t xml:space="preserve">actor </t>
    </r>
    <r>
      <rPr>
        <b/>
        <sz val="9"/>
        <rFont val="Arial"/>
        <family val="0"/>
      </rPr>
      <t>P</t>
    </r>
    <r>
      <rPr>
        <sz val="9"/>
        <rFont val="Arial"/>
        <family val="2"/>
      </rPr>
      <t>rioritat:</t>
    </r>
  </si>
  <si>
    <t>Prioritat 1</t>
  </si>
  <si>
    <t>Prioritat 2</t>
  </si>
  <si>
    <t>Prioritat 3</t>
  </si>
  <si>
    <t>Altres</t>
  </si>
  <si>
    <r>
      <t>F</t>
    </r>
    <r>
      <rPr>
        <sz val="9"/>
        <rFont val="Arial"/>
        <family val="2"/>
      </rPr>
      <t xml:space="preserve">actor de </t>
    </r>
    <r>
      <rPr>
        <b/>
        <sz val="9"/>
        <rFont val="Arial"/>
        <family val="0"/>
      </rPr>
      <t>D</t>
    </r>
    <r>
      <rPr>
        <sz val="9"/>
        <rFont val="Arial"/>
        <family val="2"/>
      </rPr>
      <t>istància:</t>
    </r>
  </si>
  <si>
    <t>Espanya</t>
  </si>
  <si>
    <t>Europa</t>
  </si>
  <si>
    <r>
      <t>F</t>
    </r>
    <r>
      <rPr>
        <sz val="9"/>
        <rFont val="Arial"/>
        <family val="2"/>
      </rPr>
      <t xml:space="preserve">actor de </t>
    </r>
    <r>
      <rPr>
        <b/>
        <sz val="9"/>
        <rFont val="Arial"/>
        <family val="0"/>
      </rPr>
      <t>C</t>
    </r>
    <r>
      <rPr>
        <sz val="9"/>
        <rFont val="Arial"/>
        <family val="2"/>
      </rPr>
      <t>ol·lectivitat:</t>
    </r>
  </si>
  <si>
    <r>
      <t>F</t>
    </r>
    <r>
      <rPr>
        <sz val="9"/>
        <rFont val="Arial"/>
        <family val="2"/>
      </rPr>
      <t xml:space="preserve">actor de </t>
    </r>
    <r>
      <rPr>
        <b/>
        <sz val="9"/>
        <rFont val="Arial"/>
        <family val="0"/>
      </rPr>
      <t>CR</t>
    </r>
    <r>
      <rPr>
        <sz val="9"/>
        <rFont val="Arial"/>
        <family val="2"/>
      </rPr>
      <t>èdit:</t>
    </r>
  </si>
  <si>
    <t>Crèdits</t>
  </si>
  <si>
    <t>No crèdits</t>
  </si>
  <si>
    <t>% subvencionat</t>
  </si>
  <si>
    <t xml:space="preserve">TOTAL </t>
  </si>
  <si>
    <t>Directora</t>
  </si>
  <si>
    <t>EUPB</t>
  </si>
  <si>
    <t>ETSAB</t>
  </si>
  <si>
    <t>ETSAV</t>
  </si>
  <si>
    <t>Professor titular</t>
  </si>
  <si>
    <t>FNB</t>
  </si>
  <si>
    <t>ETSEIB</t>
  </si>
  <si>
    <t>EUPM</t>
  </si>
  <si>
    <t>ETSECCPB</t>
  </si>
  <si>
    <t>EUPVG</t>
  </si>
  <si>
    <t>(hem restat les dades dels viatges que ja estan coberts)</t>
  </si>
  <si>
    <t>NÚM. EST.</t>
  </si>
  <si>
    <t xml:space="preserve">D'acord amb els criteris per a la concessió dels ajuts: </t>
  </si>
  <si>
    <t>Es prioritzaran les propostes de viatges  col·lectius, i només s'admetran 3 sol·licituds prioritzades pels centres.</t>
  </si>
  <si>
    <t>Com a primer criteri i per tal d'aconseguir una distribució més equitativa entre els centres:</t>
  </si>
  <si>
    <t>Total repartit:</t>
  </si>
  <si>
    <t>Romanent:</t>
  </si>
  <si>
    <t>Catalunya</t>
  </si>
  <si>
    <t>de 51 a 100</t>
  </si>
  <si>
    <t>més de 100</t>
  </si>
  <si>
    <t>de 10 a 51</t>
  </si>
  <si>
    <t>de 0 a 9</t>
  </si>
  <si>
    <t>Com a 2n criteri el romanent a repartir en funció dels factors que s'especifiquen</t>
  </si>
  <si>
    <t>Com a 3r criteri el 50% a repartir en funció dels factors anteriors</t>
  </si>
  <si>
    <t>Mínims concedits:</t>
  </si>
  <si>
    <t>Viatges col·lectius sense prioritzar</t>
  </si>
  <si>
    <t>Viatges individuals</t>
  </si>
  <si>
    <t>Viatges col·lectius amb prioritat 1</t>
  </si>
  <si>
    <t>Viatges col·lectius amb prioritat 2 o 3</t>
  </si>
  <si>
    <t xml:space="preserve"> TOTAL</t>
  </si>
  <si>
    <t>50% a repartir uniformement entre tots els centres que han presentat fins a 3 sol·licituds col·lectives: 1.250.000 PTA</t>
  </si>
  <si>
    <t>RESPONSABLE</t>
  </si>
  <si>
    <t>22/04/01 al 28/04/01</t>
  </si>
  <si>
    <t>Joaquim Edo Tomás</t>
  </si>
  <si>
    <t>Imma Torra Bitlloch</t>
  </si>
  <si>
    <t>Parc Natural de la Zona Volcànica de La Garrotxa</t>
  </si>
  <si>
    <t>Autocar</t>
  </si>
  <si>
    <t>Visita a una zona d'excepcional interès geològic</t>
  </si>
  <si>
    <t>Josep Biosca Munts</t>
  </si>
  <si>
    <t>Professor encarregat del curs</t>
  </si>
  <si>
    <t>Tarragona</t>
  </si>
  <si>
    <t>Visita al complex petroquímic de Tarragona</t>
  </si>
  <si>
    <t>Pere Busquets Rubió</t>
  </si>
  <si>
    <t xml:space="preserve">Professor de l'assignatura </t>
  </si>
  <si>
    <t>Novembre 2001</t>
  </si>
  <si>
    <t>Visita a diferents plantes químiques</t>
  </si>
  <si>
    <t>Professor responsable de l'assignatura</t>
  </si>
  <si>
    <t>Dins Catalunya</t>
  </si>
  <si>
    <t>Durant l'any 2001</t>
  </si>
  <si>
    <t>Raúl Osorio Gómez</t>
  </si>
  <si>
    <t>Pont de Vilomara</t>
  </si>
  <si>
    <t>Josep Font Soldevila</t>
  </si>
  <si>
    <t>Caldes de Malavella</t>
  </si>
  <si>
    <t>Visita a la fàbrica de piles</t>
  </si>
  <si>
    <t>Visita al balneari i planta embotelladora de Vichy Catalan</t>
  </si>
  <si>
    <t>Manresa</t>
  </si>
  <si>
    <t>Visita a l'abocador de RSU</t>
  </si>
  <si>
    <t>Alt Berguedà</t>
  </si>
  <si>
    <t>Visita a la zona minera i museu</t>
  </si>
  <si>
    <t>Saragossa</t>
  </si>
  <si>
    <t>Visita a la fira SMAGUA</t>
  </si>
  <si>
    <t>Visita a la construcció d'un pou</t>
  </si>
  <si>
    <t>Sant Vicenç de Castellet-Castellbell- Cardona</t>
  </si>
  <si>
    <t>Venècia</t>
  </si>
  <si>
    <t>Avió i tren</t>
  </si>
  <si>
    <t>29/07/01 al 01/09/01</t>
  </si>
  <si>
    <t>XXVI International Laboratory of Architecture and Urban Design</t>
  </si>
  <si>
    <t>Joaquim Regot</t>
  </si>
  <si>
    <t>Cap d'Estudis ETSAB</t>
  </si>
  <si>
    <t>Bordeaux.França</t>
  </si>
  <si>
    <t>Tren</t>
  </si>
  <si>
    <t>17/09/01 al 27/09/01</t>
  </si>
  <si>
    <t>Teresa Rovira Llobera</t>
  </si>
  <si>
    <t>Responsable del Programa Intensiu</t>
  </si>
  <si>
    <t>Montserrat Carbonell Ventura</t>
  </si>
  <si>
    <t>ETSEIT</t>
  </si>
  <si>
    <t>Cotxes</t>
  </si>
  <si>
    <t>Tardor del 2001</t>
  </si>
  <si>
    <t>Visita a 10 fàbriques diferents</t>
  </si>
  <si>
    <t>Francesc Astals</t>
  </si>
  <si>
    <t>Jaume Gibert Pedrosa</t>
  </si>
  <si>
    <t>26/10/01 al 29/10/01</t>
  </si>
  <si>
    <t>Pere Riera Panyellas</t>
  </si>
  <si>
    <t>Ricard Pie i Ninot</t>
  </si>
  <si>
    <t>Cap d'Estudis</t>
  </si>
  <si>
    <t>Director de l'ETSAV</t>
  </si>
  <si>
    <t>Director ETSEIT</t>
  </si>
  <si>
    <t xml:space="preserve">Complementar els continguts de l'assignatura </t>
  </si>
  <si>
    <t xml:space="preserve">Teresa Coll i Ausió </t>
  </si>
  <si>
    <t xml:space="preserve">Andreu Català Mallofré </t>
  </si>
  <si>
    <t>Director EUPVG</t>
  </si>
  <si>
    <t>Visita a la planta de REPSOL</t>
  </si>
  <si>
    <t>Ana Sastre</t>
  </si>
  <si>
    <t>Javier Dies Llovera</t>
  </si>
  <si>
    <t>Ames, St. Vicens dels Horts</t>
  </si>
  <si>
    <t>14/02/01 al 15/02/01</t>
  </si>
  <si>
    <t>Josep Bordonau</t>
  </si>
  <si>
    <t>Visita i seminaris d'enginyeria</t>
  </si>
  <si>
    <t>Prat de Llobregat</t>
  </si>
  <si>
    <t xml:space="preserve">Visita a la  fàbrica FISIPE S.A. I CARBUROS METALICOS </t>
  </si>
  <si>
    <t>Lluís Puigjaner Corbella</t>
  </si>
  <si>
    <t>Martorell</t>
  </si>
  <si>
    <t>Visita a la Fàbrica CERESTAR IBERICA</t>
  </si>
  <si>
    <t>El Prat de Llobregat</t>
  </si>
  <si>
    <t>Visita a la fàbrica DAMM S.A.</t>
  </si>
  <si>
    <t>Visita a la fàbrica DOW IBERICA</t>
  </si>
  <si>
    <t>Visita a la fàbrica SOLVAY</t>
  </si>
  <si>
    <t>Antonio Espuña Camarasa</t>
  </si>
  <si>
    <t>Idiada</t>
  </si>
  <si>
    <t>Visita Idiada i assistència a un assaig crash frontal</t>
  </si>
  <si>
    <t>Jesús Álvarez</t>
  </si>
  <si>
    <t>Sta. Pèrpetua de la Mogoda</t>
  </si>
  <si>
    <t>Visita a l'empresa ALSTOM</t>
  </si>
  <si>
    <t>Francisco Liesa Mestres</t>
  </si>
  <si>
    <t>Ripoll</t>
  </si>
  <si>
    <t>Visita a la fàbrica SOLER Y PALAU</t>
  </si>
  <si>
    <t>Marc Barracó i Serra</t>
  </si>
  <si>
    <t>Catedràtic de Mecànica de Fluids</t>
  </si>
  <si>
    <t>21 i 28/05/01</t>
  </si>
  <si>
    <t>Visita a la fàbrica BAYER</t>
  </si>
  <si>
    <t>Buenos Aires</t>
  </si>
  <si>
    <t>18/10/2001 28/10/01</t>
  </si>
  <si>
    <t>01/04/2001 al 07/04/01</t>
  </si>
  <si>
    <t>Proporcionar a l'estudiant una visió dels coneixements adquirits</t>
  </si>
  <si>
    <t>Manuel Espino Infantes</t>
  </si>
  <si>
    <t>Joan Ramon Casas Rius</t>
  </si>
  <si>
    <t>Madrid-Santander-Bilbao</t>
  </si>
  <si>
    <t>31/03/01 al 06/04/01</t>
  </si>
  <si>
    <t>Cap d'Estudis ETSCCPB</t>
  </si>
  <si>
    <t>Cap d'Estudis Eng. Geològica</t>
  </si>
  <si>
    <t>Tenerife</t>
  </si>
  <si>
    <t>02/04/2001 al 06/04/01</t>
  </si>
  <si>
    <t>Luis Luengo San Cristobal</t>
  </si>
  <si>
    <t>Avió</t>
  </si>
  <si>
    <t>03/07/01 al 04/09/01</t>
  </si>
  <si>
    <t>SotsDirector  Relacions Internacionals</t>
  </si>
  <si>
    <t>Ferrocarril</t>
  </si>
  <si>
    <t>Juan Carlos Aguado Chao</t>
  </si>
  <si>
    <t>Vicedegà Cap d'Estudis</t>
  </si>
  <si>
    <t>Alexandre Monferrer de la Peña</t>
  </si>
  <si>
    <t>Degà</t>
  </si>
  <si>
    <t>EUETIT</t>
  </si>
  <si>
    <t>Timisoara (Rumania)</t>
  </si>
  <si>
    <t>26/06/01 al 01/07/01</t>
  </si>
  <si>
    <t>Obtenció d'informació sobre la fatiga de cables</t>
  </si>
  <si>
    <t>Rafael Pindado Rico</t>
  </si>
  <si>
    <t>Director EUETIT</t>
  </si>
  <si>
    <t>Visita a la central nuclear d'Ascó</t>
  </si>
  <si>
    <t>Pràctiques de l'assignatura</t>
  </si>
  <si>
    <t>Jaume Rosell Colomina</t>
  </si>
  <si>
    <t>Cap de Composició Arquitectònica</t>
  </si>
  <si>
    <t>Francesc Jordana Riba</t>
  </si>
  <si>
    <t>Director</t>
  </si>
  <si>
    <t>Xile</t>
  </si>
  <si>
    <t>19/09/01 al 16/12/01</t>
  </si>
  <si>
    <t>Catalogació d'una zona d'edificis de la ciutat</t>
  </si>
  <si>
    <t>24/08/01 al 18/09/01</t>
  </si>
  <si>
    <t>Treballar amb arquitectes, estudiants i mètodes d'altres països</t>
  </si>
  <si>
    <t xml:space="preserve">Enric Masip </t>
  </si>
  <si>
    <t>Sots-Director</t>
  </si>
  <si>
    <t>ESAB</t>
  </si>
  <si>
    <t>11/05/01 al 16/05/01</t>
  </si>
  <si>
    <t>Luis Maldonado Rius</t>
  </si>
  <si>
    <t>F. Xavier Martínez</t>
  </si>
  <si>
    <t>Rumania</t>
  </si>
  <si>
    <t>23/06/01 al 27/07/01</t>
  </si>
  <si>
    <t>Coordinadora RRFF</t>
  </si>
  <si>
    <t>Noruega</t>
  </si>
  <si>
    <t>19/07/2001 al 09/09/01</t>
  </si>
  <si>
    <t>Praga</t>
  </si>
  <si>
    <t>30/06/01 al 15/07/01</t>
  </si>
  <si>
    <t>Visitar obres d'arquitectura</t>
  </si>
  <si>
    <t>Miguel Usandizaga</t>
  </si>
  <si>
    <t>Iugoslàvia</t>
  </si>
  <si>
    <t>29/06/2001 al 03/09/01</t>
  </si>
  <si>
    <t>Pràctiques en obres</t>
  </si>
  <si>
    <t>Grècia</t>
  </si>
  <si>
    <t>Avió-Ferry</t>
  </si>
  <si>
    <t>24/06/01 al 13/08/01</t>
  </si>
  <si>
    <t>Autobús</t>
  </si>
  <si>
    <t>Sots-Director ETSEIB</t>
  </si>
  <si>
    <t xml:space="preserve">Professor titular del departament F.I.N </t>
  </si>
  <si>
    <t>Pràctiques de les assignatures "Investigación y Prospección Minera"</t>
  </si>
  <si>
    <t>Taller de Projectes intensiu del Programa Sócrates</t>
  </si>
  <si>
    <t>Visita a la Central Nuclear Vandellós, per complementar les assignatures</t>
  </si>
  <si>
    <t>Visita al Consorci d'Aigües</t>
  </si>
  <si>
    <t>Analitzar les zones portuàries de Gènova i Marsella</t>
  </si>
  <si>
    <t>Marsella - Gènova</t>
  </si>
  <si>
    <t>Potenciar l'intercanvi entre facultats i realitzar visites  d'interès</t>
  </si>
  <si>
    <t>México</t>
  </si>
  <si>
    <t>Assistència a un curs d'especialització en simuladors.</t>
  </si>
  <si>
    <t>Visita a la fàbrica de motors propulsors marins en Astillers</t>
  </si>
  <si>
    <t>Pràctiques i coneixement del país i la seva arquitectura</t>
  </si>
  <si>
    <t>Pràctiques en empresa metal·lúrgica</t>
  </si>
  <si>
    <t>Percepció i experiència en projectes de jardineria</t>
  </si>
  <si>
    <t>Montserrat Sánchez</t>
  </si>
  <si>
    <t>Mª Àngels Giménez Fdez.</t>
  </si>
  <si>
    <t>Cap d'Estudis Obres Públiques</t>
  </si>
  <si>
    <t xml:space="preserve">Manuel Gómez Valentín </t>
  </si>
  <si>
    <t>Sebastià Olivella Pastallé</t>
  </si>
  <si>
    <t>Carlos Tàpia Fernández</t>
  </si>
  <si>
    <t>FORA DE CONVOCATÒRIA</t>
  </si>
  <si>
    <t>Joan Puigdomènech Franquesa</t>
  </si>
  <si>
    <t xml:space="preserve">Anna Bonsfills Pedrós </t>
  </si>
  <si>
    <t>Assistència al congrés mundial d'energia i centrals nuclears</t>
  </si>
  <si>
    <t>París</t>
  </si>
  <si>
    <t>Girona</t>
  </si>
  <si>
    <t>Viatge esportiu</t>
  </si>
  <si>
    <t>Sotsdirector de l'ETSAB</t>
  </si>
  <si>
    <t>Vallès - Àrea Metropolitana de Barcelona</t>
  </si>
  <si>
    <t>Itàlia</t>
  </si>
  <si>
    <t xml:space="preserve">No posa quantitat demanada       </t>
  </si>
  <si>
    <t>Només són subvencionables els desplaçaments</t>
  </si>
  <si>
    <t>València</t>
  </si>
  <si>
    <t>Els viatges s'hauran d'haver realitzat dins de l'any 2001</t>
  </si>
  <si>
    <t xml:space="preserve">                                138.889 per centre presentat</t>
  </si>
  <si>
    <t>Finalment només es va fer la visita del 28/05, tal com acredita la documentació.</t>
  </si>
  <si>
    <t>138.889 / 6 factors = 23.148 / factor</t>
  </si>
  <si>
    <t>334.866 / 63 (suma dels factors de prioritat d'aquests viatges) =  5315 / factor</t>
  </si>
  <si>
    <t>(2n criteri)</t>
  </si>
  <si>
    <t>(3r criteri)</t>
  </si>
  <si>
    <t>1.250.000 / 9 centres = 138.889 PTA per centre presentat</t>
  </si>
  <si>
    <t>Furgonetes de lloguer</t>
  </si>
  <si>
    <t>Alicante, Almería, Sevilla, Huelva, Córdoba</t>
  </si>
  <si>
    <t>Visites a diferents explotacions mineres</t>
  </si>
  <si>
    <t>Manresa- Vacarisses- Pont Vilomara - Manresa</t>
  </si>
  <si>
    <t>Visita de camp  a aqüífers</t>
  </si>
  <si>
    <t>Aquiles González Raventos</t>
  </si>
  <si>
    <t>Desembre 2001</t>
  </si>
  <si>
    <t>Microbús</t>
  </si>
  <si>
    <t xml:space="preserve">Només són subvencionables els desplaçaments. </t>
  </si>
  <si>
    <t>Aspecte pràctic de complementació del currículum</t>
  </si>
  <si>
    <t>Carles Llop Torné</t>
  </si>
  <si>
    <t>Minibús</t>
  </si>
  <si>
    <t>Santander-Gijón-Lugo-Salamanca-Madrid</t>
  </si>
  <si>
    <t>Director ETSECCPB</t>
  </si>
  <si>
    <t>Cádiz</t>
  </si>
  <si>
    <t>1ª setmana de desembre</t>
  </si>
  <si>
    <t>Tarragona- Santes Creus- Cervera</t>
  </si>
  <si>
    <t>1.250.000 / 167= 7485  /  factor</t>
  </si>
  <si>
    <t>Als viatges individuals se'ls hi concedirà com a màxim el 25% del pressupost presentat.</t>
  </si>
  <si>
    <t>ETSETB</t>
  </si>
  <si>
    <t>Madrid</t>
  </si>
  <si>
    <t>Burdeos</t>
  </si>
  <si>
    <t>Milan</t>
  </si>
  <si>
    <t>Furgoneta</t>
  </si>
  <si>
    <t>Avió, tren</t>
  </si>
  <si>
    <t>23/05/2001 al 25/05/2001</t>
  </si>
  <si>
    <t>17/07/2001 al 28/07/2001</t>
  </si>
  <si>
    <t>05/08/2001 al 25/08/2001</t>
  </si>
  <si>
    <t>Viatge al CENTRO DE INSTRUCCIÓN DE MEDICINA AEROSPACIAL</t>
  </si>
  <si>
    <t>Participació en la IV Campanya de vol parabòlic</t>
  </si>
  <si>
    <t>Predisseny de tots els sub-sistemes d'un satèl·lit</t>
  </si>
  <si>
    <t>Jordi Madrenes Boadas</t>
  </si>
  <si>
    <t>Sotsdirector Cap d'estudis ETSETB</t>
  </si>
</sst>
</file>

<file path=xl/styles.xml><?xml version="1.0" encoding="utf-8"?>
<styleSheet xmlns="http://schemas.openxmlformats.org/spreadsheetml/2006/main">
  <numFmts count="1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[$PTA-403]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8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3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9" fontId="6" fillId="0" borderId="0" xfId="0" applyNumberFormat="1" applyFont="1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3" fontId="11" fillId="2" borderId="0" xfId="0" applyNumberFormat="1" applyFont="1" applyFill="1" applyAlignment="1">
      <alignment horizontal="left" vertical="center" wrapText="1"/>
    </xf>
    <xf numFmtId="3" fontId="11" fillId="2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right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4" fontId="11" fillId="2" borderId="0" xfId="0" applyNumberFormat="1" applyFont="1" applyFill="1" applyAlignment="1">
      <alignment horizontal="center" vertical="center" wrapText="1"/>
    </xf>
    <xf numFmtId="3" fontId="11" fillId="0" borderId="2" xfId="0" applyNumberFormat="1" applyFont="1" applyFill="1" applyBorder="1" applyAlignment="1">
      <alignment vertical="center" wrapText="1"/>
    </xf>
    <xf numFmtId="0" fontId="4" fillId="0" borderId="0" xfId="0" applyFont="1" applyAlignment="1">
      <alignment/>
    </xf>
    <xf numFmtId="3" fontId="11" fillId="2" borderId="3" xfId="0" applyNumberFormat="1" applyFont="1" applyFill="1" applyBorder="1" applyAlignment="1">
      <alignment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/>
    </xf>
    <xf numFmtId="3" fontId="7" fillId="2" borderId="0" xfId="0" applyNumberFormat="1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/>
    </xf>
    <xf numFmtId="0" fontId="7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 wrapText="1"/>
    </xf>
    <xf numFmtId="14" fontId="4" fillId="3" borderId="0" xfId="0" applyNumberFormat="1" applyFont="1" applyFill="1" applyAlignment="1">
      <alignment horizontal="right" vertical="center" wrapText="1"/>
    </xf>
    <xf numFmtId="3" fontId="4" fillId="3" borderId="0" xfId="0" applyNumberFormat="1" applyFont="1" applyFill="1" applyAlignment="1">
      <alignment horizontal="right" vertical="center" wrapText="1"/>
    </xf>
    <xf numFmtId="3" fontId="4" fillId="3" borderId="0" xfId="0" applyNumberFormat="1" applyFont="1" applyFill="1" applyAlignment="1">
      <alignment horizontal="center" vertical="center" wrapText="1"/>
    </xf>
    <xf numFmtId="3" fontId="4" fillId="3" borderId="0" xfId="0" applyNumberFormat="1" applyFont="1" applyFill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22">
      <selection activeCell="A49" sqref="A49"/>
    </sheetView>
  </sheetViews>
  <sheetFormatPr defaultColWidth="11.421875" defaultRowHeight="12.75"/>
  <cols>
    <col min="1" max="1" width="18.28125" style="3" customWidth="1"/>
    <col min="2" max="2" width="12.57421875" style="3" customWidth="1"/>
    <col min="3" max="3" width="4.28125" style="3" customWidth="1"/>
    <col min="4" max="16384" width="11.421875" style="3" customWidth="1"/>
  </cols>
  <sheetData>
    <row r="1" ht="12">
      <c r="A1" s="3" t="s">
        <v>53</v>
      </c>
    </row>
    <row r="3" ht="12">
      <c r="A3" s="3" t="s">
        <v>255</v>
      </c>
    </row>
    <row r="5" ht="12">
      <c r="A5" s="3" t="s">
        <v>54</v>
      </c>
    </row>
    <row r="7" ht="12">
      <c r="A7" s="3" t="s">
        <v>55</v>
      </c>
    </row>
    <row r="9" spans="1:2" ht="12">
      <c r="A9" s="1" t="s">
        <v>24</v>
      </c>
      <c r="B9" s="2">
        <v>3000000</v>
      </c>
    </row>
    <row r="10" spans="1:2" ht="12">
      <c r="A10" s="4"/>
      <c r="B10" s="5"/>
    </row>
    <row r="11" spans="1:2" ht="12">
      <c r="A11" s="6" t="s">
        <v>25</v>
      </c>
      <c r="B11" s="2">
        <v>2500000</v>
      </c>
    </row>
    <row r="12" spans="1:2" ht="12">
      <c r="A12" s="4"/>
      <c r="B12" s="5"/>
    </row>
    <row r="13" spans="1:2" ht="12">
      <c r="A13" s="4" t="s">
        <v>71</v>
      </c>
      <c r="B13" s="5"/>
    </row>
    <row r="14" spans="1:5" ht="12">
      <c r="A14" s="4" t="s">
        <v>262</v>
      </c>
      <c r="B14" s="5" t="s">
        <v>256</v>
      </c>
      <c r="E14" s="3" t="s">
        <v>258</v>
      </c>
    </row>
    <row r="15" spans="1:2" ht="12">
      <c r="A15" s="4"/>
      <c r="B15" s="5"/>
    </row>
    <row r="16" spans="1:2" ht="12">
      <c r="A16" s="4" t="s">
        <v>26</v>
      </c>
      <c r="B16" s="5"/>
    </row>
    <row r="17" spans="1:2" ht="12">
      <c r="A17" s="4"/>
      <c r="B17" s="5"/>
    </row>
    <row r="18" spans="1:3" ht="12">
      <c r="A18" s="9" t="s">
        <v>27</v>
      </c>
      <c r="B18" s="7" t="s">
        <v>28</v>
      </c>
      <c r="C18" s="8">
        <v>3</v>
      </c>
    </row>
    <row r="19" spans="1:3" ht="12">
      <c r="A19" s="7"/>
      <c r="B19" s="7" t="s">
        <v>29</v>
      </c>
      <c r="C19" s="8">
        <v>2</v>
      </c>
    </row>
    <row r="20" spans="1:3" ht="12">
      <c r="A20" s="7"/>
      <c r="B20" s="7" t="s">
        <v>30</v>
      </c>
      <c r="C20" s="8">
        <v>1</v>
      </c>
    </row>
    <row r="21" spans="1:3" ht="12">
      <c r="A21" s="7"/>
      <c r="B21" s="7"/>
      <c r="C21" s="8"/>
    </row>
    <row r="22" spans="1:3" ht="12">
      <c r="A22" s="7" t="s">
        <v>56</v>
      </c>
      <c r="B22" s="19">
        <v>915134</v>
      </c>
      <c r="C22" s="8"/>
    </row>
    <row r="23" spans="1:2" ht="12">
      <c r="A23" s="4"/>
      <c r="B23" s="5"/>
    </row>
    <row r="24" spans="1:2" ht="12">
      <c r="A24" s="6" t="s">
        <v>57</v>
      </c>
      <c r="B24" s="2">
        <f>1250000-B22</f>
        <v>334866</v>
      </c>
    </row>
    <row r="25" spans="1:2" ht="12">
      <c r="A25" s="4"/>
      <c r="B25" s="5"/>
    </row>
    <row r="26" spans="1:2" ht="12">
      <c r="A26" s="4" t="s">
        <v>63</v>
      </c>
      <c r="B26" s="5"/>
    </row>
    <row r="27" ht="12">
      <c r="A27" s="18" t="s">
        <v>51</v>
      </c>
    </row>
    <row r="28" ht="12">
      <c r="A28" s="7"/>
    </row>
    <row r="29" spans="1:3" ht="12">
      <c r="A29" s="9" t="s">
        <v>32</v>
      </c>
      <c r="B29" s="7" t="s">
        <v>58</v>
      </c>
      <c r="C29" s="8">
        <v>1</v>
      </c>
    </row>
    <row r="30" spans="1:3" ht="12">
      <c r="A30" s="9"/>
      <c r="B30" s="7" t="s">
        <v>33</v>
      </c>
      <c r="C30" s="8">
        <v>2</v>
      </c>
    </row>
    <row r="31" spans="1:3" ht="12">
      <c r="A31" s="7"/>
      <c r="B31" s="7" t="s">
        <v>34</v>
      </c>
      <c r="C31" s="8">
        <v>3</v>
      </c>
    </row>
    <row r="32" spans="1:3" ht="12">
      <c r="A32" s="7"/>
      <c r="B32" s="7" t="s">
        <v>31</v>
      </c>
      <c r="C32" s="8">
        <v>4</v>
      </c>
    </row>
    <row r="33" ht="12">
      <c r="A33" s="7"/>
    </row>
    <row r="34" spans="1:3" ht="12">
      <c r="A34" s="9" t="s">
        <v>35</v>
      </c>
      <c r="B34" s="7" t="s">
        <v>62</v>
      </c>
      <c r="C34" s="8">
        <v>0</v>
      </c>
    </row>
    <row r="35" spans="1:3" ht="12">
      <c r="A35" s="9"/>
      <c r="B35" s="7" t="s">
        <v>61</v>
      </c>
      <c r="C35" s="8">
        <v>2</v>
      </c>
    </row>
    <row r="36" spans="1:3" ht="12">
      <c r="A36" s="9"/>
      <c r="B36" s="7" t="s">
        <v>59</v>
      </c>
      <c r="C36" s="8">
        <v>3</v>
      </c>
    </row>
    <row r="37" spans="1:3" ht="12">
      <c r="A37" s="9"/>
      <c r="B37" s="7" t="s">
        <v>60</v>
      </c>
      <c r="C37" s="8">
        <v>4</v>
      </c>
    </row>
    <row r="38" ht="12">
      <c r="A38" s="7"/>
    </row>
    <row r="39" spans="1:3" ht="12">
      <c r="A39" s="9" t="s">
        <v>36</v>
      </c>
      <c r="B39" s="7" t="s">
        <v>37</v>
      </c>
      <c r="C39" s="8">
        <v>1</v>
      </c>
    </row>
    <row r="40" spans="2:3" ht="12">
      <c r="B40" s="7" t="s">
        <v>38</v>
      </c>
      <c r="C40" s="8">
        <v>0</v>
      </c>
    </row>
    <row r="42" ht="12">
      <c r="A42" s="3" t="s">
        <v>259</v>
      </c>
    </row>
    <row r="44" ht="12">
      <c r="A44" s="3" t="s">
        <v>64</v>
      </c>
    </row>
    <row r="45" ht="12">
      <c r="A45" s="18" t="s">
        <v>51</v>
      </c>
    </row>
    <row r="47" ht="12">
      <c r="A47" s="3" t="s">
        <v>280</v>
      </c>
    </row>
    <row r="49" ht="12">
      <c r="A49" s="3" t="s">
        <v>281</v>
      </c>
    </row>
    <row r="51" ht="12">
      <c r="A51" s="3" t="s">
        <v>65</v>
      </c>
    </row>
    <row r="52" spans="1:2" ht="12">
      <c r="A52" s="20">
        <v>0.25</v>
      </c>
      <c r="B52" s="3" t="s">
        <v>68</v>
      </c>
    </row>
    <row r="53" spans="1:2" ht="12">
      <c r="A53" s="20">
        <v>0.2</v>
      </c>
      <c r="B53" s="3" t="s">
        <v>69</v>
      </c>
    </row>
    <row r="54" spans="1:2" ht="12">
      <c r="A54" s="20">
        <v>0.15</v>
      </c>
      <c r="B54" s="3" t="s">
        <v>66</v>
      </c>
    </row>
    <row r="55" spans="1:2" ht="12">
      <c r="A55" s="20">
        <v>0.1</v>
      </c>
      <c r="B55" s="3" t="s">
        <v>67</v>
      </c>
    </row>
  </sheetData>
  <printOptions/>
  <pageMargins left="0.3937007874015748" right="0.3937007874015748" top="0.98425196850393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G1">
      <selection activeCell="K11" sqref="K11"/>
    </sheetView>
  </sheetViews>
  <sheetFormatPr defaultColWidth="11.421875" defaultRowHeight="12.75"/>
  <cols>
    <col min="1" max="1" width="3.421875" style="51" customWidth="1"/>
    <col min="2" max="2" width="8.8515625" style="11" customWidth="1"/>
    <col min="3" max="3" width="9.28125" style="10" customWidth="1"/>
    <col min="4" max="4" width="4.8515625" style="10" customWidth="1"/>
    <col min="5" max="5" width="13.8515625" style="11" customWidth="1"/>
    <col min="6" max="6" width="10.28125" style="11" customWidth="1"/>
    <col min="7" max="7" width="8.8515625" style="33" customWidth="1"/>
    <col min="8" max="8" width="16.28125" style="11" customWidth="1"/>
    <col min="9" max="9" width="7.421875" style="10" customWidth="1"/>
    <col min="10" max="10" width="13.28125" style="11" customWidth="1"/>
    <col min="11" max="11" width="12.421875" style="11" customWidth="1"/>
    <col min="12" max="12" width="14.140625" style="11" customWidth="1"/>
    <col min="13" max="13" width="11.140625" style="11" customWidth="1"/>
    <col min="14" max="14" width="12.8515625" style="11" customWidth="1"/>
    <col min="15" max="15" width="11.140625" style="12" hidden="1" customWidth="1"/>
    <col min="16" max="16" width="10.28125" style="14" hidden="1" customWidth="1"/>
    <col min="17" max="17" width="10.28125" style="14" customWidth="1"/>
    <col min="18" max="18" width="14.00390625" style="14" hidden="1" customWidth="1"/>
    <col min="19" max="19" width="9.140625" style="14" hidden="1" customWidth="1"/>
    <col min="20" max="20" width="2.8515625" style="14" hidden="1" customWidth="1"/>
    <col min="21" max="21" width="4.00390625" style="14" hidden="1" customWidth="1"/>
    <col min="22" max="22" width="3.00390625" style="14" hidden="1" customWidth="1"/>
    <col min="23" max="23" width="10.28125" style="14" hidden="1" customWidth="1"/>
    <col min="24" max="24" width="9.140625" style="14" hidden="1" customWidth="1"/>
    <col min="25" max="25" width="8.8515625" style="14" hidden="1" customWidth="1"/>
    <col min="26" max="26" width="9.57421875" style="15" customWidth="1"/>
    <col min="27" max="27" width="12.8515625" style="14" hidden="1" customWidth="1"/>
    <col min="28" max="29" width="11.421875" style="40" customWidth="1"/>
    <col min="30" max="16384" width="11.421875" style="37" customWidth="1"/>
  </cols>
  <sheetData>
    <row r="1" spans="1:27" ht="12" thickBot="1">
      <c r="A1" s="52"/>
      <c r="B1" s="16"/>
      <c r="C1" s="13"/>
      <c r="D1" s="17"/>
      <c r="P1" s="28" t="s">
        <v>0</v>
      </c>
      <c r="Q1" s="28" t="s">
        <v>0</v>
      </c>
      <c r="S1" s="28" t="s">
        <v>1</v>
      </c>
      <c r="W1" s="28" t="s">
        <v>40</v>
      </c>
      <c r="X1" s="28" t="s">
        <v>1</v>
      </c>
      <c r="Y1" s="28" t="s">
        <v>70</v>
      </c>
      <c r="Z1" s="28" t="s">
        <v>2</v>
      </c>
      <c r="AA1" s="36"/>
    </row>
    <row r="2" spans="2:27" ht="22.5">
      <c r="B2" s="27" t="s">
        <v>3</v>
      </c>
      <c r="C2" s="27" t="s">
        <v>4</v>
      </c>
      <c r="D2" s="27" t="s">
        <v>52</v>
      </c>
      <c r="E2" s="27" t="s">
        <v>5</v>
      </c>
      <c r="F2" s="27" t="s">
        <v>6</v>
      </c>
      <c r="G2" s="34" t="s">
        <v>7</v>
      </c>
      <c r="H2" s="27" t="s">
        <v>8</v>
      </c>
      <c r="I2" s="27" t="s">
        <v>9</v>
      </c>
      <c r="J2" s="27" t="s">
        <v>10</v>
      </c>
      <c r="K2" s="27" t="s">
        <v>72</v>
      </c>
      <c r="L2" s="27" t="s">
        <v>11</v>
      </c>
      <c r="M2" s="27" t="s">
        <v>12</v>
      </c>
      <c r="N2" s="27" t="s">
        <v>11</v>
      </c>
      <c r="O2" s="28" t="s">
        <v>13</v>
      </c>
      <c r="P2" s="29" t="s">
        <v>14</v>
      </c>
      <c r="Q2" s="29" t="s">
        <v>15</v>
      </c>
      <c r="R2" s="28" t="s">
        <v>20</v>
      </c>
      <c r="S2" s="29" t="s">
        <v>19</v>
      </c>
      <c r="T2" s="28" t="s">
        <v>16</v>
      </c>
      <c r="U2" s="28" t="s">
        <v>18</v>
      </c>
      <c r="V2" s="28" t="s">
        <v>17</v>
      </c>
      <c r="W2" s="29"/>
      <c r="X2" s="29" t="s">
        <v>21</v>
      </c>
      <c r="Y2" s="29" t="s">
        <v>22</v>
      </c>
      <c r="Z2" s="29" t="s">
        <v>23</v>
      </c>
      <c r="AA2" s="38" t="s">
        <v>39</v>
      </c>
    </row>
    <row r="3" spans="1:27" ht="33.75">
      <c r="A3" s="30">
        <v>1</v>
      </c>
      <c r="B3" s="42" t="s">
        <v>48</v>
      </c>
      <c r="C3" s="43">
        <v>1</v>
      </c>
      <c r="D3" s="43">
        <v>14</v>
      </c>
      <c r="E3" s="42" t="s">
        <v>264</v>
      </c>
      <c r="F3" s="42" t="s">
        <v>263</v>
      </c>
      <c r="G3" s="44" t="s">
        <v>73</v>
      </c>
      <c r="H3" s="42" t="s">
        <v>265</v>
      </c>
      <c r="I3" s="43"/>
      <c r="J3" s="42"/>
      <c r="K3" s="42" t="s">
        <v>74</v>
      </c>
      <c r="L3" s="42" t="s">
        <v>45</v>
      </c>
      <c r="M3" s="42" t="s">
        <v>75</v>
      </c>
      <c r="N3" s="42" t="s">
        <v>41</v>
      </c>
      <c r="O3" s="45">
        <v>225000</v>
      </c>
      <c r="P3" s="46">
        <v>225000</v>
      </c>
      <c r="Q3" s="46">
        <v>225000</v>
      </c>
      <c r="R3" s="46">
        <v>3</v>
      </c>
      <c r="S3" s="46">
        <f>23148*R3</f>
        <v>69444</v>
      </c>
      <c r="T3" s="46">
        <v>2</v>
      </c>
      <c r="U3" s="46">
        <v>0</v>
      </c>
      <c r="V3" s="46">
        <v>2</v>
      </c>
      <c r="W3" s="46">
        <f aca="true" t="shared" si="0" ref="W3:W45">SUM(T3:V3)</f>
        <v>4</v>
      </c>
      <c r="X3" s="46">
        <f>IF(S3=0,0,(S3+(5315*W3)))</f>
        <v>90704</v>
      </c>
      <c r="Y3" s="46">
        <f>X3+(7485*W3)</f>
        <v>120644</v>
      </c>
      <c r="Z3" s="47">
        <f>Y3</f>
        <v>120644</v>
      </c>
      <c r="AA3" s="48">
        <f aca="true" t="shared" si="1" ref="AA3:AA44">Z3/Q3</f>
        <v>0.5361955555555555</v>
      </c>
    </row>
    <row r="4" spans="1:27" ht="33.75">
      <c r="A4" s="30">
        <v>2</v>
      </c>
      <c r="B4" s="21" t="s">
        <v>48</v>
      </c>
      <c r="C4" s="22">
        <v>3</v>
      </c>
      <c r="D4" s="22">
        <v>25</v>
      </c>
      <c r="E4" s="21" t="s">
        <v>76</v>
      </c>
      <c r="F4" s="21" t="s">
        <v>77</v>
      </c>
      <c r="G4" s="26">
        <v>37184</v>
      </c>
      <c r="H4" s="21" t="s">
        <v>78</v>
      </c>
      <c r="I4" s="22"/>
      <c r="J4" s="21"/>
      <c r="K4" s="21" t="s">
        <v>79</v>
      </c>
      <c r="L4" s="21" t="s">
        <v>80</v>
      </c>
      <c r="M4" s="21" t="s">
        <v>75</v>
      </c>
      <c r="N4" s="21" t="s">
        <v>41</v>
      </c>
      <c r="O4" s="23">
        <v>50000</v>
      </c>
      <c r="P4" s="24">
        <v>50000</v>
      </c>
      <c r="Q4" s="24">
        <v>50000</v>
      </c>
      <c r="R4" s="24">
        <v>1</v>
      </c>
      <c r="S4" s="24">
        <f aca="true" t="shared" si="2" ref="S4:S57">23148*R4</f>
        <v>23148</v>
      </c>
      <c r="T4" s="24">
        <v>1</v>
      </c>
      <c r="U4" s="24">
        <v>0</v>
      </c>
      <c r="V4" s="24">
        <v>2</v>
      </c>
      <c r="W4" s="24">
        <f t="shared" si="0"/>
        <v>3</v>
      </c>
      <c r="X4" s="24">
        <f aca="true" t="shared" si="3" ref="X4:X57">IF(S4=0,0,(S4+(5315*W4)))</f>
        <v>39093</v>
      </c>
      <c r="Y4" s="25">
        <v>50000</v>
      </c>
      <c r="Z4" s="25">
        <f aca="true" t="shared" si="4" ref="Z4:Z57">Y4</f>
        <v>50000</v>
      </c>
      <c r="AA4" s="39">
        <f t="shared" si="1"/>
        <v>1</v>
      </c>
    </row>
    <row r="5" spans="1:27" ht="33.75">
      <c r="A5" s="30">
        <v>3</v>
      </c>
      <c r="B5" s="21" t="s">
        <v>48</v>
      </c>
      <c r="C5" s="22">
        <v>0</v>
      </c>
      <c r="D5" s="22">
        <v>46</v>
      </c>
      <c r="E5" s="21" t="s">
        <v>81</v>
      </c>
      <c r="F5" s="21" t="s">
        <v>77</v>
      </c>
      <c r="G5" s="26">
        <v>36985</v>
      </c>
      <c r="H5" s="21" t="s">
        <v>82</v>
      </c>
      <c r="I5" s="22"/>
      <c r="J5" s="21"/>
      <c r="K5" s="21" t="s">
        <v>83</v>
      </c>
      <c r="L5" s="21" t="s">
        <v>84</v>
      </c>
      <c r="M5" s="21" t="s">
        <v>75</v>
      </c>
      <c r="N5" s="21" t="s">
        <v>41</v>
      </c>
      <c r="O5" s="23">
        <v>41000</v>
      </c>
      <c r="P5" s="24">
        <v>41000</v>
      </c>
      <c r="Q5" s="24">
        <v>41000</v>
      </c>
      <c r="R5" s="24">
        <v>0</v>
      </c>
      <c r="S5" s="24">
        <f t="shared" si="2"/>
        <v>0</v>
      </c>
      <c r="T5" s="24">
        <v>1</v>
      </c>
      <c r="U5" s="24">
        <v>0</v>
      </c>
      <c r="V5" s="24">
        <v>2</v>
      </c>
      <c r="W5" s="24">
        <f t="shared" si="0"/>
        <v>3</v>
      </c>
      <c r="X5" s="24">
        <f t="shared" si="3"/>
        <v>0</v>
      </c>
      <c r="Y5" s="24">
        <f aca="true" t="shared" si="5" ref="Y5:Y51">X5+(7485*W5)</f>
        <v>22455</v>
      </c>
      <c r="Z5" s="25">
        <f t="shared" si="4"/>
        <v>22455</v>
      </c>
      <c r="AA5" s="39">
        <f t="shared" si="1"/>
        <v>0.5476829268292683</v>
      </c>
    </row>
    <row r="6" spans="1:27" ht="45">
      <c r="A6" s="30">
        <v>4</v>
      </c>
      <c r="B6" s="21" t="s">
        <v>48</v>
      </c>
      <c r="C6" s="22">
        <v>0</v>
      </c>
      <c r="D6" s="22">
        <v>18</v>
      </c>
      <c r="E6" s="21" t="s">
        <v>266</v>
      </c>
      <c r="F6" s="21" t="s">
        <v>77</v>
      </c>
      <c r="G6" s="26" t="s">
        <v>85</v>
      </c>
      <c r="H6" s="21" t="s">
        <v>86</v>
      </c>
      <c r="I6" s="22"/>
      <c r="J6" s="21"/>
      <c r="K6" s="21" t="s">
        <v>244</v>
      </c>
      <c r="L6" s="21" t="s">
        <v>87</v>
      </c>
      <c r="M6" s="21" t="s">
        <v>75</v>
      </c>
      <c r="N6" s="21" t="s">
        <v>41</v>
      </c>
      <c r="O6" s="23">
        <v>50000</v>
      </c>
      <c r="P6" s="24">
        <v>50000</v>
      </c>
      <c r="Q6" s="24">
        <v>50000</v>
      </c>
      <c r="R6" s="24">
        <v>0</v>
      </c>
      <c r="S6" s="24">
        <f t="shared" si="2"/>
        <v>0</v>
      </c>
      <c r="T6" s="24">
        <v>1</v>
      </c>
      <c r="U6" s="24">
        <v>0</v>
      </c>
      <c r="V6" s="24">
        <v>2</v>
      </c>
      <c r="W6" s="24">
        <f t="shared" si="0"/>
        <v>3</v>
      </c>
      <c r="X6" s="24">
        <f t="shared" si="3"/>
        <v>0</v>
      </c>
      <c r="Y6" s="24">
        <f t="shared" si="5"/>
        <v>22455</v>
      </c>
      <c r="Z6" s="25">
        <f t="shared" si="4"/>
        <v>22455</v>
      </c>
      <c r="AA6" s="39">
        <f t="shared" si="1"/>
        <v>0.4491</v>
      </c>
    </row>
    <row r="7" spans="1:27" ht="45">
      <c r="A7" s="30">
        <v>5</v>
      </c>
      <c r="B7" s="21" t="s">
        <v>48</v>
      </c>
      <c r="C7" s="22">
        <v>2</v>
      </c>
      <c r="D7" s="22">
        <v>81</v>
      </c>
      <c r="E7" s="21" t="s">
        <v>88</v>
      </c>
      <c r="F7" s="21" t="s">
        <v>220</v>
      </c>
      <c r="G7" s="26" t="s">
        <v>89</v>
      </c>
      <c r="H7" s="21" t="s">
        <v>223</v>
      </c>
      <c r="I7" s="22"/>
      <c r="J7" s="21"/>
      <c r="K7" s="21" t="s">
        <v>90</v>
      </c>
      <c r="L7" s="21" t="s">
        <v>45</v>
      </c>
      <c r="M7" s="21" t="s">
        <v>75</v>
      </c>
      <c r="N7" s="21" t="s">
        <v>41</v>
      </c>
      <c r="O7" s="23">
        <v>200000</v>
      </c>
      <c r="P7" s="24">
        <v>200000</v>
      </c>
      <c r="Q7" s="24">
        <v>200000</v>
      </c>
      <c r="R7" s="24">
        <v>2</v>
      </c>
      <c r="S7" s="24">
        <f t="shared" si="2"/>
        <v>46296</v>
      </c>
      <c r="T7" s="24">
        <v>1</v>
      </c>
      <c r="U7" s="24">
        <v>0</v>
      </c>
      <c r="V7" s="24">
        <v>3</v>
      </c>
      <c r="W7" s="24">
        <f t="shared" si="0"/>
        <v>4</v>
      </c>
      <c r="X7" s="24">
        <f t="shared" si="3"/>
        <v>67556</v>
      </c>
      <c r="Y7" s="24">
        <f t="shared" si="5"/>
        <v>97496</v>
      </c>
      <c r="Z7" s="25">
        <f t="shared" si="4"/>
        <v>97496</v>
      </c>
      <c r="AA7" s="39">
        <f t="shared" si="1"/>
        <v>0.48748</v>
      </c>
    </row>
    <row r="8" spans="1:27" ht="33.75">
      <c r="A8" s="30">
        <v>6</v>
      </c>
      <c r="B8" s="21" t="s">
        <v>48</v>
      </c>
      <c r="C8" s="22">
        <v>0</v>
      </c>
      <c r="D8" s="22">
        <v>20</v>
      </c>
      <c r="E8" s="21" t="s">
        <v>91</v>
      </c>
      <c r="F8" s="21" t="s">
        <v>77</v>
      </c>
      <c r="G8" s="26" t="s">
        <v>89</v>
      </c>
      <c r="H8" s="21" t="s">
        <v>94</v>
      </c>
      <c r="I8" s="22"/>
      <c r="J8" s="21"/>
      <c r="K8" s="21" t="s">
        <v>92</v>
      </c>
      <c r="L8" s="21" t="s">
        <v>87</v>
      </c>
      <c r="M8" s="21" t="s">
        <v>75</v>
      </c>
      <c r="N8" s="21" t="s">
        <v>41</v>
      </c>
      <c r="O8" s="23">
        <v>21400</v>
      </c>
      <c r="P8" s="24">
        <v>21400</v>
      </c>
      <c r="Q8" s="24">
        <v>21400</v>
      </c>
      <c r="R8" s="24">
        <v>0</v>
      </c>
      <c r="S8" s="24">
        <f t="shared" si="2"/>
        <v>0</v>
      </c>
      <c r="T8" s="24">
        <v>1</v>
      </c>
      <c r="U8" s="24">
        <v>0</v>
      </c>
      <c r="V8" s="24">
        <v>2</v>
      </c>
      <c r="W8" s="24">
        <f t="shared" si="0"/>
        <v>3</v>
      </c>
      <c r="X8" s="24">
        <f t="shared" si="3"/>
        <v>0</v>
      </c>
      <c r="Y8" s="25">
        <v>21400</v>
      </c>
      <c r="Z8" s="25">
        <f t="shared" si="4"/>
        <v>21400</v>
      </c>
      <c r="AA8" s="39">
        <f t="shared" si="1"/>
        <v>1</v>
      </c>
    </row>
    <row r="9" spans="1:27" ht="33.75">
      <c r="A9" s="30">
        <v>7</v>
      </c>
      <c r="B9" s="21" t="s">
        <v>48</v>
      </c>
      <c r="C9" s="22">
        <v>0</v>
      </c>
      <c r="D9" s="22">
        <v>20</v>
      </c>
      <c r="E9" s="21" t="s">
        <v>93</v>
      </c>
      <c r="F9" s="21" t="s">
        <v>77</v>
      </c>
      <c r="G9" s="26" t="s">
        <v>89</v>
      </c>
      <c r="H9" s="21" t="s">
        <v>95</v>
      </c>
      <c r="I9" s="22"/>
      <c r="J9" s="21"/>
      <c r="K9" s="21" t="s">
        <v>92</v>
      </c>
      <c r="L9" s="21" t="s">
        <v>87</v>
      </c>
      <c r="M9" s="21" t="s">
        <v>75</v>
      </c>
      <c r="N9" s="21" t="s">
        <v>41</v>
      </c>
      <c r="O9" s="23">
        <v>42800</v>
      </c>
      <c r="P9" s="24">
        <v>42800</v>
      </c>
      <c r="Q9" s="24">
        <v>42800</v>
      </c>
      <c r="R9" s="24">
        <v>0</v>
      </c>
      <c r="S9" s="24">
        <f t="shared" si="2"/>
        <v>0</v>
      </c>
      <c r="T9" s="24">
        <v>1</v>
      </c>
      <c r="U9" s="24">
        <v>0</v>
      </c>
      <c r="V9" s="24">
        <v>2</v>
      </c>
      <c r="W9" s="24">
        <f t="shared" si="0"/>
        <v>3</v>
      </c>
      <c r="X9" s="24">
        <f t="shared" si="3"/>
        <v>0</v>
      </c>
      <c r="Y9" s="24">
        <f t="shared" si="5"/>
        <v>22455</v>
      </c>
      <c r="Z9" s="25">
        <f t="shared" si="4"/>
        <v>22455</v>
      </c>
      <c r="AA9" s="39">
        <f t="shared" si="1"/>
        <v>0.5246495327102804</v>
      </c>
    </row>
    <row r="10" spans="1:27" ht="33.75">
      <c r="A10" s="30">
        <v>8</v>
      </c>
      <c r="B10" s="21" t="s">
        <v>48</v>
      </c>
      <c r="C10" s="22">
        <v>0</v>
      </c>
      <c r="D10" s="22">
        <v>13</v>
      </c>
      <c r="E10" s="21" t="s">
        <v>96</v>
      </c>
      <c r="F10" s="21" t="s">
        <v>77</v>
      </c>
      <c r="G10" s="26" t="s">
        <v>89</v>
      </c>
      <c r="H10" s="21" t="s">
        <v>97</v>
      </c>
      <c r="I10" s="22"/>
      <c r="J10" s="21"/>
      <c r="K10" s="21" t="s">
        <v>92</v>
      </c>
      <c r="L10" s="21" t="s">
        <v>87</v>
      </c>
      <c r="M10" s="21" t="s">
        <v>75</v>
      </c>
      <c r="N10" s="21" t="s">
        <v>41</v>
      </c>
      <c r="O10" s="23">
        <v>17120</v>
      </c>
      <c r="P10" s="24">
        <v>17120</v>
      </c>
      <c r="Q10" s="24">
        <v>17120</v>
      </c>
      <c r="R10" s="24">
        <v>0</v>
      </c>
      <c r="S10" s="24">
        <f t="shared" si="2"/>
        <v>0</v>
      </c>
      <c r="T10" s="24">
        <v>1</v>
      </c>
      <c r="U10" s="24">
        <v>0</v>
      </c>
      <c r="V10" s="24">
        <v>2</v>
      </c>
      <c r="W10" s="24">
        <f t="shared" si="0"/>
        <v>3</v>
      </c>
      <c r="X10" s="24">
        <f t="shared" si="3"/>
        <v>0</v>
      </c>
      <c r="Y10" s="25">
        <v>17120</v>
      </c>
      <c r="Z10" s="25">
        <f t="shared" si="4"/>
        <v>17120</v>
      </c>
      <c r="AA10" s="39">
        <f t="shared" si="1"/>
        <v>1</v>
      </c>
    </row>
    <row r="11" spans="1:27" ht="33.75">
      <c r="A11" s="30">
        <v>9</v>
      </c>
      <c r="B11" s="21" t="s">
        <v>48</v>
      </c>
      <c r="C11" s="22">
        <v>0</v>
      </c>
      <c r="D11" s="22">
        <v>13</v>
      </c>
      <c r="E11" s="21" t="s">
        <v>98</v>
      </c>
      <c r="F11" s="21" t="s">
        <v>77</v>
      </c>
      <c r="G11" s="26" t="s">
        <v>89</v>
      </c>
      <c r="H11" s="21" t="s">
        <v>99</v>
      </c>
      <c r="I11" s="22"/>
      <c r="J11" s="21"/>
      <c r="K11" s="21" t="s">
        <v>92</v>
      </c>
      <c r="L11" s="21" t="s">
        <v>87</v>
      </c>
      <c r="M11" s="21" t="s">
        <v>75</v>
      </c>
      <c r="N11" s="21" t="s">
        <v>41</v>
      </c>
      <c r="O11" s="23">
        <v>32100</v>
      </c>
      <c r="P11" s="24">
        <v>32100</v>
      </c>
      <c r="Q11" s="24">
        <v>32100</v>
      </c>
      <c r="R11" s="24">
        <v>0</v>
      </c>
      <c r="S11" s="24">
        <f t="shared" si="2"/>
        <v>0</v>
      </c>
      <c r="T11" s="24">
        <v>1</v>
      </c>
      <c r="U11" s="24">
        <v>0</v>
      </c>
      <c r="V11" s="24">
        <v>2</v>
      </c>
      <c r="W11" s="24">
        <f t="shared" si="0"/>
        <v>3</v>
      </c>
      <c r="X11" s="24">
        <f t="shared" si="3"/>
        <v>0</v>
      </c>
      <c r="Y11" s="24">
        <f t="shared" si="5"/>
        <v>22455</v>
      </c>
      <c r="Z11" s="25">
        <f t="shared" si="4"/>
        <v>22455</v>
      </c>
      <c r="AA11" s="39">
        <f t="shared" si="1"/>
        <v>0.6995327102803738</v>
      </c>
    </row>
    <row r="12" spans="1:27" ht="33.75">
      <c r="A12" s="30">
        <v>10</v>
      </c>
      <c r="B12" s="21" t="s">
        <v>48</v>
      </c>
      <c r="C12" s="22">
        <v>0</v>
      </c>
      <c r="D12" s="22">
        <v>40</v>
      </c>
      <c r="E12" s="21" t="s">
        <v>100</v>
      </c>
      <c r="F12" s="21" t="s">
        <v>77</v>
      </c>
      <c r="G12" s="26" t="s">
        <v>89</v>
      </c>
      <c r="H12" s="21" t="s">
        <v>101</v>
      </c>
      <c r="I12" s="22"/>
      <c r="J12" s="21"/>
      <c r="K12" s="21" t="s">
        <v>92</v>
      </c>
      <c r="L12" s="21" t="s">
        <v>87</v>
      </c>
      <c r="M12" s="21" t="s">
        <v>75</v>
      </c>
      <c r="N12" s="21" t="s">
        <v>41</v>
      </c>
      <c r="O12" s="23">
        <v>85600</v>
      </c>
      <c r="P12" s="24">
        <v>85600</v>
      </c>
      <c r="Q12" s="24">
        <v>85600</v>
      </c>
      <c r="R12" s="24">
        <v>0</v>
      </c>
      <c r="S12" s="24">
        <f t="shared" si="2"/>
        <v>0</v>
      </c>
      <c r="T12" s="24">
        <v>2</v>
      </c>
      <c r="U12" s="24">
        <v>0</v>
      </c>
      <c r="V12" s="24">
        <v>2</v>
      </c>
      <c r="W12" s="24">
        <f t="shared" si="0"/>
        <v>4</v>
      </c>
      <c r="X12" s="24">
        <f t="shared" si="3"/>
        <v>0</v>
      </c>
      <c r="Y12" s="24">
        <f t="shared" si="5"/>
        <v>29940</v>
      </c>
      <c r="Z12" s="25">
        <f t="shared" si="4"/>
        <v>29940</v>
      </c>
      <c r="AA12" s="39">
        <f t="shared" si="1"/>
        <v>0.3497663551401869</v>
      </c>
    </row>
    <row r="13" spans="1:27" ht="33.75">
      <c r="A13" s="30">
        <v>11</v>
      </c>
      <c r="B13" s="21" t="s">
        <v>48</v>
      </c>
      <c r="C13" s="22">
        <v>0</v>
      </c>
      <c r="D13" s="22">
        <v>40</v>
      </c>
      <c r="E13" s="21" t="s">
        <v>88</v>
      </c>
      <c r="F13" s="21" t="s">
        <v>77</v>
      </c>
      <c r="G13" s="26" t="s">
        <v>89</v>
      </c>
      <c r="H13" s="21" t="s">
        <v>102</v>
      </c>
      <c r="I13" s="22"/>
      <c r="J13" s="21"/>
      <c r="K13" s="21" t="s">
        <v>92</v>
      </c>
      <c r="L13" s="21" t="s">
        <v>87</v>
      </c>
      <c r="M13" s="21" t="s">
        <v>75</v>
      </c>
      <c r="N13" s="21" t="s">
        <v>41</v>
      </c>
      <c r="O13" s="23">
        <v>24610</v>
      </c>
      <c r="P13" s="24">
        <v>24610</v>
      </c>
      <c r="Q13" s="24">
        <v>24160</v>
      </c>
      <c r="R13" s="24">
        <v>0</v>
      </c>
      <c r="S13" s="24">
        <f t="shared" si="2"/>
        <v>0</v>
      </c>
      <c r="T13" s="24">
        <v>1</v>
      </c>
      <c r="U13" s="24">
        <v>0</v>
      </c>
      <c r="V13" s="24">
        <v>2</v>
      </c>
      <c r="W13" s="24">
        <f t="shared" si="0"/>
        <v>3</v>
      </c>
      <c r="X13" s="24">
        <f t="shared" si="3"/>
        <v>0</v>
      </c>
      <c r="Y13" s="24">
        <f t="shared" si="5"/>
        <v>22455</v>
      </c>
      <c r="Z13" s="25">
        <f t="shared" si="4"/>
        <v>22455</v>
      </c>
      <c r="AA13" s="39">
        <f t="shared" si="1"/>
        <v>0.9294288079470199</v>
      </c>
    </row>
    <row r="14" spans="1:27" ht="45">
      <c r="A14" s="30">
        <v>12</v>
      </c>
      <c r="B14" s="21" t="s">
        <v>48</v>
      </c>
      <c r="C14" s="22">
        <v>0</v>
      </c>
      <c r="D14" s="22">
        <v>40</v>
      </c>
      <c r="E14" s="21" t="s">
        <v>103</v>
      </c>
      <c r="F14" s="21" t="s">
        <v>77</v>
      </c>
      <c r="G14" s="26" t="s">
        <v>89</v>
      </c>
      <c r="H14" s="21" t="s">
        <v>267</v>
      </c>
      <c r="I14" s="22"/>
      <c r="J14" s="21"/>
      <c r="K14" s="21" t="s">
        <v>92</v>
      </c>
      <c r="L14" s="21" t="s">
        <v>87</v>
      </c>
      <c r="M14" s="21" t="s">
        <v>75</v>
      </c>
      <c r="N14" s="21" t="s">
        <v>41</v>
      </c>
      <c r="O14" s="23">
        <v>26750</v>
      </c>
      <c r="P14" s="24">
        <v>26750</v>
      </c>
      <c r="Q14" s="24">
        <v>26750</v>
      </c>
      <c r="R14" s="24">
        <v>0</v>
      </c>
      <c r="S14" s="24">
        <f t="shared" si="2"/>
        <v>0</v>
      </c>
      <c r="T14" s="24">
        <v>1</v>
      </c>
      <c r="U14" s="24">
        <v>0</v>
      </c>
      <c r="V14" s="24">
        <v>2</v>
      </c>
      <c r="W14" s="24">
        <f t="shared" si="0"/>
        <v>3</v>
      </c>
      <c r="X14" s="24">
        <f t="shared" si="3"/>
        <v>0</v>
      </c>
      <c r="Y14" s="24">
        <f t="shared" si="5"/>
        <v>22455</v>
      </c>
      <c r="Z14" s="25">
        <f t="shared" si="4"/>
        <v>22455</v>
      </c>
      <c r="AA14" s="39">
        <f t="shared" si="1"/>
        <v>0.8394392523364486</v>
      </c>
    </row>
    <row r="15" spans="1:27" ht="45">
      <c r="A15" s="30">
        <v>13</v>
      </c>
      <c r="B15" s="21" t="s">
        <v>43</v>
      </c>
      <c r="C15" s="22">
        <v>0</v>
      </c>
      <c r="D15" s="22">
        <v>6</v>
      </c>
      <c r="E15" s="21" t="s">
        <v>104</v>
      </c>
      <c r="F15" s="21" t="s">
        <v>105</v>
      </c>
      <c r="G15" s="26" t="s">
        <v>106</v>
      </c>
      <c r="H15" s="21" t="s">
        <v>107</v>
      </c>
      <c r="I15" s="22"/>
      <c r="J15" s="21"/>
      <c r="K15" s="21" t="s">
        <v>108</v>
      </c>
      <c r="L15" s="21" t="s">
        <v>109</v>
      </c>
      <c r="M15" s="21" t="s">
        <v>268</v>
      </c>
      <c r="N15" s="21" t="s">
        <v>249</v>
      </c>
      <c r="O15" s="23">
        <v>360000</v>
      </c>
      <c r="P15" s="24">
        <v>360000</v>
      </c>
      <c r="Q15" s="24">
        <v>360000</v>
      </c>
      <c r="R15" s="24">
        <v>0</v>
      </c>
      <c r="S15" s="24">
        <f t="shared" si="2"/>
        <v>0</v>
      </c>
      <c r="T15" s="24">
        <v>3</v>
      </c>
      <c r="U15" s="24">
        <v>0</v>
      </c>
      <c r="V15" s="24">
        <v>0</v>
      </c>
      <c r="W15" s="24">
        <f t="shared" si="0"/>
        <v>3</v>
      </c>
      <c r="X15" s="24">
        <f t="shared" si="3"/>
        <v>0</v>
      </c>
      <c r="Y15" s="24">
        <v>36000</v>
      </c>
      <c r="Z15" s="25">
        <f t="shared" si="4"/>
        <v>36000</v>
      </c>
      <c r="AA15" s="39">
        <f t="shared" si="1"/>
        <v>0.1</v>
      </c>
    </row>
    <row r="16" spans="1:27" ht="33.75">
      <c r="A16" s="30">
        <v>14</v>
      </c>
      <c r="B16" s="21" t="s">
        <v>43</v>
      </c>
      <c r="C16" s="22">
        <v>0</v>
      </c>
      <c r="D16" s="22">
        <v>5</v>
      </c>
      <c r="E16" s="21" t="s">
        <v>110</v>
      </c>
      <c r="F16" s="21" t="s">
        <v>111</v>
      </c>
      <c r="G16" s="26" t="s">
        <v>112</v>
      </c>
      <c r="H16" s="21" t="s">
        <v>224</v>
      </c>
      <c r="I16" s="22"/>
      <c r="J16" s="21"/>
      <c r="K16" s="21" t="s">
        <v>113</v>
      </c>
      <c r="L16" s="21" t="s">
        <v>114</v>
      </c>
      <c r="M16" s="21" t="s">
        <v>108</v>
      </c>
      <c r="N16" s="21" t="s">
        <v>109</v>
      </c>
      <c r="O16" s="23">
        <v>72900</v>
      </c>
      <c r="P16" s="24">
        <v>72900</v>
      </c>
      <c r="Q16" s="24">
        <v>72900</v>
      </c>
      <c r="R16" s="24">
        <v>0</v>
      </c>
      <c r="S16" s="24">
        <f t="shared" si="2"/>
        <v>0</v>
      </c>
      <c r="T16" s="24">
        <v>3</v>
      </c>
      <c r="U16" s="24">
        <v>0</v>
      </c>
      <c r="V16" s="24">
        <v>0</v>
      </c>
      <c r="W16" s="24">
        <f t="shared" si="0"/>
        <v>3</v>
      </c>
      <c r="X16" s="24">
        <f t="shared" si="3"/>
        <v>0</v>
      </c>
      <c r="Y16" s="24">
        <v>18225</v>
      </c>
      <c r="Z16" s="25">
        <f t="shared" si="4"/>
        <v>18225</v>
      </c>
      <c r="AA16" s="39">
        <f t="shared" si="1"/>
        <v>0.25</v>
      </c>
    </row>
    <row r="17" spans="1:27" ht="33.75">
      <c r="A17" s="30">
        <v>15</v>
      </c>
      <c r="B17" s="42" t="s">
        <v>50</v>
      </c>
      <c r="C17" s="43">
        <v>1</v>
      </c>
      <c r="D17" s="43">
        <v>18</v>
      </c>
      <c r="E17" s="42" t="s">
        <v>81</v>
      </c>
      <c r="F17" s="42" t="s">
        <v>77</v>
      </c>
      <c r="G17" s="44" t="s">
        <v>85</v>
      </c>
      <c r="H17" s="42" t="s">
        <v>128</v>
      </c>
      <c r="I17" s="43"/>
      <c r="J17" s="42"/>
      <c r="K17" s="42" t="s">
        <v>129</v>
      </c>
      <c r="L17" s="42" t="s">
        <v>87</v>
      </c>
      <c r="M17" s="42" t="s">
        <v>130</v>
      </c>
      <c r="N17" s="42" t="s">
        <v>131</v>
      </c>
      <c r="O17" s="45">
        <v>60000</v>
      </c>
      <c r="P17" s="46">
        <v>60000</v>
      </c>
      <c r="Q17" s="46">
        <v>60000</v>
      </c>
      <c r="R17" s="46">
        <v>3</v>
      </c>
      <c r="S17" s="47">
        <v>60000</v>
      </c>
      <c r="T17" s="46">
        <v>1</v>
      </c>
      <c r="U17" s="46"/>
      <c r="V17" s="46">
        <v>2</v>
      </c>
      <c r="W17" s="47">
        <f t="shared" si="0"/>
        <v>3</v>
      </c>
      <c r="X17" s="47">
        <v>60000</v>
      </c>
      <c r="Y17" s="47">
        <v>60000</v>
      </c>
      <c r="Z17" s="47">
        <f t="shared" si="4"/>
        <v>60000</v>
      </c>
      <c r="AA17" s="48">
        <f t="shared" si="1"/>
        <v>1</v>
      </c>
    </row>
    <row r="18" spans="1:27" ht="45">
      <c r="A18" s="30">
        <v>16</v>
      </c>
      <c r="B18" s="21" t="s">
        <v>50</v>
      </c>
      <c r="C18" s="22">
        <v>2</v>
      </c>
      <c r="D18" s="22">
        <v>10</v>
      </c>
      <c r="E18" s="21" t="s">
        <v>81</v>
      </c>
      <c r="F18" s="21" t="s">
        <v>220</v>
      </c>
      <c r="G18" s="26" t="s">
        <v>269</v>
      </c>
      <c r="H18" s="21" t="s">
        <v>225</v>
      </c>
      <c r="I18" s="22"/>
      <c r="J18" s="21"/>
      <c r="K18" s="21" t="s">
        <v>173</v>
      </c>
      <c r="L18" s="21" t="s">
        <v>87</v>
      </c>
      <c r="M18" s="21" t="s">
        <v>130</v>
      </c>
      <c r="N18" s="21" t="s">
        <v>131</v>
      </c>
      <c r="O18" s="23">
        <v>58850</v>
      </c>
      <c r="P18" s="24">
        <v>40000</v>
      </c>
      <c r="Q18" s="24">
        <v>40000</v>
      </c>
      <c r="R18" s="24">
        <v>2</v>
      </c>
      <c r="S18" s="25">
        <v>40000</v>
      </c>
      <c r="T18" s="24">
        <v>1</v>
      </c>
      <c r="U18" s="24">
        <v>0</v>
      </c>
      <c r="V18" s="24">
        <v>2</v>
      </c>
      <c r="W18" s="25">
        <f>SUM(T18:V18)</f>
        <v>3</v>
      </c>
      <c r="X18" s="25">
        <v>40000</v>
      </c>
      <c r="Y18" s="25">
        <v>40000</v>
      </c>
      <c r="Z18" s="25">
        <f t="shared" si="4"/>
        <v>40000</v>
      </c>
      <c r="AA18" s="39">
        <f>Z18/Q18</f>
        <v>1</v>
      </c>
    </row>
    <row r="19" spans="1:27" ht="33.75">
      <c r="A19" s="30">
        <v>17</v>
      </c>
      <c r="B19" s="21" t="s">
        <v>50</v>
      </c>
      <c r="C19" s="22">
        <v>3</v>
      </c>
      <c r="D19" s="22">
        <v>10</v>
      </c>
      <c r="E19" s="21" t="s">
        <v>81</v>
      </c>
      <c r="F19" s="21" t="s">
        <v>270</v>
      </c>
      <c r="G19" s="26">
        <v>36981</v>
      </c>
      <c r="H19" s="21" t="s">
        <v>226</v>
      </c>
      <c r="I19" s="22"/>
      <c r="J19" s="21"/>
      <c r="K19" s="21" t="s">
        <v>115</v>
      </c>
      <c r="L19" s="21" t="s">
        <v>87</v>
      </c>
      <c r="M19" s="21" t="s">
        <v>130</v>
      </c>
      <c r="N19" s="21" t="s">
        <v>131</v>
      </c>
      <c r="O19" s="23">
        <v>9250</v>
      </c>
      <c r="P19" s="24">
        <v>9250</v>
      </c>
      <c r="Q19" s="24">
        <v>9250</v>
      </c>
      <c r="R19" s="24">
        <v>1</v>
      </c>
      <c r="S19" s="25">
        <v>9250</v>
      </c>
      <c r="T19" s="24">
        <v>1</v>
      </c>
      <c r="U19" s="24">
        <v>0</v>
      </c>
      <c r="V19" s="24">
        <v>2</v>
      </c>
      <c r="W19" s="25">
        <f t="shared" si="0"/>
        <v>3</v>
      </c>
      <c r="X19" s="25">
        <v>9250</v>
      </c>
      <c r="Y19" s="25">
        <v>9250</v>
      </c>
      <c r="Z19" s="25">
        <f t="shared" si="4"/>
        <v>9250</v>
      </c>
      <c r="AA19" s="39">
        <f t="shared" si="1"/>
        <v>1</v>
      </c>
    </row>
    <row r="20" spans="1:27" ht="33.75">
      <c r="A20" s="30">
        <v>18</v>
      </c>
      <c r="B20" s="42" t="s">
        <v>116</v>
      </c>
      <c r="C20" s="43">
        <v>1</v>
      </c>
      <c r="D20" s="43">
        <v>16</v>
      </c>
      <c r="E20" s="42" t="s">
        <v>250</v>
      </c>
      <c r="F20" s="42" t="s">
        <v>117</v>
      </c>
      <c r="G20" s="44" t="s">
        <v>118</v>
      </c>
      <c r="H20" s="42" t="s">
        <v>119</v>
      </c>
      <c r="I20" s="43"/>
      <c r="J20" s="42"/>
      <c r="K20" s="42" t="s">
        <v>120</v>
      </c>
      <c r="L20" s="42" t="s">
        <v>87</v>
      </c>
      <c r="M20" s="42" t="s">
        <v>121</v>
      </c>
      <c r="N20" s="42" t="s">
        <v>127</v>
      </c>
      <c r="O20" s="45">
        <v>42000</v>
      </c>
      <c r="P20" s="46">
        <v>42000</v>
      </c>
      <c r="Q20" s="46">
        <v>42000</v>
      </c>
      <c r="R20" s="46">
        <v>3</v>
      </c>
      <c r="S20" s="47">
        <v>42000</v>
      </c>
      <c r="T20" s="46">
        <v>1</v>
      </c>
      <c r="U20" s="46">
        <v>0</v>
      </c>
      <c r="V20" s="46">
        <v>2</v>
      </c>
      <c r="W20" s="47">
        <f t="shared" si="0"/>
        <v>3</v>
      </c>
      <c r="X20" s="47">
        <v>42000</v>
      </c>
      <c r="Y20" s="47">
        <v>42000</v>
      </c>
      <c r="Z20" s="47">
        <f t="shared" si="4"/>
        <v>42000</v>
      </c>
      <c r="AA20" s="48">
        <f t="shared" si="1"/>
        <v>1</v>
      </c>
    </row>
    <row r="21" spans="1:27" ht="45">
      <c r="A21" s="30">
        <v>19</v>
      </c>
      <c r="B21" s="42" t="s">
        <v>44</v>
      </c>
      <c r="C21" s="43">
        <v>1</v>
      </c>
      <c r="D21" s="43">
        <v>52</v>
      </c>
      <c r="E21" s="42" t="s">
        <v>228</v>
      </c>
      <c r="F21" s="42" t="s">
        <v>77</v>
      </c>
      <c r="G21" s="44" t="s">
        <v>122</v>
      </c>
      <c r="H21" s="42" t="s">
        <v>227</v>
      </c>
      <c r="I21" s="43"/>
      <c r="J21" s="42" t="s">
        <v>253</v>
      </c>
      <c r="K21" s="42" t="s">
        <v>123</v>
      </c>
      <c r="L21" s="42" t="s">
        <v>125</v>
      </c>
      <c r="M21" s="42" t="s">
        <v>124</v>
      </c>
      <c r="N21" s="42" t="s">
        <v>126</v>
      </c>
      <c r="O21" s="45">
        <v>2236000</v>
      </c>
      <c r="P21" s="46">
        <v>2236000</v>
      </c>
      <c r="Q21" s="46">
        <v>1456000</v>
      </c>
      <c r="R21" s="46">
        <v>3</v>
      </c>
      <c r="S21" s="46">
        <f t="shared" si="2"/>
        <v>69444</v>
      </c>
      <c r="T21" s="46">
        <v>3</v>
      </c>
      <c r="U21" s="46">
        <v>0</v>
      </c>
      <c r="V21" s="46">
        <v>3</v>
      </c>
      <c r="W21" s="46">
        <f t="shared" si="0"/>
        <v>6</v>
      </c>
      <c r="X21" s="46">
        <f t="shared" si="3"/>
        <v>101334</v>
      </c>
      <c r="Y21" s="46">
        <v>364000</v>
      </c>
      <c r="Z21" s="47">
        <f t="shared" si="4"/>
        <v>364000</v>
      </c>
      <c r="AA21" s="48">
        <f t="shared" si="1"/>
        <v>0.25</v>
      </c>
    </row>
    <row r="22" spans="1:27" ht="45">
      <c r="A22" s="30">
        <v>20</v>
      </c>
      <c r="B22" s="42" t="s">
        <v>44</v>
      </c>
      <c r="C22" s="43">
        <v>0</v>
      </c>
      <c r="D22" s="43">
        <v>8</v>
      </c>
      <c r="E22" s="42" t="s">
        <v>251</v>
      </c>
      <c r="F22" s="42" t="s">
        <v>111</v>
      </c>
      <c r="G22" s="44" t="s">
        <v>197</v>
      </c>
      <c r="H22" s="42" t="s">
        <v>198</v>
      </c>
      <c r="I22" s="43"/>
      <c r="J22" s="42" t="s">
        <v>271</v>
      </c>
      <c r="K22" s="42" t="s">
        <v>199</v>
      </c>
      <c r="L22" s="42" t="s">
        <v>87</v>
      </c>
      <c r="M22" s="42" t="s">
        <v>243</v>
      </c>
      <c r="N22" s="42" t="s">
        <v>200</v>
      </c>
      <c r="O22" s="45">
        <v>1000000</v>
      </c>
      <c r="P22" s="46">
        <v>1000000</v>
      </c>
      <c r="Q22" s="46">
        <v>185760</v>
      </c>
      <c r="R22" s="46">
        <v>0</v>
      </c>
      <c r="S22" s="46">
        <f t="shared" si="2"/>
        <v>0</v>
      </c>
      <c r="T22" s="46">
        <v>3</v>
      </c>
      <c r="U22" s="46">
        <v>0</v>
      </c>
      <c r="V22" s="46">
        <v>0</v>
      </c>
      <c r="W22" s="46">
        <f t="shared" si="0"/>
        <v>3</v>
      </c>
      <c r="X22" s="46">
        <f t="shared" si="3"/>
        <v>0</v>
      </c>
      <c r="Y22" s="46">
        <f t="shared" si="5"/>
        <v>22455</v>
      </c>
      <c r="Z22" s="47">
        <f t="shared" si="4"/>
        <v>22455</v>
      </c>
      <c r="AA22" s="48">
        <f t="shared" si="1"/>
        <v>0.12088178294573644</v>
      </c>
    </row>
    <row r="23" spans="1:27" ht="33.75">
      <c r="A23" s="30">
        <v>21</v>
      </c>
      <c r="B23" s="42" t="s">
        <v>44</v>
      </c>
      <c r="C23" s="43">
        <v>0</v>
      </c>
      <c r="D23" s="43">
        <v>1</v>
      </c>
      <c r="E23" s="42" t="s">
        <v>205</v>
      </c>
      <c r="F23" s="42" t="s">
        <v>174</v>
      </c>
      <c r="G23" s="44" t="s">
        <v>206</v>
      </c>
      <c r="H23" s="42" t="s">
        <v>233</v>
      </c>
      <c r="I23" s="43"/>
      <c r="J23" s="42"/>
      <c r="K23" s="42" t="s">
        <v>237</v>
      </c>
      <c r="L23" s="42" t="s">
        <v>207</v>
      </c>
      <c r="M23" s="42" t="s">
        <v>124</v>
      </c>
      <c r="N23" s="42" t="s">
        <v>193</v>
      </c>
      <c r="O23" s="45">
        <v>61850</v>
      </c>
      <c r="P23" s="46">
        <v>61850</v>
      </c>
      <c r="Q23" s="46">
        <v>61850</v>
      </c>
      <c r="R23" s="46">
        <v>0</v>
      </c>
      <c r="S23" s="46">
        <f t="shared" si="2"/>
        <v>0</v>
      </c>
      <c r="T23" s="46">
        <v>3</v>
      </c>
      <c r="U23" s="46">
        <v>0</v>
      </c>
      <c r="V23" s="46">
        <v>0</v>
      </c>
      <c r="W23" s="46">
        <f t="shared" si="0"/>
        <v>3</v>
      </c>
      <c r="X23" s="46">
        <f t="shared" si="3"/>
        <v>0</v>
      </c>
      <c r="Y23" s="46">
        <v>15463</v>
      </c>
      <c r="Z23" s="47">
        <f t="shared" si="4"/>
        <v>15463</v>
      </c>
      <c r="AA23" s="48">
        <f t="shared" si="1"/>
        <v>0.25000808407437347</v>
      </c>
    </row>
    <row r="24" spans="1:27" ht="33.75">
      <c r="A24" s="30">
        <v>22</v>
      </c>
      <c r="B24" s="42" t="s">
        <v>44</v>
      </c>
      <c r="C24" s="43">
        <v>0</v>
      </c>
      <c r="D24" s="43">
        <v>1</v>
      </c>
      <c r="E24" s="42" t="s">
        <v>208</v>
      </c>
      <c r="F24" s="42" t="s">
        <v>174</v>
      </c>
      <c r="G24" s="44" t="s">
        <v>209</v>
      </c>
      <c r="H24" s="42" t="s">
        <v>272</v>
      </c>
      <c r="I24" s="43"/>
      <c r="J24" s="42"/>
      <c r="K24" s="42" t="s">
        <v>237</v>
      </c>
      <c r="L24" s="42" t="s">
        <v>207</v>
      </c>
      <c r="M24" s="42" t="s">
        <v>124</v>
      </c>
      <c r="N24" s="42" t="s">
        <v>193</v>
      </c>
      <c r="O24" s="45">
        <v>122898</v>
      </c>
      <c r="P24" s="46">
        <v>122898</v>
      </c>
      <c r="Q24" s="46">
        <v>122898</v>
      </c>
      <c r="R24" s="46">
        <v>0</v>
      </c>
      <c r="S24" s="46">
        <f t="shared" si="2"/>
        <v>0</v>
      </c>
      <c r="T24" s="46">
        <v>3</v>
      </c>
      <c r="U24" s="46">
        <v>0</v>
      </c>
      <c r="V24" s="46">
        <v>0</v>
      </c>
      <c r="W24" s="46">
        <f t="shared" si="0"/>
        <v>3</v>
      </c>
      <c r="X24" s="46">
        <f t="shared" si="3"/>
        <v>0</v>
      </c>
      <c r="Y24" s="46">
        <f t="shared" si="5"/>
        <v>22455</v>
      </c>
      <c r="Z24" s="47">
        <f t="shared" si="4"/>
        <v>22455</v>
      </c>
      <c r="AA24" s="48">
        <f t="shared" si="1"/>
        <v>0.18271249328711614</v>
      </c>
    </row>
    <row r="25" spans="1:27" ht="33.75">
      <c r="A25" s="30">
        <v>23</v>
      </c>
      <c r="B25" s="42" t="s">
        <v>44</v>
      </c>
      <c r="C25" s="43">
        <v>0</v>
      </c>
      <c r="D25" s="43">
        <v>5</v>
      </c>
      <c r="E25" s="42" t="s">
        <v>210</v>
      </c>
      <c r="F25" s="42" t="s">
        <v>174</v>
      </c>
      <c r="G25" s="44" t="s">
        <v>211</v>
      </c>
      <c r="H25" s="42" t="s">
        <v>212</v>
      </c>
      <c r="I25" s="43"/>
      <c r="J25" s="42" t="s">
        <v>252</v>
      </c>
      <c r="K25" s="42" t="s">
        <v>213</v>
      </c>
      <c r="L25" s="42" t="s">
        <v>87</v>
      </c>
      <c r="M25" s="42" t="s">
        <v>124</v>
      </c>
      <c r="N25" s="42" t="s">
        <v>193</v>
      </c>
      <c r="O25" s="45">
        <v>223184</v>
      </c>
      <c r="P25" s="46">
        <v>223184</v>
      </c>
      <c r="Q25" s="46">
        <v>223184</v>
      </c>
      <c r="R25" s="46">
        <v>0</v>
      </c>
      <c r="S25" s="46">
        <f t="shared" si="2"/>
        <v>0</v>
      </c>
      <c r="T25" s="46">
        <v>3</v>
      </c>
      <c r="U25" s="46">
        <v>0</v>
      </c>
      <c r="V25" s="46">
        <v>0</v>
      </c>
      <c r="W25" s="46">
        <f t="shared" si="0"/>
        <v>3</v>
      </c>
      <c r="X25" s="46">
        <f t="shared" si="3"/>
        <v>0</v>
      </c>
      <c r="Y25" s="46">
        <f t="shared" si="5"/>
        <v>22455</v>
      </c>
      <c r="Z25" s="47">
        <f t="shared" si="4"/>
        <v>22455</v>
      </c>
      <c r="AA25" s="48">
        <f t="shared" si="1"/>
        <v>0.10061205104308553</v>
      </c>
    </row>
    <row r="26" spans="1:27" ht="22.5">
      <c r="A26" s="30">
        <v>24</v>
      </c>
      <c r="B26" s="42" t="s">
        <v>44</v>
      </c>
      <c r="C26" s="43">
        <v>0</v>
      </c>
      <c r="D26" s="43">
        <v>1</v>
      </c>
      <c r="E26" s="42" t="s">
        <v>214</v>
      </c>
      <c r="F26" s="42" t="s">
        <v>174</v>
      </c>
      <c r="G26" s="44" t="s">
        <v>215</v>
      </c>
      <c r="H26" s="42" t="s">
        <v>216</v>
      </c>
      <c r="I26" s="43"/>
      <c r="J26" s="42"/>
      <c r="K26" s="42" t="s">
        <v>237</v>
      </c>
      <c r="L26" s="42" t="s">
        <v>207</v>
      </c>
      <c r="M26" s="42" t="s">
        <v>124</v>
      </c>
      <c r="N26" s="42" t="s">
        <v>193</v>
      </c>
      <c r="O26" s="45">
        <v>70539</v>
      </c>
      <c r="P26" s="46">
        <v>70539</v>
      </c>
      <c r="Q26" s="46">
        <v>48739</v>
      </c>
      <c r="R26" s="46">
        <v>0</v>
      </c>
      <c r="S26" s="46">
        <f t="shared" si="2"/>
        <v>0</v>
      </c>
      <c r="T26" s="46">
        <v>3</v>
      </c>
      <c r="U26" s="46">
        <v>0</v>
      </c>
      <c r="V26" s="46">
        <v>0</v>
      </c>
      <c r="W26" s="46">
        <f t="shared" si="0"/>
        <v>3</v>
      </c>
      <c r="X26" s="46">
        <f t="shared" si="3"/>
        <v>0</v>
      </c>
      <c r="Y26" s="46">
        <v>12185</v>
      </c>
      <c r="Z26" s="47">
        <f t="shared" si="4"/>
        <v>12185</v>
      </c>
      <c r="AA26" s="48">
        <f t="shared" si="1"/>
        <v>0.25000512936252284</v>
      </c>
    </row>
    <row r="27" spans="1:27" ht="45">
      <c r="A27" s="30">
        <v>25</v>
      </c>
      <c r="B27" s="42" t="s">
        <v>44</v>
      </c>
      <c r="C27" s="43">
        <v>0</v>
      </c>
      <c r="D27" s="43">
        <v>1</v>
      </c>
      <c r="E27" s="42" t="s">
        <v>217</v>
      </c>
      <c r="F27" s="42" t="s">
        <v>218</v>
      </c>
      <c r="G27" s="44" t="s">
        <v>219</v>
      </c>
      <c r="H27" s="42" t="s">
        <v>234</v>
      </c>
      <c r="I27" s="43"/>
      <c r="J27" s="42" t="s">
        <v>253</v>
      </c>
      <c r="K27" s="42" t="s">
        <v>237</v>
      </c>
      <c r="L27" s="42" t="s">
        <v>207</v>
      </c>
      <c r="M27" s="42" t="s">
        <v>124</v>
      </c>
      <c r="N27" s="42" t="s">
        <v>193</v>
      </c>
      <c r="O27" s="45">
        <v>99775</v>
      </c>
      <c r="P27" s="46">
        <v>99775</v>
      </c>
      <c r="Q27" s="46">
        <v>72775</v>
      </c>
      <c r="R27" s="46">
        <v>0</v>
      </c>
      <c r="S27" s="46">
        <f t="shared" si="2"/>
        <v>0</v>
      </c>
      <c r="T27" s="46">
        <v>3</v>
      </c>
      <c r="U27" s="46">
        <v>0</v>
      </c>
      <c r="V27" s="46">
        <v>0</v>
      </c>
      <c r="W27" s="46">
        <f t="shared" si="0"/>
        <v>3</v>
      </c>
      <c r="X27" s="46">
        <f t="shared" si="3"/>
        <v>0</v>
      </c>
      <c r="Y27" s="46">
        <v>18194</v>
      </c>
      <c r="Z27" s="47">
        <f t="shared" si="4"/>
        <v>18194</v>
      </c>
      <c r="AA27" s="48">
        <f t="shared" si="1"/>
        <v>0.2500034352456201</v>
      </c>
    </row>
    <row r="28" spans="1:27" ht="45">
      <c r="A28" s="30">
        <v>26</v>
      </c>
      <c r="B28" s="42" t="s">
        <v>44</v>
      </c>
      <c r="C28" s="43">
        <v>0</v>
      </c>
      <c r="D28" s="43">
        <v>3</v>
      </c>
      <c r="E28" s="42" t="s">
        <v>230</v>
      </c>
      <c r="F28" s="42" t="s">
        <v>174</v>
      </c>
      <c r="G28" s="44" t="s">
        <v>175</v>
      </c>
      <c r="H28" s="42" t="s">
        <v>229</v>
      </c>
      <c r="I28" s="43"/>
      <c r="J28" s="42"/>
      <c r="K28" s="42" t="s">
        <v>273</v>
      </c>
      <c r="L28" s="42" t="s">
        <v>176</v>
      </c>
      <c r="M28" s="42" t="s">
        <v>124</v>
      </c>
      <c r="N28" s="42" t="s">
        <v>126</v>
      </c>
      <c r="O28" s="45">
        <v>250191</v>
      </c>
      <c r="P28" s="46">
        <v>250191</v>
      </c>
      <c r="Q28" s="46">
        <v>250191</v>
      </c>
      <c r="R28" s="46">
        <v>0</v>
      </c>
      <c r="S28" s="46">
        <f t="shared" si="2"/>
        <v>0</v>
      </c>
      <c r="T28" s="46">
        <v>4</v>
      </c>
      <c r="U28" s="46">
        <v>0</v>
      </c>
      <c r="V28" s="46">
        <v>0</v>
      </c>
      <c r="W28" s="46">
        <f t="shared" si="0"/>
        <v>4</v>
      </c>
      <c r="X28" s="46">
        <f t="shared" si="3"/>
        <v>0</v>
      </c>
      <c r="Y28" s="46">
        <f t="shared" si="5"/>
        <v>29940</v>
      </c>
      <c r="Z28" s="47">
        <f t="shared" si="4"/>
        <v>29940</v>
      </c>
      <c r="AA28" s="48">
        <f t="shared" si="1"/>
        <v>0.1196685732100675</v>
      </c>
    </row>
    <row r="29" spans="1:27" ht="33.75">
      <c r="A29" s="30">
        <v>27</v>
      </c>
      <c r="B29" s="42" t="s">
        <v>47</v>
      </c>
      <c r="C29" s="43">
        <v>0</v>
      </c>
      <c r="D29" s="43"/>
      <c r="E29" s="42" t="s">
        <v>247</v>
      </c>
      <c r="F29" s="42" t="s">
        <v>77</v>
      </c>
      <c r="G29" s="44">
        <v>37009</v>
      </c>
      <c r="H29" s="42" t="s">
        <v>248</v>
      </c>
      <c r="I29" s="43"/>
      <c r="J29" s="49" t="s">
        <v>242</v>
      </c>
      <c r="K29" s="42" t="s">
        <v>134</v>
      </c>
      <c r="L29" s="42" t="s">
        <v>221</v>
      </c>
      <c r="M29" s="42" t="s">
        <v>134</v>
      </c>
      <c r="N29" s="42" t="s">
        <v>221</v>
      </c>
      <c r="O29" s="45">
        <v>52700</v>
      </c>
      <c r="P29" s="46">
        <v>52700</v>
      </c>
      <c r="Q29" s="47">
        <v>0</v>
      </c>
      <c r="R29" s="46">
        <v>0</v>
      </c>
      <c r="S29" s="46">
        <f t="shared" si="2"/>
        <v>0</v>
      </c>
      <c r="T29" s="46">
        <v>0</v>
      </c>
      <c r="U29" s="46">
        <v>0</v>
      </c>
      <c r="V29" s="46">
        <v>0</v>
      </c>
      <c r="W29" s="46">
        <f t="shared" si="0"/>
        <v>0</v>
      </c>
      <c r="X29" s="46">
        <f t="shared" si="3"/>
        <v>0</v>
      </c>
      <c r="Y29" s="46">
        <f t="shared" si="5"/>
        <v>0</v>
      </c>
      <c r="Z29" s="47">
        <f t="shared" si="4"/>
        <v>0</v>
      </c>
      <c r="AA29" s="48">
        <v>0</v>
      </c>
    </row>
    <row r="30" spans="1:27" ht="33.75">
      <c r="A30" s="30">
        <v>28</v>
      </c>
      <c r="B30" s="42" t="s">
        <v>47</v>
      </c>
      <c r="C30" s="43">
        <v>0</v>
      </c>
      <c r="D30" s="43"/>
      <c r="E30" s="42" t="s">
        <v>81</v>
      </c>
      <c r="F30" s="42" t="s">
        <v>77</v>
      </c>
      <c r="G30" s="44">
        <v>36875</v>
      </c>
      <c r="H30" s="42" t="s">
        <v>132</v>
      </c>
      <c r="I30" s="43"/>
      <c r="J30" s="49" t="s">
        <v>242</v>
      </c>
      <c r="K30" s="42" t="s">
        <v>133</v>
      </c>
      <c r="L30" s="42" t="s">
        <v>87</v>
      </c>
      <c r="M30" s="42" t="s">
        <v>134</v>
      </c>
      <c r="N30" s="42" t="s">
        <v>221</v>
      </c>
      <c r="O30" s="45">
        <v>41370</v>
      </c>
      <c r="P30" s="46">
        <v>41370</v>
      </c>
      <c r="Q30" s="47">
        <v>0</v>
      </c>
      <c r="R30" s="46">
        <v>0</v>
      </c>
      <c r="S30" s="46">
        <f t="shared" si="2"/>
        <v>0</v>
      </c>
      <c r="T30" s="46">
        <v>0</v>
      </c>
      <c r="U30" s="46">
        <v>0</v>
      </c>
      <c r="V30" s="46">
        <v>0</v>
      </c>
      <c r="W30" s="46">
        <f t="shared" si="0"/>
        <v>0</v>
      </c>
      <c r="X30" s="46">
        <f t="shared" si="3"/>
        <v>0</v>
      </c>
      <c r="Y30" s="46">
        <f t="shared" si="5"/>
        <v>0</v>
      </c>
      <c r="Z30" s="47">
        <f t="shared" si="4"/>
        <v>0</v>
      </c>
      <c r="AA30" s="48">
        <v>0</v>
      </c>
    </row>
    <row r="31" spans="1:27" ht="33.75">
      <c r="A31" s="30">
        <v>29</v>
      </c>
      <c r="B31" s="42" t="s">
        <v>47</v>
      </c>
      <c r="C31" s="43">
        <v>1</v>
      </c>
      <c r="D31" s="43">
        <v>260</v>
      </c>
      <c r="E31" s="42" t="s">
        <v>135</v>
      </c>
      <c r="F31" s="42" t="s">
        <v>77</v>
      </c>
      <c r="G31" s="44" t="s">
        <v>136</v>
      </c>
      <c r="H31" s="42" t="s">
        <v>138</v>
      </c>
      <c r="I31" s="43"/>
      <c r="J31" s="42"/>
      <c r="K31" s="42" t="s">
        <v>137</v>
      </c>
      <c r="L31" s="42" t="s">
        <v>87</v>
      </c>
      <c r="M31" s="42" t="s">
        <v>134</v>
      </c>
      <c r="N31" s="42" t="s">
        <v>221</v>
      </c>
      <c r="O31" s="45">
        <v>107000</v>
      </c>
      <c r="P31" s="46">
        <v>107000</v>
      </c>
      <c r="Q31" s="46">
        <v>107000</v>
      </c>
      <c r="R31" s="46">
        <v>3</v>
      </c>
      <c r="S31" s="46">
        <f t="shared" si="2"/>
        <v>69444</v>
      </c>
      <c r="T31" s="46">
        <v>1</v>
      </c>
      <c r="U31" s="46">
        <v>0</v>
      </c>
      <c r="V31" s="46">
        <v>4</v>
      </c>
      <c r="W31" s="46">
        <f t="shared" si="0"/>
        <v>5</v>
      </c>
      <c r="X31" s="46">
        <f t="shared" si="3"/>
        <v>96019</v>
      </c>
      <c r="Y31" s="47">
        <v>107000</v>
      </c>
      <c r="Z31" s="47">
        <f t="shared" si="4"/>
        <v>107000</v>
      </c>
      <c r="AA31" s="48">
        <f t="shared" si="1"/>
        <v>1</v>
      </c>
    </row>
    <row r="32" spans="1:27" ht="33.75">
      <c r="A32" s="30">
        <v>30</v>
      </c>
      <c r="B32" s="42" t="s">
        <v>47</v>
      </c>
      <c r="C32" s="43">
        <v>2</v>
      </c>
      <c r="D32" s="43">
        <v>24</v>
      </c>
      <c r="E32" s="42" t="s">
        <v>81</v>
      </c>
      <c r="F32" s="42" t="s">
        <v>77</v>
      </c>
      <c r="G32" s="44">
        <v>36938</v>
      </c>
      <c r="H32" s="42" t="s">
        <v>138</v>
      </c>
      <c r="I32" s="43"/>
      <c r="J32" s="42"/>
      <c r="K32" s="42" t="s">
        <v>137</v>
      </c>
      <c r="L32" s="42" t="s">
        <v>87</v>
      </c>
      <c r="M32" s="42" t="s">
        <v>134</v>
      </c>
      <c r="N32" s="42" t="s">
        <v>221</v>
      </c>
      <c r="O32" s="45">
        <v>46455</v>
      </c>
      <c r="P32" s="46">
        <v>46455</v>
      </c>
      <c r="Q32" s="46">
        <v>46455</v>
      </c>
      <c r="R32" s="46">
        <v>2</v>
      </c>
      <c r="S32" s="46">
        <f t="shared" si="2"/>
        <v>46296</v>
      </c>
      <c r="T32" s="46">
        <v>1</v>
      </c>
      <c r="U32" s="46">
        <v>0</v>
      </c>
      <c r="V32" s="46">
        <v>2</v>
      </c>
      <c r="W32" s="47">
        <f t="shared" si="0"/>
        <v>3</v>
      </c>
      <c r="X32" s="47">
        <v>46455</v>
      </c>
      <c r="Y32" s="47">
        <v>46455</v>
      </c>
      <c r="Z32" s="47">
        <f t="shared" si="4"/>
        <v>46455</v>
      </c>
      <c r="AA32" s="48">
        <f t="shared" si="1"/>
        <v>1</v>
      </c>
    </row>
    <row r="33" spans="1:27" ht="45">
      <c r="A33" s="30">
        <v>31</v>
      </c>
      <c r="B33" s="21" t="s">
        <v>47</v>
      </c>
      <c r="C33" s="22">
        <v>0</v>
      </c>
      <c r="D33" s="22">
        <v>27</v>
      </c>
      <c r="E33" s="21" t="s">
        <v>139</v>
      </c>
      <c r="F33" s="21" t="s">
        <v>77</v>
      </c>
      <c r="G33" s="26">
        <v>36969</v>
      </c>
      <c r="H33" s="21" t="s">
        <v>140</v>
      </c>
      <c r="I33" s="22"/>
      <c r="J33" s="21"/>
      <c r="K33" s="21" t="s">
        <v>141</v>
      </c>
      <c r="L33" s="21" t="s">
        <v>87</v>
      </c>
      <c r="M33" s="21" t="s">
        <v>134</v>
      </c>
      <c r="N33" s="21" t="s">
        <v>221</v>
      </c>
      <c r="O33" s="23">
        <v>28000</v>
      </c>
      <c r="P33" s="24">
        <v>28000</v>
      </c>
      <c r="Q33" s="24">
        <v>25680</v>
      </c>
      <c r="R33" s="24">
        <v>0</v>
      </c>
      <c r="S33" s="24">
        <f t="shared" si="2"/>
        <v>0</v>
      </c>
      <c r="T33" s="24">
        <v>1</v>
      </c>
      <c r="U33" s="24">
        <v>0</v>
      </c>
      <c r="V33" s="24">
        <v>2</v>
      </c>
      <c r="W33" s="24">
        <f t="shared" si="0"/>
        <v>3</v>
      </c>
      <c r="X33" s="24">
        <f t="shared" si="3"/>
        <v>0</v>
      </c>
      <c r="Y33" s="24">
        <f t="shared" si="5"/>
        <v>22455</v>
      </c>
      <c r="Z33" s="25">
        <f t="shared" si="4"/>
        <v>22455</v>
      </c>
      <c r="AA33" s="39">
        <f t="shared" si="1"/>
        <v>0.8744158878504673</v>
      </c>
    </row>
    <row r="34" spans="1:27" ht="45">
      <c r="A34" s="30">
        <v>32</v>
      </c>
      <c r="B34" s="21" t="s">
        <v>47</v>
      </c>
      <c r="C34" s="22">
        <v>0</v>
      </c>
      <c r="D34" s="22">
        <v>28</v>
      </c>
      <c r="E34" s="21" t="s">
        <v>139</v>
      </c>
      <c r="F34" s="21" t="s">
        <v>77</v>
      </c>
      <c r="G34" s="26">
        <v>36976</v>
      </c>
      <c r="H34" s="21" t="s">
        <v>140</v>
      </c>
      <c r="I34" s="22"/>
      <c r="J34" s="21"/>
      <c r="K34" s="21" t="s">
        <v>141</v>
      </c>
      <c r="L34" s="21" t="s">
        <v>87</v>
      </c>
      <c r="M34" s="21" t="s">
        <v>134</v>
      </c>
      <c r="N34" s="21" t="s">
        <v>221</v>
      </c>
      <c r="O34" s="23">
        <v>28000</v>
      </c>
      <c r="P34" s="24">
        <v>28000</v>
      </c>
      <c r="Q34" s="24">
        <v>25680</v>
      </c>
      <c r="R34" s="24">
        <v>0</v>
      </c>
      <c r="S34" s="24">
        <f t="shared" si="2"/>
        <v>0</v>
      </c>
      <c r="T34" s="24">
        <v>1</v>
      </c>
      <c r="U34" s="24">
        <v>0</v>
      </c>
      <c r="V34" s="24">
        <v>2</v>
      </c>
      <c r="W34" s="24">
        <f t="shared" si="0"/>
        <v>3</v>
      </c>
      <c r="X34" s="24">
        <f t="shared" si="3"/>
        <v>0</v>
      </c>
      <c r="Y34" s="24">
        <f t="shared" si="5"/>
        <v>22455</v>
      </c>
      <c r="Z34" s="25">
        <f t="shared" si="4"/>
        <v>22455</v>
      </c>
      <c r="AA34" s="39">
        <f t="shared" si="1"/>
        <v>0.8744158878504673</v>
      </c>
    </row>
    <row r="35" spans="1:27" ht="33.75">
      <c r="A35" s="30">
        <v>33</v>
      </c>
      <c r="B35" s="21" t="s">
        <v>47</v>
      </c>
      <c r="C35" s="22">
        <v>0</v>
      </c>
      <c r="D35" s="22">
        <v>15</v>
      </c>
      <c r="E35" s="21" t="s">
        <v>142</v>
      </c>
      <c r="F35" s="21" t="s">
        <v>77</v>
      </c>
      <c r="G35" s="26">
        <v>36969</v>
      </c>
      <c r="H35" s="21" t="s">
        <v>143</v>
      </c>
      <c r="I35" s="22"/>
      <c r="J35" s="21"/>
      <c r="K35" s="21" t="s">
        <v>141</v>
      </c>
      <c r="L35" s="21" t="s">
        <v>87</v>
      </c>
      <c r="M35" s="21" t="s">
        <v>134</v>
      </c>
      <c r="N35" s="21" t="s">
        <v>221</v>
      </c>
      <c r="O35" s="23">
        <v>28000</v>
      </c>
      <c r="P35" s="24">
        <v>28000</v>
      </c>
      <c r="Q35" s="24">
        <v>25680</v>
      </c>
      <c r="R35" s="24">
        <v>0</v>
      </c>
      <c r="S35" s="24">
        <f t="shared" si="2"/>
        <v>0</v>
      </c>
      <c r="T35" s="24">
        <v>1</v>
      </c>
      <c r="U35" s="24">
        <v>0</v>
      </c>
      <c r="V35" s="24">
        <v>2</v>
      </c>
      <c r="W35" s="24">
        <f t="shared" si="0"/>
        <v>3</v>
      </c>
      <c r="X35" s="24">
        <f t="shared" si="3"/>
        <v>0</v>
      </c>
      <c r="Y35" s="24">
        <f t="shared" si="5"/>
        <v>22455</v>
      </c>
      <c r="Z35" s="25">
        <f t="shared" si="4"/>
        <v>22455</v>
      </c>
      <c r="AA35" s="39">
        <f t="shared" si="1"/>
        <v>0.8744158878504673</v>
      </c>
    </row>
    <row r="36" spans="1:27" ht="33.75">
      <c r="A36" s="30">
        <v>34</v>
      </c>
      <c r="B36" s="21" t="s">
        <v>47</v>
      </c>
      <c r="C36" s="22">
        <v>0</v>
      </c>
      <c r="D36" s="22">
        <v>14</v>
      </c>
      <c r="E36" s="21" t="s">
        <v>142</v>
      </c>
      <c r="F36" s="21" t="s">
        <v>77</v>
      </c>
      <c r="G36" s="26">
        <v>36976</v>
      </c>
      <c r="H36" s="21" t="s">
        <v>143</v>
      </c>
      <c r="I36" s="22"/>
      <c r="J36" s="21"/>
      <c r="K36" s="21" t="s">
        <v>141</v>
      </c>
      <c r="L36" s="21" t="s">
        <v>87</v>
      </c>
      <c r="M36" s="21" t="s">
        <v>134</v>
      </c>
      <c r="N36" s="21" t="s">
        <v>221</v>
      </c>
      <c r="O36" s="23">
        <v>28000</v>
      </c>
      <c r="P36" s="24">
        <v>28000</v>
      </c>
      <c r="Q36" s="24">
        <v>25680</v>
      </c>
      <c r="R36" s="24">
        <v>0</v>
      </c>
      <c r="S36" s="24">
        <f t="shared" si="2"/>
        <v>0</v>
      </c>
      <c r="T36" s="24">
        <v>1</v>
      </c>
      <c r="U36" s="24">
        <v>0</v>
      </c>
      <c r="V36" s="24">
        <v>2</v>
      </c>
      <c r="W36" s="24">
        <f t="shared" si="0"/>
        <v>3</v>
      </c>
      <c r="X36" s="24">
        <f t="shared" si="3"/>
        <v>0</v>
      </c>
      <c r="Y36" s="24">
        <f t="shared" si="5"/>
        <v>22455</v>
      </c>
      <c r="Z36" s="25">
        <f t="shared" si="4"/>
        <v>22455</v>
      </c>
      <c r="AA36" s="39">
        <f t="shared" si="1"/>
        <v>0.8744158878504673</v>
      </c>
    </row>
    <row r="37" spans="1:27" ht="33.75">
      <c r="A37" s="30">
        <v>35</v>
      </c>
      <c r="B37" s="21" t="s">
        <v>47</v>
      </c>
      <c r="C37" s="22">
        <v>0</v>
      </c>
      <c r="D37" s="22">
        <v>54</v>
      </c>
      <c r="E37" s="21" t="s">
        <v>144</v>
      </c>
      <c r="F37" s="21" t="s">
        <v>77</v>
      </c>
      <c r="G37" s="26">
        <v>37011</v>
      </c>
      <c r="H37" s="21" t="s">
        <v>145</v>
      </c>
      <c r="I37" s="22"/>
      <c r="J37" s="21"/>
      <c r="K37" s="21" t="s">
        <v>141</v>
      </c>
      <c r="L37" s="21" t="s">
        <v>87</v>
      </c>
      <c r="M37" s="21" t="s">
        <v>134</v>
      </c>
      <c r="N37" s="21" t="s">
        <v>221</v>
      </c>
      <c r="O37" s="23">
        <v>25000</v>
      </c>
      <c r="P37" s="24">
        <v>25000</v>
      </c>
      <c r="Q37" s="24">
        <v>25000</v>
      </c>
      <c r="R37" s="24">
        <v>0</v>
      </c>
      <c r="S37" s="24">
        <f t="shared" si="2"/>
        <v>0</v>
      </c>
      <c r="T37" s="24">
        <v>1</v>
      </c>
      <c r="U37" s="24">
        <v>0</v>
      </c>
      <c r="V37" s="24">
        <v>3</v>
      </c>
      <c r="W37" s="24">
        <f t="shared" si="0"/>
        <v>4</v>
      </c>
      <c r="X37" s="24">
        <f t="shared" si="3"/>
        <v>0</v>
      </c>
      <c r="Y37" s="25">
        <v>25000</v>
      </c>
      <c r="Z37" s="25">
        <f t="shared" si="4"/>
        <v>25000</v>
      </c>
      <c r="AA37" s="39">
        <f t="shared" si="1"/>
        <v>1</v>
      </c>
    </row>
    <row r="38" spans="1:27" ht="33.75">
      <c r="A38" s="30">
        <v>36</v>
      </c>
      <c r="B38" s="21" t="s">
        <v>47</v>
      </c>
      <c r="C38" s="22">
        <v>0</v>
      </c>
      <c r="D38" s="22">
        <v>55</v>
      </c>
      <c r="E38" s="21" t="s">
        <v>81</v>
      </c>
      <c r="F38" s="21" t="s">
        <v>77</v>
      </c>
      <c r="G38" s="26">
        <v>37018</v>
      </c>
      <c r="H38" s="21" t="s">
        <v>146</v>
      </c>
      <c r="I38" s="22"/>
      <c r="J38" s="21"/>
      <c r="K38" s="21" t="s">
        <v>141</v>
      </c>
      <c r="L38" s="21" t="s">
        <v>87</v>
      </c>
      <c r="M38" s="21" t="s">
        <v>134</v>
      </c>
      <c r="N38" s="21" t="s">
        <v>221</v>
      </c>
      <c r="O38" s="23">
        <v>40000</v>
      </c>
      <c r="P38" s="24">
        <v>40000</v>
      </c>
      <c r="Q38" s="24">
        <v>40000</v>
      </c>
      <c r="R38" s="24">
        <v>0</v>
      </c>
      <c r="S38" s="24">
        <f t="shared" si="2"/>
        <v>0</v>
      </c>
      <c r="T38" s="24">
        <v>1</v>
      </c>
      <c r="U38" s="24">
        <v>0</v>
      </c>
      <c r="V38" s="24">
        <v>3</v>
      </c>
      <c r="W38" s="24">
        <f t="shared" si="0"/>
        <v>4</v>
      </c>
      <c r="X38" s="24">
        <f t="shared" si="3"/>
        <v>0</v>
      </c>
      <c r="Y38" s="24">
        <f t="shared" si="5"/>
        <v>29940</v>
      </c>
      <c r="Z38" s="25">
        <f t="shared" si="4"/>
        <v>29940</v>
      </c>
      <c r="AA38" s="39">
        <f t="shared" si="1"/>
        <v>0.7485</v>
      </c>
    </row>
    <row r="39" spans="1:27" ht="33.75">
      <c r="A39" s="30">
        <v>37</v>
      </c>
      <c r="B39" s="21" t="s">
        <v>47</v>
      </c>
      <c r="C39" s="22">
        <v>0</v>
      </c>
      <c r="D39" s="22">
        <v>30</v>
      </c>
      <c r="E39" s="21" t="s">
        <v>142</v>
      </c>
      <c r="F39" s="21" t="s">
        <v>77</v>
      </c>
      <c r="G39" s="26">
        <v>37020</v>
      </c>
      <c r="H39" s="21" t="s">
        <v>147</v>
      </c>
      <c r="I39" s="22"/>
      <c r="J39" s="21"/>
      <c r="K39" s="21" t="s">
        <v>148</v>
      </c>
      <c r="L39" s="21" t="s">
        <v>87</v>
      </c>
      <c r="M39" s="21" t="s">
        <v>134</v>
      </c>
      <c r="N39" s="21" t="s">
        <v>221</v>
      </c>
      <c r="O39" s="23">
        <v>30000</v>
      </c>
      <c r="P39" s="24">
        <v>30000</v>
      </c>
      <c r="Q39" s="24">
        <v>25680</v>
      </c>
      <c r="R39" s="24">
        <v>0</v>
      </c>
      <c r="S39" s="24">
        <f t="shared" si="2"/>
        <v>0</v>
      </c>
      <c r="T39" s="24">
        <v>1</v>
      </c>
      <c r="U39" s="24">
        <v>0</v>
      </c>
      <c r="V39" s="24">
        <v>2</v>
      </c>
      <c r="W39" s="24">
        <f t="shared" si="0"/>
        <v>3</v>
      </c>
      <c r="X39" s="24">
        <f t="shared" si="3"/>
        <v>0</v>
      </c>
      <c r="Y39" s="24">
        <f t="shared" si="5"/>
        <v>22455</v>
      </c>
      <c r="Z39" s="25">
        <f t="shared" si="4"/>
        <v>22455</v>
      </c>
      <c r="AA39" s="39">
        <f t="shared" si="1"/>
        <v>0.8744158878504673</v>
      </c>
    </row>
    <row r="40" spans="1:27" ht="33.75">
      <c r="A40" s="30">
        <v>38</v>
      </c>
      <c r="B40" s="21" t="s">
        <v>47</v>
      </c>
      <c r="C40" s="22">
        <v>0</v>
      </c>
      <c r="D40" s="22">
        <v>22</v>
      </c>
      <c r="E40" s="21" t="s">
        <v>149</v>
      </c>
      <c r="F40" s="21" t="s">
        <v>77</v>
      </c>
      <c r="G40" s="26">
        <v>37021</v>
      </c>
      <c r="H40" s="21" t="s">
        <v>150</v>
      </c>
      <c r="I40" s="22"/>
      <c r="J40" s="21"/>
      <c r="K40" s="21" t="s">
        <v>151</v>
      </c>
      <c r="L40" s="21" t="s">
        <v>87</v>
      </c>
      <c r="M40" s="21" t="s">
        <v>134</v>
      </c>
      <c r="N40" s="21" t="s">
        <v>221</v>
      </c>
      <c r="O40" s="23">
        <v>37000</v>
      </c>
      <c r="P40" s="24">
        <v>37000</v>
      </c>
      <c r="Q40" s="24">
        <v>37000</v>
      </c>
      <c r="R40" s="24">
        <v>0</v>
      </c>
      <c r="S40" s="24">
        <f t="shared" si="2"/>
        <v>0</v>
      </c>
      <c r="T40" s="24">
        <v>1</v>
      </c>
      <c r="U40" s="24">
        <v>0</v>
      </c>
      <c r="V40" s="24">
        <v>2</v>
      </c>
      <c r="W40" s="24">
        <f t="shared" si="0"/>
        <v>3</v>
      </c>
      <c r="X40" s="24">
        <f t="shared" si="3"/>
        <v>0</v>
      </c>
      <c r="Y40" s="24">
        <f t="shared" si="5"/>
        <v>22455</v>
      </c>
      <c r="Z40" s="25">
        <f t="shared" si="4"/>
        <v>22455</v>
      </c>
      <c r="AA40" s="39">
        <f t="shared" si="1"/>
        <v>0.6068918918918919</v>
      </c>
    </row>
    <row r="41" spans="1:27" ht="33.75">
      <c r="A41" s="30">
        <v>39</v>
      </c>
      <c r="B41" s="21" t="s">
        <v>47</v>
      </c>
      <c r="C41" s="22">
        <v>3</v>
      </c>
      <c r="D41" s="22">
        <v>30</v>
      </c>
      <c r="E41" s="21" t="s">
        <v>152</v>
      </c>
      <c r="F41" s="21" t="s">
        <v>77</v>
      </c>
      <c r="G41" s="26">
        <v>37027</v>
      </c>
      <c r="H41" s="21" t="s">
        <v>153</v>
      </c>
      <c r="I41" s="22"/>
      <c r="J41" s="21"/>
      <c r="K41" s="21" t="s">
        <v>154</v>
      </c>
      <c r="L41" s="21" t="s">
        <v>87</v>
      </c>
      <c r="M41" s="21" t="s">
        <v>134</v>
      </c>
      <c r="N41" s="21" t="s">
        <v>221</v>
      </c>
      <c r="O41" s="23">
        <v>42693</v>
      </c>
      <c r="P41" s="24">
        <v>42693</v>
      </c>
      <c r="Q41" s="24">
        <v>42693</v>
      </c>
      <c r="R41" s="24">
        <v>1</v>
      </c>
      <c r="S41" s="24">
        <f t="shared" si="2"/>
        <v>23148</v>
      </c>
      <c r="T41" s="24">
        <v>1</v>
      </c>
      <c r="U41" s="24">
        <v>0</v>
      </c>
      <c r="V41" s="24">
        <v>2</v>
      </c>
      <c r="W41" s="24">
        <f t="shared" si="0"/>
        <v>3</v>
      </c>
      <c r="X41" s="24">
        <f t="shared" si="3"/>
        <v>39093</v>
      </c>
      <c r="Y41" s="25">
        <v>42693</v>
      </c>
      <c r="Z41" s="25">
        <f t="shared" si="4"/>
        <v>42693</v>
      </c>
      <c r="AA41" s="39">
        <f t="shared" si="1"/>
        <v>1</v>
      </c>
    </row>
    <row r="42" spans="1:27" ht="22.5">
      <c r="A42" s="30">
        <v>40</v>
      </c>
      <c r="B42" s="21" t="s">
        <v>47</v>
      </c>
      <c r="C42" s="22">
        <v>0</v>
      </c>
      <c r="D42" s="22">
        <v>23</v>
      </c>
      <c r="E42" s="21" t="s">
        <v>155</v>
      </c>
      <c r="F42" s="21" t="s">
        <v>274</v>
      </c>
      <c r="G42" s="26">
        <v>37068</v>
      </c>
      <c r="H42" s="21" t="s">
        <v>156</v>
      </c>
      <c r="I42" s="22"/>
      <c r="J42" s="21"/>
      <c r="K42" s="21" t="s">
        <v>157</v>
      </c>
      <c r="L42" s="21" t="s">
        <v>158</v>
      </c>
      <c r="M42" s="21" t="s">
        <v>134</v>
      </c>
      <c r="N42" s="21" t="s">
        <v>221</v>
      </c>
      <c r="O42" s="23">
        <v>36380</v>
      </c>
      <c r="P42" s="24">
        <v>36380</v>
      </c>
      <c r="Q42" s="24">
        <v>36380</v>
      </c>
      <c r="R42" s="24">
        <v>0</v>
      </c>
      <c r="S42" s="24">
        <f t="shared" si="2"/>
        <v>0</v>
      </c>
      <c r="T42" s="24">
        <v>1</v>
      </c>
      <c r="U42" s="24">
        <v>0</v>
      </c>
      <c r="V42" s="24">
        <v>2</v>
      </c>
      <c r="W42" s="24">
        <f t="shared" si="0"/>
        <v>3</v>
      </c>
      <c r="X42" s="24">
        <f t="shared" si="3"/>
        <v>0</v>
      </c>
      <c r="Y42" s="24">
        <f t="shared" si="5"/>
        <v>22455</v>
      </c>
      <c r="Z42" s="25">
        <f t="shared" si="4"/>
        <v>22455</v>
      </c>
      <c r="AA42" s="39">
        <f t="shared" si="1"/>
        <v>0.6172347443650358</v>
      </c>
    </row>
    <row r="43" spans="1:27" ht="56.25">
      <c r="A43" s="30">
        <v>41</v>
      </c>
      <c r="B43" s="21" t="s">
        <v>47</v>
      </c>
      <c r="C43" s="22">
        <v>0</v>
      </c>
      <c r="D43" s="22">
        <v>27</v>
      </c>
      <c r="E43" s="21" t="s">
        <v>81</v>
      </c>
      <c r="F43" s="21" t="s">
        <v>77</v>
      </c>
      <c r="G43" s="26" t="s">
        <v>159</v>
      </c>
      <c r="H43" s="21" t="s">
        <v>160</v>
      </c>
      <c r="I43" s="22"/>
      <c r="J43" s="21" t="s">
        <v>257</v>
      </c>
      <c r="K43" s="21" t="s">
        <v>141</v>
      </c>
      <c r="L43" s="21" t="s">
        <v>87</v>
      </c>
      <c r="M43" s="21" t="s">
        <v>134</v>
      </c>
      <c r="N43" s="21" t="s">
        <v>221</v>
      </c>
      <c r="O43" s="23">
        <v>75000</v>
      </c>
      <c r="P43" s="24">
        <v>75000</v>
      </c>
      <c r="Q43" s="24">
        <v>37500</v>
      </c>
      <c r="R43" s="24">
        <v>0</v>
      </c>
      <c r="S43" s="24">
        <f t="shared" si="2"/>
        <v>0</v>
      </c>
      <c r="T43" s="24">
        <v>1</v>
      </c>
      <c r="U43" s="24">
        <v>0</v>
      </c>
      <c r="V43" s="24">
        <v>2</v>
      </c>
      <c r="W43" s="24">
        <f t="shared" si="0"/>
        <v>3</v>
      </c>
      <c r="X43" s="24">
        <f t="shared" si="3"/>
        <v>0</v>
      </c>
      <c r="Y43" s="24">
        <f t="shared" si="5"/>
        <v>22455</v>
      </c>
      <c r="Z43" s="25">
        <f t="shared" si="4"/>
        <v>22455</v>
      </c>
      <c r="AA43" s="39">
        <f t="shared" si="1"/>
        <v>0.5988</v>
      </c>
    </row>
    <row r="44" spans="1:27" ht="45">
      <c r="A44" s="30">
        <v>42</v>
      </c>
      <c r="B44" s="21" t="s">
        <v>47</v>
      </c>
      <c r="C44" s="22">
        <v>0</v>
      </c>
      <c r="D44" s="22">
        <v>2</v>
      </c>
      <c r="E44" s="21" t="s">
        <v>161</v>
      </c>
      <c r="F44" s="21" t="s">
        <v>174</v>
      </c>
      <c r="G44" s="26" t="s">
        <v>162</v>
      </c>
      <c r="H44" s="21" t="s">
        <v>245</v>
      </c>
      <c r="I44" s="22"/>
      <c r="J44" s="21"/>
      <c r="K44" s="21" t="s">
        <v>241</v>
      </c>
      <c r="L44" s="21" t="s">
        <v>222</v>
      </c>
      <c r="M44" s="21" t="s">
        <v>134</v>
      </c>
      <c r="N44" s="21" t="s">
        <v>221</v>
      </c>
      <c r="O44" s="23">
        <v>226000</v>
      </c>
      <c r="P44" s="24">
        <v>226000</v>
      </c>
      <c r="Q44" s="24">
        <v>226000</v>
      </c>
      <c r="R44" s="24">
        <v>0</v>
      </c>
      <c r="S44" s="24">
        <f t="shared" si="2"/>
        <v>0</v>
      </c>
      <c r="T44" s="24">
        <v>4</v>
      </c>
      <c r="U44" s="24">
        <v>0</v>
      </c>
      <c r="V44" s="24">
        <v>0</v>
      </c>
      <c r="W44" s="24">
        <f t="shared" si="0"/>
        <v>4</v>
      </c>
      <c r="X44" s="24">
        <f t="shared" si="3"/>
        <v>0</v>
      </c>
      <c r="Y44" s="24">
        <f t="shared" si="5"/>
        <v>29940</v>
      </c>
      <c r="Z44" s="25">
        <f t="shared" si="4"/>
        <v>29940</v>
      </c>
      <c r="AA44" s="39">
        <f t="shared" si="1"/>
        <v>0.1324778761061947</v>
      </c>
    </row>
    <row r="45" spans="1:27" ht="45">
      <c r="A45" s="30">
        <v>43</v>
      </c>
      <c r="B45" s="42" t="s">
        <v>49</v>
      </c>
      <c r="C45" s="43">
        <v>1</v>
      </c>
      <c r="D45" s="43">
        <v>126</v>
      </c>
      <c r="E45" s="42" t="s">
        <v>275</v>
      </c>
      <c r="F45" s="42" t="s">
        <v>77</v>
      </c>
      <c r="G45" s="44" t="s">
        <v>163</v>
      </c>
      <c r="H45" s="42" t="s">
        <v>164</v>
      </c>
      <c r="I45" s="43"/>
      <c r="J45" s="42"/>
      <c r="K45" s="42" t="s">
        <v>165</v>
      </c>
      <c r="L45" s="42" t="s">
        <v>169</v>
      </c>
      <c r="M45" s="42" t="s">
        <v>166</v>
      </c>
      <c r="N45" s="42" t="s">
        <v>276</v>
      </c>
      <c r="O45" s="45">
        <v>1326800</v>
      </c>
      <c r="P45" s="46">
        <v>1326800</v>
      </c>
      <c r="Q45" s="46">
        <v>1326800</v>
      </c>
      <c r="R45" s="46">
        <v>3</v>
      </c>
      <c r="S45" s="46">
        <f t="shared" si="2"/>
        <v>69444</v>
      </c>
      <c r="T45" s="46">
        <v>2</v>
      </c>
      <c r="U45" s="46">
        <v>0</v>
      </c>
      <c r="V45" s="46">
        <v>4</v>
      </c>
      <c r="W45" s="46">
        <f t="shared" si="0"/>
        <v>6</v>
      </c>
      <c r="X45" s="46">
        <f t="shared" si="3"/>
        <v>101334</v>
      </c>
      <c r="Y45" s="46">
        <v>331700</v>
      </c>
      <c r="Z45" s="47">
        <f t="shared" si="4"/>
        <v>331700</v>
      </c>
      <c r="AA45" s="48">
        <f>Z45/Q45</f>
        <v>0.25</v>
      </c>
    </row>
    <row r="46" spans="1:27" ht="45">
      <c r="A46" s="30">
        <v>44</v>
      </c>
      <c r="B46" s="42" t="s">
        <v>49</v>
      </c>
      <c r="C46" s="43">
        <v>2</v>
      </c>
      <c r="D46" s="43">
        <v>30</v>
      </c>
      <c r="E46" s="42" t="s">
        <v>167</v>
      </c>
      <c r="F46" s="42" t="s">
        <v>77</v>
      </c>
      <c r="G46" s="44" t="s">
        <v>168</v>
      </c>
      <c r="H46" s="42" t="s">
        <v>164</v>
      </c>
      <c r="I46" s="43"/>
      <c r="J46" s="42"/>
      <c r="K46" s="42" t="s">
        <v>239</v>
      </c>
      <c r="L46" s="42" t="s">
        <v>170</v>
      </c>
      <c r="M46" s="42" t="s">
        <v>166</v>
      </c>
      <c r="N46" s="42" t="s">
        <v>276</v>
      </c>
      <c r="O46" s="45">
        <v>502900</v>
      </c>
      <c r="P46" s="45">
        <v>502900</v>
      </c>
      <c r="Q46" s="46">
        <v>502900</v>
      </c>
      <c r="R46" s="46">
        <v>2</v>
      </c>
      <c r="S46" s="46">
        <f t="shared" si="2"/>
        <v>46296</v>
      </c>
      <c r="T46" s="46">
        <v>2</v>
      </c>
      <c r="U46" s="46">
        <v>0</v>
      </c>
      <c r="V46" s="46">
        <v>2</v>
      </c>
      <c r="W46" s="46">
        <f aca="true" t="shared" si="6" ref="W46:W56">SUM(T46:V46)</f>
        <v>4</v>
      </c>
      <c r="X46" s="46">
        <f t="shared" si="3"/>
        <v>67556</v>
      </c>
      <c r="Y46" s="46">
        <v>100580</v>
      </c>
      <c r="Z46" s="47">
        <f t="shared" si="4"/>
        <v>100580</v>
      </c>
      <c r="AA46" s="48">
        <f aca="true" t="shared" si="7" ref="AA46:AA56">Z46/Q46</f>
        <v>0.2</v>
      </c>
    </row>
    <row r="47" spans="1:27" ht="45">
      <c r="A47" s="30">
        <v>45</v>
      </c>
      <c r="B47" s="42" t="s">
        <v>49</v>
      </c>
      <c r="C47" s="43">
        <v>3</v>
      </c>
      <c r="D47" s="43">
        <v>39</v>
      </c>
      <c r="E47" s="42" t="s">
        <v>171</v>
      </c>
      <c r="F47" s="42" t="s">
        <v>77</v>
      </c>
      <c r="G47" s="44" t="s">
        <v>172</v>
      </c>
      <c r="H47" s="42" t="s">
        <v>164</v>
      </c>
      <c r="I47" s="43"/>
      <c r="J47" s="42"/>
      <c r="K47" s="42" t="s">
        <v>240</v>
      </c>
      <c r="L47" s="42" t="s">
        <v>238</v>
      </c>
      <c r="M47" s="42" t="s">
        <v>166</v>
      </c>
      <c r="N47" s="42" t="s">
        <v>276</v>
      </c>
      <c r="O47" s="45">
        <v>406000</v>
      </c>
      <c r="P47" s="46">
        <v>406000</v>
      </c>
      <c r="Q47" s="46">
        <v>406000</v>
      </c>
      <c r="R47" s="46">
        <v>1</v>
      </c>
      <c r="S47" s="46">
        <f t="shared" si="2"/>
        <v>23148</v>
      </c>
      <c r="T47" s="46">
        <v>2</v>
      </c>
      <c r="U47" s="46">
        <v>0</v>
      </c>
      <c r="V47" s="46">
        <v>2</v>
      </c>
      <c r="W47" s="46">
        <f t="shared" si="6"/>
        <v>4</v>
      </c>
      <c r="X47" s="46">
        <f t="shared" si="3"/>
        <v>44408</v>
      </c>
      <c r="Y47" s="46">
        <v>81200</v>
      </c>
      <c r="Z47" s="47">
        <f t="shared" si="4"/>
        <v>81200</v>
      </c>
      <c r="AA47" s="48">
        <f t="shared" si="7"/>
        <v>0.2</v>
      </c>
    </row>
    <row r="48" spans="1:27" ht="33.75">
      <c r="A48" s="30">
        <v>46</v>
      </c>
      <c r="B48" s="42" t="s">
        <v>46</v>
      </c>
      <c r="C48" s="43">
        <v>1</v>
      </c>
      <c r="D48" s="43">
        <v>32</v>
      </c>
      <c r="E48" s="42" t="s">
        <v>277</v>
      </c>
      <c r="F48" s="42" t="s">
        <v>177</v>
      </c>
      <c r="G48" s="44" t="s">
        <v>278</v>
      </c>
      <c r="H48" s="42" t="s">
        <v>231</v>
      </c>
      <c r="I48" s="43"/>
      <c r="J48" s="42"/>
      <c r="K48" s="42" t="s">
        <v>178</v>
      </c>
      <c r="L48" s="42" t="s">
        <v>179</v>
      </c>
      <c r="M48" s="42" t="s">
        <v>180</v>
      </c>
      <c r="N48" s="42" t="s">
        <v>181</v>
      </c>
      <c r="O48" s="45">
        <v>560000</v>
      </c>
      <c r="P48" s="46">
        <v>560000</v>
      </c>
      <c r="Q48" s="46">
        <v>560000</v>
      </c>
      <c r="R48" s="46">
        <v>3</v>
      </c>
      <c r="S48" s="46">
        <f t="shared" si="2"/>
        <v>69444</v>
      </c>
      <c r="T48" s="46">
        <v>2</v>
      </c>
      <c r="U48" s="46">
        <v>0</v>
      </c>
      <c r="V48" s="46">
        <v>2</v>
      </c>
      <c r="W48" s="46">
        <f t="shared" si="6"/>
        <v>4</v>
      </c>
      <c r="X48" s="46">
        <f t="shared" si="3"/>
        <v>90704</v>
      </c>
      <c r="Y48" s="46">
        <v>140000</v>
      </c>
      <c r="Z48" s="47">
        <f t="shared" si="4"/>
        <v>140000</v>
      </c>
      <c r="AA48" s="48">
        <f>Z48/Q48</f>
        <v>0.25</v>
      </c>
    </row>
    <row r="49" spans="1:27" ht="33.75">
      <c r="A49" s="30">
        <v>47</v>
      </c>
      <c r="B49" s="42" t="s">
        <v>46</v>
      </c>
      <c r="C49" s="43">
        <v>3</v>
      </c>
      <c r="D49" s="43">
        <v>50</v>
      </c>
      <c r="E49" s="42" t="s">
        <v>81</v>
      </c>
      <c r="F49" s="42" t="s">
        <v>77</v>
      </c>
      <c r="G49" s="44">
        <v>37197</v>
      </c>
      <c r="H49" s="42" t="s">
        <v>188</v>
      </c>
      <c r="I49" s="43"/>
      <c r="J49" s="42"/>
      <c r="K49" s="42" t="s">
        <v>178</v>
      </c>
      <c r="L49" s="42" t="s">
        <v>179</v>
      </c>
      <c r="M49" s="42" t="s">
        <v>180</v>
      </c>
      <c r="N49" s="42" t="s">
        <v>181</v>
      </c>
      <c r="O49" s="45">
        <v>180000</v>
      </c>
      <c r="P49" s="46">
        <v>180000</v>
      </c>
      <c r="Q49" s="46">
        <v>180000</v>
      </c>
      <c r="R49" s="46">
        <v>1</v>
      </c>
      <c r="S49" s="46">
        <f t="shared" si="2"/>
        <v>23148</v>
      </c>
      <c r="T49" s="46">
        <v>1</v>
      </c>
      <c r="U49" s="46">
        <v>0</v>
      </c>
      <c r="V49" s="46">
        <v>2</v>
      </c>
      <c r="W49" s="46">
        <f t="shared" si="6"/>
        <v>3</v>
      </c>
      <c r="X49" s="46">
        <f t="shared" si="3"/>
        <v>39093</v>
      </c>
      <c r="Y49" s="46">
        <f t="shared" si="5"/>
        <v>61548</v>
      </c>
      <c r="Z49" s="47">
        <f t="shared" si="4"/>
        <v>61548</v>
      </c>
      <c r="AA49" s="48">
        <f>Z49/Q49</f>
        <v>0.3419333333333333</v>
      </c>
    </row>
    <row r="50" spans="1:27" s="50" customFormat="1" ht="33.75">
      <c r="A50" s="30">
        <v>48</v>
      </c>
      <c r="B50" s="42" t="s">
        <v>46</v>
      </c>
      <c r="C50" s="43">
        <v>2</v>
      </c>
      <c r="D50" s="43">
        <v>40</v>
      </c>
      <c r="E50" s="42" t="s">
        <v>254</v>
      </c>
      <c r="F50" s="42" t="s">
        <v>77</v>
      </c>
      <c r="G50" s="44">
        <v>37195</v>
      </c>
      <c r="H50" s="42" t="s">
        <v>232</v>
      </c>
      <c r="I50" s="43"/>
      <c r="J50" s="42"/>
      <c r="K50" s="42" t="s">
        <v>178</v>
      </c>
      <c r="L50" s="42" t="s">
        <v>179</v>
      </c>
      <c r="M50" s="42" t="s">
        <v>180</v>
      </c>
      <c r="N50" s="42" t="s">
        <v>181</v>
      </c>
      <c r="O50" s="45">
        <v>210000</v>
      </c>
      <c r="P50" s="46">
        <v>210000</v>
      </c>
      <c r="Q50" s="46">
        <v>210000</v>
      </c>
      <c r="R50" s="46">
        <v>2</v>
      </c>
      <c r="S50" s="46">
        <f t="shared" si="2"/>
        <v>46296</v>
      </c>
      <c r="T50" s="46">
        <v>2</v>
      </c>
      <c r="U50" s="46">
        <v>0</v>
      </c>
      <c r="V50" s="46">
        <v>2</v>
      </c>
      <c r="W50" s="46">
        <f t="shared" si="6"/>
        <v>4</v>
      </c>
      <c r="X50" s="46">
        <f t="shared" si="3"/>
        <v>67556</v>
      </c>
      <c r="Y50" s="46">
        <f t="shared" si="5"/>
        <v>97496</v>
      </c>
      <c r="Z50" s="47">
        <f t="shared" si="4"/>
        <v>97496</v>
      </c>
      <c r="AA50" s="48">
        <f>Z50/Q50</f>
        <v>0.46426666666666666</v>
      </c>
    </row>
    <row r="51" spans="1:27" ht="33.75">
      <c r="A51" s="30">
        <v>49</v>
      </c>
      <c r="B51" s="42" t="s">
        <v>182</v>
      </c>
      <c r="C51" s="43">
        <v>0</v>
      </c>
      <c r="D51" s="43">
        <v>1</v>
      </c>
      <c r="E51" s="42" t="s">
        <v>183</v>
      </c>
      <c r="F51" s="42" t="s">
        <v>174</v>
      </c>
      <c r="G51" s="44" t="s">
        <v>184</v>
      </c>
      <c r="H51" s="42" t="s">
        <v>185</v>
      </c>
      <c r="I51" s="43"/>
      <c r="J51" s="42"/>
      <c r="K51" s="42" t="s">
        <v>236</v>
      </c>
      <c r="L51" s="42" t="s">
        <v>87</v>
      </c>
      <c r="M51" s="42" t="s">
        <v>186</v>
      </c>
      <c r="N51" s="42" t="s">
        <v>187</v>
      </c>
      <c r="O51" s="45">
        <v>94737</v>
      </c>
      <c r="P51" s="46">
        <v>94737</v>
      </c>
      <c r="Q51" s="46">
        <v>94737</v>
      </c>
      <c r="R51" s="46">
        <v>0</v>
      </c>
      <c r="S51" s="46">
        <f t="shared" si="2"/>
        <v>0</v>
      </c>
      <c r="T51" s="46">
        <v>3</v>
      </c>
      <c r="U51" s="46">
        <v>0</v>
      </c>
      <c r="V51" s="46">
        <v>0</v>
      </c>
      <c r="W51" s="46">
        <f t="shared" si="6"/>
        <v>3</v>
      </c>
      <c r="X51" s="46">
        <f t="shared" si="3"/>
        <v>0</v>
      </c>
      <c r="Y51" s="46">
        <f t="shared" si="5"/>
        <v>22455</v>
      </c>
      <c r="Z51" s="47">
        <f t="shared" si="4"/>
        <v>22455</v>
      </c>
      <c r="AA51" s="48">
        <f t="shared" si="7"/>
        <v>0.23702460495899175</v>
      </c>
    </row>
    <row r="52" spans="1:27" ht="33.75">
      <c r="A52" s="30">
        <v>50</v>
      </c>
      <c r="B52" s="42" t="s">
        <v>42</v>
      </c>
      <c r="C52" s="43">
        <v>1</v>
      </c>
      <c r="D52" s="43">
        <v>200</v>
      </c>
      <c r="E52" s="42" t="s">
        <v>279</v>
      </c>
      <c r="F52" s="42" t="s">
        <v>77</v>
      </c>
      <c r="G52" s="44" t="s">
        <v>118</v>
      </c>
      <c r="H52" s="42" t="s">
        <v>189</v>
      </c>
      <c r="I52" s="43"/>
      <c r="J52" s="42"/>
      <c r="K52" s="42" t="s">
        <v>190</v>
      </c>
      <c r="L52" s="42" t="s">
        <v>191</v>
      </c>
      <c r="M52" s="42" t="s">
        <v>192</v>
      </c>
      <c r="N52" s="42" t="s">
        <v>193</v>
      </c>
      <c r="O52" s="45">
        <v>450000</v>
      </c>
      <c r="P52" s="46">
        <v>450000</v>
      </c>
      <c r="Q52" s="46">
        <v>450000</v>
      </c>
      <c r="R52" s="46">
        <v>3</v>
      </c>
      <c r="S52" s="46">
        <f t="shared" si="2"/>
        <v>69444</v>
      </c>
      <c r="T52" s="46">
        <v>1</v>
      </c>
      <c r="U52" s="46">
        <v>0</v>
      </c>
      <c r="V52" s="46">
        <v>4</v>
      </c>
      <c r="W52" s="46">
        <f t="shared" si="6"/>
        <v>5</v>
      </c>
      <c r="X52" s="46">
        <f t="shared" si="3"/>
        <v>96019</v>
      </c>
      <c r="Y52" s="46">
        <f aca="true" t="shared" si="8" ref="Y52:Y57">X52+(7485*W52)</f>
        <v>133444</v>
      </c>
      <c r="Z52" s="47">
        <f t="shared" si="4"/>
        <v>133444</v>
      </c>
      <c r="AA52" s="48">
        <f t="shared" si="7"/>
        <v>0.2965422222222222</v>
      </c>
    </row>
    <row r="53" spans="1:27" s="50" customFormat="1" ht="33.75">
      <c r="A53" s="30">
        <v>51</v>
      </c>
      <c r="B53" s="42" t="s">
        <v>42</v>
      </c>
      <c r="C53" s="43">
        <v>0</v>
      </c>
      <c r="D53" s="43">
        <v>4</v>
      </c>
      <c r="E53" s="42" t="s">
        <v>194</v>
      </c>
      <c r="F53" s="42" t="s">
        <v>174</v>
      </c>
      <c r="G53" s="44" t="s">
        <v>195</v>
      </c>
      <c r="H53" s="42" t="s">
        <v>196</v>
      </c>
      <c r="I53" s="43"/>
      <c r="J53" s="42"/>
      <c r="K53" s="42" t="s">
        <v>192</v>
      </c>
      <c r="L53" s="42" t="s">
        <v>193</v>
      </c>
      <c r="M53" s="42" t="s">
        <v>192</v>
      </c>
      <c r="N53" s="42" t="s">
        <v>193</v>
      </c>
      <c r="O53" s="45">
        <v>468592</v>
      </c>
      <c r="P53" s="46">
        <v>468592</v>
      </c>
      <c r="Q53" s="46">
        <v>468592</v>
      </c>
      <c r="R53" s="46">
        <v>0</v>
      </c>
      <c r="S53" s="46">
        <f t="shared" si="2"/>
        <v>0</v>
      </c>
      <c r="T53" s="46">
        <v>4</v>
      </c>
      <c r="U53" s="46">
        <v>0</v>
      </c>
      <c r="V53" s="46">
        <v>0</v>
      </c>
      <c r="W53" s="46">
        <f t="shared" si="6"/>
        <v>4</v>
      </c>
      <c r="X53" s="46">
        <f t="shared" si="3"/>
        <v>0</v>
      </c>
      <c r="Y53" s="46">
        <v>46859</v>
      </c>
      <c r="Z53" s="47">
        <f t="shared" si="4"/>
        <v>46859</v>
      </c>
      <c r="AA53" s="48">
        <f t="shared" si="7"/>
        <v>0.09999957318946973</v>
      </c>
    </row>
    <row r="54" spans="1:27" s="50" customFormat="1" ht="45">
      <c r="A54" s="30">
        <v>52</v>
      </c>
      <c r="B54" s="42" t="s">
        <v>282</v>
      </c>
      <c r="C54" s="43">
        <v>0</v>
      </c>
      <c r="D54" s="43">
        <v>4</v>
      </c>
      <c r="E54" s="42" t="s">
        <v>283</v>
      </c>
      <c r="F54" s="42" t="s">
        <v>111</v>
      </c>
      <c r="G54" s="44" t="s">
        <v>288</v>
      </c>
      <c r="H54" s="42" t="s">
        <v>291</v>
      </c>
      <c r="I54" s="43"/>
      <c r="J54" s="42"/>
      <c r="K54" s="42" t="s">
        <v>294</v>
      </c>
      <c r="L54" s="42" t="s">
        <v>295</v>
      </c>
      <c r="M54" s="42" t="s">
        <v>294</v>
      </c>
      <c r="N54" s="42" t="s">
        <v>295</v>
      </c>
      <c r="O54" s="45">
        <v>35520</v>
      </c>
      <c r="P54" s="46">
        <v>35520</v>
      </c>
      <c r="Q54" s="46">
        <v>35520</v>
      </c>
      <c r="R54" s="46">
        <v>0</v>
      </c>
      <c r="S54" s="46">
        <f t="shared" si="2"/>
        <v>0</v>
      </c>
      <c r="T54" s="46">
        <v>2</v>
      </c>
      <c r="U54" s="46">
        <v>0</v>
      </c>
      <c r="V54" s="46">
        <v>0</v>
      </c>
      <c r="W54" s="46">
        <f t="shared" si="6"/>
        <v>2</v>
      </c>
      <c r="X54" s="46">
        <f t="shared" si="3"/>
        <v>0</v>
      </c>
      <c r="Y54" s="46">
        <v>8880</v>
      </c>
      <c r="Z54" s="47">
        <f t="shared" si="4"/>
        <v>8880</v>
      </c>
      <c r="AA54" s="48">
        <f t="shared" si="7"/>
        <v>0.25</v>
      </c>
    </row>
    <row r="55" spans="1:27" s="50" customFormat="1" ht="33.75">
      <c r="A55" s="30">
        <v>53</v>
      </c>
      <c r="B55" s="42" t="s">
        <v>282</v>
      </c>
      <c r="C55" s="43">
        <v>0</v>
      </c>
      <c r="D55" s="43">
        <v>4</v>
      </c>
      <c r="E55" s="42" t="s">
        <v>284</v>
      </c>
      <c r="F55" s="42" t="s">
        <v>286</v>
      </c>
      <c r="G55" s="44" t="s">
        <v>289</v>
      </c>
      <c r="H55" s="42" t="s">
        <v>292</v>
      </c>
      <c r="I55" s="43"/>
      <c r="J55" s="42"/>
      <c r="K55" s="42" t="s">
        <v>294</v>
      </c>
      <c r="L55" s="42" t="s">
        <v>295</v>
      </c>
      <c r="M55" s="42" t="s">
        <v>294</v>
      </c>
      <c r="N55" s="42" t="s">
        <v>295</v>
      </c>
      <c r="O55" s="45">
        <v>131700</v>
      </c>
      <c r="P55" s="46">
        <v>131700</v>
      </c>
      <c r="Q55" s="46">
        <v>131700</v>
      </c>
      <c r="R55" s="46">
        <v>0</v>
      </c>
      <c r="S55" s="46">
        <f t="shared" si="2"/>
        <v>0</v>
      </c>
      <c r="T55" s="46">
        <v>3</v>
      </c>
      <c r="U55" s="46">
        <v>0</v>
      </c>
      <c r="V55" s="46">
        <v>0</v>
      </c>
      <c r="W55" s="46">
        <f t="shared" si="6"/>
        <v>3</v>
      </c>
      <c r="X55" s="46">
        <f t="shared" si="3"/>
        <v>0</v>
      </c>
      <c r="Y55" s="46">
        <f t="shared" si="8"/>
        <v>22455</v>
      </c>
      <c r="Z55" s="47">
        <f t="shared" si="4"/>
        <v>22455</v>
      </c>
      <c r="AA55" s="48">
        <f t="shared" si="7"/>
        <v>0.170501138952164</v>
      </c>
    </row>
    <row r="56" spans="1:27" s="50" customFormat="1" ht="33.75">
      <c r="A56" s="30">
        <v>54</v>
      </c>
      <c r="B56" s="42" t="s">
        <v>282</v>
      </c>
      <c r="C56" s="43">
        <v>0</v>
      </c>
      <c r="D56" s="43">
        <v>1</v>
      </c>
      <c r="E56" s="42" t="s">
        <v>285</v>
      </c>
      <c r="F56" s="42" t="s">
        <v>287</v>
      </c>
      <c r="G56" s="44" t="s">
        <v>290</v>
      </c>
      <c r="H56" s="42" t="s">
        <v>293</v>
      </c>
      <c r="I56" s="43"/>
      <c r="J56" s="42"/>
      <c r="K56" s="42" t="s">
        <v>294</v>
      </c>
      <c r="L56" s="42" t="s">
        <v>295</v>
      </c>
      <c r="M56" s="42" t="s">
        <v>294</v>
      </c>
      <c r="N56" s="42" t="s">
        <v>295</v>
      </c>
      <c r="O56" s="45">
        <v>46236</v>
      </c>
      <c r="P56" s="46">
        <v>46236</v>
      </c>
      <c r="Q56" s="46">
        <v>46236</v>
      </c>
      <c r="R56" s="46">
        <v>0</v>
      </c>
      <c r="S56" s="46">
        <f t="shared" si="2"/>
        <v>0</v>
      </c>
      <c r="T56" s="46">
        <v>3</v>
      </c>
      <c r="U56" s="46">
        <v>0</v>
      </c>
      <c r="V56" s="46">
        <v>0</v>
      </c>
      <c r="W56" s="46">
        <f t="shared" si="6"/>
        <v>3</v>
      </c>
      <c r="X56" s="46">
        <f t="shared" si="3"/>
        <v>0</v>
      </c>
      <c r="Y56" s="46">
        <v>11559</v>
      </c>
      <c r="Z56" s="47">
        <f t="shared" si="4"/>
        <v>11559</v>
      </c>
      <c r="AA56" s="48">
        <f t="shared" si="7"/>
        <v>0.25</v>
      </c>
    </row>
    <row r="57" spans="1:27" ht="45">
      <c r="A57" s="30">
        <v>55</v>
      </c>
      <c r="B57" s="42" t="s">
        <v>201</v>
      </c>
      <c r="C57" s="43">
        <v>1</v>
      </c>
      <c r="D57" s="43">
        <v>20</v>
      </c>
      <c r="E57" s="42" t="s">
        <v>246</v>
      </c>
      <c r="F57" s="42" t="s">
        <v>77</v>
      </c>
      <c r="G57" s="44" t="s">
        <v>202</v>
      </c>
      <c r="H57" s="42" t="s">
        <v>235</v>
      </c>
      <c r="I57" s="43"/>
      <c r="J57" s="42"/>
      <c r="K57" s="42" t="s">
        <v>203</v>
      </c>
      <c r="L57" s="42" t="s">
        <v>87</v>
      </c>
      <c r="M57" s="42" t="s">
        <v>204</v>
      </c>
      <c r="N57" s="42" t="s">
        <v>193</v>
      </c>
      <c r="O57" s="45">
        <v>520000</v>
      </c>
      <c r="P57" s="46">
        <v>520000</v>
      </c>
      <c r="Q57" s="46">
        <v>520000</v>
      </c>
      <c r="R57" s="46">
        <v>3</v>
      </c>
      <c r="S57" s="46">
        <f t="shared" si="2"/>
        <v>69444</v>
      </c>
      <c r="T57" s="46">
        <v>3</v>
      </c>
      <c r="U57" s="46">
        <v>0</v>
      </c>
      <c r="V57" s="46">
        <v>2</v>
      </c>
      <c r="W57" s="46">
        <f>SUM(T57:V57)</f>
        <v>5</v>
      </c>
      <c r="X57" s="46">
        <f t="shared" si="3"/>
        <v>96019</v>
      </c>
      <c r="Y57" s="46">
        <f t="shared" si="8"/>
        <v>133444</v>
      </c>
      <c r="Z57" s="47">
        <f t="shared" si="4"/>
        <v>133444</v>
      </c>
      <c r="AA57" s="48">
        <f>Z57/Q57</f>
        <v>0.2566230769230769</v>
      </c>
    </row>
    <row r="58" spans="2:27" ht="11.25">
      <c r="B58" s="31"/>
      <c r="C58" s="32"/>
      <c r="D58" s="32">
        <f>SUM(D3:D57)</f>
        <v>1669</v>
      </c>
      <c r="E58" s="32"/>
      <c r="F58" s="32"/>
      <c r="G58" s="35"/>
      <c r="H58" s="32"/>
      <c r="I58" s="32"/>
      <c r="J58" s="32"/>
      <c r="K58" s="32"/>
      <c r="L58" s="32"/>
      <c r="M58" s="32"/>
      <c r="N58" s="32"/>
      <c r="O58" s="32">
        <f>SUM(O3:O57)</f>
        <v>11287900</v>
      </c>
      <c r="P58" s="32">
        <f>SUM(P3:P57)</f>
        <v>11269050</v>
      </c>
      <c r="Q58" s="32">
        <f>SUM(Q3:Q57)</f>
        <v>9480390</v>
      </c>
      <c r="R58" s="32"/>
      <c r="S58" s="32">
        <f aca="true" t="shared" si="9" ref="S58:Z58">SUM(S3:S57)</f>
        <v>915134</v>
      </c>
      <c r="T58" s="32">
        <f t="shared" si="9"/>
        <v>96</v>
      </c>
      <c r="U58" s="32">
        <f t="shared" si="9"/>
        <v>0</v>
      </c>
      <c r="V58" s="32">
        <f t="shared" si="9"/>
        <v>86</v>
      </c>
      <c r="W58" s="32">
        <f t="shared" si="9"/>
        <v>182</v>
      </c>
      <c r="X58" s="32">
        <f t="shared" si="9"/>
        <v>1234193</v>
      </c>
      <c r="Y58" s="32">
        <f t="shared" si="9"/>
        <v>2836240</v>
      </c>
      <c r="Z58" s="32">
        <f t="shared" si="9"/>
        <v>2836240</v>
      </c>
      <c r="AA58" s="41"/>
    </row>
    <row r="59" spans="1:27" ht="11.25">
      <c r="A59" s="52"/>
      <c r="B59" s="53"/>
      <c r="C59" s="54"/>
      <c r="D59" s="54"/>
      <c r="E59" s="53"/>
      <c r="F59" s="53"/>
      <c r="G59" s="55"/>
      <c r="H59" s="53"/>
      <c r="I59" s="54"/>
      <c r="J59" s="53"/>
      <c r="K59" s="53"/>
      <c r="L59" s="53"/>
      <c r="M59" s="53"/>
      <c r="N59" s="53"/>
      <c r="O59" s="56"/>
      <c r="P59" s="57"/>
      <c r="Q59" s="57"/>
      <c r="R59" s="57"/>
      <c r="S59" s="57"/>
      <c r="T59" s="57"/>
      <c r="U59" s="58"/>
      <c r="V59" s="57"/>
      <c r="W59" s="57">
        <v>167</v>
      </c>
      <c r="X59" s="57" t="s">
        <v>261</v>
      </c>
      <c r="Y59" s="57"/>
      <c r="Z59" s="59"/>
      <c r="AA59" s="57"/>
    </row>
    <row r="60" spans="1:27" ht="11.25">
      <c r="A60" s="52"/>
      <c r="B60" s="53"/>
      <c r="C60" s="54"/>
      <c r="D60" s="54"/>
      <c r="E60" s="53"/>
      <c r="F60" s="53"/>
      <c r="G60" s="55"/>
      <c r="H60" s="53"/>
      <c r="I60" s="54"/>
      <c r="J60" s="53"/>
      <c r="K60" s="53"/>
      <c r="L60" s="53"/>
      <c r="M60" s="53"/>
      <c r="N60" s="53"/>
      <c r="O60" s="56"/>
      <c r="P60" s="57"/>
      <c r="Q60" s="57"/>
      <c r="R60" s="57"/>
      <c r="S60" s="57"/>
      <c r="T60" s="57"/>
      <c r="U60" s="58"/>
      <c r="V60" s="57"/>
      <c r="W60" s="57">
        <v>63</v>
      </c>
      <c r="X60" s="57" t="s">
        <v>260</v>
      </c>
      <c r="Y60" s="57"/>
      <c r="Z60" s="59"/>
      <c r="AA60" s="57"/>
    </row>
    <row r="61" spans="1:27" ht="11.25">
      <c r="A61" s="52"/>
      <c r="B61" s="53"/>
      <c r="C61" s="54"/>
      <c r="D61" s="54"/>
      <c r="E61" s="53"/>
      <c r="F61" s="53"/>
      <c r="G61" s="55"/>
      <c r="H61" s="53"/>
      <c r="I61" s="54"/>
      <c r="J61" s="53"/>
      <c r="K61" s="53"/>
      <c r="L61" s="53"/>
      <c r="M61" s="53"/>
      <c r="N61" s="53"/>
      <c r="O61" s="56"/>
      <c r="P61" s="57"/>
      <c r="Q61" s="57"/>
      <c r="R61" s="57"/>
      <c r="S61" s="57"/>
      <c r="T61" s="57"/>
      <c r="U61" s="58"/>
      <c r="V61" s="57"/>
      <c r="W61" s="57"/>
      <c r="X61" s="57"/>
      <c r="Y61" s="57"/>
      <c r="Z61" s="59"/>
      <c r="AA61" s="57"/>
    </row>
    <row r="62" spans="1:27" ht="11.25">
      <c r="A62" s="52"/>
      <c r="B62" s="53"/>
      <c r="C62" s="54"/>
      <c r="D62" s="54"/>
      <c r="E62" s="53"/>
      <c r="F62" s="53"/>
      <c r="G62" s="55"/>
      <c r="H62" s="53"/>
      <c r="I62" s="54"/>
      <c r="J62" s="53"/>
      <c r="K62" s="53"/>
      <c r="L62" s="53"/>
      <c r="M62" s="53"/>
      <c r="N62" s="53"/>
      <c r="O62" s="56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9"/>
      <c r="AA62" s="57"/>
    </row>
    <row r="63" spans="1:27" ht="11.25">
      <c r="A63" s="52"/>
      <c r="B63" s="53"/>
      <c r="C63" s="54"/>
      <c r="D63" s="54"/>
      <c r="E63" s="53"/>
      <c r="F63" s="53"/>
      <c r="G63" s="55"/>
      <c r="H63" s="53"/>
      <c r="I63" s="54"/>
      <c r="J63" s="53"/>
      <c r="K63" s="53"/>
      <c r="L63" s="53"/>
      <c r="M63" s="53"/>
      <c r="N63" s="53"/>
      <c r="O63" s="56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9"/>
      <c r="AA63" s="57"/>
    </row>
    <row r="64" spans="1:27" ht="11.25">
      <c r="A64" s="52"/>
      <c r="B64" s="53"/>
      <c r="C64" s="54"/>
      <c r="D64" s="54"/>
      <c r="E64" s="53"/>
      <c r="F64" s="53"/>
      <c r="G64" s="55"/>
      <c r="H64" s="53"/>
      <c r="I64" s="54"/>
      <c r="J64" s="53"/>
      <c r="K64" s="53"/>
      <c r="L64" s="53"/>
      <c r="M64" s="53"/>
      <c r="N64" s="53"/>
      <c r="O64" s="56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9"/>
      <c r="AA64" s="57"/>
    </row>
    <row r="65" spans="1:27" ht="11.25">
      <c r="A65" s="52"/>
      <c r="B65" s="53"/>
      <c r="C65" s="54"/>
      <c r="D65" s="54"/>
      <c r="E65" s="53"/>
      <c r="F65" s="53"/>
      <c r="G65" s="55"/>
      <c r="H65" s="53"/>
      <c r="I65" s="54"/>
      <c r="J65" s="53"/>
      <c r="K65" s="53"/>
      <c r="L65" s="53"/>
      <c r="M65" s="53"/>
      <c r="N65" s="53"/>
      <c r="O65" s="56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9"/>
      <c r="AA65" s="57"/>
    </row>
    <row r="66" spans="1:27" ht="11.25">
      <c r="A66" s="52"/>
      <c r="B66" s="53"/>
      <c r="C66" s="54"/>
      <c r="D66" s="54"/>
      <c r="E66" s="53"/>
      <c r="F66" s="53"/>
      <c r="G66" s="55"/>
      <c r="H66" s="53"/>
      <c r="I66" s="54"/>
      <c r="J66" s="53"/>
      <c r="K66" s="53"/>
      <c r="L66" s="53"/>
      <c r="M66" s="53"/>
      <c r="N66" s="53"/>
      <c r="O66" s="56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9"/>
      <c r="AA66" s="57"/>
    </row>
    <row r="67" spans="1:27" ht="11.25">
      <c r="A67" s="52"/>
      <c r="B67" s="53"/>
      <c r="C67" s="54"/>
      <c r="D67" s="54"/>
      <c r="E67" s="53"/>
      <c r="F67" s="53"/>
      <c r="G67" s="55"/>
      <c r="H67" s="53"/>
      <c r="I67" s="54"/>
      <c r="J67" s="53"/>
      <c r="K67" s="53"/>
      <c r="L67" s="53"/>
      <c r="M67" s="53"/>
      <c r="N67" s="53"/>
      <c r="O67" s="56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9"/>
      <c r="AA67" s="57"/>
    </row>
    <row r="68" spans="1:27" ht="11.25">
      <c r="A68" s="52"/>
      <c r="B68" s="53"/>
      <c r="C68" s="54"/>
      <c r="D68" s="54"/>
      <c r="E68" s="53"/>
      <c r="F68" s="53"/>
      <c r="G68" s="55"/>
      <c r="H68" s="53"/>
      <c r="I68" s="54"/>
      <c r="J68" s="53"/>
      <c r="K68" s="53"/>
      <c r="L68" s="53"/>
      <c r="M68" s="53"/>
      <c r="N68" s="53"/>
      <c r="O68" s="56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9"/>
      <c r="AA68" s="57"/>
    </row>
    <row r="69" spans="1:27" ht="11.25">
      <c r="A69" s="52"/>
      <c r="B69" s="53"/>
      <c r="C69" s="54"/>
      <c r="D69" s="54"/>
      <c r="E69" s="53"/>
      <c r="F69" s="53"/>
      <c r="G69" s="55"/>
      <c r="H69" s="53"/>
      <c r="I69" s="54"/>
      <c r="J69" s="53"/>
      <c r="K69" s="53"/>
      <c r="L69" s="53"/>
      <c r="M69" s="53"/>
      <c r="N69" s="53"/>
      <c r="O69" s="56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9"/>
      <c r="AA69" s="57"/>
    </row>
    <row r="70" spans="1:27" ht="11.25">
      <c r="A70" s="52"/>
      <c r="B70" s="53"/>
      <c r="C70" s="54"/>
      <c r="D70" s="54"/>
      <c r="E70" s="53"/>
      <c r="F70" s="53"/>
      <c r="G70" s="55"/>
      <c r="H70" s="53"/>
      <c r="I70" s="54"/>
      <c r="J70" s="53"/>
      <c r="K70" s="53"/>
      <c r="L70" s="53"/>
      <c r="M70" s="53"/>
      <c r="N70" s="53"/>
      <c r="O70" s="56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9"/>
      <c r="AA70" s="57"/>
    </row>
    <row r="71" spans="1:27" ht="11.25">
      <c r="A71" s="52"/>
      <c r="B71" s="53"/>
      <c r="C71" s="54"/>
      <c r="D71" s="54"/>
      <c r="E71" s="53"/>
      <c r="F71" s="53"/>
      <c r="G71" s="55"/>
      <c r="H71" s="53"/>
      <c r="I71" s="54"/>
      <c r="J71" s="53"/>
      <c r="K71" s="53"/>
      <c r="L71" s="53"/>
      <c r="M71" s="53"/>
      <c r="N71" s="53"/>
      <c r="O71" s="56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9"/>
      <c r="AA71" s="57"/>
    </row>
    <row r="72" spans="1:27" ht="11.25">
      <c r="A72" s="52"/>
      <c r="B72" s="53"/>
      <c r="C72" s="54"/>
      <c r="D72" s="54"/>
      <c r="E72" s="53"/>
      <c r="F72" s="53"/>
      <c r="G72" s="55"/>
      <c r="H72" s="53"/>
      <c r="I72" s="54"/>
      <c r="J72" s="53"/>
      <c r="K72" s="53"/>
      <c r="L72" s="53"/>
      <c r="M72" s="53"/>
      <c r="N72" s="53"/>
      <c r="O72" s="56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9"/>
      <c r="AA72" s="57"/>
    </row>
    <row r="73" spans="1:27" ht="11.25">
      <c r="A73" s="52"/>
      <c r="B73" s="53"/>
      <c r="C73" s="54"/>
      <c r="D73" s="54"/>
      <c r="E73" s="53"/>
      <c r="F73" s="53"/>
      <c r="G73" s="55"/>
      <c r="H73" s="53"/>
      <c r="I73" s="54"/>
      <c r="J73" s="53"/>
      <c r="K73" s="53"/>
      <c r="L73" s="53"/>
      <c r="M73" s="53"/>
      <c r="N73" s="53"/>
      <c r="O73" s="56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9"/>
      <c r="AA73" s="57"/>
    </row>
    <row r="74" spans="1:27" ht="11.25">
      <c r="A74" s="52"/>
      <c r="B74" s="53"/>
      <c r="C74" s="54"/>
      <c r="D74" s="54"/>
      <c r="E74" s="53"/>
      <c r="F74" s="53"/>
      <c r="G74" s="55"/>
      <c r="H74" s="53"/>
      <c r="I74" s="54"/>
      <c r="J74" s="53"/>
      <c r="K74" s="53"/>
      <c r="L74" s="53"/>
      <c r="M74" s="53"/>
      <c r="N74" s="53"/>
      <c r="O74" s="56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9"/>
      <c r="AA74" s="57"/>
    </row>
    <row r="75" spans="1:27" ht="11.25">
      <c r="A75" s="52"/>
      <c r="B75" s="53"/>
      <c r="C75" s="54"/>
      <c r="D75" s="54"/>
      <c r="E75" s="53"/>
      <c r="F75" s="53"/>
      <c r="G75" s="55"/>
      <c r="H75" s="53"/>
      <c r="I75" s="54"/>
      <c r="J75" s="53"/>
      <c r="K75" s="53"/>
      <c r="L75" s="53"/>
      <c r="M75" s="53"/>
      <c r="N75" s="53"/>
      <c r="O75" s="56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9"/>
      <c r="AA75" s="57"/>
    </row>
    <row r="76" spans="1:27" ht="11.25">
      <c r="A76" s="52"/>
      <c r="B76" s="53"/>
      <c r="C76" s="54"/>
      <c r="D76" s="54"/>
      <c r="E76" s="53"/>
      <c r="F76" s="53"/>
      <c r="G76" s="55"/>
      <c r="H76" s="53"/>
      <c r="I76" s="54"/>
      <c r="J76" s="53"/>
      <c r="K76" s="53"/>
      <c r="L76" s="53"/>
      <c r="M76" s="53"/>
      <c r="N76" s="53"/>
      <c r="O76" s="56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9"/>
      <c r="AA76" s="57"/>
    </row>
    <row r="77" spans="1:27" ht="11.25">
      <c r="A77" s="52"/>
      <c r="B77" s="53"/>
      <c r="C77" s="54"/>
      <c r="D77" s="54"/>
      <c r="E77" s="53"/>
      <c r="F77" s="53"/>
      <c r="G77" s="55"/>
      <c r="H77" s="53"/>
      <c r="I77" s="54"/>
      <c r="J77" s="53"/>
      <c r="K77" s="53"/>
      <c r="L77" s="53"/>
      <c r="M77" s="53"/>
      <c r="N77" s="53"/>
      <c r="O77" s="56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9"/>
      <c r="AA77" s="57"/>
    </row>
    <row r="78" spans="1:27" ht="11.25">
      <c r="A78" s="52"/>
      <c r="B78" s="53"/>
      <c r="C78" s="54"/>
      <c r="D78" s="54"/>
      <c r="E78" s="53"/>
      <c r="F78" s="53"/>
      <c r="G78" s="55"/>
      <c r="H78" s="53"/>
      <c r="I78" s="54"/>
      <c r="J78" s="53"/>
      <c r="K78" s="53"/>
      <c r="L78" s="53"/>
      <c r="M78" s="53"/>
      <c r="N78" s="53"/>
      <c r="O78" s="56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9"/>
      <c r="AA78" s="57"/>
    </row>
    <row r="79" spans="1:27" ht="11.25">
      <c r="A79" s="52"/>
      <c r="B79" s="53"/>
      <c r="C79" s="54"/>
      <c r="D79" s="54"/>
      <c r="E79" s="53"/>
      <c r="F79" s="53"/>
      <c r="G79" s="55"/>
      <c r="H79" s="53"/>
      <c r="I79" s="54"/>
      <c r="J79" s="53"/>
      <c r="K79" s="53"/>
      <c r="L79" s="53"/>
      <c r="M79" s="53"/>
      <c r="N79" s="53"/>
      <c r="O79" s="56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9"/>
      <c r="AA79" s="57"/>
    </row>
    <row r="80" spans="1:27" ht="11.25">
      <c r="A80" s="52"/>
      <c r="B80" s="53"/>
      <c r="C80" s="54"/>
      <c r="D80" s="54"/>
      <c r="E80" s="53"/>
      <c r="F80" s="53"/>
      <c r="G80" s="55"/>
      <c r="H80" s="53"/>
      <c r="I80" s="54"/>
      <c r="J80" s="53"/>
      <c r="K80" s="53"/>
      <c r="L80" s="53"/>
      <c r="M80" s="53"/>
      <c r="N80" s="53"/>
      <c r="O80" s="56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9"/>
      <c r="AA80" s="57"/>
    </row>
    <row r="81" spans="1:27" ht="11.25">
      <c r="A81" s="52"/>
      <c r="B81" s="53"/>
      <c r="C81" s="54"/>
      <c r="D81" s="54"/>
      <c r="E81" s="53"/>
      <c r="F81" s="53"/>
      <c r="G81" s="55"/>
      <c r="H81" s="53"/>
      <c r="I81" s="54"/>
      <c r="J81" s="53"/>
      <c r="K81" s="53"/>
      <c r="L81" s="53"/>
      <c r="M81" s="53"/>
      <c r="N81" s="53"/>
      <c r="O81" s="56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9"/>
      <c r="AA81" s="57"/>
    </row>
    <row r="82" spans="1:27" ht="11.25">
      <c r="A82" s="52"/>
      <c r="B82" s="53"/>
      <c r="C82" s="54"/>
      <c r="D82" s="54"/>
      <c r="E82" s="53"/>
      <c r="F82" s="53"/>
      <c r="G82" s="55"/>
      <c r="H82" s="53"/>
      <c r="I82" s="54"/>
      <c r="J82" s="53"/>
      <c r="K82" s="53"/>
      <c r="L82" s="53"/>
      <c r="M82" s="53"/>
      <c r="N82" s="53"/>
      <c r="O82" s="56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9"/>
      <c r="AA82" s="57"/>
    </row>
    <row r="83" spans="1:27" ht="11.25">
      <c r="A83" s="52"/>
      <c r="B83" s="53"/>
      <c r="C83" s="54"/>
      <c r="D83" s="54"/>
      <c r="E83" s="53"/>
      <c r="F83" s="53"/>
      <c r="G83" s="55"/>
      <c r="H83" s="53"/>
      <c r="I83" s="54"/>
      <c r="J83" s="53"/>
      <c r="K83" s="53"/>
      <c r="L83" s="53"/>
      <c r="M83" s="53"/>
      <c r="N83" s="53"/>
      <c r="O83" s="56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9"/>
      <c r="AA83" s="57"/>
    </row>
    <row r="84" spans="1:27" ht="11.25">
      <c r="A84" s="52"/>
      <c r="B84" s="53"/>
      <c r="C84" s="54"/>
      <c r="D84" s="54"/>
      <c r="E84" s="53"/>
      <c r="F84" s="53"/>
      <c r="G84" s="55"/>
      <c r="H84" s="53"/>
      <c r="I84" s="54"/>
      <c r="J84" s="53"/>
      <c r="K84" s="53"/>
      <c r="L84" s="53"/>
      <c r="M84" s="53"/>
      <c r="N84" s="53"/>
      <c r="O84" s="56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9"/>
      <c r="AA84" s="57"/>
    </row>
    <row r="85" spans="1:27" ht="11.25">
      <c r="A85" s="52"/>
      <c r="B85" s="53"/>
      <c r="C85" s="54"/>
      <c r="D85" s="54"/>
      <c r="E85" s="53"/>
      <c r="F85" s="53"/>
      <c r="G85" s="55"/>
      <c r="H85" s="53"/>
      <c r="I85" s="54"/>
      <c r="J85" s="53"/>
      <c r="K85" s="53"/>
      <c r="L85" s="53"/>
      <c r="M85" s="53"/>
      <c r="N85" s="53"/>
      <c r="O85" s="56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9"/>
      <c r="AA85" s="57"/>
    </row>
    <row r="86" spans="1:27" ht="11.25">
      <c r="A86" s="52"/>
      <c r="B86" s="53"/>
      <c r="C86" s="54"/>
      <c r="D86" s="54"/>
      <c r="E86" s="53"/>
      <c r="F86" s="53"/>
      <c r="G86" s="55"/>
      <c r="H86" s="53"/>
      <c r="I86" s="54"/>
      <c r="J86" s="53"/>
      <c r="K86" s="53"/>
      <c r="L86" s="53"/>
      <c r="M86" s="53"/>
      <c r="N86" s="53"/>
      <c r="O86" s="56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9"/>
      <c r="AA86" s="57"/>
    </row>
    <row r="87" spans="1:27" ht="11.25">
      <c r="A87" s="52"/>
      <c r="B87" s="53"/>
      <c r="C87" s="54"/>
      <c r="D87" s="54"/>
      <c r="E87" s="53"/>
      <c r="F87" s="53"/>
      <c r="G87" s="55"/>
      <c r="H87" s="53"/>
      <c r="I87" s="54"/>
      <c r="J87" s="53"/>
      <c r="K87" s="53"/>
      <c r="L87" s="53"/>
      <c r="M87" s="53"/>
      <c r="N87" s="53"/>
      <c r="O87" s="56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9"/>
      <c r="AA87" s="57"/>
    </row>
    <row r="88" spans="1:27" ht="11.25">
      <c r="A88" s="52"/>
      <c r="B88" s="53"/>
      <c r="C88" s="54"/>
      <c r="D88" s="54"/>
      <c r="E88" s="53"/>
      <c r="F88" s="53"/>
      <c r="G88" s="55"/>
      <c r="H88" s="53"/>
      <c r="I88" s="54"/>
      <c r="J88" s="53"/>
      <c r="K88" s="53"/>
      <c r="L88" s="53"/>
      <c r="M88" s="53"/>
      <c r="N88" s="53"/>
      <c r="O88" s="56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9"/>
      <c r="AA88" s="57"/>
    </row>
    <row r="89" spans="1:27" ht="11.25">
      <c r="A89" s="52"/>
      <c r="B89" s="53"/>
      <c r="C89" s="54"/>
      <c r="D89" s="54"/>
      <c r="E89" s="53"/>
      <c r="F89" s="53"/>
      <c r="G89" s="55"/>
      <c r="H89" s="53"/>
      <c r="I89" s="54"/>
      <c r="J89" s="53"/>
      <c r="K89" s="53"/>
      <c r="L89" s="53"/>
      <c r="M89" s="53"/>
      <c r="N89" s="53"/>
      <c r="O89" s="56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9"/>
      <c r="AA89" s="57"/>
    </row>
    <row r="90" spans="1:27" ht="11.25">
      <c r="A90" s="52"/>
      <c r="B90" s="53"/>
      <c r="C90" s="54"/>
      <c r="D90" s="54"/>
      <c r="E90" s="53"/>
      <c r="F90" s="53"/>
      <c r="G90" s="55"/>
      <c r="H90" s="53"/>
      <c r="I90" s="54"/>
      <c r="J90" s="53"/>
      <c r="K90" s="53"/>
      <c r="L90" s="53"/>
      <c r="M90" s="53"/>
      <c r="N90" s="53"/>
      <c r="O90" s="56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9"/>
      <c r="AA90" s="57"/>
    </row>
    <row r="91" spans="1:27" ht="11.25">
      <c r="A91" s="52"/>
      <c r="B91" s="53"/>
      <c r="C91" s="54"/>
      <c r="D91" s="54"/>
      <c r="E91" s="53"/>
      <c r="F91" s="53"/>
      <c r="G91" s="55"/>
      <c r="H91" s="53"/>
      <c r="I91" s="54"/>
      <c r="J91" s="53"/>
      <c r="K91" s="53"/>
      <c r="L91" s="53"/>
      <c r="M91" s="53"/>
      <c r="N91" s="53"/>
      <c r="O91" s="56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9"/>
      <c r="AA91" s="57"/>
    </row>
    <row r="92" spans="1:27" ht="11.25">
      <c r="A92" s="52"/>
      <c r="B92" s="53"/>
      <c r="C92" s="54"/>
      <c r="D92" s="54"/>
      <c r="E92" s="53"/>
      <c r="F92" s="53"/>
      <c r="G92" s="55"/>
      <c r="H92" s="53"/>
      <c r="I92" s="54"/>
      <c r="J92" s="53"/>
      <c r="K92" s="53"/>
      <c r="L92" s="53"/>
      <c r="M92" s="53"/>
      <c r="N92" s="53"/>
      <c r="O92" s="56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9"/>
      <c r="AA92" s="57"/>
    </row>
    <row r="93" spans="1:27" ht="11.25">
      <c r="A93" s="52"/>
      <c r="B93" s="53"/>
      <c r="C93" s="54"/>
      <c r="D93" s="54"/>
      <c r="E93" s="53"/>
      <c r="F93" s="53"/>
      <c r="G93" s="55"/>
      <c r="H93" s="53"/>
      <c r="I93" s="54"/>
      <c r="J93" s="53"/>
      <c r="K93" s="53"/>
      <c r="L93" s="53"/>
      <c r="M93" s="53"/>
      <c r="N93" s="53"/>
      <c r="O93" s="56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9"/>
      <c r="AA93" s="57"/>
    </row>
    <row r="94" spans="1:27" ht="11.25">
      <c r="A94" s="52"/>
      <c r="B94" s="53"/>
      <c r="C94" s="54"/>
      <c r="D94" s="54"/>
      <c r="E94" s="53"/>
      <c r="F94" s="53"/>
      <c r="G94" s="55"/>
      <c r="H94" s="53"/>
      <c r="I94" s="54"/>
      <c r="J94" s="53"/>
      <c r="K94" s="53"/>
      <c r="L94" s="53"/>
      <c r="M94" s="53"/>
      <c r="N94" s="53"/>
      <c r="O94" s="56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9"/>
      <c r="AA94" s="57"/>
    </row>
    <row r="95" spans="1:27" ht="11.25">
      <c r="A95" s="52"/>
      <c r="B95" s="53"/>
      <c r="C95" s="54"/>
      <c r="D95" s="54"/>
      <c r="E95" s="53"/>
      <c r="F95" s="53"/>
      <c r="G95" s="55"/>
      <c r="H95" s="53"/>
      <c r="I95" s="54"/>
      <c r="J95" s="53"/>
      <c r="K95" s="53"/>
      <c r="L95" s="53"/>
      <c r="M95" s="53"/>
      <c r="N95" s="53"/>
      <c r="O95" s="56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9"/>
      <c r="AA95" s="57"/>
    </row>
    <row r="96" spans="1:27" ht="11.25">
      <c r="A96" s="52"/>
      <c r="B96" s="53"/>
      <c r="C96" s="54"/>
      <c r="D96" s="54"/>
      <c r="E96" s="53"/>
      <c r="F96" s="53"/>
      <c r="G96" s="55"/>
      <c r="H96" s="53"/>
      <c r="I96" s="54"/>
      <c r="J96" s="53"/>
      <c r="K96" s="53"/>
      <c r="L96" s="53"/>
      <c r="M96" s="53"/>
      <c r="N96" s="53"/>
      <c r="O96" s="56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9"/>
      <c r="AA96" s="57"/>
    </row>
    <row r="97" spans="1:27" ht="11.25">
      <c r="A97" s="52"/>
      <c r="B97" s="53"/>
      <c r="C97" s="54"/>
      <c r="D97" s="54"/>
      <c r="E97" s="53"/>
      <c r="F97" s="53"/>
      <c r="G97" s="55"/>
      <c r="H97" s="53"/>
      <c r="I97" s="54"/>
      <c r="J97" s="53"/>
      <c r="K97" s="53"/>
      <c r="L97" s="53"/>
      <c r="M97" s="53"/>
      <c r="N97" s="53"/>
      <c r="O97" s="56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9"/>
      <c r="AA97" s="57"/>
    </row>
    <row r="98" spans="1:27" ht="11.25">
      <c r="A98" s="52"/>
      <c r="B98" s="53"/>
      <c r="C98" s="54"/>
      <c r="D98" s="54"/>
      <c r="E98" s="53"/>
      <c r="F98" s="53"/>
      <c r="G98" s="55"/>
      <c r="H98" s="53"/>
      <c r="I98" s="54"/>
      <c r="J98" s="53"/>
      <c r="K98" s="53"/>
      <c r="L98" s="53"/>
      <c r="M98" s="53"/>
      <c r="N98" s="53"/>
      <c r="O98" s="56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9"/>
      <c r="AA98" s="57"/>
    </row>
    <row r="99" spans="1:27" ht="11.25">
      <c r="A99" s="52"/>
      <c r="B99" s="53"/>
      <c r="C99" s="54"/>
      <c r="D99" s="54"/>
      <c r="E99" s="53"/>
      <c r="F99" s="53"/>
      <c r="G99" s="55"/>
      <c r="H99" s="53"/>
      <c r="I99" s="54"/>
      <c r="J99" s="53"/>
      <c r="K99" s="53"/>
      <c r="L99" s="53"/>
      <c r="M99" s="53"/>
      <c r="N99" s="53"/>
      <c r="O99" s="56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9"/>
      <c r="AA99" s="57"/>
    </row>
    <row r="100" spans="1:27" ht="11.25">
      <c r="A100" s="52"/>
      <c r="B100" s="53"/>
      <c r="C100" s="54"/>
      <c r="D100" s="54"/>
      <c r="E100" s="53"/>
      <c r="F100" s="53"/>
      <c r="G100" s="55"/>
      <c r="H100" s="53"/>
      <c r="I100" s="54"/>
      <c r="J100" s="53"/>
      <c r="K100" s="53"/>
      <c r="L100" s="53"/>
      <c r="M100" s="53"/>
      <c r="N100" s="53"/>
      <c r="O100" s="56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9"/>
      <c r="AA100" s="57"/>
    </row>
    <row r="101" spans="1:27" ht="11.25">
      <c r="A101" s="52"/>
      <c r="B101" s="53"/>
      <c r="C101" s="54"/>
      <c r="D101" s="54"/>
      <c r="E101" s="53"/>
      <c r="F101" s="53"/>
      <c r="G101" s="55"/>
      <c r="H101" s="53"/>
      <c r="I101" s="54"/>
      <c r="J101" s="53"/>
      <c r="K101" s="53"/>
      <c r="L101" s="53"/>
      <c r="M101" s="53"/>
      <c r="N101" s="53"/>
      <c r="O101" s="56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9"/>
      <c r="AA101" s="57"/>
    </row>
    <row r="102" spans="1:27" ht="11.25">
      <c r="A102" s="52"/>
      <c r="B102" s="53"/>
      <c r="C102" s="54"/>
      <c r="D102" s="54"/>
      <c r="E102" s="53"/>
      <c r="F102" s="53"/>
      <c r="G102" s="55"/>
      <c r="H102" s="53"/>
      <c r="I102" s="54"/>
      <c r="J102" s="53"/>
      <c r="K102" s="53"/>
      <c r="L102" s="53"/>
      <c r="M102" s="53"/>
      <c r="N102" s="53"/>
      <c r="O102" s="56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9"/>
      <c r="AA102" s="57"/>
    </row>
    <row r="103" spans="1:27" ht="11.25">
      <c r="A103" s="52"/>
      <c r="B103" s="53"/>
      <c r="C103" s="54"/>
      <c r="D103" s="54"/>
      <c r="E103" s="53"/>
      <c r="F103" s="53"/>
      <c r="G103" s="55"/>
      <c r="H103" s="53"/>
      <c r="I103" s="54"/>
      <c r="J103" s="53"/>
      <c r="K103" s="53"/>
      <c r="L103" s="53"/>
      <c r="M103" s="53"/>
      <c r="N103" s="53"/>
      <c r="O103" s="56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9"/>
      <c r="AA103" s="57"/>
    </row>
    <row r="104" spans="1:27" ht="11.25">
      <c r="A104" s="52"/>
      <c r="B104" s="53"/>
      <c r="C104" s="54"/>
      <c r="D104" s="54"/>
      <c r="E104" s="53"/>
      <c r="F104" s="53"/>
      <c r="G104" s="55"/>
      <c r="H104" s="53"/>
      <c r="I104" s="54"/>
      <c r="J104" s="53"/>
      <c r="K104" s="53"/>
      <c r="L104" s="53"/>
      <c r="M104" s="53"/>
      <c r="N104" s="53"/>
      <c r="O104" s="56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9"/>
      <c r="AA104" s="57"/>
    </row>
    <row r="105" spans="1:27" ht="11.25">
      <c r="A105" s="52"/>
      <c r="B105" s="53"/>
      <c r="C105" s="54"/>
      <c r="D105" s="54"/>
      <c r="E105" s="53"/>
      <c r="F105" s="53"/>
      <c r="G105" s="55"/>
      <c r="H105" s="53"/>
      <c r="I105" s="54"/>
      <c r="J105" s="53"/>
      <c r="K105" s="53"/>
      <c r="L105" s="53"/>
      <c r="M105" s="53"/>
      <c r="N105" s="53"/>
      <c r="O105" s="56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9"/>
      <c r="AA105" s="57"/>
    </row>
    <row r="106" spans="1:27" ht="11.25">
      <c r="A106" s="52"/>
      <c r="B106" s="53"/>
      <c r="C106" s="54"/>
      <c r="D106" s="54"/>
      <c r="E106" s="53"/>
      <c r="F106" s="53"/>
      <c r="G106" s="55"/>
      <c r="H106" s="53"/>
      <c r="I106" s="54"/>
      <c r="J106" s="53"/>
      <c r="K106" s="53"/>
      <c r="L106" s="53"/>
      <c r="M106" s="53"/>
      <c r="N106" s="53"/>
      <c r="O106" s="56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9"/>
      <c r="AA106" s="57"/>
    </row>
    <row r="107" spans="1:27" ht="11.25">
      <c r="A107" s="52"/>
      <c r="B107" s="53"/>
      <c r="C107" s="54"/>
      <c r="D107" s="54"/>
      <c r="E107" s="53"/>
      <c r="F107" s="53"/>
      <c r="G107" s="55"/>
      <c r="H107" s="53"/>
      <c r="I107" s="54"/>
      <c r="J107" s="53"/>
      <c r="K107" s="53"/>
      <c r="L107" s="53"/>
      <c r="M107" s="53"/>
      <c r="N107" s="53"/>
      <c r="O107" s="56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9"/>
      <c r="AA107" s="57"/>
    </row>
    <row r="108" spans="1:27" ht="11.25">
      <c r="A108" s="52"/>
      <c r="B108" s="53"/>
      <c r="C108" s="54"/>
      <c r="D108" s="54"/>
      <c r="E108" s="53"/>
      <c r="F108" s="53"/>
      <c r="G108" s="55"/>
      <c r="H108" s="53"/>
      <c r="I108" s="54"/>
      <c r="J108" s="53"/>
      <c r="K108" s="53"/>
      <c r="L108" s="53"/>
      <c r="M108" s="53"/>
      <c r="N108" s="53"/>
      <c r="O108" s="56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9"/>
      <c r="AA108" s="57"/>
    </row>
    <row r="109" spans="1:27" ht="11.25">
      <c r="A109" s="52"/>
      <c r="B109" s="53"/>
      <c r="C109" s="54"/>
      <c r="D109" s="54"/>
      <c r="E109" s="53"/>
      <c r="F109" s="53"/>
      <c r="G109" s="55"/>
      <c r="H109" s="53"/>
      <c r="I109" s="54"/>
      <c r="J109" s="53"/>
      <c r="K109" s="53"/>
      <c r="L109" s="53"/>
      <c r="M109" s="53"/>
      <c r="N109" s="53"/>
      <c r="O109" s="56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9"/>
      <c r="AA109" s="57"/>
    </row>
    <row r="110" spans="1:27" ht="11.25">
      <c r="A110" s="52"/>
      <c r="B110" s="53"/>
      <c r="C110" s="54"/>
      <c r="D110" s="54"/>
      <c r="E110" s="53"/>
      <c r="F110" s="53"/>
      <c r="G110" s="55"/>
      <c r="H110" s="53"/>
      <c r="I110" s="54"/>
      <c r="J110" s="53"/>
      <c r="K110" s="53"/>
      <c r="L110" s="53"/>
      <c r="M110" s="53"/>
      <c r="N110" s="53"/>
      <c r="O110" s="56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9"/>
      <c r="AA110" s="57"/>
    </row>
    <row r="111" spans="1:27" ht="11.25">
      <c r="A111" s="52"/>
      <c r="B111" s="53"/>
      <c r="C111" s="54"/>
      <c r="D111" s="54"/>
      <c r="E111" s="53"/>
      <c r="F111" s="53"/>
      <c r="G111" s="55"/>
      <c r="H111" s="53"/>
      <c r="I111" s="54"/>
      <c r="J111" s="53"/>
      <c r="K111" s="53"/>
      <c r="L111" s="53"/>
      <c r="M111" s="53"/>
      <c r="N111" s="53"/>
      <c r="O111" s="56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9"/>
      <c r="AA111" s="57"/>
    </row>
    <row r="112" spans="1:27" ht="11.25">
      <c r="A112" s="52"/>
      <c r="B112" s="53"/>
      <c r="C112" s="54"/>
      <c r="D112" s="54"/>
      <c r="E112" s="53"/>
      <c r="F112" s="53"/>
      <c r="G112" s="55"/>
      <c r="H112" s="53"/>
      <c r="I112" s="54"/>
      <c r="J112" s="53"/>
      <c r="K112" s="53"/>
      <c r="L112" s="53"/>
      <c r="M112" s="53"/>
      <c r="N112" s="53"/>
      <c r="O112" s="56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9"/>
      <c r="AA112" s="57"/>
    </row>
    <row r="113" spans="1:27" ht="11.25">
      <c r="A113" s="52"/>
      <c r="B113" s="53"/>
      <c r="C113" s="54"/>
      <c r="D113" s="54"/>
      <c r="E113" s="53"/>
      <c r="F113" s="53"/>
      <c r="G113" s="55"/>
      <c r="H113" s="53"/>
      <c r="I113" s="54"/>
      <c r="J113" s="53"/>
      <c r="K113" s="53"/>
      <c r="L113" s="53"/>
      <c r="M113" s="53"/>
      <c r="N113" s="53"/>
      <c r="O113" s="56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9"/>
      <c r="AA113" s="57"/>
    </row>
    <row r="114" spans="1:27" ht="11.25">
      <c r="A114" s="52"/>
      <c r="B114" s="53"/>
      <c r="C114" s="54"/>
      <c r="D114" s="54"/>
      <c r="E114" s="53"/>
      <c r="F114" s="53"/>
      <c r="G114" s="55"/>
      <c r="H114" s="53"/>
      <c r="I114" s="54"/>
      <c r="J114" s="53"/>
      <c r="K114" s="53"/>
      <c r="L114" s="53"/>
      <c r="M114" s="53"/>
      <c r="N114" s="53"/>
      <c r="O114" s="56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9"/>
      <c r="AA114" s="57"/>
    </row>
    <row r="115" spans="1:27" ht="11.25">
      <c r="A115" s="52"/>
      <c r="B115" s="53"/>
      <c r="C115" s="54"/>
      <c r="D115" s="54"/>
      <c r="E115" s="53"/>
      <c r="F115" s="53"/>
      <c r="G115" s="55"/>
      <c r="H115" s="53"/>
      <c r="I115" s="54"/>
      <c r="J115" s="53"/>
      <c r="K115" s="53"/>
      <c r="L115" s="53"/>
      <c r="M115" s="53"/>
      <c r="N115" s="53"/>
      <c r="O115" s="56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9"/>
      <c r="AA115" s="57"/>
    </row>
  </sheetData>
  <printOptions horizontalCentered="1"/>
  <pageMargins left="0.75" right="0.75" top="0.5905511811023623" bottom="1" header="0.31496062992125984" footer="0"/>
  <pageSetup fitToHeight="15" horizontalDpi="300" verticalDpi="300" orientation="landscape" paperSize="9" scale="75" r:id="rId1"/>
  <headerFooter alignWithMargins="0">
    <oddHeader>&amp;C&amp;"Arial,Negrita"&amp;14PROPOSTA DE DISTRIBUCIÓ DE LA CONVOCATÒRIA D'AJUTS DE VIATGE PER AL DESENVOLUPAMENT D'ACTIVITATS DOCENTS, 2001</oddHeader>
    <oddFooter>&amp;L&amp;8&amp;D&amp;R&amp;8Pàgina &amp;P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Serveis Informàtics Generals</cp:lastModifiedBy>
  <cp:lastPrinted>2001-12-04T16:47:28Z</cp:lastPrinted>
  <dcterms:created xsi:type="dcterms:W3CDTF">1998-10-19T09:54:53Z</dcterms:created>
  <dcterms:modified xsi:type="dcterms:W3CDTF">2001-12-27T08:43:25Z</dcterms:modified>
  <cp:category/>
  <cp:version/>
  <cp:contentType/>
  <cp:contentStatus/>
</cp:coreProperties>
</file>