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2120" windowHeight="8835" activeTab="0"/>
  </bookViews>
  <sheets>
    <sheet name="liquidaió comparada" sheetId="1" r:id="rId1"/>
    <sheet name="ingressos" sheetId="2" r:id="rId2"/>
    <sheet name="despeses" sheetId="3" r:id="rId3"/>
  </sheets>
  <externalReferences>
    <externalReference r:id="rId6"/>
    <externalReference r:id="rId7"/>
  </externalReferences>
  <definedNames>
    <definedName name="_xlnm.Print_Titles" localSheetId="2">'despeses'!$1:$4</definedName>
    <definedName name="_xlnm.Print_Titles" localSheetId="1">'ingressos'!$1:$5</definedName>
  </definedNames>
  <calcPr fullCalcOnLoad="1"/>
</workbook>
</file>

<file path=xl/sharedStrings.xml><?xml version="1.0" encoding="utf-8"?>
<sst xmlns="http://schemas.openxmlformats.org/spreadsheetml/2006/main" count="549" uniqueCount="322">
  <si>
    <r>
      <t xml:space="preserve">LIQUIDACIÓ DEL PRESSUPOST DE L'EXERCICI 2002  </t>
    </r>
    <r>
      <rPr>
        <b/>
        <sz val="10"/>
        <rFont val="Arial"/>
        <family val="2"/>
      </rPr>
      <t>Previ auditoria</t>
    </r>
  </si>
  <si>
    <t>Data tancament : 2-04-03</t>
  </si>
  <si>
    <t>Dades SAP fins: 18-03-03</t>
  </si>
  <si>
    <t>RESULTAT PRESSUPOSTARI</t>
  </si>
  <si>
    <t>Segons Conveni MEC, DURSI</t>
  </si>
  <si>
    <t>Drets liquidats de l'exercici</t>
  </si>
  <si>
    <t>i Universitats</t>
  </si>
  <si>
    <t>Cap .3r.</t>
  </si>
  <si>
    <t>Taxes i altres ingressos</t>
  </si>
  <si>
    <t>Cap. 4t.</t>
  </si>
  <si>
    <t>Transferències corrents</t>
  </si>
  <si>
    <t>Cap. 5è</t>
  </si>
  <si>
    <t>Ingressos patrimonials</t>
  </si>
  <si>
    <t>Cap. 7è</t>
  </si>
  <si>
    <t>Transferències de capital</t>
  </si>
  <si>
    <t>Cap. 8è</t>
  </si>
  <si>
    <t>Actius financers (romanents)</t>
  </si>
  <si>
    <t>Cap. 9è</t>
  </si>
  <si>
    <t>Passius financers</t>
  </si>
  <si>
    <t>Obligacions contretes de l'exercici</t>
  </si>
  <si>
    <t>Cap. 1r</t>
  </si>
  <si>
    <t>Remuneracions de personal</t>
  </si>
  <si>
    <t>Cap. 2n</t>
  </si>
  <si>
    <t>Despeses corrents</t>
  </si>
  <si>
    <t>Cap. 3r.</t>
  </si>
  <si>
    <t>Despeses financeres</t>
  </si>
  <si>
    <t>Cap. 4t</t>
  </si>
  <si>
    <t>Cap. 6è</t>
  </si>
  <si>
    <t>Inversions reals</t>
  </si>
  <si>
    <t xml:space="preserve">Despeses finançades amb </t>
  </si>
  <si>
    <t>romanent d'exercicis anteriors</t>
  </si>
  <si>
    <t>Adquisició d'accions</t>
  </si>
  <si>
    <t>Drets Liquidats -  Obligacions contretes</t>
  </si>
  <si>
    <t>Romanent Exercici 2001 no incorporat com a drets liquidats</t>
  </si>
  <si>
    <t>LIQUIDACIÓ DE L'EXERCICI</t>
  </si>
  <si>
    <t>Romanent específic 2002</t>
  </si>
  <si>
    <t>DÈFICIT EXERCICI 2002</t>
  </si>
  <si>
    <t>QUADRE DEFICIT</t>
  </si>
  <si>
    <t>Despeses generic positius</t>
  </si>
  <si>
    <t>Total</t>
  </si>
  <si>
    <t>Romanent neg. Acum</t>
  </si>
  <si>
    <t>Despeses generic negatius</t>
  </si>
  <si>
    <t>SALDO despeses</t>
  </si>
  <si>
    <t>Ingressos positius</t>
  </si>
  <si>
    <t xml:space="preserve">Total </t>
  </si>
  <si>
    <t>Romanent acumulat</t>
  </si>
  <si>
    <t>Ingressos negatius</t>
  </si>
  <si>
    <t>SALDO ingressos</t>
  </si>
  <si>
    <t>Deficit</t>
  </si>
  <si>
    <t>Dif</t>
  </si>
  <si>
    <t>LIQUIDACIÓ PRESSUPOST INGRESSOS 2002</t>
  </si>
  <si>
    <t>(1)</t>
  </si>
  <si>
    <t>(2)</t>
  </si>
  <si>
    <t>(3) (1+2)</t>
  </si>
  <si>
    <t>(4)</t>
  </si>
  <si>
    <t xml:space="preserve"> </t>
  </si>
  <si>
    <t>(5) (4-3)</t>
  </si>
  <si>
    <t>Classificació económica</t>
  </si>
  <si>
    <t>Pressupost</t>
  </si>
  <si>
    <t>Drets</t>
  </si>
  <si>
    <t>Inicial</t>
  </si>
  <si>
    <t>Modificacions</t>
  </si>
  <si>
    <t>Liquidats</t>
  </si>
  <si>
    <t>Estat d´execució</t>
  </si>
  <si>
    <t>30900  Taxes de secretaria</t>
  </si>
  <si>
    <t>31200  Titulacions</t>
  </si>
  <si>
    <t>31210  Preus de matricula</t>
  </si>
  <si>
    <t>31220  Becaris MEC</t>
  </si>
  <si>
    <t>31230  Matrícules d'escoles adscrites</t>
  </si>
  <si>
    <t>31240  Doctorat</t>
  </si>
  <si>
    <t>31270  Titulacions pròpies % genèric</t>
  </si>
  <si>
    <t>31910  COU-PAAU i Batxillerat reforma</t>
  </si>
  <si>
    <t>31920  Més grans de 25 anys</t>
  </si>
  <si>
    <t>31930  Altres preus públics</t>
  </si>
  <si>
    <t>32919  Convenis, cursos i serveis del CTT</t>
  </si>
  <si>
    <t>32920  Overhead CTT</t>
  </si>
  <si>
    <t>32929  Overhead CTT</t>
  </si>
  <si>
    <t>32930  Convenis de cooperació educativa</t>
  </si>
  <si>
    <t>32940  Cursos de la Unitat de Formació de Formadors</t>
  </si>
  <si>
    <t>32950  Cursos i serveis prestats per unitats estructurals</t>
  </si>
  <si>
    <t>32960  Altres serveis</t>
  </si>
  <si>
    <t>32970  Participació d'ens vinculats a la UPC</t>
  </si>
  <si>
    <t>33000  Venda de publicacions pròpies,impresos i altr.bens</t>
  </si>
  <si>
    <t>38000  Reintegraments d'exercicis tancats</t>
  </si>
  <si>
    <t>39910  Repercussió de costos</t>
  </si>
  <si>
    <t>39920  Rapels de compres</t>
  </si>
  <si>
    <t>39930  Altres ingressos. Centralitzat</t>
  </si>
  <si>
    <t>T O T A L     C A P I T O L       3</t>
  </si>
  <si>
    <t xml:space="preserve">40110  Projectes de recerca CICYT </t>
  </si>
  <si>
    <t>40119  Transferències de l'Estat CTT</t>
  </si>
  <si>
    <t>40120  Projectes CICYT. Overhead.</t>
  </si>
  <si>
    <t>40130  Per a programes d'intercanvi</t>
  </si>
  <si>
    <t>40139  Subvencions recerca CICYT CTT</t>
  </si>
  <si>
    <t>41100  D'organismes autònoms administratius</t>
  </si>
  <si>
    <t>41110  Organismes autònoms administratius.Altres entitats</t>
  </si>
  <si>
    <t>45200  De la Generalitat (CUR).Atenc.ordinàries</t>
  </si>
  <si>
    <t>45300  Generalitat. Atencions extraordinàries.</t>
  </si>
  <si>
    <t>45310  Gene. Atencions extraordinàries.Càrrega financera</t>
  </si>
  <si>
    <t>45320  Gene. Atencions extraordinàries.Altres aportacions</t>
  </si>
  <si>
    <t>45500  De la Generalitat. Altres transferències</t>
  </si>
  <si>
    <t>45519  Generalitat. Altres transferències CTT.</t>
  </si>
  <si>
    <t>46000  D'Ens territorials</t>
  </si>
  <si>
    <t>46009  D'Ens territorials CTT</t>
  </si>
  <si>
    <t>47000  D'Empreses privades i altres entitats</t>
  </si>
  <si>
    <t>47009  D'Empreses privades CTT</t>
  </si>
  <si>
    <t>47100  D'Empreses privades i altres entitats</t>
  </si>
  <si>
    <t>47109  D'Empreses privades CTT</t>
  </si>
  <si>
    <t>48000  D'estudiants i personal UPC per projectes cooperac</t>
  </si>
  <si>
    <t>49000  De la Unió Europea</t>
  </si>
  <si>
    <t>49009  De la Unió Europea CTT</t>
  </si>
  <si>
    <t>T O T A L     C A P I T O L       4</t>
  </si>
  <si>
    <t>52000  Interessos de comptes corrents</t>
  </si>
  <si>
    <t>52010  Interessos en compte corrent finançament Generalit</t>
  </si>
  <si>
    <t>52100  Interessos d'altres inversions financere</t>
  </si>
  <si>
    <t>53000  Dividens i participacions</t>
  </si>
  <si>
    <t>54000  Lloguer d'instal.lacions</t>
  </si>
  <si>
    <t>55000  Cànons per concessions administratives</t>
  </si>
  <si>
    <t>55100  Altres concessions i aprofitaments</t>
  </si>
  <si>
    <t>T O T A L     C A P I T O L       5</t>
  </si>
  <si>
    <t>70119  Del MEC-CICYT per a projectes del CTT.</t>
  </si>
  <si>
    <t>70120  Per a projectes de recerca diversos</t>
  </si>
  <si>
    <t>70200  D'altres organismes de l'Estat</t>
  </si>
  <si>
    <t>75100  De la Generalitat per a projectes CTT</t>
  </si>
  <si>
    <t>75109  De la Generalitat per a projectes recerca diversos</t>
  </si>
  <si>
    <t>75300  De la Generalitat per a inversions</t>
  </si>
  <si>
    <t>77000  D'empreses privades per al CTT</t>
  </si>
  <si>
    <t>77200  Transferencies capital d'entitats financeres</t>
  </si>
  <si>
    <t>79019  De la Unió Europea per al CTT.</t>
  </si>
  <si>
    <t>79020  Subvencions fons FEDER</t>
  </si>
  <si>
    <t>T O T A L     C A P I T O L       7</t>
  </si>
  <si>
    <t>87000  Romanents de Tresoreria.Pressupost genèric.</t>
  </si>
  <si>
    <t>T O T A L     C A P I T O L       8</t>
  </si>
  <si>
    <t>91000  Préstecs rebuts</t>
  </si>
  <si>
    <t>T O T A L     C A P I T O L       9</t>
  </si>
  <si>
    <t>CAP. 3.  TAXES I ALTRES INGRESSOS</t>
  </si>
  <si>
    <t>CAP. 4.  TRANSFERÈNCIES CORRENTS</t>
  </si>
  <si>
    <t>CAP. 5.  INGRESSOS PATRIMONIALS</t>
  </si>
  <si>
    <t>CAP. 7.  TRANSFERÈNCIES DE CAPITAL</t>
  </si>
  <si>
    <t>CAP. 8.  ACTIUS FINANCERS</t>
  </si>
  <si>
    <t>CAP. 9.  PRÈSTECS</t>
  </si>
  <si>
    <t>T O T A L   P R E S S U P O S T   D' I N G R E S S O S   2 0 0 2</t>
  </si>
  <si>
    <t>LIQUIDACIÓ PRESSUPOST DE DESPESES EXERCICI 2002</t>
  </si>
  <si>
    <t>(5) (3-4)</t>
  </si>
  <si>
    <t>Classificació Econòmica</t>
  </si>
  <si>
    <t xml:space="preserve">Pressupost </t>
  </si>
  <si>
    <t xml:space="preserve">Saldo </t>
  </si>
  <si>
    <t>Definitiu</t>
  </si>
  <si>
    <t>Retingut</t>
  </si>
  <si>
    <t>Pressupostari</t>
  </si>
  <si>
    <t>Genèric -</t>
  </si>
  <si>
    <t>Específic</t>
  </si>
  <si>
    <t>10110  Càrrecs acadèmics.</t>
  </si>
  <si>
    <t>10410  Complement de càrrecs acadèmics</t>
  </si>
  <si>
    <t>12010  Retribucions bàsiques docents</t>
  </si>
  <si>
    <t>12020  Retribucions complementàries docents</t>
  </si>
  <si>
    <t>12110  Retribucions bàsiques del PAS</t>
  </si>
  <si>
    <t>12120  Retribucions complementàries del PAS</t>
  </si>
  <si>
    <t>13010  Retribucions bàsiques del personal investigador</t>
  </si>
  <si>
    <t>13020  Retribucions complementaries del personal investig</t>
  </si>
  <si>
    <t>13110  Retribucions bàsiques del PAS laboral</t>
  </si>
  <si>
    <t>13120  Retribucions complementàries del PAS laboral</t>
  </si>
  <si>
    <t xml:space="preserve">14010  Retribucions bàsiques docents personal contractat </t>
  </si>
  <si>
    <t>14020  Retribucions complementàries docents personal contractat</t>
  </si>
  <si>
    <t xml:space="preserve">16000  Quotes socials. </t>
  </si>
  <si>
    <t>S U B T O T A L    C A P I T O L      1</t>
  </si>
  <si>
    <t>17010  Pagaments FPC</t>
  </si>
  <si>
    <t>17100  Classes graduats auditoria</t>
  </si>
  <si>
    <t>17200  Consorci EUETIB-UPC</t>
  </si>
  <si>
    <t>17300  Nòmina ICT</t>
  </si>
  <si>
    <t>17500  Convocatoria beques "Ramon y Cajal"</t>
  </si>
  <si>
    <t>17510  Promocions de personal</t>
  </si>
  <si>
    <t>T O T A L     C A P I T O L        1</t>
  </si>
  <si>
    <t>20210  Lloguer d'instal.lacions</t>
  </si>
  <si>
    <t>20220  Lloguer d'ordinadors</t>
  </si>
  <si>
    <t>21200  Manteniment preventiu i correctiu</t>
  </si>
  <si>
    <t>21700  Arees de serveis informàtics</t>
  </si>
  <si>
    <t>21900  Serveis UPCNET</t>
  </si>
  <si>
    <t>22000  Material oficina</t>
  </si>
  <si>
    <t>22010  Edició revista "La Politècnica"</t>
  </si>
  <si>
    <t>22060  Carpeta la UPC t'informa</t>
  </si>
  <si>
    <t>22100  Subministraments energètics</t>
  </si>
  <si>
    <t>22140  Altres subministraments</t>
  </si>
  <si>
    <t>22210  Correu i missatgeria</t>
  </si>
  <si>
    <t>22400  Primes d'assegurances</t>
  </si>
  <si>
    <t>22500  Tributs i impostos</t>
  </si>
  <si>
    <t>22520  Diferències canvi factures en divises</t>
  </si>
  <si>
    <t>22600  Actes acadèmics i de representació</t>
  </si>
  <si>
    <t>22610  Activitats de promoció i Saló Ensenyament</t>
  </si>
  <si>
    <t>22620  Formació del personal acadèmic</t>
  </si>
  <si>
    <t>22630  Pla de formació del PAS</t>
  </si>
  <si>
    <t>22640  Despeses bancàries</t>
  </si>
  <si>
    <t>22642  Despeses interessos demora</t>
  </si>
  <si>
    <t>22650  Convenis de cooperació educativa</t>
  </si>
  <si>
    <t>22700  Treballs de neteja i vigilància</t>
  </si>
  <si>
    <t>22710  Vigilància BRGF</t>
  </si>
  <si>
    <t>22760  Encàrrecs d'estudis i treballs tècnics</t>
  </si>
  <si>
    <t>22770  Treballs de serveis informàtics</t>
  </si>
  <si>
    <t>22800  Coordinació projectes d'intercanvi</t>
  </si>
  <si>
    <t>22810  Organització de congressos</t>
  </si>
  <si>
    <t>22820  Direcció de desenvolupament internacional</t>
  </si>
  <si>
    <t>22822  Material fungible beques Ramon y Cajal</t>
  </si>
  <si>
    <t>22830  Mobilitat internacional del PAC</t>
  </si>
  <si>
    <t>22840  Programes de doctorat</t>
  </si>
  <si>
    <t>22842  Accions específiques del doctorat</t>
  </si>
  <si>
    <t>22850  Semestralització i accès als estudiants</t>
  </si>
  <si>
    <t>22860  Avaluació institucional</t>
  </si>
  <si>
    <t>22870  Pla d'informació  orientació  i acollida</t>
  </si>
  <si>
    <t>22872  Pla promoció estudis: informació orientació i acollida</t>
  </si>
  <si>
    <t>22873  Pla promoció estudis: accions relacionals</t>
  </si>
  <si>
    <t>22880  Projectes específics</t>
  </si>
  <si>
    <t>22890  Millora i descentralització gestió doctorat</t>
  </si>
  <si>
    <t>22910  Professors visitants i confereciants</t>
  </si>
  <si>
    <t>22920  Incentius per a la millora del material docent</t>
  </si>
  <si>
    <t>22930  Retribucions professorat Consorci Escola Ind.</t>
  </si>
  <si>
    <t>22932  Retribucions professorat Consorci Igualada</t>
  </si>
  <si>
    <t>22940  Accions associades a l'activitat docent</t>
  </si>
  <si>
    <t>22950  Suport a l'ensenyament basat en les TIC</t>
  </si>
  <si>
    <t>22960  Convocatòria projecte d'innovació docent.</t>
  </si>
  <si>
    <t>22970  Programes de millora de la qualitat docent</t>
  </si>
  <si>
    <t>22980  Altres actuacions docència i ext. universitària</t>
  </si>
  <si>
    <t>23010  Comissió serveis i assist.a concursos i oposicions</t>
  </si>
  <si>
    <t>23020  Tribunals de tesis doctorals</t>
  </si>
  <si>
    <t>23030  Tribunals de professorat</t>
  </si>
  <si>
    <t>23040  Gestió de seguiment de les escoles adscrites</t>
  </si>
  <si>
    <t>23060  Viatges per a projectes europeus</t>
  </si>
  <si>
    <t>24020  Publicacions d'investigació</t>
  </si>
  <si>
    <t>24030  Difusió corresponent als programes de doctorat</t>
  </si>
  <si>
    <t>28000  Despeses a recuperar</t>
  </si>
  <si>
    <t>29000  Nous espais, equipaments i instal.lacions</t>
  </si>
  <si>
    <t>27001  Despeses descentralitzades</t>
  </si>
  <si>
    <t>T O T A L     C A P I T O L        2</t>
  </si>
  <si>
    <t>32000  Interessos de prèstecs</t>
  </si>
  <si>
    <t>T O T A L     C A P I T O L        3</t>
  </si>
  <si>
    <t>48110  Col.laboració temporal d'estudiants</t>
  </si>
  <si>
    <t>48111  Col.laboració estudiants suport gestió acadèmica</t>
  </si>
  <si>
    <t>48130  Beques UPC de Recerca</t>
  </si>
  <si>
    <t>48200  Patr.estud. al Consell d'Estudiants i deleg.centre</t>
  </si>
  <si>
    <t>48210  Ajuts per a treballs a estudiants de la UPC</t>
  </si>
  <si>
    <t>48220  Becaris docents</t>
  </si>
  <si>
    <t>48310  Ajuts per a activ.culturals i esportives</t>
  </si>
  <si>
    <t>48330  Ajuts per a les delegacions d'estudiants</t>
  </si>
  <si>
    <t>48340  Actuacions específiques vicerectorat d'estudiants</t>
  </si>
  <si>
    <t>48400  Intercanvi estudiants</t>
  </si>
  <si>
    <t>48410  Programa UNITECH</t>
  </si>
  <si>
    <t>48510  A associacions de representació</t>
  </si>
  <si>
    <t>48511  Aportació UPC espais organitzacions d'estudiants.</t>
  </si>
  <si>
    <t>48520  A altres institucions</t>
  </si>
  <si>
    <t>48530  A l'Associació d'Amics UPC per inserció laboral</t>
  </si>
  <si>
    <t>48540  Servei d'Orientació,assesorament personal i voluntariat</t>
  </si>
  <si>
    <t>48560  Programa de cooperació interuniversitaria</t>
  </si>
  <si>
    <t>48580  Institus Joan Lluis Vives</t>
  </si>
  <si>
    <t>48590  Altres entitats interuniversitaries</t>
  </si>
  <si>
    <t>48610  Programes de cooperació</t>
  </si>
  <si>
    <t>48620  Beques Crèdit-sou</t>
  </si>
  <si>
    <t>48700  Ajuts per estimular activitats emprenedores</t>
  </si>
  <si>
    <t>48800  Ajuts a estudiants de 3er. cicle</t>
  </si>
  <si>
    <t>48810  Beques predoctorals de formació d'investigadors</t>
  </si>
  <si>
    <t>48820  Ajuts prog.doctorat Inter. School of Catalonia</t>
  </si>
  <si>
    <t>48910  Ajuts a personal UPC per matrícules 1 i 2 cicle</t>
  </si>
  <si>
    <t>48920  Retorn d'import beques de centres adscrits</t>
  </si>
  <si>
    <t>T O T A L     C A P I T O L        4</t>
  </si>
  <si>
    <t>62010  Pla de noves construccions</t>
  </si>
  <si>
    <t>62020  Obres i equipaments d'espais nous (Nord)</t>
  </si>
  <si>
    <t>62030  Obres i equipaments Campus Terrassa</t>
  </si>
  <si>
    <t>62040  Obres i equipaments nous centres</t>
  </si>
  <si>
    <t>62050  Obres i equipaments Campus Castelldefels</t>
  </si>
  <si>
    <t>62070  Actuacions programa estalvi energètic</t>
  </si>
  <si>
    <t>62100  Centres d'innovació</t>
  </si>
  <si>
    <t>62110  Inversions especials</t>
  </si>
  <si>
    <t>62120  Inversions Feder</t>
  </si>
  <si>
    <t>62140  Inversions Tecnològiques</t>
  </si>
  <si>
    <t>62150  Equipament Docent 1997-1998</t>
  </si>
  <si>
    <t>62160  Centre Tecnològic del Bages</t>
  </si>
  <si>
    <t>62180  Inversions en planificació estratègica de les U,E.</t>
  </si>
  <si>
    <t>62190  Inversions a curt termini</t>
  </si>
  <si>
    <t>62200  Informàtica i xarxa de comunicacions</t>
  </si>
  <si>
    <t>62400  Equipament científic i docent per a escoles adscrites</t>
  </si>
  <si>
    <t>62500  Reposicions per sinistres</t>
  </si>
  <si>
    <t>62910  Centre de Recursos de Suport a la Docència</t>
  </si>
  <si>
    <t>62920  Residència de professors</t>
  </si>
  <si>
    <t>62940  Renovació sistemes d'informació acadèmica PRISMA</t>
  </si>
  <si>
    <t>62950  Projecte edifici ETSEIB</t>
  </si>
  <si>
    <t>63010  Inversions en equip.docent,ref.funcionals i millor</t>
  </si>
  <si>
    <t>63011  Inversió en infrastructura de biblioteques</t>
  </si>
  <si>
    <t>63012  Inversió en noves biblioteques</t>
  </si>
  <si>
    <t>63020  Inversió pla de seguretat i riscos laborals</t>
  </si>
  <si>
    <t>63100  Instal.lació i posada en funcionament d'equips</t>
  </si>
  <si>
    <t>63190  Equipaments Divers</t>
  </si>
  <si>
    <t>63200  Projectes pluridisciplinaris del Pla medi ambient</t>
  </si>
  <si>
    <t>64000  Activitats emprenedores</t>
  </si>
  <si>
    <t>64109  Subvencions recerca i formaci・CTT</t>
  </si>
  <si>
    <t>64110  Altres projectes</t>
  </si>
  <si>
    <t>64120  Ajuts poss. formatives i capacitats professionals</t>
  </si>
  <si>
    <t>64160  Projectes varis</t>
  </si>
  <si>
    <t>64209  Grups de recerca consolidats CTT</t>
  </si>
  <si>
    <t>64220  Precompetitius</t>
  </si>
  <si>
    <t>64240  Infraestructura DGR</t>
  </si>
  <si>
    <t>64249  Infraestructura DGR CTT</t>
  </si>
  <si>
    <t>64300  Centres d'estudis temàtics</t>
  </si>
  <si>
    <t>64400  Activitats emprenedores</t>
  </si>
  <si>
    <t>64409  Activitats emprenedores CTT</t>
  </si>
  <si>
    <t>64500  Personal de suport tècnic</t>
  </si>
  <si>
    <t>64510  PQS suport projectes preferents</t>
  </si>
  <si>
    <t>64540  Estada de becaris a l'estranger</t>
  </si>
  <si>
    <t>64590  Arees coneixement deficitari</t>
  </si>
  <si>
    <t>64700  Altres actuacions de recerca</t>
  </si>
  <si>
    <t>64909  Projectes europeus CTT</t>
  </si>
  <si>
    <t>64919  Transferència de tecnologia CTT</t>
  </si>
  <si>
    <t>64929  Recerca i formació de l'Estat CTT</t>
  </si>
  <si>
    <t>64939  Bonificacions CTT per inventariable</t>
  </si>
  <si>
    <t>T O T A L     C A P I T O L        6</t>
  </si>
  <si>
    <t>86000  Adquisició d'accions</t>
  </si>
  <si>
    <t>87000  Romanents de tresoreria</t>
  </si>
  <si>
    <t>T O T A L     C A P I T O L        8</t>
  </si>
  <si>
    <t>CAP. 1 .  REMUNERACIONS DE PERSONAL</t>
  </si>
  <si>
    <t>CAP. 2 .  DESPESES DE BENS CORRENTS I DE SERVEIS</t>
  </si>
  <si>
    <t>CAP. 3 .  DESPESES FINANCERES</t>
  </si>
  <si>
    <t>CAP. 4 .  TRANSFERÈNCIES CORRENTS</t>
  </si>
  <si>
    <t>CAP. 6 .  INVERSIONS</t>
  </si>
  <si>
    <t>CAP. 8 .  ACTIUS FINANCERS</t>
  </si>
  <si>
    <t>T O T A L  P R E S S U P O S T   D E S P E S E S    2 0 0 2</t>
  </si>
  <si>
    <t>ANNEX 2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</si>
</sst>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5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2" borderId="11" xfId="0" applyFont="1" applyFill="1" applyBorder="1" applyAlignment="1">
      <alignment/>
    </xf>
    <xf numFmtId="4" fontId="8" fillId="2" borderId="12" xfId="0" applyNumberFormat="1" applyFont="1" applyFill="1" applyBorder="1" applyAlignment="1" quotePrefix="1">
      <alignment horizontal="center"/>
    </xf>
    <xf numFmtId="0" fontId="8" fillId="2" borderId="13" xfId="0" applyFont="1" applyFill="1" applyBorder="1" applyAlignment="1">
      <alignment horizontal="center"/>
    </xf>
    <xf numFmtId="4" fontId="8" fillId="2" borderId="13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4" fontId="8" fillId="2" borderId="14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9" fillId="3" borderId="12" xfId="0" applyFont="1" applyFill="1" applyBorder="1" applyAlignment="1">
      <alignment/>
    </xf>
    <xf numFmtId="4" fontId="9" fillId="3" borderId="12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10" fillId="2" borderId="11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 quotePrefix="1">
      <alignment horizontal="center"/>
    </xf>
    <xf numFmtId="4" fontId="10" fillId="2" borderId="12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center"/>
    </xf>
    <xf numFmtId="4" fontId="10" fillId="2" borderId="13" xfId="0" applyNumberFormat="1" applyFont="1" applyFill="1" applyBorder="1" applyAlignment="1">
      <alignment horizontal="center"/>
    </xf>
    <xf numFmtId="4" fontId="10" fillId="2" borderId="16" xfId="0" applyNumberFormat="1" applyFont="1" applyFill="1" applyBorder="1" applyAlignment="1">
      <alignment horizontal="center"/>
    </xf>
    <xf numFmtId="4" fontId="10" fillId="2" borderId="14" xfId="0" applyNumberFormat="1" applyFont="1" applyFill="1" applyBorder="1" applyAlignment="1">
      <alignment horizontal="center"/>
    </xf>
    <xf numFmtId="4" fontId="10" fillId="2" borderId="17" xfId="0" applyNumberFormat="1" applyFont="1" applyFill="1" applyBorder="1" applyAlignment="1">
      <alignment horizontal="center"/>
    </xf>
    <xf numFmtId="4" fontId="11" fillId="0" borderId="13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7" fillId="2" borderId="18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4" fontId="7" fillId="2" borderId="15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F\SEF-Comu\CMP-Comu\TANCAMENT%202002\Tancament%202002%202-04-03%20Despres%20alteracions%20fina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F\SEF-Comu\CMP-Comu\TANCAMENT%202002\Tancament%204-03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ació"/>
      <sheetName val="Liquidació comparada MEC"/>
      <sheetName val="Despeses"/>
      <sheetName val="Ingressos"/>
      <sheetName val="Romanent Capitol 2n"/>
      <sheetName val="cap2"/>
      <sheetName val="cap1"/>
      <sheetName val="hoja incial"/>
    </sheetNames>
    <sheetDataSet>
      <sheetData sheetId="2">
        <row r="226">
          <cell r="Y226">
            <v>-1.0097664926433936E-09</v>
          </cell>
          <cell r="Z226">
            <v>-11418371.559999993</v>
          </cell>
        </row>
      </sheetData>
      <sheetData sheetId="3">
        <row r="131">
          <cell r="W131">
            <v>0</v>
          </cell>
          <cell r="X131">
            <v>-44624164.239999995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quidació"/>
      <sheetName val="Analisi liquidació"/>
      <sheetName val="Despeses"/>
      <sheetName val="Pendent despeses"/>
      <sheetName val="CAP 2"/>
      <sheetName val="CAP 1"/>
      <sheetName val="Ingressos"/>
      <sheetName val="Pendent ingressos"/>
    </sheetNames>
    <sheetDataSet>
      <sheetData sheetId="2">
        <row r="215">
          <cell r="F215">
            <v>-7880642.12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selection activeCell="K10" sqref="K10"/>
    </sheetView>
  </sheetViews>
  <sheetFormatPr defaultColWidth="11.421875" defaultRowHeight="12.75"/>
  <cols>
    <col min="1" max="1" width="3.00390625" style="3" customWidth="1"/>
    <col min="2" max="2" width="8.00390625" style="3" customWidth="1"/>
    <col min="3" max="3" width="24.8515625" style="3" customWidth="1"/>
    <col min="4" max="4" width="0" style="3" hidden="1" customWidth="1"/>
    <col min="5" max="5" width="13.7109375" style="10" bestFit="1" customWidth="1"/>
    <col min="6" max="6" width="13.57421875" style="10" customWidth="1"/>
    <col min="7" max="7" width="13.00390625" style="3" hidden="1" customWidth="1"/>
    <col min="8" max="8" width="0" style="3" hidden="1" customWidth="1"/>
    <col min="9" max="16384" width="11.421875" style="3" customWidth="1"/>
  </cols>
  <sheetData>
    <row r="1" spans="1:10" ht="23.25">
      <c r="A1" s="64" t="s">
        <v>321</v>
      </c>
      <c r="B1" s="64"/>
      <c r="C1" s="64"/>
      <c r="D1" s="64"/>
      <c r="E1" s="64"/>
      <c r="F1" s="64"/>
      <c r="G1" s="64"/>
      <c r="H1" s="64"/>
      <c r="I1" s="64"/>
      <c r="J1" s="64"/>
    </row>
    <row r="2" spans="1:6" ht="5.25" customHeight="1">
      <c r="A2" s="1"/>
      <c r="B2" s="1"/>
      <c r="C2" s="1"/>
      <c r="D2" s="1"/>
      <c r="E2" s="2"/>
      <c r="F2" s="2"/>
    </row>
    <row r="3" spans="1:8" ht="20.25" customHeight="1">
      <c r="A3" s="4" t="s">
        <v>0</v>
      </c>
      <c r="B3" s="4"/>
      <c r="C3" s="4"/>
      <c r="D3" s="4"/>
      <c r="E3" s="4"/>
      <c r="F3" s="4"/>
      <c r="G3" s="5"/>
      <c r="H3" s="5"/>
    </row>
    <row r="4" spans="1:6" ht="12">
      <c r="A4" s="1"/>
      <c r="B4" s="1"/>
      <c r="C4" s="1"/>
      <c r="D4" s="1"/>
      <c r="E4" s="2"/>
      <c r="F4" s="2"/>
    </row>
    <row r="5" spans="1:6" ht="12" hidden="1">
      <c r="A5" s="1">
        <v>166.386</v>
      </c>
      <c r="B5" s="1"/>
      <c r="C5" s="1"/>
      <c r="D5" s="1"/>
      <c r="E5" s="2"/>
      <c r="F5" s="2"/>
    </row>
    <row r="6" spans="1:6" ht="12" hidden="1">
      <c r="A6" s="6" t="s">
        <v>1</v>
      </c>
      <c r="B6" s="1"/>
      <c r="C6" s="1"/>
      <c r="D6" s="1"/>
      <c r="E6" s="2"/>
      <c r="F6" s="2"/>
    </row>
    <row r="7" spans="1:6" ht="12" hidden="1">
      <c r="A7" s="6" t="s">
        <v>2</v>
      </c>
      <c r="B7" s="1"/>
      <c r="C7" s="1"/>
      <c r="D7" s="1"/>
      <c r="E7" s="2"/>
      <c r="F7" s="2"/>
    </row>
    <row r="8" spans="1:6" ht="12">
      <c r="A8" s="1"/>
      <c r="B8" s="1"/>
      <c r="C8" s="1"/>
      <c r="D8" s="1"/>
      <c r="E8" s="2"/>
      <c r="F8" s="2"/>
    </row>
    <row r="9" spans="1:8" ht="15.75">
      <c r="A9" s="7" t="s">
        <v>3</v>
      </c>
      <c r="B9" s="1"/>
      <c r="C9" s="1"/>
      <c r="D9" s="1"/>
      <c r="E9" s="2"/>
      <c r="F9" s="2"/>
      <c r="H9" s="8"/>
    </row>
    <row r="10" spans="1:6" ht="12">
      <c r="A10" s="1"/>
      <c r="B10" s="1"/>
      <c r="C10" s="1"/>
      <c r="D10" s="1"/>
      <c r="E10" s="2"/>
      <c r="F10" s="2"/>
    </row>
    <row r="11" spans="1:8" ht="12">
      <c r="A11" s="1"/>
      <c r="B11" s="1"/>
      <c r="C11" s="1"/>
      <c r="D11" s="1"/>
      <c r="E11" s="68"/>
      <c r="F11" s="68"/>
      <c r="G11" s="62" t="s">
        <v>4</v>
      </c>
      <c r="H11" s="62"/>
    </row>
    <row r="12" spans="1:8" ht="12" customHeight="1">
      <c r="A12" s="9" t="s">
        <v>5</v>
      </c>
      <c r="B12" s="5"/>
      <c r="C12" s="5"/>
      <c r="D12" s="5"/>
      <c r="E12" s="61"/>
      <c r="F12" s="61"/>
      <c r="G12" s="63" t="s">
        <v>6</v>
      </c>
      <c r="H12" s="63"/>
    </row>
    <row r="13" spans="1:6" ht="12">
      <c r="A13" s="1"/>
      <c r="B13" s="1"/>
      <c r="C13" s="1"/>
      <c r="D13" s="1"/>
      <c r="E13" s="2"/>
      <c r="F13" s="2"/>
    </row>
    <row r="14" spans="1:6" ht="12">
      <c r="A14" s="1"/>
      <c r="B14" s="1"/>
      <c r="C14" s="1"/>
      <c r="D14" s="1"/>
      <c r="E14" s="2"/>
      <c r="F14" s="2"/>
    </row>
    <row r="15" spans="1:8" ht="12">
      <c r="A15" s="1"/>
      <c r="B15" s="1" t="s">
        <v>7</v>
      </c>
      <c r="C15" s="1" t="s">
        <v>8</v>
      </c>
      <c r="D15" s="1"/>
      <c r="E15" s="2">
        <v>55779375.53000001</v>
      </c>
      <c r="F15" s="2"/>
      <c r="G15" s="10">
        <v>55779375.53000001</v>
      </c>
      <c r="H15" s="10"/>
    </row>
    <row r="16" spans="1:8" ht="12">
      <c r="A16" s="1"/>
      <c r="B16" s="1" t="s">
        <v>9</v>
      </c>
      <c r="C16" s="1" t="s">
        <v>10</v>
      </c>
      <c r="D16" s="1"/>
      <c r="E16" s="2">
        <v>116786770.91000001</v>
      </c>
      <c r="F16" s="2"/>
      <c r="G16" s="10">
        <v>116786770.91000001</v>
      </c>
      <c r="H16" s="10"/>
    </row>
    <row r="17" spans="1:8" ht="12">
      <c r="A17" s="1"/>
      <c r="B17" s="1" t="s">
        <v>11</v>
      </c>
      <c r="C17" s="1" t="s">
        <v>12</v>
      </c>
      <c r="D17" s="1"/>
      <c r="E17" s="2">
        <v>2228766.59</v>
      </c>
      <c r="F17" s="2"/>
      <c r="G17" s="10">
        <v>2228766.59</v>
      </c>
      <c r="H17" s="10"/>
    </row>
    <row r="18" spans="1:8" ht="12">
      <c r="A18" s="1"/>
      <c r="B18" s="1" t="s">
        <v>13</v>
      </c>
      <c r="C18" s="1" t="s">
        <v>14</v>
      </c>
      <c r="D18" s="1"/>
      <c r="E18" s="2">
        <v>37380950.45999999</v>
      </c>
      <c r="F18" s="2"/>
      <c r="G18" s="10">
        <v>37380950.45999999</v>
      </c>
      <c r="H18" s="10"/>
    </row>
    <row r="19" spans="1:8" ht="12">
      <c r="A19" s="1"/>
      <c r="B19" s="1" t="s">
        <v>15</v>
      </c>
      <c r="C19" s="1" t="s">
        <v>16</v>
      </c>
      <c r="D19" s="1"/>
      <c r="E19" s="2">
        <v>-877713.23</v>
      </c>
      <c r="F19" s="2"/>
      <c r="G19" s="10"/>
      <c r="H19" s="10"/>
    </row>
    <row r="20" spans="1:8" ht="12">
      <c r="A20" s="1"/>
      <c r="B20" s="1" t="s">
        <v>17</v>
      </c>
      <c r="C20" s="1" t="s">
        <v>18</v>
      </c>
      <c r="D20" s="1"/>
      <c r="E20" s="2">
        <v>10698015.46</v>
      </c>
      <c r="F20" s="11">
        <f>SUM(E15:E20)</f>
        <v>221996165.72000003</v>
      </c>
      <c r="G20" s="10"/>
      <c r="H20" s="12">
        <f>SUM(G15:G18)</f>
        <v>212175863.49</v>
      </c>
    </row>
    <row r="21" spans="1:8" ht="12">
      <c r="A21" s="1"/>
      <c r="B21" s="1"/>
      <c r="C21" s="1"/>
      <c r="D21" s="1"/>
      <c r="E21" s="2"/>
      <c r="F21" s="2"/>
      <c r="G21" s="10"/>
      <c r="H21" s="10"/>
    </row>
    <row r="22" spans="1:8" ht="12">
      <c r="A22" s="9" t="s">
        <v>19</v>
      </c>
      <c r="B22" s="5"/>
      <c r="C22" s="5"/>
      <c r="D22" s="5"/>
      <c r="E22" s="13"/>
      <c r="F22" s="13"/>
      <c r="G22" s="13"/>
      <c r="H22" s="13"/>
    </row>
    <row r="23" spans="1:8" ht="12">
      <c r="A23" s="1"/>
      <c r="B23" s="1"/>
      <c r="C23" s="1"/>
      <c r="D23" s="1"/>
      <c r="E23" s="2"/>
      <c r="F23" s="2"/>
      <c r="G23" s="10"/>
      <c r="H23" s="10"/>
    </row>
    <row r="24" spans="1:8" ht="12">
      <c r="A24" s="1"/>
      <c r="B24" s="1" t="s">
        <v>20</v>
      </c>
      <c r="C24" s="1" t="s">
        <v>21</v>
      </c>
      <c r="D24" s="1"/>
      <c r="E24" s="2">
        <v>106700846.87999998</v>
      </c>
      <c r="F24" s="2"/>
      <c r="G24" s="10">
        <v>106700846.87999998</v>
      </c>
      <c r="H24" s="10"/>
    </row>
    <row r="25" spans="1:8" ht="12">
      <c r="A25" s="1"/>
      <c r="B25" s="1" t="s">
        <v>22</v>
      </c>
      <c r="C25" s="1" t="s">
        <v>23</v>
      </c>
      <c r="D25" s="1"/>
      <c r="E25" s="2">
        <v>31778567.410000004</v>
      </c>
      <c r="F25" s="2"/>
      <c r="G25" s="10">
        <v>31778567.410000004</v>
      </c>
      <c r="H25" s="10"/>
    </row>
    <row r="26" spans="1:8" ht="12">
      <c r="A26" s="1"/>
      <c r="B26" s="1" t="s">
        <v>24</v>
      </c>
      <c r="C26" s="1" t="s">
        <v>25</v>
      </c>
      <c r="D26" s="1"/>
      <c r="E26" s="2">
        <v>7593564.12</v>
      </c>
      <c r="F26" s="2"/>
      <c r="G26" s="10">
        <v>7593564.12</v>
      </c>
      <c r="H26" s="10"/>
    </row>
    <row r="27" spans="1:8" ht="12">
      <c r="A27" s="1"/>
      <c r="B27" s="1" t="s">
        <v>26</v>
      </c>
      <c r="C27" s="1" t="s">
        <v>10</v>
      </c>
      <c r="D27" s="1"/>
      <c r="E27" s="2">
        <v>4425370.17</v>
      </c>
      <c r="F27" s="2"/>
      <c r="G27" s="10">
        <v>4425370.17</v>
      </c>
      <c r="H27" s="10"/>
    </row>
    <row r="28" spans="1:8" ht="12">
      <c r="A28" s="1"/>
      <c r="B28" s="1" t="s">
        <v>27</v>
      </c>
      <c r="C28" s="1" t="s">
        <v>28</v>
      </c>
      <c r="D28" s="1"/>
      <c r="E28" s="2">
        <v>71950956.44</v>
      </c>
      <c r="F28" s="2"/>
      <c r="G28" s="10">
        <v>71950956.44</v>
      </c>
      <c r="H28" s="10"/>
    </row>
    <row r="29" spans="1:8" ht="12">
      <c r="A29" s="1"/>
      <c r="B29" s="1"/>
      <c r="C29" s="1" t="s">
        <v>29</v>
      </c>
      <c r="D29" s="1"/>
      <c r="E29" s="2"/>
      <c r="F29" s="2"/>
      <c r="G29" s="10"/>
      <c r="H29" s="10"/>
    </row>
    <row r="30" spans="1:8" ht="12">
      <c r="A30" s="1"/>
      <c r="B30" s="1"/>
      <c r="C30" s="1" t="s">
        <v>30</v>
      </c>
      <c r="D30" s="1"/>
      <c r="E30" s="2"/>
      <c r="F30" s="2"/>
      <c r="G30" s="10">
        <v>-51591972</v>
      </c>
      <c r="H30" s="10"/>
    </row>
    <row r="31" spans="1:8" ht="12">
      <c r="A31" s="1"/>
      <c r="B31" s="1" t="s">
        <v>15</v>
      </c>
      <c r="C31" s="1" t="s">
        <v>31</v>
      </c>
      <c r="D31" s="1"/>
      <c r="E31" s="2">
        <v>150253</v>
      </c>
      <c r="F31" s="2"/>
      <c r="G31" s="10"/>
      <c r="H31" s="10"/>
    </row>
    <row r="32" spans="1:8" ht="12">
      <c r="A32" s="1"/>
      <c r="B32" s="1" t="s">
        <v>17</v>
      </c>
      <c r="C32" s="1" t="s">
        <v>18</v>
      </c>
      <c r="D32" s="1"/>
      <c r="E32" s="2">
        <v>0</v>
      </c>
      <c r="F32" s="11">
        <f>SUM(E24:E32)</f>
        <v>222599558.01999998</v>
      </c>
      <c r="G32" s="10"/>
      <c r="H32" s="12">
        <f>+G24+G25+G26+G27+G28++G30</f>
        <v>170857333.01999998</v>
      </c>
    </row>
    <row r="33" spans="1:8" ht="12">
      <c r="A33" s="5"/>
      <c r="B33" s="5"/>
      <c r="C33" s="5"/>
      <c r="D33" s="5"/>
      <c r="E33" s="13"/>
      <c r="F33" s="13"/>
      <c r="G33" s="13"/>
      <c r="H33" s="13"/>
    </row>
    <row r="34" spans="1:8" ht="12">
      <c r="A34" s="14" t="s">
        <v>32</v>
      </c>
      <c r="B34" s="14"/>
      <c r="C34" s="14"/>
      <c r="D34" s="14"/>
      <c r="E34" s="11"/>
      <c r="F34" s="11">
        <f>+F20-F32</f>
        <v>-603392.2999999523</v>
      </c>
      <c r="G34" s="11"/>
      <c r="H34" s="11">
        <f>+H20-H32</f>
        <v>41318530.47000003</v>
      </c>
    </row>
    <row r="35" spans="1:8" ht="12">
      <c r="A35" s="1"/>
      <c r="B35" s="1"/>
      <c r="C35" s="1"/>
      <c r="D35" s="1"/>
      <c r="E35" s="2"/>
      <c r="F35" s="2"/>
      <c r="G35" s="2"/>
      <c r="H35" s="10"/>
    </row>
    <row r="36" spans="1:8" ht="12">
      <c r="A36" s="5" t="s">
        <v>33</v>
      </c>
      <c r="B36" s="5"/>
      <c r="C36" s="5"/>
      <c r="D36" s="5"/>
      <c r="E36" s="13"/>
      <c r="F36" s="13">
        <v>51591972</v>
      </c>
      <c r="G36" s="13"/>
      <c r="H36" s="13"/>
    </row>
    <row r="37" spans="1:8" ht="12">
      <c r="A37" s="1"/>
      <c r="B37" s="1"/>
      <c r="C37" s="1"/>
      <c r="D37" s="1"/>
      <c r="E37" s="2"/>
      <c r="F37" s="2"/>
      <c r="G37" s="2"/>
      <c r="H37" s="10"/>
    </row>
    <row r="38" spans="1:8" ht="12">
      <c r="A38" s="14" t="s">
        <v>34</v>
      </c>
      <c r="B38" s="1"/>
      <c r="C38" s="1"/>
      <c r="D38" s="1"/>
      <c r="E38" s="2"/>
      <c r="F38" s="11">
        <f>SUM(F34:F36)</f>
        <v>50988579.70000005</v>
      </c>
      <c r="G38" s="11"/>
      <c r="H38" s="11">
        <f>SUM(H34:H36)</f>
        <v>41318530.47000003</v>
      </c>
    </row>
    <row r="39" spans="1:8" ht="12">
      <c r="A39" s="1"/>
      <c r="B39" s="1"/>
      <c r="C39" s="1"/>
      <c r="D39" s="1"/>
      <c r="E39" s="2"/>
      <c r="F39" s="2"/>
      <c r="G39" s="2"/>
      <c r="H39" s="10"/>
    </row>
    <row r="40" spans="1:8" ht="12">
      <c r="A40" s="5" t="s">
        <v>35</v>
      </c>
      <c r="B40" s="5"/>
      <c r="C40" s="5"/>
      <c r="D40" s="5"/>
      <c r="E40" s="13"/>
      <c r="F40" s="13">
        <v>55439143.56</v>
      </c>
      <c r="G40" s="13"/>
      <c r="H40" s="13"/>
    </row>
    <row r="41" spans="1:8" ht="12">
      <c r="A41" s="1"/>
      <c r="B41" s="1"/>
      <c r="C41" s="1"/>
      <c r="D41" s="1"/>
      <c r="E41" s="2"/>
      <c r="F41" s="2"/>
      <c r="G41" s="2"/>
      <c r="H41" s="10"/>
    </row>
    <row r="42" spans="1:8" ht="12.75" thickBot="1">
      <c r="A42" s="1"/>
      <c r="B42" s="1"/>
      <c r="C42" s="1"/>
      <c r="D42" s="1"/>
      <c r="E42" s="2"/>
      <c r="F42" s="2"/>
      <c r="G42" s="2"/>
      <c r="H42" s="10"/>
    </row>
    <row r="43" spans="1:8" s="17" customFormat="1" ht="22.5" customHeight="1" thickBot="1">
      <c r="A43" s="15" t="s">
        <v>36</v>
      </c>
      <c r="B43" s="15"/>
      <c r="C43" s="15"/>
      <c r="D43" s="15"/>
      <c r="E43" s="16"/>
      <c r="F43" s="16">
        <f>+F38-F40</f>
        <v>-4450563.859999955</v>
      </c>
      <c r="G43" s="16"/>
      <c r="H43" s="16"/>
    </row>
    <row r="44" spans="1:8" ht="12">
      <c r="A44" s="1"/>
      <c r="B44" s="1"/>
      <c r="C44" s="1"/>
      <c r="D44" s="1"/>
      <c r="E44" s="2"/>
      <c r="F44" s="2"/>
      <c r="G44" s="10"/>
      <c r="H44" s="10"/>
    </row>
    <row r="45" spans="1:8" ht="12">
      <c r="A45" s="1"/>
      <c r="B45" s="1"/>
      <c r="C45" s="1"/>
      <c r="D45" s="1"/>
      <c r="E45" s="2"/>
      <c r="F45" s="2"/>
      <c r="G45" s="10"/>
      <c r="H45" s="10"/>
    </row>
    <row r="46" spans="1:8" ht="12">
      <c r="A46" s="1"/>
      <c r="B46" s="1"/>
      <c r="C46" s="1"/>
      <c r="D46" s="1"/>
      <c r="E46" s="2"/>
      <c r="F46" s="2"/>
      <c r="G46" s="10"/>
      <c r="H46" s="10"/>
    </row>
    <row r="47" spans="1:8" ht="12">
      <c r="A47" s="1"/>
      <c r="B47" s="1"/>
      <c r="C47" s="1"/>
      <c r="D47" s="1"/>
      <c r="E47" s="2"/>
      <c r="F47" s="2"/>
      <c r="G47" s="10"/>
      <c r="H47" s="10"/>
    </row>
    <row r="48" spans="2:8" ht="12" hidden="1">
      <c r="B48" s="3" t="s">
        <v>37</v>
      </c>
      <c r="G48" s="10"/>
      <c r="H48" s="10"/>
    </row>
    <row r="49" spans="3:8" ht="12" hidden="1">
      <c r="C49" s="18" t="s">
        <v>38</v>
      </c>
      <c r="D49" s="19"/>
      <c r="E49" s="20"/>
      <c r="F49" s="20">
        <f>+'[1]Despeses'!Y226</f>
        <v>-1.0097664926433936E-09</v>
      </c>
      <c r="G49" s="21"/>
      <c r="H49" s="10"/>
    </row>
    <row r="50" spans="3:8" ht="12" hidden="1">
      <c r="C50" s="22"/>
      <c r="D50" s="1"/>
      <c r="E50" s="2"/>
      <c r="F50" s="2"/>
      <c r="G50" s="23"/>
      <c r="H50" s="10"/>
    </row>
    <row r="51" spans="3:8" ht="12" hidden="1">
      <c r="C51" s="22" t="s">
        <v>39</v>
      </c>
      <c r="D51" s="1"/>
      <c r="E51" s="2">
        <f>+'[1]Despeses'!Z226</f>
        <v>-11418371.559999993</v>
      </c>
      <c r="F51" s="2"/>
      <c r="G51" s="23"/>
      <c r="H51" s="10"/>
    </row>
    <row r="52" spans="3:8" ht="12" hidden="1">
      <c r="C52" s="22" t="s">
        <v>40</v>
      </c>
      <c r="D52" s="1"/>
      <c r="E52" s="2">
        <f>+'[2]Despeses'!F215</f>
        <v>-7880642.12</v>
      </c>
      <c r="F52" s="2"/>
      <c r="G52" s="23"/>
      <c r="H52" s="10"/>
    </row>
    <row r="53" spans="3:8" ht="12" hidden="1">
      <c r="C53" s="22" t="s">
        <v>41</v>
      </c>
      <c r="D53" s="1"/>
      <c r="E53" s="2"/>
      <c r="F53" s="2">
        <f>+E51-E52</f>
        <v>-3537729.439999993</v>
      </c>
      <c r="G53" s="23"/>
      <c r="H53" s="10"/>
    </row>
    <row r="54" spans="3:8" ht="12" hidden="1">
      <c r="C54" s="24" t="s">
        <v>42</v>
      </c>
      <c r="D54" s="25"/>
      <c r="E54" s="26"/>
      <c r="F54" s="26"/>
      <c r="G54" s="27">
        <f>+F49+F53</f>
        <v>-3537729.439999994</v>
      </c>
      <c r="H54" s="10"/>
    </row>
    <row r="55" spans="7:8" ht="12" hidden="1">
      <c r="G55" s="10"/>
      <c r="H55" s="10"/>
    </row>
    <row r="56" spans="3:8" ht="12" hidden="1">
      <c r="C56" s="18" t="s">
        <v>43</v>
      </c>
      <c r="D56" s="19"/>
      <c r="E56" s="20"/>
      <c r="F56" s="20">
        <f>+'[1]Ingressos'!W131</f>
        <v>0</v>
      </c>
      <c r="G56" s="21"/>
      <c r="H56" s="10"/>
    </row>
    <row r="57" spans="3:8" ht="12" hidden="1">
      <c r="C57" s="22"/>
      <c r="D57" s="1"/>
      <c r="E57" s="2"/>
      <c r="F57" s="2"/>
      <c r="G57" s="23"/>
      <c r="H57" s="10"/>
    </row>
    <row r="58" spans="3:8" ht="12" hidden="1">
      <c r="C58" s="22" t="s">
        <v>44</v>
      </c>
      <c r="D58" s="1"/>
      <c r="E58" s="2">
        <f>+'[1]Ingressos'!X131</f>
        <v>-44624164.239999995</v>
      </c>
      <c r="F58" s="2"/>
      <c r="G58" s="23"/>
      <c r="H58" s="10"/>
    </row>
    <row r="59" spans="3:8" ht="12" hidden="1">
      <c r="C59" s="22" t="s">
        <v>45</v>
      </c>
      <c r="D59" s="1"/>
      <c r="E59" s="2">
        <v>43711329.7</v>
      </c>
      <c r="F59" s="2"/>
      <c r="G59" s="23"/>
      <c r="H59" s="10"/>
    </row>
    <row r="60" spans="3:8" ht="12" hidden="1">
      <c r="C60" s="22" t="s">
        <v>46</v>
      </c>
      <c r="D60" s="1"/>
      <c r="E60" s="2"/>
      <c r="F60" s="2">
        <f>+E58+E59</f>
        <v>-912834.5399999917</v>
      </c>
      <c r="G60" s="23"/>
      <c r="H60" s="10"/>
    </row>
    <row r="61" spans="3:8" ht="12" hidden="1">
      <c r="C61" s="24" t="s">
        <v>47</v>
      </c>
      <c r="D61" s="25"/>
      <c r="E61" s="26"/>
      <c r="F61" s="26"/>
      <c r="G61" s="27">
        <f>+F56+F60</f>
        <v>-912834.5399999917</v>
      </c>
      <c r="H61" s="10"/>
    </row>
    <row r="62" spans="7:8" ht="12" hidden="1">
      <c r="G62" s="10"/>
      <c r="H62" s="10"/>
    </row>
    <row r="63" spans="6:8" ht="12" hidden="1">
      <c r="F63" s="10" t="s">
        <v>48</v>
      </c>
      <c r="G63" s="10">
        <f>+G54+G61</f>
        <v>-4450563.979999986</v>
      </c>
      <c r="H63" s="10"/>
    </row>
    <row r="64" spans="7:8" ht="12" hidden="1">
      <c r="G64" s="10"/>
      <c r="H64" s="10"/>
    </row>
    <row r="65" spans="6:8" ht="12" hidden="1">
      <c r="F65" s="10" t="s">
        <v>49</v>
      </c>
      <c r="G65" s="10">
        <f>+F43-G63</f>
        <v>0.12000003084540367</v>
      </c>
      <c r="H65" s="10"/>
    </row>
    <row r="66" spans="7:8" ht="12" hidden="1">
      <c r="G66" s="10"/>
      <c r="H66" s="10"/>
    </row>
    <row r="67" ht="12" hidden="1"/>
    <row r="68" ht="12" hidden="1">
      <c r="G68" s="5"/>
    </row>
    <row r="69" ht="12" hidden="1">
      <c r="G69" s="10"/>
    </row>
    <row r="70" ht="12">
      <c r="G70" s="28"/>
    </row>
    <row r="71" ht="12">
      <c r="G71" s="10"/>
    </row>
    <row r="82" ht="12">
      <c r="J82" s="3" t="s">
        <v>55</v>
      </c>
    </row>
  </sheetData>
  <mergeCells count="4">
    <mergeCell ref="E11:F12"/>
    <mergeCell ref="G11:H11"/>
    <mergeCell ref="G12:H12"/>
    <mergeCell ref="A1:J1"/>
  </mergeCells>
  <printOptions/>
  <pageMargins left="0.75" right="0.75" top="1" bottom="1" header="0" footer="0"/>
  <pageSetup horizontalDpi="600" verticalDpi="600" orientation="portrait" paperSize="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11.421875" defaultRowHeight="12.75"/>
  <cols>
    <col min="1" max="1" width="42.140625" style="0" customWidth="1"/>
    <col min="6" max="6" width="13.8515625" style="0" bestFit="1" customWidth="1"/>
  </cols>
  <sheetData>
    <row r="1" spans="1:6" ht="12.75">
      <c r="A1" s="29"/>
      <c r="B1" s="6"/>
      <c r="C1" s="6"/>
      <c r="D1" s="6"/>
      <c r="E1" s="6"/>
      <c r="F1" s="6"/>
    </row>
    <row r="2" spans="1:6" ht="13.5" thickBot="1">
      <c r="A2" s="29"/>
      <c r="B2" s="6"/>
      <c r="C2" s="6"/>
      <c r="D2" s="6"/>
      <c r="E2" s="6"/>
      <c r="F2" s="6"/>
    </row>
    <row r="3" spans="1:6" ht="24" thickBot="1">
      <c r="A3" s="65" t="s">
        <v>50</v>
      </c>
      <c r="B3" s="66"/>
      <c r="C3" s="66"/>
      <c r="D3" s="66"/>
      <c r="E3" s="66"/>
      <c r="F3" s="67"/>
    </row>
    <row r="4" spans="1:6" ht="12.75">
      <c r="A4" s="29"/>
      <c r="B4" s="6"/>
      <c r="C4" s="6"/>
      <c r="D4" s="6"/>
      <c r="E4" s="6"/>
      <c r="F4" s="6"/>
    </row>
    <row r="5" spans="1:6" ht="13.5" thickBot="1">
      <c r="A5" s="29"/>
      <c r="B5" s="6"/>
      <c r="C5" s="6"/>
      <c r="D5" s="6"/>
      <c r="E5" s="6"/>
      <c r="F5" s="6"/>
    </row>
    <row r="6" spans="1:6" ht="13.5" thickBot="1">
      <c r="A6" s="30"/>
      <c r="B6" s="31" t="s">
        <v>51</v>
      </c>
      <c r="C6" s="31" t="s">
        <v>52</v>
      </c>
      <c r="D6" s="31" t="s">
        <v>53</v>
      </c>
      <c r="E6" s="31" t="s">
        <v>54</v>
      </c>
      <c r="F6" s="31" t="s">
        <v>56</v>
      </c>
    </row>
    <row r="7" spans="1:6" ht="12.75">
      <c r="A7" s="32" t="s">
        <v>57</v>
      </c>
      <c r="B7" s="33"/>
      <c r="C7" s="33" t="s">
        <v>39</v>
      </c>
      <c r="D7" s="33" t="s">
        <v>58</v>
      </c>
      <c r="E7" s="33" t="s">
        <v>59</v>
      </c>
      <c r="F7" s="33"/>
    </row>
    <row r="8" spans="1:6" ht="13.5" thickBot="1">
      <c r="A8" s="34" t="s">
        <v>55</v>
      </c>
      <c r="B8" s="35" t="s">
        <v>60</v>
      </c>
      <c r="C8" s="35" t="s">
        <v>61</v>
      </c>
      <c r="D8" s="35" t="s">
        <v>39</v>
      </c>
      <c r="E8" s="35" t="s">
        <v>62</v>
      </c>
      <c r="F8" s="35" t="s">
        <v>63</v>
      </c>
    </row>
    <row r="9" spans="1:6" ht="12.75">
      <c r="A9" s="36"/>
      <c r="B9" s="37"/>
      <c r="C9" s="37"/>
      <c r="D9" s="37"/>
      <c r="E9" s="37"/>
      <c r="F9" s="37"/>
    </row>
    <row r="10" spans="1:6" ht="12.75">
      <c r="A10" s="38" t="s">
        <v>64</v>
      </c>
      <c r="B10" s="39">
        <v>691163.92</v>
      </c>
      <c r="C10" s="39">
        <v>12229.159999999916</v>
      </c>
      <c r="D10" s="39">
        <v>703393.08</v>
      </c>
      <c r="E10" s="39">
        <v>703393.08</v>
      </c>
      <c r="F10" s="39">
        <v>0</v>
      </c>
    </row>
    <row r="11" spans="1:6" ht="12.75">
      <c r="A11" s="38" t="s">
        <v>65</v>
      </c>
      <c r="B11" s="39">
        <v>0</v>
      </c>
      <c r="C11" s="39">
        <v>210313.19</v>
      </c>
      <c r="D11" s="39">
        <v>210313.19</v>
      </c>
      <c r="E11" s="39">
        <v>210313.19</v>
      </c>
      <c r="F11" s="39">
        <v>0</v>
      </c>
    </row>
    <row r="12" spans="1:6" ht="12.75">
      <c r="A12" s="38" t="s">
        <v>66</v>
      </c>
      <c r="B12" s="39">
        <v>16063352.2</v>
      </c>
      <c r="C12" s="39">
        <v>12608.780000000756</v>
      </c>
      <c r="D12" s="39">
        <v>16075960.98</v>
      </c>
      <c r="E12" s="39">
        <v>16075960.98</v>
      </c>
      <c r="F12" s="39">
        <v>0</v>
      </c>
    </row>
    <row r="13" spans="1:6" ht="12.75">
      <c r="A13" s="38" t="s">
        <v>67</v>
      </c>
      <c r="B13" s="39">
        <v>2403140.76</v>
      </c>
      <c r="C13" s="39">
        <v>1188933.23</v>
      </c>
      <c r="D13" s="39">
        <v>3592073.99</v>
      </c>
      <c r="E13" s="39">
        <v>3592073.99</v>
      </c>
      <c r="F13" s="39">
        <v>0</v>
      </c>
    </row>
    <row r="14" spans="1:6" ht="12.75">
      <c r="A14" s="38" t="s">
        <v>68</v>
      </c>
      <c r="B14" s="39">
        <v>396461.39</v>
      </c>
      <c r="C14" s="39">
        <v>-72590.63</v>
      </c>
      <c r="D14" s="39">
        <v>323870.76</v>
      </c>
      <c r="E14" s="39">
        <v>323870.76</v>
      </c>
      <c r="F14" s="39">
        <v>0</v>
      </c>
    </row>
    <row r="15" spans="1:6" ht="12.75">
      <c r="A15" s="38" t="s">
        <v>69</v>
      </c>
      <c r="B15" s="39">
        <v>900333.2</v>
      </c>
      <c r="C15" s="39">
        <v>491032.6</v>
      </c>
      <c r="D15" s="39">
        <v>1391365.8</v>
      </c>
      <c r="E15" s="39">
        <v>1391365.8</v>
      </c>
      <c r="F15" s="39">
        <v>0</v>
      </c>
    </row>
    <row r="16" spans="1:6" ht="12.75">
      <c r="A16" s="38" t="s">
        <v>70</v>
      </c>
      <c r="B16" s="39">
        <v>48080.97</v>
      </c>
      <c r="C16" s="39">
        <v>271639.87</v>
      </c>
      <c r="D16" s="39">
        <v>319720.84</v>
      </c>
      <c r="E16" s="39">
        <v>319720.84</v>
      </c>
      <c r="F16" s="39">
        <v>0</v>
      </c>
    </row>
    <row r="17" spans="1:6" ht="12.75">
      <c r="A17" s="38" t="s">
        <v>71</v>
      </c>
      <c r="B17" s="39">
        <v>330556.66</v>
      </c>
      <c r="C17" s="39">
        <v>10929.64</v>
      </c>
      <c r="D17" s="39">
        <v>341486.3</v>
      </c>
      <c r="E17" s="39">
        <v>341486.3</v>
      </c>
      <c r="F17" s="39">
        <v>0</v>
      </c>
    </row>
    <row r="18" spans="1:6" ht="12.75">
      <c r="A18" s="38" t="s">
        <v>72</v>
      </c>
      <c r="B18" s="39">
        <v>12020.24</v>
      </c>
      <c r="C18" s="39">
        <v>-1833.44</v>
      </c>
      <c r="D18" s="39">
        <v>10186.8</v>
      </c>
      <c r="E18" s="39">
        <v>10186.8</v>
      </c>
      <c r="F18" s="39">
        <v>0</v>
      </c>
    </row>
    <row r="19" spans="1:6" ht="12.75">
      <c r="A19" s="38" t="s">
        <v>73</v>
      </c>
      <c r="B19" s="39">
        <v>360607.26</v>
      </c>
      <c r="C19" s="39">
        <v>-360607.26</v>
      </c>
      <c r="D19" s="39">
        <v>0</v>
      </c>
      <c r="E19" s="39">
        <v>0</v>
      </c>
      <c r="F19" s="39">
        <v>0</v>
      </c>
    </row>
    <row r="20" spans="1:6" ht="12.75">
      <c r="A20" s="38" t="s">
        <v>74</v>
      </c>
      <c r="B20" s="39">
        <v>19000000</v>
      </c>
      <c r="C20" s="39">
        <v>-1853838.19</v>
      </c>
      <c r="D20" s="39">
        <v>17146161.81</v>
      </c>
      <c r="E20" s="39">
        <v>17146161.81</v>
      </c>
      <c r="F20" s="39">
        <v>0</v>
      </c>
    </row>
    <row r="21" spans="1:6" ht="12.75">
      <c r="A21" s="38" t="s">
        <v>75</v>
      </c>
      <c r="B21" s="39">
        <v>2706000.75</v>
      </c>
      <c r="C21" s="39">
        <v>667267.29</v>
      </c>
      <c r="D21" s="39">
        <v>3373268.04</v>
      </c>
      <c r="E21" s="39">
        <v>3373268.04</v>
      </c>
      <c r="F21" s="39">
        <v>0</v>
      </c>
    </row>
    <row r="22" spans="1:6" ht="12.75">
      <c r="A22" s="38" t="s">
        <v>76</v>
      </c>
      <c r="B22" s="39">
        <v>1334505.3</v>
      </c>
      <c r="C22" s="39">
        <v>-1334505.3</v>
      </c>
      <c r="D22" s="39">
        <v>0</v>
      </c>
      <c r="E22" s="39">
        <v>0</v>
      </c>
      <c r="F22" s="39">
        <v>0</v>
      </c>
    </row>
    <row r="23" spans="1:6" ht="12.75">
      <c r="A23" s="38" t="s">
        <v>77</v>
      </c>
      <c r="B23" s="39">
        <v>2103542.36</v>
      </c>
      <c r="C23" s="39">
        <v>239706.49</v>
      </c>
      <c r="D23" s="39">
        <v>2343248.85</v>
      </c>
      <c r="E23" s="39">
        <v>2343248.85</v>
      </c>
      <c r="F23" s="39">
        <v>0</v>
      </c>
    </row>
    <row r="24" spans="1:6" ht="12.75">
      <c r="A24" s="38" t="s">
        <v>78</v>
      </c>
      <c r="B24" s="39">
        <v>360607.26</v>
      </c>
      <c r="C24" s="39">
        <v>59229.44</v>
      </c>
      <c r="D24" s="39">
        <v>419836.7</v>
      </c>
      <c r="E24" s="39">
        <v>419836.7</v>
      </c>
      <c r="F24" s="39">
        <v>0</v>
      </c>
    </row>
    <row r="25" spans="1:6" ht="12.75">
      <c r="A25" s="38" t="s">
        <v>79</v>
      </c>
      <c r="B25" s="39">
        <v>1032009.9</v>
      </c>
      <c r="C25" s="39">
        <v>165472.32</v>
      </c>
      <c r="D25" s="39">
        <v>1197482.22</v>
      </c>
      <c r="E25" s="39">
        <v>1197482.22</v>
      </c>
      <c r="F25" s="39">
        <v>0</v>
      </c>
    </row>
    <row r="26" spans="1:6" ht="12.75">
      <c r="A26" s="38" t="s">
        <v>80</v>
      </c>
      <c r="B26" s="39">
        <v>12020.23</v>
      </c>
      <c r="C26" s="39">
        <v>6466532.369999999</v>
      </c>
      <c r="D26" s="39">
        <v>6478552.6</v>
      </c>
      <c r="E26" s="39">
        <v>6478552.6</v>
      </c>
      <c r="F26" s="39">
        <v>0</v>
      </c>
    </row>
    <row r="27" spans="1:6" ht="12.75">
      <c r="A27" s="38" t="s">
        <v>81</v>
      </c>
      <c r="B27" s="39">
        <v>240404.84</v>
      </c>
      <c r="C27" s="39">
        <v>-36759.02</v>
      </c>
      <c r="D27" s="39">
        <v>203645.82</v>
      </c>
      <c r="E27" s="39">
        <v>203645.82</v>
      </c>
      <c r="F27" s="39">
        <v>0</v>
      </c>
    </row>
    <row r="28" spans="1:6" ht="12.75">
      <c r="A28" s="38" t="s">
        <v>82</v>
      </c>
      <c r="B28" s="39">
        <v>150253.02</v>
      </c>
      <c r="C28" s="39">
        <v>13443.14</v>
      </c>
      <c r="D28" s="39">
        <v>163696.16</v>
      </c>
      <c r="E28" s="39">
        <v>163696.16</v>
      </c>
      <c r="F28" s="39">
        <v>0</v>
      </c>
    </row>
    <row r="29" spans="1:6" ht="12.75">
      <c r="A29" s="38" t="s">
        <v>83</v>
      </c>
      <c r="B29" s="39">
        <v>0</v>
      </c>
      <c r="C29" s="39">
        <v>249.42</v>
      </c>
      <c r="D29" s="39">
        <v>249.42</v>
      </c>
      <c r="E29" s="39">
        <v>249.42</v>
      </c>
      <c r="F29" s="39">
        <v>0</v>
      </c>
    </row>
    <row r="30" spans="1:6" ht="12.75">
      <c r="A30" s="38" t="s">
        <v>84</v>
      </c>
      <c r="B30" s="39">
        <v>360607.26</v>
      </c>
      <c r="C30" s="39">
        <v>95176.07</v>
      </c>
      <c r="D30" s="39">
        <v>455783.33</v>
      </c>
      <c r="E30" s="39">
        <v>455783.33</v>
      </c>
      <c r="F30" s="39">
        <v>0</v>
      </c>
    </row>
    <row r="31" spans="1:6" ht="12.75">
      <c r="A31" s="38" t="s">
        <v>85</v>
      </c>
      <c r="B31" s="39">
        <v>6010.12</v>
      </c>
      <c r="C31" s="39">
        <v>-6010.12</v>
      </c>
      <c r="D31" s="39">
        <v>0</v>
      </c>
      <c r="E31" s="39">
        <v>0</v>
      </c>
      <c r="F31" s="39">
        <v>0</v>
      </c>
    </row>
    <row r="32" spans="1:6" ht="12.75">
      <c r="A32" s="38" t="s">
        <v>86</v>
      </c>
      <c r="B32" s="39">
        <v>395165.44</v>
      </c>
      <c r="C32" s="39">
        <v>633913.4</v>
      </c>
      <c r="D32" s="39">
        <v>1029078.84</v>
      </c>
      <c r="E32" s="39">
        <v>1029078.84</v>
      </c>
      <c r="F32" s="39">
        <v>0</v>
      </c>
    </row>
    <row r="33" spans="1:6" ht="13.5" thickBot="1">
      <c r="A33" s="38"/>
      <c r="B33" s="39"/>
      <c r="C33" s="39"/>
      <c r="D33" s="39"/>
      <c r="E33" s="39"/>
      <c r="F33" s="39"/>
    </row>
    <row r="34" spans="1:6" ht="13.5" thickBot="1">
      <c r="A34" s="40" t="s">
        <v>87</v>
      </c>
      <c r="B34" s="41">
        <f>SUM(B10:B33)</f>
        <v>48906843.07999998</v>
      </c>
      <c r="C34" s="41">
        <v>6872532.45</v>
      </c>
      <c r="D34" s="41">
        <v>55779375.53</v>
      </c>
      <c r="E34" s="41">
        <v>55779375.53000001</v>
      </c>
      <c r="F34" s="41">
        <v>0</v>
      </c>
    </row>
    <row r="35" spans="1:6" ht="13.5" thickBot="1">
      <c r="A35" s="42"/>
      <c r="B35" s="43"/>
      <c r="C35" s="43"/>
      <c r="D35" s="43"/>
      <c r="E35" s="43"/>
      <c r="F35" s="43"/>
    </row>
    <row r="36" spans="1:8" ht="13.5" thickBot="1">
      <c r="A36" s="29"/>
      <c r="B36" s="6"/>
      <c r="C36" s="6"/>
      <c r="D36" s="6"/>
      <c r="E36" s="6"/>
      <c r="F36" s="6"/>
      <c r="H36" t="s">
        <v>55</v>
      </c>
    </row>
    <row r="37" spans="1:6" ht="13.5" thickBot="1">
      <c r="A37" s="30"/>
      <c r="B37" s="31" t="s">
        <v>51</v>
      </c>
      <c r="C37" s="31" t="s">
        <v>52</v>
      </c>
      <c r="D37" s="31" t="s">
        <v>53</v>
      </c>
      <c r="E37" s="31" t="s">
        <v>54</v>
      </c>
      <c r="F37" s="31" t="s">
        <v>56</v>
      </c>
    </row>
    <row r="38" spans="1:6" ht="12.75">
      <c r="A38" s="32" t="s">
        <v>57</v>
      </c>
      <c r="B38" s="33"/>
      <c r="C38" s="33" t="s">
        <v>39</v>
      </c>
      <c r="D38" s="33" t="s">
        <v>58</v>
      </c>
      <c r="E38" s="33" t="s">
        <v>59</v>
      </c>
      <c r="F38" s="33"/>
    </row>
    <row r="39" spans="1:6" ht="13.5" thickBot="1">
      <c r="A39" s="34" t="s">
        <v>55</v>
      </c>
      <c r="B39" s="35" t="s">
        <v>60</v>
      </c>
      <c r="C39" s="35" t="s">
        <v>61</v>
      </c>
      <c r="D39" s="35" t="s">
        <v>39</v>
      </c>
      <c r="E39" s="35" t="s">
        <v>62</v>
      </c>
      <c r="F39" s="35" t="s">
        <v>63</v>
      </c>
    </row>
    <row r="40" spans="1:6" ht="12.75">
      <c r="A40" s="36"/>
      <c r="B40" s="37"/>
      <c r="C40" s="37"/>
      <c r="D40" s="37"/>
      <c r="E40" s="37"/>
      <c r="F40" s="37"/>
    </row>
    <row r="41" spans="1:6" ht="12.75">
      <c r="A41" s="38" t="s">
        <v>88</v>
      </c>
      <c r="B41" s="39">
        <v>835406.83</v>
      </c>
      <c r="C41" s="39">
        <v>1349873.94</v>
      </c>
      <c r="D41" s="39">
        <v>2185280.77</v>
      </c>
      <c r="E41" s="39">
        <v>2185280.77</v>
      </c>
      <c r="F41" s="39">
        <v>0</v>
      </c>
    </row>
    <row r="42" spans="1:6" ht="12.75">
      <c r="A42" s="38" t="s">
        <v>89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</row>
    <row r="43" spans="1:6" ht="12.75">
      <c r="A43" s="38" t="s">
        <v>90</v>
      </c>
      <c r="B43" s="39">
        <v>0</v>
      </c>
      <c r="C43" s="39">
        <v>1552972.04</v>
      </c>
      <c r="D43" s="39">
        <v>1552972.04</v>
      </c>
      <c r="E43" s="39">
        <v>1552972.04</v>
      </c>
      <c r="F43" s="39">
        <v>0</v>
      </c>
    </row>
    <row r="44" spans="1:6" ht="12.75">
      <c r="A44" s="38" t="s">
        <v>91</v>
      </c>
      <c r="B44" s="39">
        <v>186313.75</v>
      </c>
      <c r="C44" s="39">
        <v>-34122.14</v>
      </c>
      <c r="D44" s="39">
        <v>152191.61</v>
      </c>
      <c r="E44" s="39">
        <v>152191.61</v>
      </c>
      <c r="F44" s="39">
        <v>0</v>
      </c>
    </row>
    <row r="45" spans="1:6" ht="12.75">
      <c r="A45" s="38" t="s">
        <v>92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</row>
    <row r="46" spans="1:6" ht="12.75">
      <c r="A46" s="38" t="s">
        <v>93</v>
      </c>
      <c r="B46" s="39">
        <v>24262.86</v>
      </c>
      <c r="C46" s="39">
        <v>11471.5</v>
      </c>
      <c r="D46" s="39">
        <v>35734.36</v>
      </c>
      <c r="E46" s="39">
        <v>35734.36</v>
      </c>
      <c r="F46" s="39">
        <v>0</v>
      </c>
    </row>
    <row r="47" spans="1:6" ht="12.75">
      <c r="A47" s="38" t="s">
        <v>94</v>
      </c>
      <c r="B47" s="39">
        <v>0</v>
      </c>
      <c r="C47" s="39">
        <v>37863.16</v>
      </c>
      <c r="D47" s="39">
        <v>37863.16</v>
      </c>
      <c r="E47" s="39">
        <v>37863.16</v>
      </c>
      <c r="F47" s="39">
        <v>0</v>
      </c>
    </row>
    <row r="48" spans="1:6" ht="12.75">
      <c r="A48" s="38" t="s">
        <v>95</v>
      </c>
      <c r="B48" s="39">
        <v>92996709.98</v>
      </c>
      <c r="C48" s="39">
        <v>602529.3199999994</v>
      </c>
      <c r="D48" s="39">
        <v>93599239.3</v>
      </c>
      <c r="E48" s="39">
        <v>93599239.3</v>
      </c>
      <c r="F48" s="39">
        <v>0</v>
      </c>
    </row>
    <row r="49" spans="1:6" ht="12.75">
      <c r="A49" s="38" t="s">
        <v>96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</row>
    <row r="50" spans="1:6" ht="12.75">
      <c r="A50" s="38" t="s">
        <v>97</v>
      </c>
      <c r="B50" s="39">
        <v>6275491.93</v>
      </c>
      <c r="C50" s="39">
        <v>294273.28</v>
      </c>
      <c r="D50" s="39">
        <v>6569765.21</v>
      </c>
      <c r="E50" s="39">
        <v>6569765.21</v>
      </c>
      <c r="F50" s="39">
        <v>0</v>
      </c>
    </row>
    <row r="51" spans="1:6" ht="12.75">
      <c r="A51" s="38" t="s">
        <v>98</v>
      </c>
      <c r="B51" s="39">
        <v>4851365.54</v>
      </c>
      <c r="C51" s="39">
        <v>-1807482.03</v>
      </c>
      <c r="D51" s="39">
        <v>3043883.51</v>
      </c>
      <c r="E51" s="39">
        <v>3043883.51</v>
      </c>
      <c r="F51" s="39">
        <v>0</v>
      </c>
    </row>
    <row r="52" spans="1:6" ht="12.75">
      <c r="A52" s="38" t="s">
        <v>99</v>
      </c>
      <c r="B52" s="39">
        <v>1207373.22</v>
      </c>
      <c r="C52" s="39">
        <v>4139083.58</v>
      </c>
      <c r="D52" s="39">
        <v>5346456.8</v>
      </c>
      <c r="E52" s="39">
        <v>5346456.8</v>
      </c>
      <c r="F52" s="39">
        <v>0</v>
      </c>
    </row>
    <row r="53" spans="1:6" ht="12.75">
      <c r="A53" s="38" t="s">
        <v>100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</row>
    <row r="54" spans="1:6" ht="12.75">
      <c r="A54" s="38" t="s">
        <v>101</v>
      </c>
      <c r="B54" s="39">
        <v>0</v>
      </c>
      <c r="C54" s="39">
        <v>133635.65</v>
      </c>
      <c r="D54" s="39">
        <v>133635.65</v>
      </c>
      <c r="E54" s="39">
        <v>133635.65</v>
      </c>
      <c r="F54" s="39">
        <v>0</v>
      </c>
    </row>
    <row r="55" spans="1:6" ht="12.75">
      <c r="A55" s="38" t="s">
        <v>102</v>
      </c>
      <c r="B55" s="39">
        <v>0</v>
      </c>
      <c r="C55" s="39">
        <v>80156</v>
      </c>
      <c r="D55" s="39">
        <v>80156</v>
      </c>
      <c r="E55" s="39">
        <v>80156</v>
      </c>
      <c r="F55" s="39">
        <v>0</v>
      </c>
    </row>
    <row r="56" spans="1:6" ht="12.75">
      <c r="A56" s="38" t="s">
        <v>103</v>
      </c>
      <c r="B56" s="39">
        <v>1160857.18</v>
      </c>
      <c r="C56" s="39">
        <v>403388.55</v>
      </c>
      <c r="D56" s="39">
        <v>1564245.73</v>
      </c>
      <c r="E56" s="39">
        <v>1564245.73</v>
      </c>
      <c r="F56" s="39">
        <v>0</v>
      </c>
    </row>
    <row r="57" spans="1:6" ht="12.75">
      <c r="A57" s="38" t="s">
        <v>104</v>
      </c>
      <c r="B57" s="39">
        <v>0</v>
      </c>
      <c r="C57" s="39">
        <v>925522.4</v>
      </c>
      <c r="D57" s="39">
        <v>925522.4</v>
      </c>
      <c r="E57" s="39">
        <v>925522.4</v>
      </c>
      <c r="F57" s="39">
        <v>0</v>
      </c>
    </row>
    <row r="58" spans="1:6" ht="12.75">
      <c r="A58" s="38" t="s">
        <v>105</v>
      </c>
      <c r="B58" s="39">
        <v>219369.42</v>
      </c>
      <c r="C58" s="39">
        <v>-1603.7400000000343</v>
      </c>
      <c r="D58" s="39">
        <v>217765.68</v>
      </c>
      <c r="E58" s="39">
        <v>217765.68</v>
      </c>
      <c r="F58" s="39">
        <v>0</v>
      </c>
    </row>
    <row r="59" spans="1:6" ht="12.75">
      <c r="A59" s="38" t="s">
        <v>106</v>
      </c>
      <c r="B59" s="39">
        <v>658108.25</v>
      </c>
      <c r="C59" s="39">
        <v>-658108.25</v>
      </c>
      <c r="D59" s="39">
        <v>0</v>
      </c>
      <c r="E59" s="39">
        <v>0</v>
      </c>
      <c r="F59" s="39">
        <v>0</v>
      </c>
    </row>
    <row r="60" spans="1:6" ht="12.75">
      <c r="A60" s="38" t="s">
        <v>107</v>
      </c>
      <c r="B60" s="39">
        <v>33055.67</v>
      </c>
      <c r="C60" s="39">
        <v>27543.85</v>
      </c>
      <c r="D60" s="39">
        <v>60599.52</v>
      </c>
      <c r="E60" s="39">
        <v>60599.52</v>
      </c>
      <c r="F60" s="39">
        <v>0</v>
      </c>
    </row>
    <row r="61" spans="1:6" ht="12.75">
      <c r="A61" s="38" t="s">
        <v>108</v>
      </c>
      <c r="B61" s="39">
        <v>777894.66</v>
      </c>
      <c r="C61" s="39">
        <v>503564.51</v>
      </c>
      <c r="D61" s="39">
        <v>1281459.17</v>
      </c>
      <c r="E61" s="39">
        <v>1281459.17</v>
      </c>
      <c r="F61" s="39">
        <v>0</v>
      </c>
    </row>
    <row r="62" spans="1:6" ht="12.75">
      <c r="A62" s="38" t="s">
        <v>109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</row>
    <row r="63" spans="1:6" ht="13.5" thickBot="1">
      <c r="A63" s="38"/>
      <c r="B63" s="39"/>
      <c r="C63" s="39"/>
      <c r="D63" s="39"/>
      <c r="E63" s="39"/>
      <c r="F63" s="39"/>
    </row>
    <row r="64" spans="1:6" ht="13.5" thickBot="1">
      <c r="A64" s="40" t="s">
        <v>110</v>
      </c>
      <c r="B64" s="41">
        <f>SUM(B41:B63)</f>
        <v>109226209.29</v>
      </c>
      <c r="C64" s="41">
        <v>7560561.619999999</v>
      </c>
      <c r="D64" s="41">
        <v>116786770.91000001</v>
      </c>
      <c r="E64" s="41">
        <v>116786770.91000001</v>
      </c>
      <c r="F64" s="41">
        <v>0</v>
      </c>
    </row>
    <row r="65" spans="1:6" ht="13.5" thickBot="1">
      <c r="A65" s="42"/>
      <c r="B65" s="43"/>
      <c r="C65" s="43"/>
      <c r="D65" s="43"/>
      <c r="E65" s="43"/>
      <c r="F65" s="43"/>
    </row>
    <row r="66" spans="1:8" ht="13.5" thickBot="1">
      <c r="A66" s="29"/>
      <c r="B66" s="6"/>
      <c r="C66" s="6"/>
      <c r="D66" s="6"/>
      <c r="E66" s="6"/>
      <c r="F66" s="6"/>
      <c r="H66" t="s">
        <v>55</v>
      </c>
    </row>
    <row r="67" spans="1:6" ht="13.5" thickBot="1">
      <c r="A67" s="30"/>
      <c r="B67" s="31" t="s">
        <v>51</v>
      </c>
      <c r="C67" s="31" t="s">
        <v>52</v>
      </c>
      <c r="D67" s="31" t="s">
        <v>53</v>
      </c>
      <c r="E67" s="31" t="s">
        <v>54</v>
      </c>
      <c r="F67" s="31" t="s">
        <v>56</v>
      </c>
    </row>
    <row r="68" spans="1:6" ht="12.75">
      <c r="A68" s="32" t="s">
        <v>57</v>
      </c>
      <c r="B68" s="33"/>
      <c r="C68" s="33" t="s">
        <v>39</v>
      </c>
      <c r="D68" s="33" t="s">
        <v>58</v>
      </c>
      <c r="E68" s="33" t="s">
        <v>59</v>
      </c>
      <c r="F68" s="33"/>
    </row>
    <row r="69" spans="1:6" ht="13.5" thickBot="1">
      <c r="A69" s="34" t="s">
        <v>55</v>
      </c>
      <c r="B69" s="35" t="s">
        <v>60</v>
      </c>
      <c r="C69" s="35" t="s">
        <v>61</v>
      </c>
      <c r="D69" s="35" t="s">
        <v>39</v>
      </c>
      <c r="E69" s="35" t="s">
        <v>62</v>
      </c>
      <c r="F69" s="35" t="s">
        <v>63</v>
      </c>
    </row>
    <row r="70" spans="1:6" ht="12.75">
      <c r="A70" s="36"/>
      <c r="B70" s="37"/>
      <c r="C70" s="37"/>
      <c r="D70" s="37"/>
      <c r="E70" s="37"/>
      <c r="F70" s="37"/>
    </row>
    <row r="71" spans="1:6" ht="12.75">
      <c r="A71" s="38" t="s">
        <v>111</v>
      </c>
      <c r="B71" s="39">
        <v>54091.09</v>
      </c>
      <c r="C71" s="39">
        <v>241720.47</v>
      </c>
      <c r="D71" s="39">
        <v>295811.56</v>
      </c>
      <c r="E71" s="39">
        <v>295811.56</v>
      </c>
      <c r="F71" s="39">
        <v>0</v>
      </c>
    </row>
    <row r="72" spans="1:6" ht="12.75">
      <c r="A72" s="38" t="s">
        <v>112</v>
      </c>
      <c r="B72" s="39">
        <v>0</v>
      </c>
      <c r="C72" s="39">
        <v>1029763.05</v>
      </c>
      <c r="D72" s="39">
        <v>1029763.05</v>
      </c>
      <c r="E72" s="39">
        <v>1029763.05</v>
      </c>
      <c r="F72" s="39">
        <v>0</v>
      </c>
    </row>
    <row r="73" spans="1:6" ht="12.75">
      <c r="A73" s="38" t="s">
        <v>113</v>
      </c>
      <c r="B73" s="39">
        <v>90151.82</v>
      </c>
      <c r="C73" s="39">
        <v>-34775.79</v>
      </c>
      <c r="D73" s="39">
        <v>55376.03</v>
      </c>
      <c r="E73" s="39">
        <v>55376.03</v>
      </c>
      <c r="F73" s="39">
        <v>0</v>
      </c>
    </row>
    <row r="74" spans="1:6" ht="12.75">
      <c r="A74" s="38" t="s">
        <v>114</v>
      </c>
      <c r="B74" s="39">
        <v>781.32</v>
      </c>
      <c r="C74" s="39">
        <v>-781.32</v>
      </c>
      <c r="D74" s="39">
        <v>0</v>
      </c>
      <c r="E74" s="39">
        <v>0</v>
      </c>
      <c r="F74" s="39">
        <v>0</v>
      </c>
    </row>
    <row r="75" spans="1:6" ht="12.75">
      <c r="A75" s="38" t="s">
        <v>115</v>
      </c>
      <c r="B75" s="39">
        <v>215763.33</v>
      </c>
      <c r="C75" s="39">
        <v>271817.51</v>
      </c>
      <c r="D75" s="39">
        <v>487580.84</v>
      </c>
      <c r="E75" s="39">
        <v>487580.84</v>
      </c>
      <c r="F75" s="39">
        <v>0</v>
      </c>
    </row>
    <row r="76" spans="1:6" ht="12.75">
      <c r="A76" s="38" t="s">
        <v>116</v>
      </c>
      <c r="B76" s="39">
        <v>137631.76</v>
      </c>
      <c r="C76" s="39">
        <v>25839.56</v>
      </c>
      <c r="D76" s="39">
        <v>163471.32</v>
      </c>
      <c r="E76" s="39">
        <v>163471.32</v>
      </c>
      <c r="F76" s="39">
        <v>0</v>
      </c>
    </row>
    <row r="77" spans="1:6" ht="12.75">
      <c r="A77" s="38" t="s">
        <v>117</v>
      </c>
      <c r="B77" s="39">
        <v>90151.82</v>
      </c>
      <c r="C77" s="39">
        <v>106611.97</v>
      </c>
      <c r="D77" s="39">
        <v>196763.79</v>
      </c>
      <c r="E77" s="39">
        <v>196763.79</v>
      </c>
      <c r="F77" s="39">
        <v>0</v>
      </c>
    </row>
    <row r="78" spans="1:6" ht="13.5" thickBot="1">
      <c r="A78" s="38"/>
      <c r="B78" s="39"/>
      <c r="C78" s="39"/>
      <c r="D78" s="39"/>
      <c r="E78" s="39"/>
      <c r="F78" s="39"/>
    </row>
    <row r="79" spans="1:6" ht="13.5" thickBot="1">
      <c r="A79" s="40" t="s">
        <v>118</v>
      </c>
      <c r="B79" s="41">
        <f>SUM(B71:B78)</f>
        <v>588571.14</v>
      </c>
      <c r="C79" s="41">
        <v>1640195.45</v>
      </c>
      <c r="D79" s="41">
        <v>2228766.59</v>
      </c>
      <c r="E79" s="41">
        <v>2228766.59</v>
      </c>
      <c r="F79" s="41">
        <v>0</v>
      </c>
    </row>
    <row r="80" spans="1:6" ht="13.5" thickBot="1">
      <c r="A80" s="42"/>
      <c r="B80" s="43"/>
      <c r="C80" s="43"/>
      <c r="D80" s="43"/>
      <c r="E80" s="43"/>
      <c r="F80" s="43"/>
    </row>
    <row r="81" spans="1:6" ht="13.5" thickBot="1">
      <c r="A81" s="29"/>
      <c r="B81" s="6"/>
      <c r="C81" s="6"/>
      <c r="D81" s="6"/>
      <c r="E81" s="6"/>
      <c r="F81" s="6"/>
    </row>
    <row r="82" spans="1:6" ht="13.5" thickBot="1">
      <c r="A82" s="30"/>
      <c r="B82" s="31" t="s">
        <v>51</v>
      </c>
      <c r="C82" s="31" t="s">
        <v>52</v>
      </c>
      <c r="D82" s="31" t="s">
        <v>53</v>
      </c>
      <c r="E82" s="31" t="s">
        <v>54</v>
      </c>
      <c r="F82" s="31" t="s">
        <v>56</v>
      </c>
    </row>
    <row r="83" spans="1:6" ht="12.75">
      <c r="A83" s="32" t="s">
        <v>57</v>
      </c>
      <c r="B83" s="33"/>
      <c r="C83" s="33" t="s">
        <v>39</v>
      </c>
      <c r="D83" s="33" t="s">
        <v>58</v>
      </c>
      <c r="E83" s="33" t="s">
        <v>59</v>
      </c>
      <c r="F83" s="33"/>
    </row>
    <row r="84" spans="1:6" ht="13.5" thickBot="1">
      <c r="A84" s="34" t="s">
        <v>55</v>
      </c>
      <c r="B84" s="35" t="s">
        <v>60</v>
      </c>
      <c r="C84" s="35" t="s">
        <v>61</v>
      </c>
      <c r="D84" s="35" t="s">
        <v>39</v>
      </c>
      <c r="E84" s="35" t="s">
        <v>62</v>
      </c>
      <c r="F84" s="35" t="s">
        <v>63</v>
      </c>
    </row>
    <row r="85" spans="1:6" ht="12.75">
      <c r="A85" s="36"/>
      <c r="B85" s="37"/>
      <c r="C85" s="37"/>
      <c r="D85" s="37"/>
      <c r="E85" s="37"/>
      <c r="F85" s="37"/>
    </row>
    <row r="86" spans="1:6" ht="12.75">
      <c r="A86" s="38" t="s">
        <v>119</v>
      </c>
      <c r="B86" s="39">
        <v>5700000</v>
      </c>
      <c r="C86" s="39">
        <v>7720849.539999999</v>
      </c>
      <c r="D86" s="39">
        <v>13420849.54</v>
      </c>
      <c r="E86" s="39">
        <v>13420849.54</v>
      </c>
      <c r="F86" s="39">
        <v>0</v>
      </c>
    </row>
    <row r="87" spans="1:6" ht="12.75">
      <c r="A87" s="38" t="s">
        <v>120</v>
      </c>
      <c r="B87" s="39">
        <v>180303.63</v>
      </c>
      <c r="C87" s="39">
        <v>407601.99</v>
      </c>
      <c r="D87" s="39">
        <v>587905.62</v>
      </c>
      <c r="E87" s="39">
        <v>587905.62</v>
      </c>
      <c r="F87" s="39">
        <v>0</v>
      </c>
    </row>
    <row r="88" spans="1:6" ht="12.75">
      <c r="A88" s="38" t="s">
        <v>121</v>
      </c>
      <c r="B88" s="39">
        <v>811366.34</v>
      </c>
      <c r="C88" s="39">
        <v>108675.01</v>
      </c>
      <c r="D88" s="39">
        <v>920041.35</v>
      </c>
      <c r="E88" s="39">
        <v>920041.35</v>
      </c>
      <c r="F88" s="39">
        <v>0</v>
      </c>
    </row>
    <row r="89" spans="1:6" ht="12.75">
      <c r="A89" s="38" t="s">
        <v>122</v>
      </c>
      <c r="B89" s="39">
        <v>1421694.14</v>
      </c>
      <c r="C89" s="39">
        <v>235796.07</v>
      </c>
      <c r="D89" s="39">
        <v>1657490.21</v>
      </c>
      <c r="E89" s="39">
        <v>1657490.21</v>
      </c>
      <c r="F89" s="39">
        <v>0</v>
      </c>
    </row>
    <row r="90" spans="1:6" ht="12.75">
      <c r="A90" s="38" t="s">
        <v>123</v>
      </c>
      <c r="B90" s="39">
        <v>4306726.52</v>
      </c>
      <c r="C90" s="39">
        <v>-389880</v>
      </c>
      <c r="D90" s="39">
        <v>3916846.52</v>
      </c>
      <c r="E90" s="39">
        <v>3916846.52</v>
      </c>
      <c r="F90" s="39">
        <v>0</v>
      </c>
    </row>
    <row r="91" spans="1:6" ht="12.75">
      <c r="A91" s="38" t="s">
        <v>124</v>
      </c>
      <c r="B91" s="39">
        <v>0</v>
      </c>
      <c r="C91" s="39">
        <v>30050.61</v>
      </c>
      <c r="D91" s="39">
        <v>30050.61</v>
      </c>
      <c r="E91" s="39">
        <v>30050.61</v>
      </c>
      <c r="F91" s="39">
        <v>0</v>
      </c>
    </row>
    <row r="92" spans="1:6" ht="12.75">
      <c r="A92" s="38" t="s">
        <v>125</v>
      </c>
      <c r="B92" s="39">
        <v>60101.21</v>
      </c>
      <c r="C92" s="39">
        <v>84141.7</v>
      </c>
      <c r="D92" s="39">
        <v>144242.91</v>
      </c>
      <c r="E92" s="39">
        <v>144242.91</v>
      </c>
      <c r="F92" s="39">
        <v>0</v>
      </c>
    </row>
    <row r="93" spans="1:6" ht="12.75">
      <c r="A93" s="38" t="s">
        <v>126</v>
      </c>
      <c r="B93" s="39">
        <v>9015181.57</v>
      </c>
      <c r="C93" s="39">
        <v>-6206355.82</v>
      </c>
      <c r="D93" s="39">
        <v>2808825.75</v>
      </c>
      <c r="E93" s="39">
        <v>2808825.75</v>
      </c>
      <c r="F93" s="39">
        <v>0</v>
      </c>
    </row>
    <row r="94" spans="1:6" ht="12.75">
      <c r="A94" s="38" t="s">
        <v>127</v>
      </c>
      <c r="B94" s="39">
        <v>4170000</v>
      </c>
      <c r="C94" s="39">
        <v>5386574.4399999995</v>
      </c>
      <c r="D94" s="39">
        <v>9556574.44</v>
      </c>
      <c r="E94" s="39">
        <v>9556574.44</v>
      </c>
      <c r="F94" s="39">
        <v>0</v>
      </c>
    </row>
    <row r="95" spans="1:6" ht="12.75">
      <c r="A95" s="38" t="s">
        <v>128</v>
      </c>
      <c r="B95" s="39">
        <v>1202024.21</v>
      </c>
      <c r="C95" s="39">
        <v>3136099.3</v>
      </c>
      <c r="D95" s="39">
        <v>4338123.51</v>
      </c>
      <c r="E95" s="39">
        <v>4338123.51</v>
      </c>
      <c r="F95" s="39">
        <v>0</v>
      </c>
    </row>
    <row r="96" spans="1:6" ht="13.5" thickBot="1">
      <c r="A96" s="38"/>
      <c r="B96" s="39"/>
      <c r="C96" s="39"/>
      <c r="D96" s="39"/>
      <c r="E96" s="39"/>
      <c r="F96" s="39"/>
    </row>
    <row r="97" spans="1:6" ht="13.5" thickBot="1">
      <c r="A97" s="40" t="s">
        <v>129</v>
      </c>
      <c r="B97" s="41">
        <f>SUM(B86:B96)</f>
        <v>26867397.62</v>
      </c>
      <c r="C97" s="41">
        <v>10513552.84</v>
      </c>
      <c r="D97" s="41">
        <v>37380950.45999999</v>
      </c>
      <c r="E97" s="41">
        <v>37380950.45999999</v>
      </c>
      <c r="F97" s="41">
        <v>0</v>
      </c>
    </row>
    <row r="98" spans="1:6" ht="13.5" thickBot="1">
      <c r="A98" s="42"/>
      <c r="B98" s="43"/>
      <c r="C98" s="43"/>
      <c r="D98" s="43"/>
      <c r="E98" s="43"/>
      <c r="F98" s="43"/>
    </row>
    <row r="99" spans="1:8" ht="13.5" thickBot="1">
      <c r="A99" s="29"/>
      <c r="B99" s="6"/>
      <c r="C99" s="6"/>
      <c r="D99" s="6"/>
      <c r="E99" s="6"/>
      <c r="F99" s="6"/>
      <c r="H99" t="s">
        <v>55</v>
      </c>
    </row>
    <row r="100" spans="1:6" ht="13.5" thickBot="1">
      <c r="A100" s="30"/>
      <c r="B100" s="31" t="s">
        <v>51</v>
      </c>
      <c r="C100" s="31" t="s">
        <v>52</v>
      </c>
      <c r="D100" s="31" t="s">
        <v>53</v>
      </c>
      <c r="E100" s="31" t="s">
        <v>54</v>
      </c>
      <c r="F100" s="31" t="s">
        <v>56</v>
      </c>
    </row>
    <row r="101" spans="1:6" ht="12.75">
      <c r="A101" s="32" t="s">
        <v>57</v>
      </c>
      <c r="B101" s="33"/>
      <c r="C101" s="33" t="s">
        <v>39</v>
      </c>
      <c r="D101" s="33" t="s">
        <v>58</v>
      </c>
      <c r="E101" s="33" t="s">
        <v>59</v>
      </c>
      <c r="F101" s="33"/>
    </row>
    <row r="102" spans="1:6" ht="13.5" thickBot="1">
      <c r="A102" s="34" t="s">
        <v>55</v>
      </c>
      <c r="B102" s="35" t="s">
        <v>60</v>
      </c>
      <c r="C102" s="35" t="s">
        <v>61</v>
      </c>
      <c r="D102" s="35" t="s">
        <v>39</v>
      </c>
      <c r="E102" s="35" t="s">
        <v>62</v>
      </c>
      <c r="F102" s="35" t="s">
        <v>63</v>
      </c>
    </row>
    <row r="103" spans="1:6" ht="12.75">
      <c r="A103" s="38"/>
      <c r="B103" s="39"/>
      <c r="C103" s="39"/>
      <c r="D103" s="39"/>
      <c r="E103" s="39"/>
      <c r="F103" s="39"/>
    </row>
    <row r="104" spans="1:6" ht="12.75">
      <c r="A104" s="38" t="s">
        <v>130</v>
      </c>
      <c r="B104" s="39">
        <v>168283.39</v>
      </c>
      <c r="C104" s="39">
        <v>43578167.62</v>
      </c>
      <c r="D104" s="39">
        <v>43746451.01</v>
      </c>
      <c r="E104" s="39">
        <v>-877713.23</v>
      </c>
      <c r="F104" s="39">
        <v>-44624164.239999995</v>
      </c>
    </row>
    <row r="105" spans="1:6" ht="13.5" thickBot="1">
      <c r="A105" s="38"/>
      <c r="B105" s="39"/>
      <c r="C105" s="39"/>
      <c r="D105" s="39"/>
      <c r="E105" s="39"/>
      <c r="F105" s="39"/>
    </row>
    <row r="106" spans="1:6" ht="13.5" thickBot="1">
      <c r="A106" s="40" t="s">
        <v>131</v>
      </c>
      <c r="B106" s="41">
        <f>+B104</f>
        <v>168283.39</v>
      </c>
      <c r="C106" s="41">
        <v>43578167.62</v>
      </c>
      <c r="D106" s="41">
        <v>43746451.01</v>
      </c>
      <c r="E106" s="41">
        <v>-877713.23</v>
      </c>
      <c r="F106" s="41">
        <v>-44624164.239999995</v>
      </c>
    </row>
    <row r="107" spans="1:6" ht="13.5" thickBot="1">
      <c r="A107" s="44"/>
      <c r="B107" s="45"/>
      <c r="C107" s="45"/>
      <c r="D107" s="45"/>
      <c r="E107" s="45"/>
      <c r="F107" s="45"/>
    </row>
    <row r="108" spans="1:6" ht="13.5" thickBot="1">
      <c r="A108" s="29"/>
      <c r="B108" s="6"/>
      <c r="C108" s="6"/>
      <c r="D108" s="6"/>
      <c r="E108" s="6"/>
      <c r="F108" s="6"/>
    </row>
    <row r="109" spans="1:6" ht="13.5" thickBot="1">
      <c r="A109" s="30"/>
      <c r="B109" s="31" t="s">
        <v>51</v>
      </c>
      <c r="C109" s="31" t="s">
        <v>52</v>
      </c>
      <c r="D109" s="31" t="s">
        <v>53</v>
      </c>
      <c r="E109" s="31" t="s">
        <v>54</v>
      </c>
      <c r="F109" s="31" t="s">
        <v>56</v>
      </c>
    </row>
    <row r="110" spans="1:6" ht="12.75">
      <c r="A110" s="32" t="s">
        <v>57</v>
      </c>
      <c r="B110" s="33"/>
      <c r="C110" s="33" t="s">
        <v>39</v>
      </c>
      <c r="D110" s="33" t="s">
        <v>58</v>
      </c>
      <c r="E110" s="33" t="s">
        <v>59</v>
      </c>
      <c r="F110" s="33"/>
    </row>
    <row r="111" spans="1:6" ht="13.5" thickBot="1">
      <c r="A111" s="34" t="s">
        <v>55</v>
      </c>
      <c r="B111" s="35" t="s">
        <v>60</v>
      </c>
      <c r="C111" s="35" t="s">
        <v>61</v>
      </c>
      <c r="D111" s="35" t="s">
        <v>39</v>
      </c>
      <c r="E111" s="35" t="s">
        <v>62</v>
      </c>
      <c r="F111" s="35" t="s">
        <v>63</v>
      </c>
    </row>
    <row r="112" spans="1:6" ht="12.75">
      <c r="A112" s="36"/>
      <c r="B112" s="37"/>
      <c r="C112" s="37"/>
      <c r="D112" s="37"/>
      <c r="E112" s="37"/>
      <c r="F112" s="37"/>
    </row>
    <row r="113" spans="1:6" ht="12.75">
      <c r="A113" s="38" t="s">
        <v>132</v>
      </c>
      <c r="B113" s="39">
        <v>10517711.83</v>
      </c>
      <c r="C113" s="39">
        <v>180303.63</v>
      </c>
      <c r="D113" s="39">
        <v>10698015.46</v>
      </c>
      <c r="E113" s="39">
        <v>10698015.46</v>
      </c>
      <c r="F113" s="39">
        <v>0</v>
      </c>
    </row>
    <row r="114" spans="1:6" ht="13.5" thickBot="1">
      <c r="A114" s="38"/>
      <c r="B114" s="39"/>
      <c r="C114" s="39"/>
      <c r="D114" s="39"/>
      <c r="E114" s="39"/>
      <c r="F114" s="39"/>
    </row>
    <row r="115" spans="1:6" ht="13.5" thickBot="1">
      <c r="A115" s="40" t="s">
        <v>133</v>
      </c>
      <c r="B115" s="41">
        <f>+B113</f>
        <v>10517711.83</v>
      </c>
      <c r="C115" s="41">
        <v>180303.63</v>
      </c>
      <c r="D115" s="41">
        <v>10698015.46</v>
      </c>
      <c r="E115" s="41">
        <v>10698015.46</v>
      </c>
      <c r="F115" s="41">
        <v>0</v>
      </c>
    </row>
    <row r="116" spans="1:6" ht="13.5" thickBot="1">
      <c r="A116" s="42"/>
      <c r="B116" s="43"/>
      <c r="C116" s="43"/>
      <c r="D116" s="43"/>
      <c r="E116" s="43"/>
      <c r="F116" s="43"/>
    </row>
    <row r="117" spans="1:6" ht="13.5" thickBot="1">
      <c r="A117" s="29"/>
      <c r="B117" s="6"/>
      <c r="C117" s="6"/>
      <c r="D117" s="6"/>
      <c r="E117" s="6"/>
      <c r="F117" s="6"/>
    </row>
    <row r="118" spans="1:6" ht="13.5" thickBot="1">
      <c r="A118" s="30"/>
      <c r="B118" s="31" t="s">
        <v>51</v>
      </c>
      <c r="C118" s="31" t="s">
        <v>52</v>
      </c>
      <c r="D118" s="31" t="s">
        <v>53</v>
      </c>
      <c r="E118" s="31" t="s">
        <v>54</v>
      </c>
      <c r="F118" s="31" t="s">
        <v>56</v>
      </c>
    </row>
    <row r="119" spans="1:6" ht="12.75">
      <c r="A119" s="32" t="s">
        <v>57</v>
      </c>
      <c r="B119" s="33"/>
      <c r="C119" s="33" t="s">
        <v>39</v>
      </c>
      <c r="D119" s="33" t="s">
        <v>58</v>
      </c>
      <c r="E119" s="33" t="s">
        <v>59</v>
      </c>
      <c r="F119" s="33"/>
    </row>
    <row r="120" spans="1:6" ht="13.5" thickBot="1">
      <c r="A120" s="34" t="s">
        <v>55</v>
      </c>
      <c r="B120" s="35" t="s">
        <v>60</v>
      </c>
      <c r="C120" s="35" t="s">
        <v>61</v>
      </c>
      <c r="D120" s="35" t="s">
        <v>39</v>
      </c>
      <c r="E120" s="35" t="s">
        <v>62</v>
      </c>
      <c r="F120" s="35" t="s">
        <v>63</v>
      </c>
    </row>
    <row r="121" spans="1:6" ht="12.75">
      <c r="A121" s="36"/>
      <c r="B121" s="37"/>
      <c r="C121" s="37"/>
      <c r="D121" s="37"/>
      <c r="E121" s="37"/>
      <c r="F121" s="37"/>
    </row>
    <row r="122" spans="1:6" ht="12.75">
      <c r="A122" s="46" t="s">
        <v>134</v>
      </c>
      <c r="B122" s="46">
        <f>+B34</f>
        <v>48906843.07999998</v>
      </c>
      <c r="C122" s="46">
        <v>6872532.45</v>
      </c>
      <c r="D122" s="46">
        <v>55779375.53</v>
      </c>
      <c r="E122" s="46">
        <v>55779375.53000001</v>
      </c>
      <c r="F122" s="46">
        <v>0</v>
      </c>
    </row>
    <row r="123" spans="1:6" ht="12.75">
      <c r="A123" s="46" t="s">
        <v>135</v>
      </c>
      <c r="B123" s="46">
        <f>+B64</f>
        <v>109226209.29</v>
      </c>
      <c r="C123" s="46">
        <v>7560561.619999999</v>
      </c>
      <c r="D123" s="46">
        <v>116786770.91000001</v>
      </c>
      <c r="E123" s="46">
        <v>116786770.91000001</v>
      </c>
      <c r="F123" s="46">
        <v>0</v>
      </c>
    </row>
    <row r="124" spans="1:6" ht="12.75">
      <c r="A124" s="46" t="s">
        <v>136</v>
      </c>
      <c r="B124" s="46">
        <f>+B79</f>
        <v>588571.14</v>
      </c>
      <c r="C124" s="46">
        <v>1640195.45</v>
      </c>
      <c r="D124" s="46">
        <v>2228766.59</v>
      </c>
      <c r="E124" s="46">
        <v>2228766.59</v>
      </c>
      <c r="F124" s="46">
        <v>0</v>
      </c>
    </row>
    <row r="125" spans="1:6" ht="12.75">
      <c r="A125" s="46" t="s">
        <v>137</v>
      </c>
      <c r="B125" s="46">
        <f>+B97</f>
        <v>26867397.62</v>
      </c>
      <c r="C125" s="46">
        <v>10513552.84</v>
      </c>
      <c r="D125" s="46">
        <v>37380950.45999999</v>
      </c>
      <c r="E125" s="46">
        <v>37380950.45999999</v>
      </c>
      <c r="F125" s="46">
        <v>0</v>
      </c>
    </row>
    <row r="126" spans="1:6" ht="12.75">
      <c r="A126" s="46" t="s">
        <v>138</v>
      </c>
      <c r="B126" s="46">
        <f>+B106</f>
        <v>168283.39</v>
      </c>
      <c r="C126" s="46">
        <v>43578167.62</v>
      </c>
      <c r="D126" s="46">
        <v>43746451.01</v>
      </c>
      <c r="E126" s="46">
        <v>-877713.23</v>
      </c>
      <c r="F126" s="46">
        <v>-44624164.239999995</v>
      </c>
    </row>
    <row r="127" spans="1:6" ht="12.75">
      <c r="A127" s="46" t="s">
        <v>139</v>
      </c>
      <c r="B127" s="46">
        <f>+B115</f>
        <v>10517711.83</v>
      </c>
      <c r="C127" s="46">
        <v>180303.63</v>
      </c>
      <c r="D127" s="46">
        <v>10698015.46</v>
      </c>
      <c r="E127" s="46">
        <v>10698015.46</v>
      </c>
      <c r="F127" s="46">
        <v>0</v>
      </c>
    </row>
    <row r="128" spans="1:6" ht="13.5" thickBot="1">
      <c r="A128" s="38"/>
      <c r="B128" s="39"/>
      <c r="C128" s="39"/>
      <c r="D128" s="39"/>
      <c r="E128" s="39"/>
      <c r="F128" s="39"/>
    </row>
    <row r="129" spans="1:6" ht="13.5" thickBot="1">
      <c r="A129" s="40" t="s">
        <v>140</v>
      </c>
      <c r="B129" s="41">
        <f>SUM(B122:B128)</f>
        <v>196275016.35</v>
      </c>
      <c r="C129" s="41">
        <v>70345313.60999998</v>
      </c>
      <c r="D129" s="41">
        <v>266620329.96</v>
      </c>
      <c r="E129" s="41">
        <v>221996165.72000003</v>
      </c>
      <c r="F129" s="41">
        <v>-44624164.239999995</v>
      </c>
    </row>
    <row r="130" spans="1:6" ht="13.5" thickBot="1">
      <c r="A130" s="42"/>
      <c r="B130" s="43"/>
      <c r="C130" s="43"/>
      <c r="D130" s="43"/>
      <c r="E130" s="43"/>
      <c r="F130" s="43"/>
    </row>
    <row r="135" ht="12.75">
      <c r="H135" t="s">
        <v>55</v>
      </c>
    </row>
  </sheetData>
  <mergeCells count="1">
    <mergeCell ref="A3:F3"/>
  </mergeCells>
  <printOptions horizontalCentered="1"/>
  <pageMargins left="0.7874015748031497" right="0.7874015748031497" top="0.3937007874015748" bottom="0.3937007874015748" header="0" footer="0"/>
  <pageSetup firstPageNumber="2" useFirstPageNumber="1" horizontalDpi="600" verticalDpi="600" orientation="landscape" paperSize="9" r:id="rId1"/>
  <headerFooter alignWithMargins="0">
    <oddFooter>&amp;CPágina &amp;P</oddFooter>
  </headerFooter>
  <rowBreaks count="3" manualBreakCount="3">
    <brk id="36" max="255" man="1"/>
    <brk id="66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4"/>
  <sheetViews>
    <sheetView workbookViewId="0" topLeftCell="A1">
      <selection activeCell="A1" sqref="A1"/>
    </sheetView>
  </sheetViews>
  <sheetFormatPr defaultColWidth="11.421875" defaultRowHeight="12.75"/>
  <cols>
    <col min="1" max="1" width="47.140625" style="0" customWidth="1"/>
    <col min="4" max="5" width="12.28125" style="0" bestFit="1" customWidth="1"/>
  </cols>
  <sheetData>
    <row r="1" spans="1:8" ht="13.5" thickBot="1">
      <c r="A1" s="6"/>
      <c r="B1" s="6"/>
      <c r="C1" s="6"/>
      <c r="D1" s="6"/>
      <c r="E1" s="6"/>
      <c r="F1" s="6"/>
      <c r="G1" s="6"/>
      <c r="H1" s="6"/>
    </row>
    <row r="2" spans="1:9" ht="24" thickBot="1">
      <c r="A2" s="65" t="s">
        <v>141</v>
      </c>
      <c r="B2" s="66"/>
      <c r="C2" s="66"/>
      <c r="D2" s="66"/>
      <c r="E2" s="66"/>
      <c r="F2" s="66"/>
      <c r="G2" s="66"/>
      <c r="H2" s="67"/>
      <c r="I2" s="60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3.5" thickBot="1">
      <c r="A4" s="6"/>
      <c r="B4" s="6"/>
      <c r="C4" s="6"/>
      <c r="D4" s="6"/>
      <c r="E4" s="6"/>
      <c r="F4" s="6"/>
      <c r="G4" s="6"/>
      <c r="H4" s="6"/>
    </row>
    <row r="5" spans="1:8" ht="13.5" thickBot="1">
      <c r="A5" s="47"/>
      <c r="B5" s="48" t="s">
        <v>51</v>
      </c>
      <c r="C5" s="48" t="s">
        <v>52</v>
      </c>
      <c r="D5" s="48" t="s">
        <v>53</v>
      </c>
      <c r="E5" s="48" t="s">
        <v>54</v>
      </c>
      <c r="F5" s="48" t="s">
        <v>142</v>
      </c>
      <c r="G5" s="49"/>
      <c r="H5" s="50"/>
    </row>
    <row r="6" spans="1:8" ht="12.75">
      <c r="A6" s="51" t="s">
        <v>143</v>
      </c>
      <c r="B6" s="51" t="s">
        <v>144</v>
      </c>
      <c r="C6" s="51" t="s">
        <v>44</v>
      </c>
      <c r="D6" s="51" t="s">
        <v>58</v>
      </c>
      <c r="E6" s="51" t="s">
        <v>55</v>
      </c>
      <c r="F6" s="51" t="s">
        <v>145</v>
      </c>
      <c r="G6" s="51"/>
      <c r="H6" s="52"/>
    </row>
    <row r="7" spans="1:8" ht="13.5" thickBot="1">
      <c r="A7" s="53" t="s">
        <v>55</v>
      </c>
      <c r="B7" s="53" t="s">
        <v>60</v>
      </c>
      <c r="C7" s="53" t="s">
        <v>61</v>
      </c>
      <c r="D7" s="53" t="s">
        <v>146</v>
      </c>
      <c r="E7" s="53" t="s">
        <v>147</v>
      </c>
      <c r="F7" s="53" t="s">
        <v>148</v>
      </c>
      <c r="G7" s="53" t="s">
        <v>149</v>
      </c>
      <c r="H7" s="54" t="s">
        <v>150</v>
      </c>
    </row>
    <row r="8" spans="1:8" ht="12.75">
      <c r="A8" s="37" t="s">
        <v>55</v>
      </c>
      <c r="B8" s="37"/>
      <c r="C8" s="37"/>
      <c r="D8" s="37"/>
      <c r="E8" s="37"/>
      <c r="F8" s="37"/>
      <c r="G8" s="37"/>
      <c r="H8" s="37"/>
    </row>
    <row r="9" spans="1:8" ht="12.75">
      <c r="A9" s="46" t="s">
        <v>151</v>
      </c>
      <c r="B9" s="39">
        <v>806458.21</v>
      </c>
      <c r="C9" s="39">
        <v>49815.78</v>
      </c>
      <c r="D9" s="39">
        <v>856273.99</v>
      </c>
      <c r="E9" s="39">
        <v>888439.93</v>
      </c>
      <c r="F9" s="39">
        <v>-32165.94000000006</v>
      </c>
      <c r="G9" s="39">
        <v>-32165.94000000006</v>
      </c>
      <c r="H9" s="39"/>
    </row>
    <row r="10" spans="1:8" ht="12.75">
      <c r="A10" s="46" t="s">
        <v>152</v>
      </c>
      <c r="B10" s="39">
        <v>389082.8</v>
      </c>
      <c r="C10" s="39">
        <v>-26752.31</v>
      </c>
      <c r="D10" s="39">
        <v>362330.49</v>
      </c>
      <c r="E10" s="39">
        <v>362330.49</v>
      </c>
      <c r="F10" s="39">
        <v>0</v>
      </c>
      <c r="G10" s="39"/>
      <c r="H10" s="39"/>
    </row>
    <row r="11" spans="1:8" ht="12.75">
      <c r="A11" s="46" t="s">
        <v>153</v>
      </c>
      <c r="B11" s="39">
        <v>31060740.15</v>
      </c>
      <c r="C11" s="39">
        <v>-7345437.4700000025</v>
      </c>
      <c r="D11" s="39">
        <v>23715302.679999996</v>
      </c>
      <c r="E11" s="39">
        <v>23715302.679999996</v>
      </c>
      <c r="F11" s="39">
        <v>0</v>
      </c>
      <c r="G11" s="39"/>
      <c r="H11" s="39"/>
    </row>
    <row r="12" spans="1:8" ht="12.75">
      <c r="A12" s="46" t="s">
        <v>154</v>
      </c>
      <c r="B12" s="39">
        <v>18450225.42</v>
      </c>
      <c r="C12" s="39">
        <v>9453142.709999999</v>
      </c>
      <c r="D12" s="39">
        <v>27903368.130000003</v>
      </c>
      <c r="E12" s="39">
        <v>27903368.13</v>
      </c>
      <c r="F12" s="39">
        <v>0</v>
      </c>
      <c r="G12" s="39">
        <v>0</v>
      </c>
      <c r="H12" s="39"/>
    </row>
    <row r="13" spans="1:8" ht="12.75">
      <c r="A13" s="46" t="s">
        <v>155</v>
      </c>
      <c r="B13" s="39">
        <v>6118423.24</v>
      </c>
      <c r="C13" s="39">
        <v>-197929.5100000007</v>
      </c>
      <c r="D13" s="39">
        <v>5920493.7299999995</v>
      </c>
      <c r="E13" s="39">
        <v>5920493.7299999995</v>
      </c>
      <c r="F13" s="39">
        <v>0</v>
      </c>
      <c r="G13" s="39"/>
      <c r="H13" s="39"/>
    </row>
    <row r="14" spans="1:8" ht="12.75">
      <c r="A14" s="46" t="s">
        <v>156</v>
      </c>
      <c r="B14" s="39">
        <v>6104163.11</v>
      </c>
      <c r="C14" s="39">
        <v>451691.9200000047</v>
      </c>
      <c r="D14" s="39">
        <v>6555855.030000005</v>
      </c>
      <c r="E14" s="39">
        <v>6756898.96</v>
      </c>
      <c r="F14" s="39">
        <v>-201043.92999999505</v>
      </c>
      <c r="G14" s="39">
        <v>-201043.92999999505</v>
      </c>
      <c r="H14" s="39"/>
    </row>
    <row r="15" spans="1:8" ht="12.75">
      <c r="A15" s="46" t="s">
        <v>157</v>
      </c>
      <c r="B15" s="39">
        <v>1042862.89</v>
      </c>
      <c r="C15" s="39">
        <v>14423.13</v>
      </c>
      <c r="D15" s="39">
        <v>1057286.02</v>
      </c>
      <c r="E15" s="39">
        <v>1065343.6</v>
      </c>
      <c r="F15" s="39">
        <v>-8057.5800000000745</v>
      </c>
      <c r="G15" s="39">
        <v>-8057.5800000000745</v>
      </c>
      <c r="H15" s="39"/>
    </row>
    <row r="16" spans="1:8" ht="12.75">
      <c r="A16" s="46" t="s">
        <v>158</v>
      </c>
      <c r="B16" s="39">
        <v>211512.22</v>
      </c>
      <c r="C16" s="39">
        <v>50.77</v>
      </c>
      <c r="D16" s="39">
        <v>211562.99</v>
      </c>
      <c r="E16" s="39">
        <v>231035.32</v>
      </c>
      <c r="F16" s="39">
        <v>-19472.33</v>
      </c>
      <c r="G16" s="39">
        <v>-19472.33</v>
      </c>
      <c r="H16" s="39"/>
    </row>
    <row r="17" spans="1:8" ht="12.75">
      <c r="A17" s="46" t="s">
        <v>159</v>
      </c>
      <c r="B17" s="39">
        <v>13433625.45</v>
      </c>
      <c r="C17" s="39">
        <v>237534.37</v>
      </c>
      <c r="D17" s="39">
        <v>13671159.819999998</v>
      </c>
      <c r="E17" s="39">
        <v>13697182.11</v>
      </c>
      <c r="F17" s="39">
        <v>-26022.29000000097</v>
      </c>
      <c r="G17" s="39">
        <v>-26022.29000000097</v>
      </c>
      <c r="H17" s="39"/>
    </row>
    <row r="18" spans="1:8" ht="12.75">
      <c r="A18" s="46" t="s">
        <v>160</v>
      </c>
      <c r="B18" s="39">
        <v>2018394.22</v>
      </c>
      <c r="C18" s="39">
        <v>81531.22</v>
      </c>
      <c r="D18" s="39">
        <v>2099925.44</v>
      </c>
      <c r="E18" s="39">
        <v>2238699.13</v>
      </c>
      <c r="F18" s="39">
        <v>-138773.69</v>
      </c>
      <c r="G18" s="39">
        <v>-138773.69</v>
      </c>
      <c r="H18" s="39"/>
    </row>
    <row r="19" spans="1:8" ht="12.75">
      <c r="A19" s="46" t="s">
        <v>161</v>
      </c>
      <c r="B19" s="39">
        <v>5907602.32</v>
      </c>
      <c r="C19" s="39">
        <v>-297301.6100000006</v>
      </c>
      <c r="D19" s="39">
        <v>5610300.71</v>
      </c>
      <c r="E19" s="39">
        <v>5610300.71</v>
      </c>
      <c r="F19" s="39">
        <v>0</v>
      </c>
      <c r="G19" s="39"/>
      <c r="H19" s="39"/>
    </row>
    <row r="20" spans="1:8" ht="12.75">
      <c r="A20" s="46" t="s">
        <v>162</v>
      </c>
      <c r="B20" s="39">
        <v>2727850.15</v>
      </c>
      <c r="C20" s="39">
        <v>898560.5900000025</v>
      </c>
      <c r="D20" s="39">
        <v>3626410.74</v>
      </c>
      <c r="E20" s="39">
        <v>4068255.79</v>
      </c>
      <c r="F20" s="39">
        <v>-441845.05</v>
      </c>
      <c r="G20" s="39">
        <v>-441845.05</v>
      </c>
      <c r="H20" s="39"/>
    </row>
    <row r="21" spans="1:8" ht="12.75">
      <c r="A21" s="46" t="s">
        <v>163</v>
      </c>
      <c r="B21" s="39">
        <v>10872016.57</v>
      </c>
      <c r="C21" s="39">
        <v>172345.91999999792</v>
      </c>
      <c r="D21" s="39">
        <v>11044362.489999998</v>
      </c>
      <c r="E21" s="39">
        <v>11044362.489999998</v>
      </c>
      <c r="F21" s="39">
        <v>0</v>
      </c>
      <c r="G21" s="39"/>
      <c r="H21" s="39"/>
    </row>
    <row r="22" spans="1:8" ht="12.75">
      <c r="A22" s="46"/>
      <c r="B22" s="39"/>
      <c r="C22" s="39"/>
      <c r="D22" s="39"/>
      <c r="E22" s="39"/>
      <c r="F22" s="39"/>
      <c r="G22" s="39"/>
      <c r="H22" s="39"/>
    </row>
    <row r="23" spans="1:8" ht="12.75">
      <c r="A23" s="55" t="s">
        <v>164</v>
      </c>
      <c r="B23" s="55">
        <f>SUM(B9:B22)</f>
        <v>99142956.75</v>
      </c>
      <c r="C23" s="55">
        <v>3491675.51</v>
      </c>
      <c r="D23" s="55">
        <v>102634632.25999999</v>
      </c>
      <c r="E23" s="55">
        <v>103502013.06999998</v>
      </c>
      <c r="F23" s="55">
        <v>-867380.8099999959</v>
      </c>
      <c r="G23" s="55">
        <v>-867380.8099999961</v>
      </c>
      <c r="H23" s="55">
        <v>0</v>
      </c>
    </row>
    <row r="24" spans="1:8" ht="12.75">
      <c r="A24" s="46"/>
      <c r="B24" s="39"/>
      <c r="C24" s="39"/>
      <c r="D24" s="39"/>
      <c r="E24" s="39"/>
      <c r="F24" s="39"/>
      <c r="G24" s="39"/>
      <c r="H24" s="39"/>
    </row>
    <row r="25" spans="1:8" ht="12.75">
      <c r="A25" s="46" t="s">
        <v>165</v>
      </c>
      <c r="B25" s="39">
        <v>0</v>
      </c>
      <c r="C25" s="39">
        <v>2488441.25</v>
      </c>
      <c r="D25" s="39">
        <v>2488441.25</v>
      </c>
      <c r="E25" s="39">
        <v>2488441.25</v>
      </c>
      <c r="F25" s="39">
        <v>0</v>
      </c>
      <c r="G25" s="39">
        <v>0</v>
      </c>
      <c r="H25" s="39"/>
    </row>
    <row r="26" spans="1:8" ht="12.75">
      <c r="A26" s="46" t="s">
        <v>166</v>
      </c>
      <c r="B26" s="39">
        <v>0</v>
      </c>
      <c r="C26" s="39">
        <v>961.62</v>
      </c>
      <c r="D26" s="39">
        <v>961.62</v>
      </c>
      <c r="E26" s="39">
        <v>961.62</v>
      </c>
      <c r="F26" s="39">
        <v>0</v>
      </c>
      <c r="G26" s="39">
        <v>0</v>
      </c>
      <c r="H26" s="39"/>
    </row>
    <row r="27" spans="1:8" ht="12.75">
      <c r="A27" s="46" t="s">
        <v>167</v>
      </c>
      <c r="B27" s="39">
        <v>0</v>
      </c>
      <c r="C27" s="39">
        <v>76723.96</v>
      </c>
      <c r="D27" s="39">
        <v>76723.96</v>
      </c>
      <c r="E27" s="39">
        <v>76723.96</v>
      </c>
      <c r="F27" s="39">
        <v>0</v>
      </c>
      <c r="G27" s="39"/>
      <c r="H27" s="39"/>
    </row>
    <row r="28" spans="1:8" ht="12.75">
      <c r="A28" s="46" t="s">
        <v>168</v>
      </c>
      <c r="B28" s="39">
        <v>0</v>
      </c>
      <c r="C28" s="39">
        <v>55294.47</v>
      </c>
      <c r="D28" s="39">
        <v>55294.47</v>
      </c>
      <c r="E28" s="39">
        <v>38818.7</v>
      </c>
      <c r="F28" s="39">
        <v>16475.77</v>
      </c>
      <c r="G28" s="39"/>
      <c r="H28" s="39">
        <v>16475.77</v>
      </c>
    </row>
    <row r="29" spans="1:8" ht="12.75">
      <c r="A29" s="46" t="s">
        <v>169</v>
      </c>
      <c r="B29" s="39">
        <v>745255.01</v>
      </c>
      <c r="C29" s="39">
        <v>715503.18</v>
      </c>
      <c r="D29" s="39">
        <v>1460758.19</v>
      </c>
      <c r="E29" s="39">
        <v>593888.28</v>
      </c>
      <c r="F29" s="39">
        <v>866869.91</v>
      </c>
      <c r="G29" s="39"/>
      <c r="H29" s="39">
        <v>866869.91</v>
      </c>
    </row>
    <row r="30" spans="1:8" ht="12.75">
      <c r="A30" s="46" t="s">
        <v>170</v>
      </c>
      <c r="B30" s="39">
        <v>402678.11</v>
      </c>
      <c r="C30" s="39">
        <v>-402678.11</v>
      </c>
      <c r="D30" s="39">
        <v>0</v>
      </c>
      <c r="E30" s="39">
        <v>0</v>
      </c>
      <c r="F30" s="39">
        <v>0</v>
      </c>
      <c r="G30" s="39"/>
      <c r="H30" s="39"/>
    </row>
    <row r="31" spans="1:8" ht="13.5" thickBot="1">
      <c r="A31" s="46"/>
      <c r="B31" s="39"/>
      <c r="C31" s="39"/>
      <c r="D31" s="39"/>
      <c r="E31" s="39"/>
      <c r="F31" s="39"/>
      <c r="G31" s="39"/>
      <c r="H31" s="39"/>
    </row>
    <row r="32" spans="1:8" ht="13.5" thickBot="1">
      <c r="A32" s="41" t="s">
        <v>171</v>
      </c>
      <c r="B32" s="41">
        <f>+B23+B25+B26+B27+B28+B29+B30</f>
        <v>100290889.87</v>
      </c>
      <c r="C32" s="41">
        <v>6425921.879999999</v>
      </c>
      <c r="D32" s="41">
        <v>106716811.74999999</v>
      </c>
      <c r="E32" s="41">
        <v>106700846.87999998</v>
      </c>
      <c r="F32" s="41">
        <v>15964.87000000407</v>
      </c>
      <c r="G32" s="41">
        <v>-867380.8099999961</v>
      </c>
      <c r="H32" s="41">
        <v>883345.68</v>
      </c>
    </row>
    <row r="33" spans="1:8" ht="13.5" thickBot="1">
      <c r="A33" s="45"/>
      <c r="B33" s="43"/>
      <c r="C33" s="43"/>
      <c r="D33" s="43"/>
      <c r="E33" s="43"/>
      <c r="F33" s="43"/>
      <c r="G33" s="43"/>
      <c r="H33" s="43"/>
    </row>
    <row r="34" spans="1:8" ht="13.5" thickBot="1">
      <c r="A34" s="56"/>
      <c r="B34" s="57"/>
      <c r="C34" s="57"/>
      <c r="D34" s="57"/>
      <c r="E34" s="57"/>
      <c r="F34" s="57"/>
      <c r="G34" s="6"/>
      <c r="H34" s="6"/>
    </row>
    <row r="35" spans="1:8" ht="13.5" thickBot="1">
      <c r="A35" s="47"/>
      <c r="B35" s="48" t="s">
        <v>51</v>
      </c>
      <c r="C35" s="48" t="s">
        <v>52</v>
      </c>
      <c r="D35" s="48" t="s">
        <v>53</v>
      </c>
      <c r="E35" s="48" t="s">
        <v>54</v>
      </c>
      <c r="F35" s="48" t="s">
        <v>142</v>
      </c>
      <c r="G35" s="49"/>
      <c r="H35" s="50"/>
    </row>
    <row r="36" spans="1:8" ht="12.75">
      <c r="A36" s="51" t="s">
        <v>143</v>
      </c>
      <c r="B36" s="51" t="s">
        <v>144</v>
      </c>
      <c r="C36" s="51" t="s">
        <v>44</v>
      </c>
      <c r="D36" s="51" t="s">
        <v>58</v>
      </c>
      <c r="E36" s="51" t="s">
        <v>55</v>
      </c>
      <c r="F36" s="51" t="s">
        <v>145</v>
      </c>
      <c r="G36" s="51"/>
      <c r="H36" s="52"/>
    </row>
    <row r="37" spans="1:8" ht="13.5" thickBot="1">
      <c r="A37" s="53" t="s">
        <v>55</v>
      </c>
      <c r="B37" s="53" t="s">
        <v>60</v>
      </c>
      <c r="C37" s="53" t="s">
        <v>61</v>
      </c>
      <c r="D37" s="53" t="s">
        <v>146</v>
      </c>
      <c r="E37" s="53" t="s">
        <v>147</v>
      </c>
      <c r="F37" s="53" t="s">
        <v>148</v>
      </c>
      <c r="G37" s="53" t="s">
        <v>149</v>
      </c>
      <c r="H37" s="54" t="s">
        <v>150</v>
      </c>
    </row>
    <row r="38" spans="1:8" ht="12.75">
      <c r="A38" s="58"/>
      <c r="B38" s="37"/>
      <c r="C38" s="37"/>
      <c r="D38" s="37"/>
      <c r="E38" s="37"/>
      <c r="F38" s="37"/>
      <c r="G38" s="37"/>
      <c r="H38" s="37"/>
    </row>
    <row r="39" spans="1:8" ht="12.75">
      <c r="A39" s="46" t="s">
        <v>172</v>
      </c>
      <c r="B39" s="39">
        <v>192546.25</v>
      </c>
      <c r="C39" s="39">
        <v>-25973.84</v>
      </c>
      <c r="D39" s="39">
        <v>166572.41</v>
      </c>
      <c r="E39" s="39">
        <v>166572.41</v>
      </c>
      <c r="F39" s="39">
        <v>0</v>
      </c>
      <c r="G39" s="39"/>
      <c r="H39" s="39"/>
    </row>
    <row r="40" spans="1:8" ht="12.75">
      <c r="A40" s="46" t="s">
        <v>173</v>
      </c>
      <c r="B40" s="39">
        <v>240404.84</v>
      </c>
      <c r="C40" s="39">
        <v>-12674.47</v>
      </c>
      <c r="D40" s="39">
        <v>227730.37</v>
      </c>
      <c r="E40" s="39">
        <v>227730.37</v>
      </c>
      <c r="F40" s="39">
        <v>0</v>
      </c>
      <c r="G40" s="39"/>
      <c r="H40" s="39"/>
    </row>
    <row r="41" spans="1:8" ht="12.75">
      <c r="A41" s="46" t="s">
        <v>174</v>
      </c>
      <c r="B41" s="39">
        <v>2199415.82</v>
      </c>
      <c r="C41" s="39">
        <v>85226.60000000027</v>
      </c>
      <c r="D41" s="39">
        <v>2284642.42</v>
      </c>
      <c r="E41" s="39">
        <v>2187101.42</v>
      </c>
      <c r="F41" s="39">
        <v>97541</v>
      </c>
      <c r="G41" s="39">
        <v>0</v>
      </c>
      <c r="H41" s="39">
        <v>97541</v>
      </c>
    </row>
    <row r="42" spans="1:8" ht="12.75">
      <c r="A42" s="46" t="s">
        <v>175</v>
      </c>
      <c r="B42" s="39">
        <v>90151.82</v>
      </c>
      <c r="C42" s="39">
        <v>-18822.79</v>
      </c>
      <c r="D42" s="39">
        <v>71329.03</v>
      </c>
      <c r="E42" s="39">
        <v>71329.03</v>
      </c>
      <c r="F42" s="39">
        <v>0</v>
      </c>
      <c r="G42" s="39"/>
      <c r="H42" s="39"/>
    </row>
    <row r="43" spans="1:8" ht="12.75">
      <c r="A43" s="46" t="s">
        <v>176</v>
      </c>
      <c r="B43" s="39">
        <v>0</v>
      </c>
      <c r="C43" s="39">
        <v>137931.04</v>
      </c>
      <c r="D43" s="39">
        <v>137931.04</v>
      </c>
      <c r="E43" s="39">
        <v>137931.04</v>
      </c>
      <c r="F43" s="39">
        <v>0</v>
      </c>
      <c r="G43" s="39"/>
      <c r="H43" s="39"/>
    </row>
    <row r="44" spans="1:8" ht="12.75">
      <c r="A44" s="46" t="s">
        <v>177</v>
      </c>
      <c r="B44" s="39">
        <v>87146.76</v>
      </c>
      <c r="C44" s="39">
        <v>-61790.31</v>
      </c>
      <c r="D44" s="39">
        <v>25356.45</v>
      </c>
      <c r="E44" s="39">
        <v>25356.45</v>
      </c>
      <c r="F44" s="39">
        <v>0</v>
      </c>
      <c r="G44" s="39"/>
      <c r="H44" s="39"/>
    </row>
    <row r="45" spans="1:8" ht="12.75">
      <c r="A45" s="46" t="s">
        <v>178</v>
      </c>
      <c r="B45" s="39">
        <v>120202.42</v>
      </c>
      <c r="C45" s="39">
        <v>-116019.54</v>
      </c>
      <c r="D45" s="39">
        <v>4182.88</v>
      </c>
      <c r="E45" s="39">
        <v>4182.88</v>
      </c>
      <c r="F45" s="39">
        <v>0</v>
      </c>
      <c r="G45" s="39"/>
      <c r="H45" s="39"/>
    </row>
    <row r="46" spans="1:8" ht="12.75">
      <c r="A46" s="46" t="s">
        <v>179</v>
      </c>
      <c r="B46" s="39">
        <v>102172.06</v>
      </c>
      <c r="C46" s="39">
        <v>-4126.250000000007</v>
      </c>
      <c r="D46" s="39">
        <v>98045.81</v>
      </c>
      <c r="E46" s="39">
        <v>98045.81</v>
      </c>
      <c r="F46" s="39">
        <v>0</v>
      </c>
      <c r="G46" s="39"/>
      <c r="H46" s="39"/>
    </row>
    <row r="47" spans="1:8" ht="12.75">
      <c r="A47" s="46" t="s">
        <v>180</v>
      </c>
      <c r="B47" s="39">
        <v>2572331.81</v>
      </c>
      <c r="C47" s="39">
        <v>-36586.300000000054</v>
      </c>
      <c r="D47" s="39">
        <v>2535745.51</v>
      </c>
      <c r="E47" s="39">
        <v>2535745.51</v>
      </c>
      <c r="F47" s="39">
        <v>0</v>
      </c>
      <c r="G47" s="39">
        <v>0</v>
      </c>
      <c r="H47" s="39"/>
    </row>
    <row r="48" spans="1:8" ht="12.75">
      <c r="A48" s="46" t="s">
        <v>181</v>
      </c>
      <c r="B48" s="39">
        <v>84141.69</v>
      </c>
      <c r="C48" s="39">
        <v>-5080.87</v>
      </c>
      <c r="D48" s="39">
        <v>79060.82</v>
      </c>
      <c r="E48" s="39">
        <v>79060.82</v>
      </c>
      <c r="F48" s="39">
        <v>0</v>
      </c>
      <c r="G48" s="39"/>
      <c r="H48" s="39"/>
    </row>
    <row r="49" spans="1:8" ht="12.75">
      <c r="A49" s="46" t="s">
        <v>182</v>
      </c>
      <c r="B49" s="39">
        <v>108182.18</v>
      </c>
      <c r="C49" s="39">
        <v>-5894.87999999999</v>
      </c>
      <c r="D49" s="39">
        <v>102287.3</v>
      </c>
      <c r="E49" s="39">
        <v>102287.3</v>
      </c>
      <c r="F49" s="39">
        <v>0</v>
      </c>
      <c r="G49" s="39"/>
      <c r="H49" s="39"/>
    </row>
    <row r="50" spans="1:8" ht="12.75">
      <c r="A50" s="46" t="s">
        <v>183</v>
      </c>
      <c r="B50" s="39">
        <v>108182.18</v>
      </c>
      <c r="C50" s="39">
        <v>7318.55</v>
      </c>
      <c r="D50" s="39">
        <v>115500.73</v>
      </c>
      <c r="E50" s="39">
        <v>115500.73</v>
      </c>
      <c r="F50" s="39">
        <v>0</v>
      </c>
      <c r="G50" s="39">
        <v>0</v>
      </c>
      <c r="H50" s="39"/>
    </row>
    <row r="51" spans="1:8" ht="12.75">
      <c r="A51" s="46" t="s">
        <v>184</v>
      </c>
      <c r="B51" s="39">
        <v>12020.24</v>
      </c>
      <c r="C51" s="39">
        <v>1624.46</v>
      </c>
      <c r="D51" s="39">
        <v>13644.7</v>
      </c>
      <c r="E51" s="39">
        <v>13644.7</v>
      </c>
      <c r="F51" s="39">
        <v>0</v>
      </c>
      <c r="G51" s="39">
        <v>0</v>
      </c>
      <c r="H51" s="39"/>
    </row>
    <row r="52" spans="1:8" ht="12.75">
      <c r="A52" s="46" t="s">
        <v>185</v>
      </c>
      <c r="B52" s="39">
        <v>0</v>
      </c>
      <c r="C52" s="39">
        <v>7917.83</v>
      </c>
      <c r="D52" s="39">
        <v>7917.83</v>
      </c>
      <c r="E52" s="39">
        <v>7917.83</v>
      </c>
      <c r="F52" s="39">
        <v>0</v>
      </c>
      <c r="G52" s="39">
        <v>0</v>
      </c>
      <c r="H52" s="39"/>
    </row>
    <row r="53" spans="1:8" ht="12.75">
      <c r="A53" s="46" t="s">
        <v>186</v>
      </c>
      <c r="B53" s="39">
        <v>60101.21</v>
      </c>
      <c r="C53" s="39">
        <v>157782.02</v>
      </c>
      <c r="D53" s="39">
        <v>217883.23</v>
      </c>
      <c r="E53" s="39">
        <v>217883.23</v>
      </c>
      <c r="F53" s="39">
        <v>0</v>
      </c>
      <c r="G53" s="39">
        <v>0</v>
      </c>
      <c r="H53" s="39"/>
    </row>
    <row r="54" spans="1:8" ht="12.75">
      <c r="A54" s="46" t="s">
        <v>187</v>
      </c>
      <c r="B54" s="39">
        <v>0</v>
      </c>
      <c r="C54" s="39">
        <v>-1081.82</v>
      </c>
      <c r="D54" s="39">
        <v>-1081.82</v>
      </c>
      <c r="E54" s="39">
        <v>-1081.82</v>
      </c>
      <c r="F54" s="39">
        <v>0</v>
      </c>
      <c r="G54" s="39"/>
      <c r="H54" s="39"/>
    </row>
    <row r="55" spans="1:8" ht="12.75">
      <c r="A55" s="46" t="s">
        <v>188</v>
      </c>
      <c r="B55" s="39">
        <v>120202.42</v>
      </c>
      <c r="C55" s="39">
        <v>-52059.32</v>
      </c>
      <c r="D55" s="39">
        <v>68143.1</v>
      </c>
      <c r="E55" s="39">
        <v>68143.1</v>
      </c>
      <c r="F55" s="39">
        <v>0</v>
      </c>
      <c r="G55" s="39"/>
      <c r="H55" s="39"/>
    </row>
    <row r="56" spans="1:8" ht="12.75">
      <c r="A56" s="46" t="s">
        <v>189</v>
      </c>
      <c r="B56" s="39">
        <v>168283.39</v>
      </c>
      <c r="C56" s="39">
        <v>-8656.800000000028</v>
      </c>
      <c r="D56" s="39">
        <v>159626.59</v>
      </c>
      <c r="E56" s="39">
        <v>159626.59</v>
      </c>
      <c r="F56" s="39">
        <v>0</v>
      </c>
      <c r="G56" s="39"/>
      <c r="H56" s="39"/>
    </row>
    <row r="57" spans="1:8" ht="12.75">
      <c r="A57" s="46" t="s">
        <v>190</v>
      </c>
      <c r="B57" s="39">
        <v>30050.61</v>
      </c>
      <c r="C57" s="39">
        <v>104158.03</v>
      </c>
      <c r="D57" s="39">
        <v>134208.64</v>
      </c>
      <c r="E57" s="39">
        <v>134208.64</v>
      </c>
      <c r="F57" s="39">
        <v>0</v>
      </c>
      <c r="G57" s="39">
        <v>0</v>
      </c>
      <c r="H57" s="39"/>
    </row>
    <row r="58" spans="1:8" ht="12.75">
      <c r="A58" s="46" t="s">
        <v>191</v>
      </c>
      <c r="B58" s="39">
        <v>0</v>
      </c>
      <c r="C58" s="39">
        <v>51389.68</v>
      </c>
      <c r="D58" s="39">
        <v>51389.68</v>
      </c>
      <c r="E58" s="39">
        <v>51389.68</v>
      </c>
      <c r="F58" s="39">
        <v>0</v>
      </c>
      <c r="G58" s="39">
        <v>0</v>
      </c>
      <c r="H58" s="39"/>
    </row>
    <row r="59" spans="1:8" ht="12.75">
      <c r="A59" s="46" t="s">
        <v>192</v>
      </c>
      <c r="B59" s="39">
        <v>180303.63</v>
      </c>
      <c r="C59" s="39">
        <v>580691.84</v>
      </c>
      <c r="D59" s="39">
        <v>760995.47</v>
      </c>
      <c r="E59" s="39">
        <v>747383.22</v>
      </c>
      <c r="F59" s="39">
        <v>13612.25</v>
      </c>
      <c r="G59" s="39">
        <v>0</v>
      </c>
      <c r="H59" s="39">
        <v>13612.25</v>
      </c>
    </row>
    <row r="60" spans="1:8" ht="12.75">
      <c r="A60" s="46" t="s">
        <v>193</v>
      </c>
      <c r="B60" s="39">
        <v>5983165.65</v>
      </c>
      <c r="C60" s="39">
        <v>28382.129999999517</v>
      </c>
      <c r="D60" s="39">
        <v>6011547.78</v>
      </c>
      <c r="E60" s="39">
        <v>6002799.87</v>
      </c>
      <c r="F60" s="39">
        <v>8747.910000000149</v>
      </c>
      <c r="G60" s="39">
        <v>1.4915713109076023E-10</v>
      </c>
      <c r="H60" s="39">
        <v>8747.91</v>
      </c>
    </row>
    <row r="61" spans="1:8" ht="12.75">
      <c r="A61" s="46" t="s">
        <v>194</v>
      </c>
      <c r="B61" s="39">
        <v>0</v>
      </c>
      <c r="C61" s="39">
        <v>6648.61</v>
      </c>
      <c r="D61" s="39">
        <v>6648.61</v>
      </c>
      <c r="E61" s="39">
        <v>6648.61</v>
      </c>
      <c r="F61" s="39">
        <v>0</v>
      </c>
      <c r="G61" s="39">
        <v>0</v>
      </c>
      <c r="H61" s="39"/>
    </row>
    <row r="62" spans="1:8" ht="12.75">
      <c r="A62" s="46" t="s">
        <v>195</v>
      </c>
      <c r="B62" s="39">
        <v>120202.42</v>
      </c>
      <c r="C62" s="39">
        <v>241267.12</v>
      </c>
      <c r="D62" s="39">
        <v>361469.54</v>
      </c>
      <c r="E62" s="39">
        <v>361469.54</v>
      </c>
      <c r="F62" s="39">
        <v>0</v>
      </c>
      <c r="G62" s="39">
        <v>0</v>
      </c>
      <c r="H62" s="39"/>
    </row>
    <row r="63" spans="1:8" ht="12.75">
      <c r="A63" s="46" t="s">
        <v>196</v>
      </c>
      <c r="B63" s="39">
        <v>1791016.07</v>
      </c>
      <c r="C63" s="39">
        <v>238445.37</v>
      </c>
      <c r="D63" s="39">
        <v>2029461.44</v>
      </c>
      <c r="E63" s="39">
        <v>2267658.5</v>
      </c>
      <c r="F63" s="39">
        <v>-238197.06</v>
      </c>
      <c r="G63" s="39">
        <v>-238197.06</v>
      </c>
      <c r="H63" s="39"/>
    </row>
    <row r="64" spans="1:8" ht="12.75">
      <c r="A64" s="46" t="s">
        <v>197</v>
      </c>
      <c r="B64" s="39">
        <v>105699.09</v>
      </c>
      <c r="C64" s="39">
        <v>181142.89</v>
      </c>
      <c r="D64" s="39">
        <v>286841.98</v>
      </c>
      <c r="E64" s="39">
        <v>65584.86</v>
      </c>
      <c r="F64" s="39">
        <v>221257.12</v>
      </c>
      <c r="G64" s="39"/>
      <c r="H64" s="39">
        <v>221257.12</v>
      </c>
    </row>
    <row r="65" spans="1:8" ht="12.75">
      <c r="A65" s="46" t="s">
        <v>198</v>
      </c>
      <c r="B65" s="39">
        <v>60101.21</v>
      </c>
      <c r="C65" s="39">
        <v>534.0200000000186</v>
      </c>
      <c r="D65" s="39">
        <v>60635.23</v>
      </c>
      <c r="E65" s="39">
        <v>60635.23</v>
      </c>
      <c r="F65" s="39">
        <v>0</v>
      </c>
      <c r="G65" s="39"/>
      <c r="H65" s="39"/>
    </row>
    <row r="66" spans="1:8" ht="12.75">
      <c r="A66" s="46" t="s">
        <v>199</v>
      </c>
      <c r="B66" s="39">
        <v>27105.65</v>
      </c>
      <c r="C66" s="39">
        <v>12085.4</v>
      </c>
      <c r="D66" s="39">
        <v>39191.05</v>
      </c>
      <c r="E66" s="39">
        <v>39010.42</v>
      </c>
      <c r="F66" s="39">
        <v>180.63000000000466</v>
      </c>
      <c r="G66" s="39"/>
      <c r="H66" s="39">
        <v>180.63000000000466</v>
      </c>
    </row>
    <row r="67" spans="1:8" ht="12.75">
      <c r="A67" s="46" t="s">
        <v>200</v>
      </c>
      <c r="B67" s="39">
        <v>0</v>
      </c>
      <c r="C67" s="39">
        <v>114025.97</v>
      </c>
      <c r="D67" s="39">
        <v>114025.97</v>
      </c>
      <c r="E67" s="39">
        <v>87765.06</v>
      </c>
      <c r="F67" s="39">
        <v>26260.91</v>
      </c>
      <c r="G67" s="39"/>
      <c r="H67" s="39">
        <v>26260.91</v>
      </c>
    </row>
    <row r="68" spans="1:8" ht="12.75">
      <c r="A68" s="46" t="s">
        <v>201</v>
      </c>
      <c r="B68" s="39">
        <v>180303.63</v>
      </c>
      <c r="C68" s="39">
        <v>48363.22</v>
      </c>
      <c r="D68" s="39">
        <v>228666.85</v>
      </c>
      <c r="E68" s="39">
        <v>126183.23</v>
      </c>
      <c r="F68" s="39">
        <v>102483.62</v>
      </c>
      <c r="G68" s="39"/>
      <c r="H68" s="39">
        <v>102483.62</v>
      </c>
    </row>
    <row r="69" spans="1:8" ht="12.75">
      <c r="A69" s="46" t="s">
        <v>202</v>
      </c>
      <c r="B69" s="39">
        <v>96161.94</v>
      </c>
      <c r="C69" s="39">
        <v>-2895.079999999987</v>
      </c>
      <c r="D69" s="39">
        <v>93266.86</v>
      </c>
      <c r="E69" s="39">
        <v>93266.86</v>
      </c>
      <c r="F69" s="39">
        <v>0</v>
      </c>
      <c r="G69" s="39"/>
      <c r="H69" s="39"/>
    </row>
    <row r="70" spans="1:8" ht="12.75">
      <c r="A70" s="46" t="s">
        <v>203</v>
      </c>
      <c r="B70" s="39">
        <v>24040.48</v>
      </c>
      <c r="C70" s="39">
        <v>-10436.78</v>
      </c>
      <c r="D70" s="39">
        <v>13603.7</v>
      </c>
      <c r="E70" s="39">
        <v>13603.7</v>
      </c>
      <c r="F70" s="39">
        <v>0</v>
      </c>
      <c r="G70" s="39">
        <v>0</v>
      </c>
      <c r="H70" s="39"/>
    </row>
    <row r="71" spans="1:8" ht="12.75">
      <c r="A71" s="46" t="s">
        <v>204</v>
      </c>
      <c r="B71" s="39">
        <v>60101.21</v>
      </c>
      <c r="C71" s="39">
        <v>-39151.03</v>
      </c>
      <c r="D71" s="39">
        <v>20950.18</v>
      </c>
      <c r="E71" s="39">
        <v>15983.33</v>
      </c>
      <c r="F71" s="39">
        <v>4966.85</v>
      </c>
      <c r="G71" s="39" t="s">
        <v>55</v>
      </c>
      <c r="H71" s="39">
        <v>4966.85</v>
      </c>
    </row>
    <row r="72" spans="1:8" ht="12.75">
      <c r="A72" s="46" t="s">
        <v>205</v>
      </c>
      <c r="B72" s="39">
        <v>115694.83</v>
      </c>
      <c r="C72" s="39">
        <v>-76206.37</v>
      </c>
      <c r="D72" s="39">
        <v>39488.46</v>
      </c>
      <c r="E72" s="39">
        <v>39488.46</v>
      </c>
      <c r="F72" s="39">
        <v>0</v>
      </c>
      <c r="G72" s="39"/>
      <c r="H72" s="39"/>
    </row>
    <row r="73" spans="1:8" ht="12.75">
      <c r="A73" s="46" t="s">
        <v>206</v>
      </c>
      <c r="B73" s="39">
        <v>213359.29</v>
      </c>
      <c r="C73" s="39">
        <v>16818.57</v>
      </c>
      <c r="D73" s="39">
        <v>230177.86</v>
      </c>
      <c r="E73" s="39">
        <v>230177.86</v>
      </c>
      <c r="F73" s="39">
        <v>0</v>
      </c>
      <c r="G73" s="39">
        <v>0</v>
      </c>
      <c r="H73" s="39"/>
    </row>
    <row r="74" spans="1:8" ht="12.75">
      <c r="A74" s="46" t="s">
        <v>207</v>
      </c>
      <c r="B74" s="39">
        <v>30050.61</v>
      </c>
      <c r="C74" s="39">
        <v>-12318.79</v>
      </c>
      <c r="D74" s="39">
        <v>17731.82</v>
      </c>
      <c r="E74" s="39">
        <v>17731.82</v>
      </c>
      <c r="F74" s="39">
        <v>0</v>
      </c>
      <c r="G74" s="39"/>
      <c r="H74" s="39"/>
    </row>
    <row r="75" spans="1:8" ht="12.75">
      <c r="A75" s="46" t="s">
        <v>208</v>
      </c>
      <c r="B75" s="39">
        <v>18030.36</v>
      </c>
      <c r="C75" s="39">
        <v>-8114.04</v>
      </c>
      <c r="D75" s="39">
        <v>9916.32</v>
      </c>
      <c r="E75" s="39">
        <v>9916.32</v>
      </c>
      <c r="F75" s="39">
        <v>0</v>
      </c>
      <c r="G75" s="39"/>
      <c r="H75" s="39"/>
    </row>
    <row r="76" spans="1:8" ht="12.75">
      <c r="A76" s="46" t="s">
        <v>209</v>
      </c>
      <c r="B76" s="39">
        <v>0</v>
      </c>
      <c r="C76" s="39">
        <v>1220110.19</v>
      </c>
      <c r="D76" s="39">
        <v>1220110.19</v>
      </c>
      <c r="E76" s="39">
        <v>629474.75</v>
      </c>
      <c r="F76" s="39">
        <v>590635.44</v>
      </c>
      <c r="G76" s="39">
        <v>0</v>
      </c>
      <c r="H76" s="39">
        <v>590635.44</v>
      </c>
    </row>
    <row r="77" spans="1:8" ht="12.75">
      <c r="A77" s="46" t="s">
        <v>210</v>
      </c>
      <c r="B77" s="39">
        <v>30050.6</v>
      </c>
      <c r="C77" s="39">
        <v>-1449.01</v>
      </c>
      <c r="D77" s="39">
        <v>28601.59</v>
      </c>
      <c r="E77" s="39">
        <v>28601.59</v>
      </c>
      <c r="F77" s="39">
        <v>0</v>
      </c>
      <c r="G77" s="39">
        <v>0</v>
      </c>
      <c r="H77" s="39"/>
    </row>
    <row r="78" spans="1:8" ht="12.75">
      <c r="A78" s="46" t="s">
        <v>211</v>
      </c>
      <c r="B78" s="39">
        <v>12020.24</v>
      </c>
      <c r="C78" s="39">
        <v>1259.11</v>
      </c>
      <c r="D78" s="39">
        <v>13279.35</v>
      </c>
      <c r="E78" s="39">
        <v>13279.35</v>
      </c>
      <c r="F78" s="39">
        <v>0</v>
      </c>
      <c r="G78" s="39"/>
      <c r="H78" s="39"/>
    </row>
    <row r="79" spans="1:8" ht="12.75">
      <c r="A79" s="46" t="s">
        <v>212</v>
      </c>
      <c r="B79" s="39">
        <v>0</v>
      </c>
      <c r="C79" s="39">
        <v>47810.85</v>
      </c>
      <c r="D79" s="39">
        <v>47810.85</v>
      </c>
      <c r="E79" s="39">
        <v>47810.85</v>
      </c>
      <c r="F79" s="39">
        <v>0</v>
      </c>
      <c r="G79" s="39">
        <v>0</v>
      </c>
      <c r="H79" s="39"/>
    </row>
    <row r="80" spans="1:8" ht="12.75">
      <c r="A80" s="46" t="s">
        <v>213</v>
      </c>
      <c r="B80" s="39">
        <v>0</v>
      </c>
      <c r="C80" s="39">
        <v>2383025.87</v>
      </c>
      <c r="D80" s="39">
        <v>2383025.87</v>
      </c>
      <c r="E80" s="39">
        <v>2383025.87</v>
      </c>
      <c r="F80" s="39">
        <v>0</v>
      </c>
      <c r="G80" s="39"/>
      <c r="H80" s="39"/>
    </row>
    <row r="81" spans="1:8" ht="12.75">
      <c r="A81" s="46" t="s">
        <v>214</v>
      </c>
      <c r="B81" s="39">
        <v>0</v>
      </c>
      <c r="C81" s="39">
        <v>144206.19</v>
      </c>
      <c r="D81" s="39">
        <v>144206.19</v>
      </c>
      <c r="E81" s="39">
        <v>144206.19</v>
      </c>
      <c r="F81" s="39">
        <v>0</v>
      </c>
      <c r="G81" s="39"/>
      <c r="H81" s="39"/>
    </row>
    <row r="82" spans="1:8" ht="12.75">
      <c r="A82" s="46" t="s">
        <v>215</v>
      </c>
      <c r="B82" s="39">
        <v>96161.94</v>
      </c>
      <c r="C82" s="39">
        <v>-16434.75</v>
      </c>
      <c r="D82" s="39">
        <v>79727.19</v>
      </c>
      <c r="E82" s="39">
        <v>79727.19</v>
      </c>
      <c r="F82" s="39">
        <v>0</v>
      </c>
      <c r="G82" s="39"/>
      <c r="H82" s="39"/>
    </row>
    <row r="83" spans="1:8" ht="12.75">
      <c r="A83" s="46" t="s">
        <v>216</v>
      </c>
      <c r="B83" s="39">
        <v>144242.91</v>
      </c>
      <c r="C83" s="39">
        <v>-95518.36</v>
      </c>
      <c r="D83" s="39">
        <v>48724.55</v>
      </c>
      <c r="E83" s="39">
        <v>48724.55</v>
      </c>
      <c r="F83" s="39">
        <v>0</v>
      </c>
      <c r="G83" s="39"/>
      <c r="H83" s="39"/>
    </row>
    <row r="84" spans="1:8" ht="12.75">
      <c r="A84" s="46" t="s">
        <v>217</v>
      </c>
      <c r="B84" s="39">
        <v>72121.45</v>
      </c>
      <c r="C84" s="39">
        <v>-72121.45</v>
      </c>
      <c r="D84" s="39">
        <v>0</v>
      </c>
      <c r="E84" s="39">
        <v>0</v>
      </c>
      <c r="F84" s="39">
        <v>0</v>
      </c>
      <c r="G84" s="39"/>
      <c r="H84" s="39"/>
    </row>
    <row r="85" spans="1:8" ht="12.75">
      <c r="A85" s="46" t="s">
        <v>218</v>
      </c>
      <c r="B85" s="39">
        <v>120202.42</v>
      </c>
      <c r="C85" s="39">
        <v>20984.57</v>
      </c>
      <c r="D85" s="39">
        <v>141186.99</v>
      </c>
      <c r="E85" s="39">
        <v>42952.11</v>
      </c>
      <c r="F85" s="39">
        <v>98234.88</v>
      </c>
      <c r="G85" s="39"/>
      <c r="H85" s="39">
        <v>98234.88</v>
      </c>
    </row>
    <row r="86" spans="1:8" ht="12.75">
      <c r="A86" s="46" t="s">
        <v>219</v>
      </c>
      <c r="B86" s="39">
        <v>0</v>
      </c>
      <c r="C86" s="39">
        <v>4237.14</v>
      </c>
      <c r="D86" s="39">
        <v>4237.14</v>
      </c>
      <c r="E86" s="39">
        <v>4237.14</v>
      </c>
      <c r="F86" s="39">
        <v>0</v>
      </c>
      <c r="G86" s="39"/>
      <c r="H86" s="39"/>
    </row>
    <row r="87" spans="1:8" ht="12.75">
      <c r="A87" s="46" t="s">
        <v>220</v>
      </c>
      <c r="B87" s="39">
        <v>72121.45</v>
      </c>
      <c r="C87" s="39">
        <v>60904.63</v>
      </c>
      <c r="D87" s="39">
        <v>133026.08</v>
      </c>
      <c r="E87" s="39">
        <v>133026.08</v>
      </c>
      <c r="F87" s="39">
        <v>0</v>
      </c>
      <c r="G87" s="39">
        <v>0</v>
      </c>
      <c r="H87" s="39"/>
    </row>
    <row r="88" spans="1:8" ht="12.75">
      <c r="A88" s="46" t="s">
        <v>221</v>
      </c>
      <c r="B88" s="39">
        <v>126212.55</v>
      </c>
      <c r="C88" s="39">
        <v>35514.6</v>
      </c>
      <c r="D88" s="39">
        <v>161727.15</v>
      </c>
      <c r="E88" s="39">
        <v>157434.38</v>
      </c>
      <c r="F88" s="39">
        <v>4292.7699999999895</v>
      </c>
      <c r="G88" s="39"/>
      <c r="H88" s="39">
        <v>4292.77</v>
      </c>
    </row>
    <row r="89" spans="1:8" ht="12.75">
      <c r="A89" s="46" t="s">
        <v>222</v>
      </c>
      <c r="B89" s="39">
        <v>0</v>
      </c>
      <c r="C89" s="39">
        <v>2524.43</v>
      </c>
      <c r="D89" s="39">
        <v>2524.43</v>
      </c>
      <c r="E89" s="39">
        <v>264112.37</v>
      </c>
      <c r="F89" s="39">
        <v>-261587.94</v>
      </c>
      <c r="G89" s="39">
        <v>-261587.94</v>
      </c>
      <c r="H89" s="39"/>
    </row>
    <row r="90" spans="1:8" ht="12.75">
      <c r="A90" s="46" t="s">
        <v>223</v>
      </c>
      <c r="B90" s="39">
        <v>9015.18</v>
      </c>
      <c r="C90" s="39">
        <v>-8079.44</v>
      </c>
      <c r="D90" s="39">
        <v>935.74</v>
      </c>
      <c r="E90" s="39">
        <v>935.74</v>
      </c>
      <c r="F90" s="39">
        <v>0</v>
      </c>
      <c r="G90" s="39"/>
      <c r="H90" s="39"/>
    </row>
    <row r="91" spans="1:8" ht="12.75">
      <c r="A91" s="46" t="s">
        <v>224</v>
      </c>
      <c r="B91" s="39">
        <v>6010.12</v>
      </c>
      <c r="C91" s="39">
        <v>2912.24</v>
      </c>
      <c r="D91" s="39">
        <v>8922.36</v>
      </c>
      <c r="E91" s="39">
        <v>8922.36</v>
      </c>
      <c r="F91" s="39">
        <v>0</v>
      </c>
      <c r="G91" s="39"/>
      <c r="H91" s="39"/>
    </row>
    <row r="92" spans="1:8" ht="12.75">
      <c r="A92" s="46" t="s">
        <v>225</v>
      </c>
      <c r="B92" s="39">
        <v>36060.73</v>
      </c>
      <c r="C92" s="39">
        <v>-10685.43</v>
      </c>
      <c r="D92" s="39">
        <v>25375.3</v>
      </c>
      <c r="E92" s="39">
        <v>25375.3</v>
      </c>
      <c r="F92" s="39">
        <v>0</v>
      </c>
      <c r="G92" s="39"/>
      <c r="H92" s="39"/>
    </row>
    <row r="93" spans="1:8" ht="12.75">
      <c r="A93" s="46" t="s">
        <v>226</v>
      </c>
      <c r="B93" s="39">
        <v>24040.48</v>
      </c>
      <c r="C93" s="39">
        <v>-7236.08</v>
      </c>
      <c r="D93" s="39">
        <v>16804.4</v>
      </c>
      <c r="E93" s="39">
        <v>16804.4</v>
      </c>
      <c r="F93" s="39">
        <v>0</v>
      </c>
      <c r="G93" s="39"/>
      <c r="H93" s="39"/>
    </row>
    <row r="94" spans="1:8" ht="12.75">
      <c r="A94" s="46" t="s">
        <v>227</v>
      </c>
      <c r="B94" s="39">
        <v>0</v>
      </c>
      <c r="C94" s="39">
        <v>15025.3</v>
      </c>
      <c r="D94" s="39">
        <v>15025.3</v>
      </c>
      <c r="E94" s="39">
        <v>15025.3</v>
      </c>
      <c r="F94" s="39">
        <v>0</v>
      </c>
      <c r="G94" s="39"/>
      <c r="H94" s="39"/>
    </row>
    <row r="95" spans="1:8" ht="12.75">
      <c r="A95" s="46" t="s">
        <v>228</v>
      </c>
      <c r="B95" s="39">
        <v>180303.63</v>
      </c>
      <c r="C95" s="39">
        <v>27953.47</v>
      </c>
      <c r="D95" s="39">
        <v>208257.1</v>
      </c>
      <c r="E95" s="39">
        <v>207399.86</v>
      </c>
      <c r="F95" s="39">
        <v>857.2400000000198</v>
      </c>
      <c r="G95" s="39"/>
      <c r="H95" s="39">
        <v>857.24</v>
      </c>
    </row>
    <row r="96" spans="1:8" ht="12.75">
      <c r="A96" s="46" t="s">
        <v>229</v>
      </c>
      <c r="B96" s="39">
        <v>9665494.7</v>
      </c>
      <c r="C96" s="39">
        <v>5279937.81</v>
      </c>
      <c r="D96" s="39">
        <v>14945432.51</v>
      </c>
      <c r="E96" s="39">
        <v>10939609.420000002</v>
      </c>
      <c r="F96" s="39">
        <v>4005823.09</v>
      </c>
      <c r="G96" s="39">
        <v>0</v>
      </c>
      <c r="H96" s="39">
        <v>4005823.09</v>
      </c>
    </row>
    <row r="97" spans="1:8" ht="13.5" thickBot="1">
      <c r="A97" s="46"/>
      <c r="B97" s="39"/>
      <c r="C97" s="39"/>
      <c r="D97" s="39"/>
      <c r="E97" s="39"/>
      <c r="F97" s="39"/>
      <c r="G97" s="39"/>
      <c r="H97" s="39"/>
    </row>
    <row r="98" spans="1:8" ht="13.5" thickBot="1">
      <c r="A98" s="41" t="s">
        <v>230</v>
      </c>
      <c r="B98" s="41">
        <f>SUM(B39:B97)</f>
        <v>25894930.17</v>
      </c>
      <c r="C98" s="41">
        <v>10558745.95</v>
      </c>
      <c r="D98" s="41">
        <v>36453676.120000005</v>
      </c>
      <c r="E98" s="41">
        <v>31778567.410000004</v>
      </c>
      <c r="F98" s="41">
        <v>4675108.71</v>
      </c>
      <c r="G98" s="41">
        <v>-499785</v>
      </c>
      <c r="H98" s="41">
        <v>5174893.71</v>
      </c>
    </row>
    <row r="99" spans="1:8" ht="13.5" thickBot="1">
      <c r="A99" s="45"/>
      <c r="B99" s="45"/>
      <c r="C99" s="45"/>
      <c r="D99" s="45"/>
      <c r="E99" s="45"/>
      <c r="F99" s="45"/>
      <c r="G99" s="43"/>
      <c r="H99" s="43"/>
    </row>
    <row r="100" spans="1:8" ht="13.5" thickBot="1">
      <c r="A100" s="56"/>
      <c r="B100" s="56"/>
      <c r="C100" s="56"/>
      <c r="D100" s="56"/>
      <c r="E100" s="56"/>
      <c r="F100" s="56"/>
      <c r="G100" s="6"/>
      <c r="H100" s="6"/>
    </row>
    <row r="101" spans="1:8" ht="13.5" thickBot="1">
      <c r="A101" s="47"/>
      <c r="B101" s="48" t="s">
        <v>51</v>
      </c>
      <c r="C101" s="48" t="s">
        <v>52</v>
      </c>
      <c r="D101" s="48" t="s">
        <v>53</v>
      </c>
      <c r="E101" s="48" t="s">
        <v>54</v>
      </c>
      <c r="F101" s="48" t="s">
        <v>142</v>
      </c>
      <c r="G101" s="49"/>
      <c r="H101" s="50"/>
    </row>
    <row r="102" spans="1:8" ht="12.75">
      <c r="A102" s="51" t="s">
        <v>143</v>
      </c>
      <c r="B102" s="51" t="s">
        <v>144</v>
      </c>
      <c r="C102" s="51" t="s">
        <v>44</v>
      </c>
      <c r="D102" s="51" t="s">
        <v>58</v>
      </c>
      <c r="E102" s="51" t="s">
        <v>55</v>
      </c>
      <c r="F102" s="51" t="s">
        <v>145</v>
      </c>
      <c r="G102" s="51"/>
      <c r="H102" s="52"/>
    </row>
    <row r="103" spans="1:8" ht="13.5" thickBot="1">
      <c r="A103" s="53" t="s">
        <v>55</v>
      </c>
      <c r="B103" s="53" t="s">
        <v>60</v>
      </c>
      <c r="C103" s="53" t="s">
        <v>61</v>
      </c>
      <c r="D103" s="53" t="s">
        <v>146</v>
      </c>
      <c r="E103" s="53" t="s">
        <v>147</v>
      </c>
      <c r="F103" s="53" t="s">
        <v>148</v>
      </c>
      <c r="G103" s="53" t="s">
        <v>149</v>
      </c>
      <c r="H103" s="54" t="s">
        <v>150</v>
      </c>
    </row>
    <row r="104" spans="1:8" ht="12.75">
      <c r="A104" s="46" t="s">
        <v>231</v>
      </c>
      <c r="B104" s="39">
        <v>6459161.23</v>
      </c>
      <c r="C104" s="39">
        <v>1869202.98</v>
      </c>
      <c r="D104" s="39">
        <v>8328364.209999999</v>
      </c>
      <c r="E104" s="39">
        <v>7593564.12</v>
      </c>
      <c r="F104" s="39">
        <v>734800.0899999989</v>
      </c>
      <c r="G104" s="39"/>
      <c r="H104" s="39">
        <v>734800.09</v>
      </c>
    </row>
    <row r="105" spans="1:8" ht="13.5" thickBot="1">
      <c r="A105" s="46"/>
      <c r="B105" s="39"/>
      <c r="C105" s="39"/>
      <c r="D105" s="39"/>
      <c r="E105" s="39"/>
      <c r="F105" s="39"/>
      <c r="G105" s="39"/>
      <c r="H105" s="39"/>
    </row>
    <row r="106" spans="1:8" ht="13.5" thickBot="1">
      <c r="A106" s="41" t="s">
        <v>232</v>
      </c>
      <c r="B106" s="41">
        <f>+B104</f>
        <v>6459161.23</v>
      </c>
      <c r="C106" s="41">
        <v>1869202.98</v>
      </c>
      <c r="D106" s="41">
        <v>8328364.209999999</v>
      </c>
      <c r="E106" s="41">
        <v>7593564.12</v>
      </c>
      <c r="F106" s="41">
        <v>734800.0899999989</v>
      </c>
      <c r="G106" s="41">
        <v>0</v>
      </c>
      <c r="H106" s="41">
        <v>734800.09</v>
      </c>
    </row>
    <row r="107" spans="1:8" ht="13.5" thickBot="1">
      <c r="A107" s="45"/>
      <c r="B107" s="43"/>
      <c r="C107" s="43"/>
      <c r="D107" s="43"/>
      <c r="E107" s="43"/>
      <c r="F107" s="43"/>
      <c r="G107" s="43"/>
      <c r="H107" s="43"/>
    </row>
    <row r="108" spans="1:8" ht="13.5" thickBot="1">
      <c r="A108" s="56"/>
      <c r="B108" s="57"/>
      <c r="C108" s="57"/>
      <c r="D108" s="57"/>
      <c r="E108" s="57"/>
      <c r="F108" s="57"/>
      <c r="G108" s="6"/>
      <c r="H108" s="6"/>
    </row>
    <row r="109" spans="1:8" ht="13.5" thickBot="1">
      <c r="A109" s="47"/>
      <c r="B109" s="48" t="s">
        <v>51</v>
      </c>
      <c r="C109" s="48" t="s">
        <v>52</v>
      </c>
      <c r="D109" s="48" t="s">
        <v>53</v>
      </c>
      <c r="E109" s="48" t="s">
        <v>54</v>
      </c>
      <c r="F109" s="48" t="s">
        <v>142</v>
      </c>
      <c r="G109" s="49"/>
      <c r="H109" s="50"/>
    </row>
    <row r="110" spans="1:8" ht="12.75">
      <c r="A110" s="51" t="s">
        <v>143</v>
      </c>
      <c r="B110" s="51" t="s">
        <v>144</v>
      </c>
      <c r="C110" s="51" t="s">
        <v>44</v>
      </c>
      <c r="D110" s="51" t="s">
        <v>58</v>
      </c>
      <c r="E110" s="51" t="s">
        <v>55</v>
      </c>
      <c r="F110" s="51" t="s">
        <v>145</v>
      </c>
      <c r="G110" s="51"/>
      <c r="H110" s="52"/>
    </row>
    <row r="111" spans="1:8" ht="13.5" thickBot="1">
      <c r="A111" s="53" t="s">
        <v>55</v>
      </c>
      <c r="B111" s="53" t="s">
        <v>60</v>
      </c>
      <c r="C111" s="53" t="s">
        <v>61</v>
      </c>
      <c r="D111" s="53" t="s">
        <v>146</v>
      </c>
      <c r="E111" s="53" t="s">
        <v>147</v>
      </c>
      <c r="F111" s="53" t="s">
        <v>148</v>
      </c>
      <c r="G111" s="53" t="s">
        <v>149</v>
      </c>
      <c r="H111" s="54" t="s">
        <v>150</v>
      </c>
    </row>
    <row r="112" spans="1:8" ht="12.75">
      <c r="A112" s="58"/>
      <c r="B112" s="37"/>
      <c r="C112" s="37"/>
      <c r="D112" s="37"/>
      <c r="E112" s="37"/>
      <c r="F112" s="37"/>
      <c r="G112" s="37"/>
      <c r="H112" s="37"/>
    </row>
    <row r="113" spans="1:8" ht="12.75">
      <c r="A113" s="46" t="s">
        <v>233</v>
      </c>
      <c r="B113" s="39">
        <v>540910.89</v>
      </c>
      <c r="C113" s="39">
        <v>0</v>
      </c>
      <c r="D113" s="39">
        <v>540910.89</v>
      </c>
      <c r="E113" s="39">
        <v>649638.06</v>
      </c>
      <c r="F113" s="39">
        <v>-108727.17</v>
      </c>
      <c r="G113" s="39">
        <v>-108727.17</v>
      </c>
      <c r="H113" s="39"/>
    </row>
    <row r="114" spans="1:8" ht="12.75">
      <c r="A114" s="46" t="s">
        <v>234</v>
      </c>
      <c r="B114" s="39">
        <v>30050.61</v>
      </c>
      <c r="C114" s="39">
        <v>-30050.61</v>
      </c>
      <c r="D114" s="39">
        <v>0</v>
      </c>
      <c r="E114" s="39">
        <v>0</v>
      </c>
      <c r="F114" s="39">
        <v>0</v>
      </c>
      <c r="G114" s="39"/>
      <c r="H114" s="39"/>
    </row>
    <row r="115" spans="1:8" ht="12.75">
      <c r="A115" s="46" t="s">
        <v>235</v>
      </c>
      <c r="B115" s="39">
        <v>258435.2</v>
      </c>
      <c r="C115" s="39">
        <v>-94874.53</v>
      </c>
      <c r="D115" s="39">
        <v>163560.67</v>
      </c>
      <c r="E115" s="39">
        <v>163560.67</v>
      </c>
      <c r="F115" s="39">
        <v>0</v>
      </c>
      <c r="G115" s="39"/>
      <c r="H115" s="39"/>
    </row>
    <row r="116" spans="1:8" ht="12.75">
      <c r="A116" s="46" t="s">
        <v>236</v>
      </c>
      <c r="B116" s="39">
        <v>75126.51</v>
      </c>
      <c r="C116" s="39">
        <v>13969.37</v>
      </c>
      <c r="D116" s="39">
        <v>89095.88</v>
      </c>
      <c r="E116" s="39">
        <v>89095.88</v>
      </c>
      <c r="F116" s="39">
        <v>0</v>
      </c>
      <c r="G116" s="39">
        <v>0</v>
      </c>
      <c r="H116" s="39"/>
    </row>
    <row r="117" spans="1:8" ht="12.75">
      <c r="A117" s="46" t="s">
        <v>237</v>
      </c>
      <c r="B117" s="39">
        <v>90151.82</v>
      </c>
      <c r="C117" s="39">
        <v>8182.52</v>
      </c>
      <c r="D117" s="39">
        <v>98334.34</v>
      </c>
      <c r="E117" s="39">
        <v>98334.34</v>
      </c>
      <c r="F117" s="39">
        <v>0</v>
      </c>
      <c r="G117" s="39">
        <v>0</v>
      </c>
      <c r="H117" s="39"/>
    </row>
    <row r="118" spans="1:8" ht="12.75">
      <c r="A118" s="46" t="s">
        <v>238</v>
      </c>
      <c r="B118" s="39">
        <v>0</v>
      </c>
      <c r="C118" s="39">
        <v>67186.67</v>
      </c>
      <c r="D118" s="39">
        <v>67186.67</v>
      </c>
      <c r="E118" s="39">
        <v>67186.67</v>
      </c>
      <c r="F118" s="39">
        <v>0</v>
      </c>
      <c r="G118" s="39"/>
      <c r="H118" s="39"/>
    </row>
    <row r="119" spans="1:8" ht="12.75">
      <c r="A119" s="46" t="s">
        <v>239</v>
      </c>
      <c r="B119" s="39">
        <v>63106.27</v>
      </c>
      <c r="C119" s="39">
        <v>9387.809999999994</v>
      </c>
      <c r="D119" s="39">
        <v>72494.08</v>
      </c>
      <c r="E119" s="39">
        <v>44992.92</v>
      </c>
      <c r="F119" s="39">
        <v>27501.16</v>
      </c>
      <c r="G119" s="39"/>
      <c r="H119" s="39">
        <v>27501.16</v>
      </c>
    </row>
    <row r="120" spans="1:8" ht="12.75">
      <c r="A120" s="46" t="s">
        <v>240</v>
      </c>
      <c r="B120" s="39">
        <v>18030.36</v>
      </c>
      <c r="C120" s="39">
        <v>3803.6</v>
      </c>
      <c r="D120" s="39">
        <v>21833.96</v>
      </c>
      <c r="E120" s="39">
        <v>21833.96</v>
      </c>
      <c r="F120" s="39">
        <v>0</v>
      </c>
      <c r="G120" s="39"/>
      <c r="H120" s="39"/>
    </row>
    <row r="121" spans="1:8" ht="12.75">
      <c r="A121" s="46" t="s">
        <v>241</v>
      </c>
      <c r="B121" s="39">
        <v>6010.12</v>
      </c>
      <c r="C121" s="39">
        <v>129241.02</v>
      </c>
      <c r="D121" s="39">
        <v>135251.14</v>
      </c>
      <c r="E121" s="39">
        <v>133450.64</v>
      </c>
      <c r="F121" s="39">
        <v>1800.5</v>
      </c>
      <c r="G121" s="39"/>
      <c r="H121" s="39">
        <v>1800.5</v>
      </c>
    </row>
    <row r="122" spans="1:8" ht="12.75">
      <c r="A122" s="46" t="s">
        <v>242</v>
      </c>
      <c r="B122" s="39">
        <v>989171.66</v>
      </c>
      <c r="C122" s="39">
        <v>108553.02</v>
      </c>
      <c r="D122" s="39">
        <v>1097724.68</v>
      </c>
      <c r="E122" s="39">
        <v>837568.18</v>
      </c>
      <c r="F122" s="39">
        <v>260156.5</v>
      </c>
      <c r="G122" s="39"/>
      <c r="H122" s="39">
        <v>260156.5</v>
      </c>
    </row>
    <row r="123" spans="1:8" ht="12.75">
      <c r="A123" s="46" t="s">
        <v>243</v>
      </c>
      <c r="B123" s="39">
        <v>0</v>
      </c>
      <c r="C123" s="39">
        <v>7955.53</v>
      </c>
      <c r="D123" s="39">
        <v>7955.53</v>
      </c>
      <c r="E123" s="39">
        <v>7955.53</v>
      </c>
      <c r="F123" s="39">
        <v>0</v>
      </c>
      <c r="G123" s="39"/>
      <c r="H123" s="39"/>
    </row>
    <row r="124" spans="1:8" ht="12.75">
      <c r="A124" s="46" t="s">
        <v>244</v>
      </c>
      <c r="B124" s="39">
        <v>9015.18</v>
      </c>
      <c r="C124" s="39">
        <v>-6978.04</v>
      </c>
      <c r="D124" s="39">
        <v>2037.14</v>
      </c>
      <c r="E124" s="39">
        <v>2037.14</v>
      </c>
      <c r="F124" s="39">
        <v>0</v>
      </c>
      <c r="G124" s="39"/>
      <c r="H124" s="39"/>
    </row>
    <row r="125" spans="1:8" ht="12.75">
      <c r="A125" s="46" t="s">
        <v>245</v>
      </c>
      <c r="B125" s="39">
        <v>6010.12</v>
      </c>
      <c r="C125" s="39">
        <v>0</v>
      </c>
      <c r="D125" s="39">
        <v>6010.12</v>
      </c>
      <c r="E125" s="39">
        <v>6010.12</v>
      </c>
      <c r="F125" s="39">
        <v>0</v>
      </c>
      <c r="G125" s="39"/>
      <c r="H125" s="39"/>
    </row>
    <row r="126" spans="1:8" ht="12.75">
      <c r="A126" s="46" t="s">
        <v>246</v>
      </c>
      <c r="B126" s="39">
        <v>28848.58</v>
      </c>
      <c r="C126" s="39">
        <v>254282.05</v>
      </c>
      <c r="D126" s="39">
        <v>283130.63</v>
      </c>
      <c r="E126" s="39">
        <v>283130.63</v>
      </c>
      <c r="F126" s="39">
        <v>0</v>
      </c>
      <c r="G126" s="39">
        <v>0</v>
      </c>
      <c r="H126" s="39"/>
    </row>
    <row r="127" spans="1:8" ht="12.75">
      <c r="A127" s="46" t="s">
        <v>247</v>
      </c>
      <c r="B127" s="39">
        <v>128616.59</v>
      </c>
      <c r="C127" s="39">
        <v>-14540.85</v>
      </c>
      <c r="D127" s="39">
        <v>114075.74</v>
      </c>
      <c r="E127" s="39">
        <v>114075.74</v>
      </c>
      <c r="F127" s="39">
        <v>0</v>
      </c>
      <c r="G127" s="39">
        <v>0</v>
      </c>
      <c r="H127" s="39"/>
    </row>
    <row r="128" spans="1:8" ht="12.75">
      <c r="A128" s="46" t="s">
        <v>248</v>
      </c>
      <c r="B128" s="39">
        <v>6.01</v>
      </c>
      <c r="C128" s="39">
        <v>20250.49</v>
      </c>
      <c r="D128" s="39">
        <v>20256.5</v>
      </c>
      <c r="E128" s="39">
        <v>20256.5</v>
      </c>
      <c r="F128" s="39">
        <v>0</v>
      </c>
      <c r="G128" s="39">
        <v>0</v>
      </c>
      <c r="H128" s="39"/>
    </row>
    <row r="129" spans="1:8" ht="12.75">
      <c r="A129" s="46" t="s">
        <v>249</v>
      </c>
      <c r="B129" s="39">
        <v>42070.85</v>
      </c>
      <c r="C129" s="39">
        <v>102916.97</v>
      </c>
      <c r="D129" s="39">
        <v>144987.82</v>
      </c>
      <c r="E129" s="39">
        <v>57763.21</v>
      </c>
      <c r="F129" s="39">
        <v>87224.61</v>
      </c>
      <c r="G129" s="39"/>
      <c r="H129" s="39">
        <v>87224.61</v>
      </c>
    </row>
    <row r="130" spans="1:8" ht="12.75">
      <c r="A130" s="46" t="s">
        <v>250</v>
      </c>
      <c r="B130" s="39">
        <v>12020.24</v>
      </c>
      <c r="C130" s="39">
        <v>79.76000000000022</v>
      </c>
      <c r="D130" s="39">
        <v>12100</v>
      </c>
      <c r="E130" s="39">
        <v>12100</v>
      </c>
      <c r="F130" s="39">
        <v>0</v>
      </c>
      <c r="G130" s="39">
        <v>0</v>
      </c>
      <c r="H130" s="39"/>
    </row>
    <row r="131" spans="1:8" ht="12.75">
      <c r="A131" s="46" t="s">
        <v>251</v>
      </c>
      <c r="B131" s="39">
        <v>12020.24</v>
      </c>
      <c r="C131" s="39">
        <v>406739.25</v>
      </c>
      <c r="D131" s="39">
        <v>418759.49</v>
      </c>
      <c r="E131" s="39">
        <v>531726.49</v>
      </c>
      <c r="F131" s="39">
        <v>-112967</v>
      </c>
      <c r="G131" s="39">
        <v>-112967</v>
      </c>
      <c r="H131" s="39"/>
    </row>
    <row r="132" spans="1:8" ht="12.75">
      <c r="A132" s="46" t="s">
        <v>252</v>
      </c>
      <c r="B132" s="39">
        <v>275846.53</v>
      </c>
      <c r="C132" s="39">
        <v>543524.31</v>
      </c>
      <c r="D132" s="39">
        <v>819370.84</v>
      </c>
      <c r="E132" s="39">
        <v>303622.86</v>
      </c>
      <c r="F132" s="39">
        <v>515747.98</v>
      </c>
      <c r="G132" s="39"/>
      <c r="H132" s="39">
        <v>515747.98</v>
      </c>
    </row>
    <row r="133" spans="1:8" ht="12.75">
      <c r="A133" s="46" t="s">
        <v>253</v>
      </c>
      <c r="B133" s="39">
        <v>0</v>
      </c>
      <c r="C133" s="39">
        <v>0</v>
      </c>
      <c r="D133" s="39">
        <v>0</v>
      </c>
      <c r="E133" s="39">
        <v>0</v>
      </c>
      <c r="F133" s="39">
        <v>0</v>
      </c>
      <c r="G133" s="39"/>
      <c r="H133" s="39"/>
    </row>
    <row r="134" spans="1:8" ht="12.75">
      <c r="A134" s="46" t="s">
        <v>254</v>
      </c>
      <c r="B134" s="39">
        <v>60101.21</v>
      </c>
      <c r="C134" s="39">
        <v>-60101.21</v>
      </c>
      <c r="D134" s="39">
        <v>0</v>
      </c>
      <c r="E134" s="39">
        <v>0</v>
      </c>
      <c r="F134" s="39">
        <v>0</v>
      </c>
      <c r="G134" s="39"/>
      <c r="H134" s="39"/>
    </row>
    <row r="135" spans="1:8" ht="12.75">
      <c r="A135" s="46" t="s">
        <v>255</v>
      </c>
      <c r="B135" s="39">
        <v>122816.67</v>
      </c>
      <c r="C135" s="39">
        <v>191342.91</v>
      </c>
      <c r="D135" s="39">
        <v>314159.58</v>
      </c>
      <c r="E135" s="39">
        <v>314159.58</v>
      </c>
      <c r="F135" s="39">
        <v>0</v>
      </c>
      <c r="G135" s="39"/>
      <c r="H135" s="39"/>
    </row>
    <row r="136" spans="1:8" ht="12.75">
      <c r="A136" s="46" t="s">
        <v>256</v>
      </c>
      <c r="B136" s="39">
        <v>0</v>
      </c>
      <c r="C136" s="39">
        <v>90428</v>
      </c>
      <c r="D136" s="39">
        <v>90428</v>
      </c>
      <c r="E136" s="39">
        <v>90428</v>
      </c>
      <c r="F136" s="39">
        <v>0</v>
      </c>
      <c r="G136" s="39"/>
      <c r="H136" s="39"/>
    </row>
    <row r="137" spans="1:8" ht="12.75">
      <c r="A137" s="46" t="s">
        <v>257</v>
      </c>
      <c r="B137" s="39">
        <v>0</v>
      </c>
      <c r="C137" s="39">
        <v>158400</v>
      </c>
      <c r="D137" s="39">
        <v>158400</v>
      </c>
      <c r="E137" s="39">
        <v>7425</v>
      </c>
      <c r="F137" s="39">
        <v>150975</v>
      </c>
      <c r="G137" s="39"/>
      <c r="H137" s="39">
        <v>150975</v>
      </c>
    </row>
    <row r="138" spans="1:8" ht="12.75">
      <c r="A138" s="46" t="s">
        <v>258</v>
      </c>
      <c r="B138" s="39">
        <v>206181.11</v>
      </c>
      <c r="C138" s="39">
        <v>11093.16</v>
      </c>
      <c r="D138" s="39">
        <v>217274.27</v>
      </c>
      <c r="E138" s="39">
        <v>217274.27</v>
      </c>
      <c r="F138" s="39">
        <v>0</v>
      </c>
      <c r="G138" s="39">
        <v>0</v>
      </c>
      <c r="H138" s="39"/>
    </row>
    <row r="139" spans="1:8" ht="12.75">
      <c r="A139" s="46" t="s">
        <v>259</v>
      </c>
      <c r="B139" s="39">
        <v>302767.38</v>
      </c>
      <c r="C139" s="39">
        <v>48976.4</v>
      </c>
      <c r="D139" s="39">
        <v>351743.78</v>
      </c>
      <c r="E139" s="39">
        <v>351743.78</v>
      </c>
      <c r="F139" s="39">
        <v>0</v>
      </c>
      <c r="G139" s="39"/>
      <c r="H139" s="39"/>
    </row>
    <row r="140" spans="1:8" ht="13.5" thickBot="1">
      <c r="A140" s="46"/>
      <c r="B140" s="39"/>
      <c r="C140" s="39"/>
      <c r="D140" s="39"/>
      <c r="E140" s="39"/>
      <c r="F140" s="39"/>
      <c r="G140" s="39"/>
      <c r="H140" s="39"/>
    </row>
    <row r="141" spans="1:8" ht="13.5" thickBot="1">
      <c r="A141" s="41" t="s">
        <v>260</v>
      </c>
      <c r="B141" s="41">
        <f>SUM(B113:B140)</f>
        <v>3277314.15</v>
      </c>
      <c r="C141" s="41">
        <v>1969767.6</v>
      </c>
      <c r="D141" s="41">
        <v>5247081.75</v>
      </c>
      <c r="E141" s="41">
        <v>4425370.17</v>
      </c>
      <c r="F141" s="41">
        <v>821711.58</v>
      </c>
      <c r="G141" s="41">
        <v>-221694.17</v>
      </c>
      <c r="H141" s="41">
        <v>1043405.75</v>
      </c>
    </row>
    <row r="142" spans="1:8" ht="13.5" thickBot="1">
      <c r="A142" s="45"/>
      <c r="B142" s="45"/>
      <c r="C142" s="45"/>
      <c r="D142" s="45"/>
      <c r="E142" s="45"/>
      <c r="F142" s="45"/>
      <c r="G142" s="43"/>
      <c r="H142" s="43"/>
    </row>
    <row r="143" spans="1:8" ht="13.5" thickBot="1">
      <c r="A143" s="56"/>
      <c r="B143" s="56"/>
      <c r="C143" s="56"/>
      <c r="D143" s="56"/>
      <c r="E143" s="56"/>
      <c r="F143" s="56"/>
      <c r="G143" s="6"/>
      <c r="H143" s="6"/>
    </row>
    <row r="144" spans="1:8" ht="13.5" thickBot="1">
      <c r="A144" s="47"/>
      <c r="B144" s="48" t="s">
        <v>51</v>
      </c>
      <c r="C144" s="48" t="s">
        <v>52</v>
      </c>
      <c r="D144" s="48" t="s">
        <v>53</v>
      </c>
      <c r="E144" s="48" t="s">
        <v>54</v>
      </c>
      <c r="F144" s="48" t="s">
        <v>142</v>
      </c>
      <c r="G144" s="49"/>
      <c r="H144" s="50"/>
    </row>
    <row r="145" spans="1:8" ht="12.75">
      <c r="A145" s="51" t="s">
        <v>143</v>
      </c>
      <c r="B145" s="51" t="s">
        <v>144</v>
      </c>
      <c r="C145" s="51" t="s">
        <v>44</v>
      </c>
      <c r="D145" s="51" t="s">
        <v>58</v>
      </c>
      <c r="E145" s="51" t="s">
        <v>55</v>
      </c>
      <c r="F145" s="51" t="s">
        <v>145</v>
      </c>
      <c r="G145" s="51"/>
      <c r="H145" s="52"/>
    </row>
    <row r="146" spans="1:8" ht="13.5" thickBot="1">
      <c r="A146" s="53" t="s">
        <v>55</v>
      </c>
      <c r="B146" s="53" t="s">
        <v>60</v>
      </c>
      <c r="C146" s="53" t="s">
        <v>61</v>
      </c>
      <c r="D146" s="53" t="s">
        <v>146</v>
      </c>
      <c r="E146" s="53" t="s">
        <v>147</v>
      </c>
      <c r="F146" s="53" t="s">
        <v>148</v>
      </c>
      <c r="G146" s="53" t="s">
        <v>149</v>
      </c>
      <c r="H146" s="54" t="s">
        <v>150</v>
      </c>
    </row>
    <row r="147" spans="1:8" ht="12.75">
      <c r="A147" s="58"/>
      <c r="B147" s="58"/>
      <c r="C147" s="58"/>
      <c r="D147" s="58"/>
      <c r="E147" s="58"/>
      <c r="F147" s="58"/>
      <c r="G147" s="37"/>
      <c r="H147" s="37"/>
    </row>
    <row r="148" spans="1:8" ht="12.75">
      <c r="A148" s="46" t="s">
        <v>261</v>
      </c>
      <c r="B148" s="39">
        <v>862290.1</v>
      </c>
      <c r="C148" s="39">
        <v>1711612.46</v>
      </c>
      <c r="D148" s="39">
        <v>2573902.56</v>
      </c>
      <c r="E148" s="39">
        <v>1823966.67</v>
      </c>
      <c r="F148" s="39">
        <v>749935.89</v>
      </c>
      <c r="G148" s="39">
        <v>0</v>
      </c>
      <c r="H148" s="39">
        <v>749935.89</v>
      </c>
    </row>
    <row r="149" spans="1:8" ht="12.75">
      <c r="A149" s="46" t="s">
        <v>262</v>
      </c>
      <c r="B149" s="39">
        <v>480809.68</v>
      </c>
      <c r="C149" s="39">
        <v>1459866.82</v>
      </c>
      <c r="D149" s="39">
        <v>1940676.5</v>
      </c>
      <c r="E149" s="39">
        <v>2181393.33</v>
      </c>
      <c r="F149" s="39">
        <v>-240716.83</v>
      </c>
      <c r="G149" s="39">
        <v>-240716.83</v>
      </c>
      <c r="H149" s="39"/>
    </row>
    <row r="150" spans="1:8" ht="12.75">
      <c r="A150" s="46" t="s">
        <v>263</v>
      </c>
      <c r="B150" s="39">
        <v>961619.37</v>
      </c>
      <c r="C150" s="39">
        <v>224588.61</v>
      </c>
      <c r="D150" s="39">
        <v>1186207.98</v>
      </c>
      <c r="E150" s="39">
        <v>1890685.98</v>
      </c>
      <c r="F150" s="39">
        <v>-704478</v>
      </c>
      <c r="G150" s="39">
        <v>-900042</v>
      </c>
      <c r="H150" s="39">
        <v>195564</v>
      </c>
    </row>
    <row r="151" spans="1:8" ht="12.75">
      <c r="A151" s="46" t="s">
        <v>264</v>
      </c>
      <c r="B151" s="39">
        <v>9015181.57</v>
      </c>
      <c r="C151" s="39">
        <v>-6606339.82</v>
      </c>
      <c r="D151" s="39">
        <v>2408841.75</v>
      </c>
      <c r="E151" s="39">
        <v>2408841.75</v>
      </c>
      <c r="F151" s="39">
        <v>0</v>
      </c>
      <c r="G151" s="39">
        <v>0</v>
      </c>
      <c r="H151" s="39"/>
    </row>
    <row r="152" spans="1:8" ht="12.75">
      <c r="A152" s="46" t="s">
        <v>265</v>
      </c>
      <c r="B152" s="39">
        <v>0</v>
      </c>
      <c r="C152" s="39">
        <v>5805430.73</v>
      </c>
      <c r="D152" s="39">
        <v>5805430.73</v>
      </c>
      <c r="E152" s="39">
        <v>5911107.46</v>
      </c>
      <c r="F152" s="39">
        <v>-105676.73</v>
      </c>
      <c r="G152" s="39">
        <v>-105676.73</v>
      </c>
      <c r="H152" s="39"/>
    </row>
    <row r="153" spans="1:8" ht="12.75">
      <c r="A153" s="46" t="s">
        <v>266</v>
      </c>
      <c r="B153" s="39">
        <v>72121.45</v>
      </c>
      <c r="C153" s="39">
        <v>-21172.68</v>
      </c>
      <c r="D153" s="39">
        <v>50948.77</v>
      </c>
      <c r="E153" s="39">
        <v>23746.66</v>
      </c>
      <c r="F153" s="39">
        <v>27202.11</v>
      </c>
      <c r="G153" s="39"/>
      <c r="H153" s="39">
        <v>27202.11</v>
      </c>
    </row>
    <row r="154" spans="1:8" ht="12.75">
      <c r="A154" s="46" t="s">
        <v>267</v>
      </c>
      <c r="B154" s="39">
        <v>270455.45</v>
      </c>
      <c r="C154" s="39">
        <v>-43011.39</v>
      </c>
      <c r="D154" s="39">
        <v>227444.06</v>
      </c>
      <c r="E154" s="39">
        <v>227444.06</v>
      </c>
      <c r="F154" s="39">
        <v>0</v>
      </c>
      <c r="G154" s="39"/>
      <c r="H154" s="39"/>
    </row>
    <row r="155" spans="1:8" ht="12.75">
      <c r="A155" s="46" t="s">
        <v>268</v>
      </c>
      <c r="B155" s="39">
        <v>60101.21</v>
      </c>
      <c r="C155" s="39">
        <v>179861.24</v>
      </c>
      <c r="D155" s="39">
        <v>239962.45</v>
      </c>
      <c r="E155" s="39">
        <v>239962.45</v>
      </c>
      <c r="F155" s="39">
        <v>0</v>
      </c>
      <c r="G155" s="39">
        <v>0</v>
      </c>
      <c r="H155" s="39"/>
    </row>
    <row r="156" spans="1:8" ht="12.75">
      <c r="A156" s="46" t="s">
        <v>269</v>
      </c>
      <c r="B156" s="39">
        <v>150253.03</v>
      </c>
      <c r="C156" s="39">
        <v>444249.41</v>
      </c>
      <c r="D156" s="39">
        <v>594502.44</v>
      </c>
      <c r="E156" s="39">
        <v>594502.44</v>
      </c>
      <c r="F156" s="39">
        <v>0</v>
      </c>
      <c r="G156" s="39">
        <v>0</v>
      </c>
      <c r="H156" s="39"/>
    </row>
    <row r="157" spans="1:8" ht="12.75">
      <c r="A157" s="46" t="s">
        <v>270</v>
      </c>
      <c r="B157" s="39">
        <v>0</v>
      </c>
      <c r="C157" s="39">
        <v>19523.48</v>
      </c>
      <c r="D157" s="39">
        <v>19523.48</v>
      </c>
      <c r="E157" s="39">
        <v>19523.48</v>
      </c>
      <c r="F157" s="39">
        <v>0</v>
      </c>
      <c r="G157" s="39"/>
      <c r="H157" s="39"/>
    </row>
    <row r="158" spans="1:8" ht="12.75">
      <c r="A158" s="46" t="s">
        <v>271</v>
      </c>
      <c r="B158" s="39">
        <v>0</v>
      </c>
      <c r="C158" s="39">
        <v>19661.96</v>
      </c>
      <c r="D158" s="39">
        <v>19661.96</v>
      </c>
      <c r="E158" s="39">
        <v>19661.96</v>
      </c>
      <c r="F158" s="39">
        <v>0</v>
      </c>
      <c r="G158" s="39"/>
      <c r="H158" s="39"/>
    </row>
    <row r="159" spans="1:8" ht="12.75">
      <c r="A159" s="46" t="s">
        <v>272</v>
      </c>
      <c r="B159" s="39">
        <v>0</v>
      </c>
      <c r="C159" s="39">
        <v>78131.56</v>
      </c>
      <c r="D159" s="39">
        <v>78131.56</v>
      </c>
      <c r="E159" s="39">
        <v>78131.56</v>
      </c>
      <c r="F159" s="39">
        <v>0</v>
      </c>
      <c r="G159" s="39">
        <v>0</v>
      </c>
      <c r="H159" s="39"/>
    </row>
    <row r="160" spans="1:8" ht="12.75">
      <c r="A160" s="46" t="s">
        <v>273</v>
      </c>
      <c r="B160" s="39">
        <v>3005060.52</v>
      </c>
      <c r="C160" s="39">
        <v>142867.39</v>
      </c>
      <c r="D160" s="39">
        <v>3147927.91</v>
      </c>
      <c r="E160" s="39">
        <v>3147927.91</v>
      </c>
      <c r="F160" s="39">
        <v>0</v>
      </c>
      <c r="G160" s="39"/>
      <c r="H160" s="39"/>
    </row>
    <row r="161" spans="1:8" ht="12.75">
      <c r="A161" s="46" t="s">
        <v>274</v>
      </c>
      <c r="B161" s="39">
        <v>0</v>
      </c>
      <c r="C161" s="39">
        <v>36820.34</v>
      </c>
      <c r="D161" s="39">
        <v>36820.34</v>
      </c>
      <c r="E161" s="39">
        <v>0</v>
      </c>
      <c r="F161" s="39">
        <v>36820.34</v>
      </c>
      <c r="G161" s="39"/>
      <c r="H161" s="39">
        <v>36820.34</v>
      </c>
    </row>
    <row r="162" spans="1:8" ht="12.75">
      <c r="A162" s="46" t="s">
        <v>275</v>
      </c>
      <c r="B162" s="39">
        <v>4946329.62</v>
      </c>
      <c r="C162" s="39">
        <v>3371728.17</v>
      </c>
      <c r="D162" s="39">
        <v>8318057.79</v>
      </c>
      <c r="E162" s="39">
        <v>8906297.41</v>
      </c>
      <c r="F162" s="39">
        <v>-588239.62</v>
      </c>
      <c r="G162" s="39">
        <v>-588239.62</v>
      </c>
      <c r="H162" s="39"/>
    </row>
    <row r="163" spans="1:8" ht="12.75">
      <c r="A163" s="46" t="s">
        <v>276</v>
      </c>
      <c r="B163" s="39">
        <v>82068.29</v>
      </c>
      <c r="C163" s="39">
        <v>23729.35</v>
      </c>
      <c r="D163" s="39">
        <v>105797.64</v>
      </c>
      <c r="E163" s="39">
        <v>75411.97</v>
      </c>
      <c r="F163" s="39">
        <v>30385.67</v>
      </c>
      <c r="G163" s="39"/>
      <c r="H163" s="39">
        <v>30385.67</v>
      </c>
    </row>
    <row r="164" spans="1:8" ht="12.75">
      <c r="A164" s="46" t="s">
        <v>277</v>
      </c>
      <c r="B164" s="39">
        <v>0</v>
      </c>
      <c r="C164" s="39">
        <v>41538.66</v>
      </c>
      <c r="D164" s="39">
        <v>41538.66</v>
      </c>
      <c r="E164" s="39">
        <v>14230.9</v>
      </c>
      <c r="F164" s="39">
        <v>27307.76</v>
      </c>
      <c r="G164" s="39"/>
      <c r="H164" s="39">
        <v>27307.76</v>
      </c>
    </row>
    <row r="165" spans="1:8" ht="12.75">
      <c r="A165" s="46" t="s">
        <v>278</v>
      </c>
      <c r="B165" s="39">
        <v>189481.09</v>
      </c>
      <c r="C165" s="39">
        <v>111670.79</v>
      </c>
      <c r="D165" s="39">
        <v>301151.88</v>
      </c>
      <c r="E165" s="39">
        <v>197887.35</v>
      </c>
      <c r="F165" s="39">
        <v>103264.53</v>
      </c>
      <c r="G165" s="39"/>
      <c r="H165" s="39">
        <v>103264.53</v>
      </c>
    </row>
    <row r="166" spans="1:8" ht="12.75">
      <c r="A166" s="46" t="s">
        <v>279</v>
      </c>
      <c r="B166" s="39">
        <v>0</v>
      </c>
      <c r="C166" s="39">
        <v>337902.24</v>
      </c>
      <c r="D166" s="39">
        <v>337902.24</v>
      </c>
      <c r="E166" s="39">
        <v>265163.03</v>
      </c>
      <c r="F166" s="39">
        <v>72739.21</v>
      </c>
      <c r="G166" s="39"/>
      <c r="H166" s="39">
        <v>72739.21</v>
      </c>
    </row>
    <row r="167" spans="1:8" ht="12.75">
      <c r="A167" s="46" t="s">
        <v>280</v>
      </c>
      <c r="B167" s="39">
        <v>450759.08</v>
      </c>
      <c r="C167" s="39">
        <v>350153.39</v>
      </c>
      <c r="D167" s="39">
        <v>800912.47</v>
      </c>
      <c r="E167" s="39">
        <v>800912.47</v>
      </c>
      <c r="F167" s="39">
        <v>0</v>
      </c>
      <c r="G167" s="39">
        <v>0</v>
      </c>
      <c r="H167" s="39"/>
    </row>
    <row r="168" spans="1:8" ht="12.75">
      <c r="A168" s="46" t="s">
        <v>281</v>
      </c>
      <c r="B168" s="39">
        <v>1202024.21</v>
      </c>
      <c r="C168" s="39">
        <v>-1202024.21</v>
      </c>
      <c r="D168" s="39">
        <v>0</v>
      </c>
      <c r="E168" s="39">
        <v>0</v>
      </c>
      <c r="F168" s="39">
        <v>0</v>
      </c>
      <c r="G168" s="39"/>
      <c r="H168" s="39"/>
    </row>
    <row r="169" spans="1:8" ht="12.75">
      <c r="A169" s="46" t="s">
        <v>282</v>
      </c>
      <c r="B169" s="39">
        <v>691163.92</v>
      </c>
      <c r="C169" s="39">
        <v>-45795.21000000007</v>
      </c>
      <c r="D169" s="39">
        <v>645368.71</v>
      </c>
      <c r="E169" s="39">
        <v>645368.71</v>
      </c>
      <c r="F169" s="39">
        <v>0</v>
      </c>
      <c r="G169" s="39"/>
      <c r="H169" s="39"/>
    </row>
    <row r="170" spans="1:8" ht="12.75">
      <c r="A170" s="46" t="s">
        <v>283</v>
      </c>
      <c r="B170" s="39">
        <v>721214.53</v>
      </c>
      <c r="C170" s="39">
        <v>-58141.10999999994</v>
      </c>
      <c r="D170" s="39">
        <v>663073.42</v>
      </c>
      <c r="E170" s="39">
        <v>663073.42</v>
      </c>
      <c r="F170" s="39">
        <v>0</v>
      </c>
      <c r="G170" s="39"/>
      <c r="H170" s="39"/>
    </row>
    <row r="171" spans="1:8" ht="12.75">
      <c r="A171" s="46" t="s">
        <v>284</v>
      </c>
      <c r="B171" s="39">
        <v>0</v>
      </c>
      <c r="C171" s="39">
        <v>120729.92</v>
      </c>
      <c r="D171" s="39">
        <v>120729.92</v>
      </c>
      <c r="E171" s="39">
        <v>120729.92</v>
      </c>
      <c r="F171" s="39">
        <v>0</v>
      </c>
      <c r="G171" s="39">
        <v>0</v>
      </c>
      <c r="H171" s="39"/>
    </row>
    <row r="172" spans="1:8" ht="12.75">
      <c r="A172" s="46" t="s">
        <v>285</v>
      </c>
      <c r="B172" s="39">
        <v>312526.29</v>
      </c>
      <c r="C172" s="39">
        <v>-56836.6</v>
      </c>
      <c r="D172" s="39">
        <v>255689.69</v>
      </c>
      <c r="E172" s="39">
        <v>255689.69</v>
      </c>
      <c r="F172" s="39">
        <v>0</v>
      </c>
      <c r="G172" s="39"/>
      <c r="H172" s="39"/>
    </row>
    <row r="173" spans="1:8" ht="12.75">
      <c r="A173" s="46" t="s">
        <v>286</v>
      </c>
      <c r="B173" s="39">
        <v>60101.21</v>
      </c>
      <c r="C173" s="39">
        <v>-18593.49</v>
      </c>
      <c r="D173" s="39">
        <v>41507.72</v>
      </c>
      <c r="E173" s="39">
        <v>41507.72</v>
      </c>
      <c r="F173" s="39">
        <v>0</v>
      </c>
      <c r="G173" s="39"/>
      <c r="H173" s="39"/>
    </row>
    <row r="174" spans="1:8" ht="12.75">
      <c r="A174" s="46" t="s">
        <v>287</v>
      </c>
      <c r="B174" s="39">
        <v>0</v>
      </c>
      <c r="C174" s="39">
        <v>70205.94</v>
      </c>
      <c r="D174" s="39">
        <v>70205.94</v>
      </c>
      <c r="E174" s="39">
        <v>70205.94</v>
      </c>
      <c r="F174" s="39">
        <v>0</v>
      </c>
      <c r="G174" s="39">
        <v>0</v>
      </c>
      <c r="H174" s="39"/>
    </row>
    <row r="175" spans="1:8" ht="12.75">
      <c r="A175" s="46" t="s">
        <v>288</v>
      </c>
      <c r="B175" s="39">
        <v>222374.48</v>
      </c>
      <c r="C175" s="39">
        <v>-21002.07</v>
      </c>
      <c r="D175" s="39">
        <v>201372.41</v>
      </c>
      <c r="E175" s="39">
        <v>201372.41</v>
      </c>
      <c r="F175" s="39">
        <v>0</v>
      </c>
      <c r="G175" s="39"/>
      <c r="H175" s="39"/>
    </row>
    <row r="176" spans="1:8" ht="12.75">
      <c r="A176" s="46" t="s">
        <v>289</v>
      </c>
      <c r="B176" s="39">
        <v>811366.34</v>
      </c>
      <c r="C176" s="39">
        <v>741550.86</v>
      </c>
      <c r="D176" s="39">
        <v>1552917.2</v>
      </c>
      <c r="E176" s="39">
        <v>1037547.3</v>
      </c>
      <c r="F176" s="39">
        <v>515369.9</v>
      </c>
      <c r="G176" s="39"/>
      <c r="H176" s="39">
        <v>515369.9</v>
      </c>
    </row>
    <row r="177" spans="1:8" ht="12.75">
      <c r="A177" s="46" t="s">
        <v>290</v>
      </c>
      <c r="B177" s="39">
        <v>1803036.31</v>
      </c>
      <c r="C177" s="39">
        <v>3197319.68</v>
      </c>
      <c r="D177" s="39">
        <v>5000355.99</v>
      </c>
      <c r="E177" s="39">
        <v>2411727.49</v>
      </c>
      <c r="F177" s="39">
        <v>2588628.5</v>
      </c>
      <c r="G177" s="39"/>
      <c r="H177" s="39">
        <v>2588628.5</v>
      </c>
    </row>
    <row r="178" spans="1:8" ht="12.75">
      <c r="A178" s="46" t="s">
        <v>291</v>
      </c>
      <c r="B178" s="39">
        <v>0</v>
      </c>
      <c r="C178" s="39">
        <v>78387.19</v>
      </c>
      <c r="D178" s="39">
        <v>78387.19</v>
      </c>
      <c r="E178" s="39">
        <v>78387.19</v>
      </c>
      <c r="F178" s="39">
        <v>0</v>
      </c>
      <c r="G178" s="39">
        <v>0</v>
      </c>
      <c r="H178" s="39"/>
    </row>
    <row r="179" spans="1:8" ht="12.75">
      <c r="A179" s="46" t="s">
        <v>292</v>
      </c>
      <c r="B179" s="39">
        <v>0</v>
      </c>
      <c r="C179" s="39">
        <v>560261.32</v>
      </c>
      <c r="D179" s="39">
        <v>560261.32</v>
      </c>
      <c r="E179" s="39">
        <v>529157.56</v>
      </c>
      <c r="F179" s="39">
        <v>31103.759999999893</v>
      </c>
      <c r="G179" s="39"/>
      <c r="H179" s="39">
        <v>31103.759999999893</v>
      </c>
    </row>
    <row r="180" spans="1:8" ht="12.75">
      <c r="A180" s="46" t="s">
        <v>293</v>
      </c>
      <c r="B180" s="39">
        <v>0</v>
      </c>
      <c r="C180" s="39">
        <v>2313142.3</v>
      </c>
      <c r="D180" s="39">
        <v>2313142.3</v>
      </c>
      <c r="E180" s="39">
        <v>1422581.95</v>
      </c>
      <c r="F180" s="39">
        <v>890560.35</v>
      </c>
      <c r="G180" s="39">
        <v>0</v>
      </c>
      <c r="H180" s="39">
        <v>890560.35</v>
      </c>
    </row>
    <row r="181" spans="1:8" ht="12.75">
      <c r="A181" s="46" t="s">
        <v>294</v>
      </c>
      <c r="B181" s="39">
        <v>601012.1</v>
      </c>
      <c r="C181" s="39">
        <v>621888.18</v>
      </c>
      <c r="D181" s="39">
        <v>1222900.28</v>
      </c>
      <c r="E181" s="39">
        <v>708854.98</v>
      </c>
      <c r="F181" s="39">
        <v>514045.3</v>
      </c>
      <c r="G181" s="39"/>
      <c r="H181" s="39">
        <v>514045.3</v>
      </c>
    </row>
    <row r="182" spans="1:8" ht="12.75">
      <c r="A182" s="46" t="s">
        <v>295</v>
      </c>
      <c r="B182" s="39">
        <v>120202.42</v>
      </c>
      <c r="C182" s="39">
        <v>-112201.55</v>
      </c>
      <c r="D182" s="39">
        <v>8000.87</v>
      </c>
      <c r="E182" s="39">
        <v>8000.87</v>
      </c>
      <c r="F182" s="39">
        <v>0</v>
      </c>
      <c r="G182" s="39"/>
      <c r="H182" s="39"/>
    </row>
    <row r="183" spans="1:8" ht="12.75">
      <c r="A183" s="46" t="s">
        <v>296</v>
      </c>
      <c r="B183" s="39">
        <v>0</v>
      </c>
      <c r="C183" s="39">
        <v>454424.07</v>
      </c>
      <c r="D183" s="39">
        <v>454424.07</v>
      </c>
      <c r="E183" s="39">
        <v>293971.42</v>
      </c>
      <c r="F183" s="39">
        <v>160452.65</v>
      </c>
      <c r="G183" s="39"/>
      <c r="H183" s="39">
        <v>160452.65</v>
      </c>
    </row>
    <row r="184" spans="1:8" ht="12.75">
      <c r="A184" s="46" t="s">
        <v>297</v>
      </c>
      <c r="B184" s="39">
        <v>582981.74</v>
      </c>
      <c r="C184" s="39">
        <v>11400076.16</v>
      </c>
      <c r="D184" s="39">
        <v>11983057.9</v>
      </c>
      <c r="E184" s="39">
        <v>472169.61</v>
      </c>
      <c r="F184" s="39">
        <v>11510888.290000001</v>
      </c>
      <c r="G184" s="39"/>
      <c r="H184" s="39">
        <v>11510888.290000001</v>
      </c>
    </row>
    <row r="185" spans="1:8" ht="12.75">
      <c r="A185" s="46" t="s">
        <v>298</v>
      </c>
      <c r="B185" s="39">
        <v>0</v>
      </c>
      <c r="C185" s="39">
        <v>0</v>
      </c>
      <c r="D185" s="39">
        <v>0</v>
      </c>
      <c r="E185" s="39">
        <v>0</v>
      </c>
      <c r="F185" s="39">
        <v>0</v>
      </c>
      <c r="G185" s="39"/>
      <c r="H185" s="39"/>
    </row>
    <row r="186" spans="1:8" ht="12.75">
      <c r="A186" s="46" t="s">
        <v>299</v>
      </c>
      <c r="B186" s="39">
        <v>658108.25</v>
      </c>
      <c r="C186" s="39">
        <v>-519108.51</v>
      </c>
      <c r="D186" s="39">
        <v>138999.74</v>
      </c>
      <c r="E186" s="39">
        <v>60101.2</v>
      </c>
      <c r="F186" s="39">
        <v>78898.54</v>
      </c>
      <c r="G186" s="39"/>
      <c r="H186" s="39">
        <v>78898.54</v>
      </c>
    </row>
    <row r="187" spans="1:8" ht="12.75">
      <c r="A187" s="46" t="s">
        <v>300</v>
      </c>
      <c r="B187" s="39">
        <v>0</v>
      </c>
      <c r="C187" s="39">
        <v>0</v>
      </c>
      <c r="D187" s="39">
        <v>0</v>
      </c>
      <c r="E187" s="39">
        <v>0</v>
      </c>
      <c r="F187" s="39">
        <v>0</v>
      </c>
      <c r="G187" s="39"/>
      <c r="H187" s="39">
        <v>0</v>
      </c>
    </row>
    <row r="188" spans="1:8" ht="12.75">
      <c r="A188" s="46" t="s">
        <v>301</v>
      </c>
      <c r="B188" s="39">
        <v>1415684.01</v>
      </c>
      <c r="C188" s="39">
        <v>2326120.73</v>
      </c>
      <c r="D188" s="39">
        <v>3741804.74</v>
      </c>
      <c r="E188" s="39">
        <v>1181497.31</v>
      </c>
      <c r="F188" s="39">
        <v>2560307.43</v>
      </c>
      <c r="G188" s="39"/>
      <c r="H188" s="39">
        <v>2560307.43</v>
      </c>
    </row>
    <row r="189" spans="1:8" ht="12.75">
      <c r="A189" s="46" t="s">
        <v>302</v>
      </c>
      <c r="B189" s="39">
        <v>60101.21</v>
      </c>
      <c r="C189" s="39">
        <v>-60101.21</v>
      </c>
      <c r="D189" s="39">
        <v>0</v>
      </c>
      <c r="E189" s="39">
        <v>0</v>
      </c>
      <c r="F189" s="39">
        <v>0</v>
      </c>
      <c r="G189" s="39"/>
      <c r="H189" s="39">
        <v>0</v>
      </c>
    </row>
    <row r="190" spans="1:8" ht="12.75">
      <c r="A190" s="46" t="s">
        <v>303</v>
      </c>
      <c r="B190" s="39">
        <v>0</v>
      </c>
      <c r="C190" s="39">
        <v>60069.06</v>
      </c>
      <c r="D190" s="39">
        <v>60069.06</v>
      </c>
      <c r="E190" s="39">
        <v>51789.01</v>
      </c>
      <c r="F190" s="39">
        <v>8280.05</v>
      </c>
      <c r="G190" s="39"/>
      <c r="H190" s="39">
        <v>8280.05</v>
      </c>
    </row>
    <row r="191" spans="1:8" ht="12.75">
      <c r="A191" s="46" t="s">
        <v>304</v>
      </c>
      <c r="B191" s="39">
        <v>0</v>
      </c>
      <c r="C191" s="39">
        <v>329497.56</v>
      </c>
      <c r="D191" s="39">
        <v>329497.56</v>
      </c>
      <c r="E191" s="39">
        <v>157633.59</v>
      </c>
      <c r="F191" s="39">
        <v>171863.97</v>
      </c>
      <c r="G191" s="39"/>
      <c r="H191" s="39">
        <v>171863.97</v>
      </c>
    </row>
    <row r="192" spans="1:8" ht="12.75">
      <c r="A192" s="46" t="s">
        <v>305</v>
      </c>
      <c r="B192" s="39">
        <v>54091.09</v>
      </c>
      <c r="C192" s="39">
        <v>73563.12</v>
      </c>
      <c r="D192" s="39">
        <v>127654.21</v>
      </c>
      <c r="E192" s="39">
        <v>119200.56</v>
      </c>
      <c r="F192" s="39">
        <v>8453.650000000009</v>
      </c>
      <c r="G192" s="39"/>
      <c r="H192" s="39">
        <v>8453.650000000009</v>
      </c>
    </row>
    <row r="193" spans="1:8" ht="12.75">
      <c r="A193" s="46" t="s">
        <v>306</v>
      </c>
      <c r="B193" s="39">
        <v>4170000</v>
      </c>
      <c r="C193" s="39">
        <v>7967766.1899999995</v>
      </c>
      <c r="D193" s="39">
        <v>12137766.19</v>
      </c>
      <c r="E193" s="39">
        <v>7852309.16</v>
      </c>
      <c r="F193" s="39">
        <v>4285457.03</v>
      </c>
      <c r="G193" s="39"/>
      <c r="H193" s="39">
        <v>4285457.03</v>
      </c>
    </row>
    <row r="194" spans="1:8" ht="12.75">
      <c r="A194" s="46" t="s">
        <v>307</v>
      </c>
      <c r="B194" s="39">
        <v>19000000</v>
      </c>
      <c r="C194" s="39">
        <v>13241401.319999998</v>
      </c>
      <c r="D194" s="39">
        <v>32241401.32</v>
      </c>
      <c r="E194" s="39">
        <v>17407762.52</v>
      </c>
      <c r="F194" s="39">
        <v>14833638.8</v>
      </c>
      <c r="G194" s="39"/>
      <c r="H194" s="39">
        <v>14833638.8</v>
      </c>
    </row>
    <row r="195" spans="1:8" ht="12.75">
      <c r="A195" s="46" t="s">
        <v>308</v>
      </c>
      <c r="B195" s="39">
        <v>7200000</v>
      </c>
      <c r="C195" s="39">
        <v>8242172.619999999</v>
      </c>
      <c r="D195" s="39">
        <v>15442172.62</v>
      </c>
      <c r="E195" s="39">
        <v>7240642.02</v>
      </c>
      <c r="F195" s="39">
        <v>8201530.6</v>
      </c>
      <c r="G195" s="39"/>
      <c r="H195" s="39">
        <v>8201530.6</v>
      </c>
    </row>
    <row r="196" spans="1:8" ht="12.75">
      <c r="A196" s="46" t="s">
        <v>309</v>
      </c>
      <c r="B196" s="39">
        <v>120202.42</v>
      </c>
      <c r="C196" s="39">
        <v>-27326.37</v>
      </c>
      <c r="D196" s="39">
        <v>92876.05</v>
      </c>
      <c r="E196" s="39">
        <v>92876.05</v>
      </c>
      <c r="F196" s="39">
        <v>0</v>
      </c>
      <c r="G196" s="39"/>
      <c r="H196" s="39"/>
    </row>
    <row r="197" spans="1:8" ht="13.5" thickBot="1">
      <c r="A197" s="46"/>
      <c r="B197" s="39"/>
      <c r="C197" s="39"/>
      <c r="D197" s="39"/>
      <c r="E197" s="39"/>
      <c r="F197" s="39"/>
      <c r="G197" s="39"/>
      <c r="H197" s="39"/>
    </row>
    <row r="198" spans="1:8" ht="13.5" thickBot="1">
      <c r="A198" s="41" t="s">
        <v>310</v>
      </c>
      <c r="B198" s="41">
        <f>SUM(B148:B197)</f>
        <v>60352720.99000001</v>
      </c>
      <c r="C198" s="41">
        <v>57366258.599999994</v>
      </c>
      <c r="D198" s="41">
        <v>117718979.59000002</v>
      </c>
      <c r="E198" s="41">
        <v>71950956.44</v>
      </c>
      <c r="F198" s="41">
        <v>45768023.15</v>
      </c>
      <c r="G198" s="41">
        <v>-1834675.18</v>
      </c>
      <c r="H198" s="41">
        <v>47602698.330000006</v>
      </c>
    </row>
    <row r="199" spans="1:8" ht="13.5" thickBot="1">
      <c r="A199" s="45"/>
      <c r="B199" s="43"/>
      <c r="C199" s="43"/>
      <c r="D199" s="43"/>
      <c r="E199" s="43"/>
      <c r="F199" s="43"/>
      <c r="G199" s="43"/>
      <c r="H199" s="43"/>
    </row>
    <row r="200" spans="1:8" ht="13.5" thickBot="1">
      <c r="A200" s="56"/>
      <c r="B200" s="57"/>
      <c r="C200" s="57"/>
      <c r="D200" s="57"/>
      <c r="E200" s="57"/>
      <c r="F200" s="57"/>
      <c r="G200" s="6"/>
      <c r="H200" s="6"/>
    </row>
    <row r="201" spans="1:8" ht="13.5" thickBot="1">
      <c r="A201" s="47"/>
      <c r="B201" s="48" t="s">
        <v>51</v>
      </c>
      <c r="C201" s="48" t="s">
        <v>52</v>
      </c>
      <c r="D201" s="48" t="s">
        <v>53</v>
      </c>
      <c r="E201" s="48" t="s">
        <v>54</v>
      </c>
      <c r="F201" s="48" t="s">
        <v>142</v>
      </c>
      <c r="G201" s="49"/>
      <c r="H201" s="50"/>
    </row>
    <row r="202" spans="1:8" ht="12.75">
      <c r="A202" s="51" t="s">
        <v>143</v>
      </c>
      <c r="B202" s="51" t="s">
        <v>144</v>
      </c>
      <c r="C202" s="51" t="s">
        <v>44</v>
      </c>
      <c r="D202" s="51" t="s">
        <v>58</v>
      </c>
      <c r="E202" s="51" t="s">
        <v>55</v>
      </c>
      <c r="F202" s="51" t="s">
        <v>145</v>
      </c>
      <c r="G202" s="51"/>
      <c r="H202" s="52"/>
    </row>
    <row r="203" spans="1:8" ht="13.5" thickBot="1">
      <c r="A203" s="53" t="s">
        <v>55</v>
      </c>
      <c r="B203" s="53" t="s">
        <v>60</v>
      </c>
      <c r="C203" s="53" t="s">
        <v>61</v>
      </c>
      <c r="D203" s="53" t="s">
        <v>146</v>
      </c>
      <c r="E203" s="53" t="s">
        <v>147</v>
      </c>
      <c r="F203" s="53" t="s">
        <v>148</v>
      </c>
      <c r="G203" s="53" t="s">
        <v>149</v>
      </c>
      <c r="H203" s="54" t="s">
        <v>150</v>
      </c>
    </row>
    <row r="204" spans="1:8" ht="12.75">
      <c r="A204" s="58"/>
      <c r="B204" s="37"/>
      <c r="C204" s="37"/>
      <c r="D204" s="37"/>
      <c r="E204" s="37"/>
      <c r="F204" s="37"/>
      <c r="G204" s="37"/>
      <c r="H204" s="37"/>
    </row>
    <row r="205" spans="1:8" ht="12.75">
      <c r="A205" s="46" t="s">
        <v>311</v>
      </c>
      <c r="B205" s="39">
        <v>0</v>
      </c>
      <c r="C205" s="39">
        <v>36058.72</v>
      </c>
      <c r="D205" s="39">
        <v>36058.72</v>
      </c>
      <c r="E205" s="39">
        <v>150253</v>
      </c>
      <c r="F205" s="39">
        <v>-114194.28</v>
      </c>
      <c r="G205" s="39">
        <v>-114194.28</v>
      </c>
      <c r="H205" s="39"/>
    </row>
    <row r="206" spans="1:8" ht="12.75">
      <c r="A206" s="46" t="s">
        <v>312</v>
      </c>
      <c r="B206" s="39">
        <v>0</v>
      </c>
      <c r="C206" s="39">
        <v>-7880642.12</v>
      </c>
      <c r="D206" s="39">
        <v>-7880642.12</v>
      </c>
      <c r="E206" s="39">
        <v>0</v>
      </c>
      <c r="F206" s="39">
        <v>-7880642.12</v>
      </c>
      <c r="G206" s="39">
        <v>-7880642.12</v>
      </c>
      <c r="H206" s="39"/>
    </row>
    <row r="207" spans="1:8" ht="13.5" thickBot="1">
      <c r="A207" s="46"/>
      <c r="B207" s="39"/>
      <c r="C207" s="39"/>
      <c r="D207" s="39"/>
      <c r="E207" s="39"/>
      <c r="F207" s="39"/>
      <c r="G207" s="39"/>
      <c r="H207" s="39"/>
    </row>
    <row r="208" spans="1:8" ht="13.5" thickBot="1">
      <c r="A208" s="41" t="s">
        <v>313</v>
      </c>
      <c r="B208" s="41">
        <f>SUM(B205:B207)</f>
        <v>0</v>
      </c>
      <c r="C208" s="41">
        <v>-7844583.4</v>
      </c>
      <c r="D208" s="41">
        <v>-7844583.4</v>
      </c>
      <c r="E208" s="41">
        <v>150253</v>
      </c>
      <c r="F208" s="41">
        <v>-7994836.4</v>
      </c>
      <c r="G208" s="41">
        <v>-7994836.4</v>
      </c>
      <c r="H208" s="41">
        <v>0</v>
      </c>
    </row>
    <row r="209" spans="1:8" ht="13.5" thickBot="1">
      <c r="A209" s="43"/>
      <c r="B209" s="43"/>
      <c r="C209" s="43"/>
      <c r="D209" s="43"/>
      <c r="E209" s="43"/>
      <c r="F209" s="43"/>
      <c r="G209" s="43"/>
      <c r="H209" s="43"/>
    </row>
    <row r="210" spans="1:8" ht="12.75">
      <c r="A210" s="6"/>
      <c r="B210" s="6"/>
      <c r="C210" s="6"/>
      <c r="D210" s="6"/>
      <c r="E210" s="6"/>
      <c r="F210" s="6"/>
      <c r="G210" s="6"/>
      <c r="H210" s="6"/>
    </row>
    <row r="211" spans="1:8" ht="13.5" thickBot="1">
      <c r="A211" s="6"/>
      <c r="B211" s="6"/>
      <c r="C211" s="6"/>
      <c r="D211" s="6"/>
      <c r="E211" s="6"/>
      <c r="F211" s="6"/>
      <c r="G211" s="6"/>
      <c r="H211" s="6"/>
    </row>
    <row r="212" spans="1:8" ht="13.5" thickBot="1">
      <c r="A212" s="47"/>
      <c r="B212" s="48" t="s">
        <v>51</v>
      </c>
      <c r="C212" s="48" t="s">
        <v>52</v>
      </c>
      <c r="D212" s="48" t="s">
        <v>53</v>
      </c>
      <c r="E212" s="48" t="s">
        <v>54</v>
      </c>
      <c r="F212" s="48" t="s">
        <v>142</v>
      </c>
      <c r="G212" s="49"/>
      <c r="H212" s="50"/>
    </row>
    <row r="213" spans="1:8" ht="12.75">
      <c r="A213" s="51" t="s">
        <v>143</v>
      </c>
      <c r="B213" s="51" t="s">
        <v>144</v>
      </c>
      <c r="C213" s="51" t="s">
        <v>44</v>
      </c>
      <c r="D213" s="51" t="s">
        <v>58</v>
      </c>
      <c r="E213" s="51" t="s">
        <v>55</v>
      </c>
      <c r="F213" s="51" t="s">
        <v>145</v>
      </c>
      <c r="G213" s="51"/>
      <c r="H213" s="52"/>
    </row>
    <row r="214" spans="1:8" ht="13.5" thickBot="1">
      <c r="A214" s="53" t="s">
        <v>55</v>
      </c>
      <c r="B214" s="53" t="s">
        <v>60</v>
      </c>
      <c r="C214" s="53" t="s">
        <v>61</v>
      </c>
      <c r="D214" s="53" t="s">
        <v>146</v>
      </c>
      <c r="E214" s="53" t="s">
        <v>147</v>
      </c>
      <c r="F214" s="53" t="s">
        <v>148</v>
      </c>
      <c r="G214" s="53" t="s">
        <v>149</v>
      </c>
      <c r="H214" s="54" t="s">
        <v>150</v>
      </c>
    </row>
    <row r="215" spans="1:8" ht="12.75">
      <c r="A215" s="37"/>
      <c r="B215" s="37"/>
      <c r="C215" s="37"/>
      <c r="D215" s="37"/>
      <c r="E215" s="37"/>
      <c r="F215" s="37"/>
      <c r="G215" s="37"/>
      <c r="H215" s="37"/>
    </row>
    <row r="216" spans="1:8" ht="12.75">
      <c r="A216" s="59" t="s">
        <v>314</v>
      </c>
      <c r="B216" s="46">
        <f>+B32</f>
        <v>100290889.87</v>
      </c>
      <c r="C216" s="46">
        <v>6425921.879999999</v>
      </c>
      <c r="D216" s="46">
        <v>106716811.74999999</v>
      </c>
      <c r="E216" s="46">
        <v>106700846.87999998</v>
      </c>
      <c r="F216" s="46">
        <v>15964.87000000407</v>
      </c>
      <c r="G216" s="46">
        <v>-867380.8099999961</v>
      </c>
      <c r="H216" s="46">
        <v>883345.68</v>
      </c>
    </row>
    <row r="217" spans="1:8" ht="12.75">
      <c r="A217" s="59" t="s">
        <v>315</v>
      </c>
      <c r="B217" s="46">
        <f>+B98</f>
        <v>25894930.17</v>
      </c>
      <c r="C217" s="46">
        <v>10558745.95</v>
      </c>
      <c r="D217" s="46">
        <v>36453676.120000005</v>
      </c>
      <c r="E217" s="46">
        <v>31778567.410000004</v>
      </c>
      <c r="F217" s="46">
        <v>4675108.71</v>
      </c>
      <c r="G217" s="46">
        <v>-499785</v>
      </c>
      <c r="H217" s="46">
        <v>5174893.71</v>
      </c>
    </row>
    <row r="218" spans="1:8" ht="12.75">
      <c r="A218" s="59" t="s">
        <v>316</v>
      </c>
      <c r="B218" s="46">
        <f>+B106</f>
        <v>6459161.23</v>
      </c>
      <c r="C218" s="46">
        <v>1869202.98</v>
      </c>
      <c r="D218" s="46">
        <v>8328364.209999999</v>
      </c>
      <c r="E218" s="46">
        <v>7593564.12</v>
      </c>
      <c r="F218" s="46">
        <v>734800.0899999989</v>
      </c>
      <c r="G218" s="46">
        <v>0</v>
      </c>
      <c r="H218" s="46">
        <v>734800.09</v>
      </c>
    </row>
    <row r="219" spans="1:8" ht="12.75">
      <c r="A219" s="59" t="s">
        <v>317</v>
      </c>
      <c r="B219" s="46">
        <f>+B141</f>
        <v>3277314.15</v>
      </c>
      <c r="C219" s="46">
        <v>1969767.6</v>
      </c>
      <c r="D219" s="46">
        <v>5247081.75</v>
      </c>
      <c r="E219" s="46">
        <v>4425370.17</v>
      </c>
      <c r="F219" s="46">
        <v>821711.58</v>
      </c>
      <c r="G219" s="46">
        <v>-221694.17</v>
      </c>
      <c r="H219" s="46">
        <v>1043405.75</v>
      </c>
    </row>
    <row r="220" spans="1:8" ht="12.75">
      <c r="A220" s="59" t="s">
        <v>318</v>
      </c>
      <c r="B220" s="46">
        <f>+B198</f>
        <v>60352720.99000001</v>
      </c>
      <c r="C220" s="46">
        <v>57366258.599999994</v>
      </c>
      <c r="D220" s="46">
        <v>117718979.59000002</v>
      </c>
      <c r="E220" s="46">
        <v>71950956.44</v>
      </c>
      <c r="F220" s="46">
        <v>45768023.15</v>
      </c>
      <c r="G220" s="46">
        <v>-1834675.18</v>
      </c>
      <c r="H220" s="46">
        <v>47602698.330000006</v>
      </c>
    </row>
    <row r="221" spans="1:8" ht="12.75">
      <c r="A221" s="59" t="s">
        <v>319</v>
      </c>
      <c r="B221" s="46">
        <f>+B208</f>
        <v>0</v>
      </c>
      <c r="C221" s="46">
        <v>-7844583.4</v>
      </c>
      <c r="D221" s="46">
        <v>-7844583.4</v>
      </c>
      <c r="E221" s="46">
        <v>150253</v>
      </c>
      <c r="F221" s="46">
        <v>-7994836.4</v>
      </c>
      <c r="G221" s="46">
        <v>-7994836.4</v>
      </c>
      <c r="H221" s="46">
        <v>0</v>
      </c>
    </row>
    <row r="222" spans="1:8" ht="13.5" thickBot="1">
      <c r="A222" s="39"/>
      <c r="B222" s="46"/>
      <c r="C222" s="46"/>
      <c r="D222" s="46"/>
      <c r="E222" s="46"/>
      <c r="F222" s="46"/>
      <c r="G222" s="39"/>
      <c r="H222" s="39"/>
    </row>
    <row r="223" spans="1:8" ht="13.5" thickBot="1">
      <c r="A223" s="41" t="s">
        <v>320</v>
      </c>
      <c r="B223" s="41">
        <f>SUM(B216:B222)</f>
        <v>196275016.41000003</v>
      </c>
      <c r="C223" s="41">
        <v>70345313.60999998</v>
      </c>
      <c r="D223" s="41">
        <v>266620330.02</v>
      </c>
      <c r="E223" s="41">
        <v>222599558.01999998</v>
      </c>
      <c r="F223" s="41">
        <v>44020772</v>
      </c>
      <c r="G223" s="41">
        <v>-11418371.559999997</v>
      </c>
      <c r="H223" s="41">
        <v>55439143.56</v>
      </c>
    </row>
    <row r="224" spans="1:8" ht="13.5" thickBot="1">
      <c r="A224" s="43"/>
      <c r="B224" s="43"/>
      <c r="C224" s="43"/>
      <c r="D224" s="43"/>
      <c r="E224" s="43"/>
      <c r="F224" s="43"/>
      <c r="G224" s="43"/>
      <c r="H224" s="43"/>
    </row>
  </sheetData>
  <mergeCells count="1">
    <mergeCell ref="A2:H2"/>
  </mergeCells>
  <printOptions/>
  <pageMargins left="0.7874015748031497" right="0.7874015748031497" top="0.3937007874015748" bottom="0.3937007874015748" header="0" footer="0"/>
  <pageSetup firstPageNumber="6" useFirstPageNumber="1" horizontalDpi="600" verticalDpi="600" orientation="landscape" paperSize="9" r:id="rId1"/>
  <headerFooter alignWithMargins="0">
    <oddFooter>&amp;CPágina &amp;P</oddFooter>
  </headerFooter>
  <rowBreaks count="3" manualBreakCount="3">
    <brk id="34" max="255" man="1"/>
    <brk id="143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2003-04-23T15:57:31Z</cp:lastPrinted>
  <dcterms:created xsi:type="dcterms:W3CDTF">2003-04-14T09:29:16Z</dcterms:created>
  <dcterms:modified xsi:type="dcterms:W3CDTF">2003-04-23T15:58:11Z</dcterms:modified>
  <cp:category/>
  <cp:version/>
  <cp:contentType/>
  <cp:contentStatus/>
</cp:coreProperties>
</file>