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EF\SEF-Comu\TRANSPARENCIA\WEB SE\"/>
    </mc:Choice>
  </mc:AlternateContent>
  <xr:revisionPtr revIDLastSave="0" documentId="13_ncr:1_{033AD03C-5B2B-4476-9606-08087887D1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adres" sheetId="1" r:id="rId1"/>
    <sheet name="Evolució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3" i="1" l="1"/>
  <c r="J12" i="1"/>
  <c r="J46" i="1"/>
  <c r="J35" i="1"/>
  <c r="J90" i="1" l="1"/>
  <c r="J83" i="1"/>
  <c r="J80" i="1"/>
  <c r="J73" i="1"/>
  <c r="J113" i="1" l="1"/>
  <c r="J106" i="1"/>
  <c r="J103" i="1"/>
  <c r="J96" i="1"/>
  <c r="D104" i="1" l="1"/>
  <c r="D102" i="1"/>
  <c r="D98" i="1"/>
  <c r="J135" i="1"/>
  <c r="J128" i="1"/>
  <c r="J125" i="1"/>
  <c r="J118" i="1"/>
  <c r="K113" i="1" l="1"/>
  <c r="D100" i="1" l="1"/>
  <c r="J57" i="1"/>
</calcChain>
</file>

<file path=xl/sharedStrings.xml><?xml version="1.0" encoding="utf-8"?>
<sst xmlns="http://schemas.openxmlformats.org/spreadsheetml/2006/main" count="244" uniqueCount="73">
  <si>
    <t xml:space="preserve">Pressupost total: </t>
  </si>
  <si>
    <t xml:space="preserve">Percentatge de despeses de personal respecte al pressupost total: </t>
  </si>
  <si>
    <t xml:space="preserve">Percentatge d'inversions respecte al pressupost total: </t>
  </si>
  <si>
    <t>%</t>
  </si>
  <si>
    <t>TOTAL INGRESSOS</t>
  </si>
  <si>
    <t>TOTAL DESPESES</t>
  </si>
  <si>
    <t>Taxes i altres ingressos</t>
  </si>
  <si>
    <t xml:space="preserve">INGRESSOS </t>
  </si>
  <si>
    <t xml:space="preserve">DESPESES </t>
  </si>
  <si>
    <t>Cap.3r</t>
  </si>
  <si>
    <t>Cap.5è</t>
  </si>
  <si>
    <t>Transferències corrents</t>
  </si>
  <si>
    <t>Ingressos patrimonials</t>
  </si>
  <si>
    <t>Transferències de capital</t>
  </si>
  <si>
    <t>Actius financers</t>
  </si>
  <si>
    <t>Préstecs</t>
  </si>
  <si>
    <t>Cap.7è</t>
  </si>
  <si>
    <t>Cap.8è</t>
  </si>
  <si>
    <t>Cap.9è</t>
  </si>
  <si>
    <t>Cap.4t</t>
  </si>
  <si>
    <t>Cap. 1r</t>
  </si>
  <si>
    <t>Cap. 2n</t>
  </si>
  <si>
    <t>Cap. 3r</t>
  </si>
  <si>
    <t>Cap. 4t</t>
  </si>
  <si>
    <t>Cap. 6è</t>
  </si>
  <si>
    <t>Cap. 9è</t>
  </si>
  <si>
    <t>Remuneracions de personal</t>
  </si>
  <si>
    <t>Despeses de béns corrents i de serveis</t>
  </si>
  <si>
    <t>Despeses financeres</t>
  </si>
  <si>
    <t>Inversions</t>
  </si>
  <si>
    <t>Passius financers</t>
  </si>
  <si>
    <t>Pressupost 2021</t>
  </si>
  <si>
    <t>Increment respecte al pressupost 2020:</t>
  </si>
  <si>
    <t>Pressupost 2022</t>
  </si>
  <si>
    <t>Increment respecte al pressupost 2021:</t>
  </si>
  <si>
    <t>Pressupost 2023</t>
  </si>
  <si>
    <t>Increment respecte al pressupost 2022:</t>
  </si>
  <si>
    <t>Pressupost 2024</t>
  </si>
  <si>
    <t>Taxes, preus públics i altres ingressos</t>
  </si>
  <si>
    <t>Despeses de personal</t>
  </si>
  <si>
    <t>Inversions Reals</t>
  </si>
  <si>
    <t>Pressupost 2025</t>
  </si>
  <si>
    <t>Cap. 8è</t>
  </si>
  <si>
    <t xml:space="preserve">PRESSUPOST D'INGRESSOS </t>
  </si>
  <si>
    <t>Capítol 3.</t>
  </si>
  <si>
    <t>TAXES, PREUS PÚBLICS I ALTRES INGRESSOS</t>
  </si>
  <si>
    <t>Capítol 4.</t>
  </si>
  <si>
    <t>TRANSFERÈNCIES CORRENTS</t>
  </si>
  <si>
    <t>Capítol 5.</t>
  </si>
  <si>
    <t>INGRESSOS PATRIMONIALS</t>
  </si>
  <si>
    <t>Subtotal Operacions Corrents</t>
  </si>
  <si>
    <t>Capítol 7.</t>
  </si>
  <si>
    <t>TRANSFERÈNCIES DE CAPITAL</t>
  </si>
  <si>
    <t>Subtotal Operacions de Capital no financeres</t>
  </si>
  <si>
    <t>Capítol 8.</t>
  </si>
  <si>
    <t>ACTIUS FINANCERS</t>
  </si>
  <si>
    <t>Subtotal Operacions Financeres</t>
  </si>
  <si>
    <t xml:space="preserve">PRESSUPOST DE DESPESES </t>
  </si>
  <si>
    <t>Capítol 1.</t>
  </si>
  <si>
    <t>DESPESES DE PERSONAL</t>
  </si>
  <si>
    <t>Capítol 2.</t>
  </si>
  <si>
    <t>DESPESES DE BÉNS CORRENTS I DE SERVEIS</t>
  </si>
  <si>
    <t>DESPESES FINANCERES</t>
  </si>
  <si>
    <t>Capítol 6.</t>
  </si>
  <si>
    <t>INVERSIONS REALS</t>
  </si>
  <si>
    <t>Capítol 9.</t>
  </si>
  <si>
    <t>PASSIUS FINANCERS</t>
  </si>
  <si>
    <t>Pressupost 2026</t>
  </si>
  <si>
    <t>Increment respecte al pressupost 2023:</t>
  </si>
  <si>
    <t>Increment respecte al pressupost 2024:</t>
  </si>
  <si>
    <t>Increment respecte al pressupost 2025:</t>
  </si>
  <si>
    <t>-</t>
  </si>
  <si>
    <t>Evolució pressupost per capítols 2021-2026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</si>
</sst>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%"/>
    <numFmt numFmtId="166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CE6F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7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 applyBorder="1" applyAlignment="1">
      <alignment vertical="center"/>
    </xf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horizontal="left" vertical="center" indent="1"/>
    </xf>
    <xf numFmtId="165" fontId="0" fillId="0" borderId="0" xfId="2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Border="1" applyAlignment="1">
      <alignment horizontal="center"/>
    </xf>
    <xf numFmtId="166" fontId="0" fillId="0" borderId="0" xfId="1" applyNumberFormat="1" applyFont="1" applyBorder="1"/>
    <xf numFmtId="166" fontId="3" fillId="0" borderId="0" xfId="1" applyNumberFormat="1" applyFont="1" applyBorder="1"/>
    <xf numFmtId="165" fontId="3" fillId="0" borderId="0" xfId="2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5" fontId="0" fillId="0" borderId="13" xfId="0" applyNumberFormat="1" applyBorder="1"/>
    <xf numFmtId="165" fontId="0" fillId="0" borderId="13" xfId="2" applyNumberFormat="1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0" borderId="0" xfId="0" applyFont="1" applyAlignment="1">
      <alignment horizontal="center"/>
    </xf>
    <xf numFmtId="2" fontId="0" fillId="0" borderId="0" xfId="0" applyNumberFormat="1" applyBorder="1"/>
    <xf numFmtId="3" fontId="0" fillId="0" borderId="0" xfId="0" applyNumberFormat="1"/>
    <xf numFmtId="3" fontId="6" fillId="0" borderId="0" xfId="0" applyNumberFormat="1" applyFont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0" fontId="0" fillId="2" borderId="0" xfId="0" applyFont="1" applyFill="1" applyBorder="1" applyAlignment="1">
      <alignment vertical="center" wrapText="1"/>
    </xf>
    <xf numFmtId="165" fontId="0" fillId="0" borderId="0" xfId="0" applyNumberFormat="1" applyFill="1" applyBorder="1"/>
    <xf numFmtId="166" fontId="0" fillId="0" borderId="7" xfId="1" applyNumberFormat="1" applyFont="1" applyBorder="1"/>
    <xf numFmtId="3" fontId="7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3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wrapText="1"/>
    </xf>
    <xf numFmtId="0" fontId="10" fillId="0" borderId="0" xfId="0" applyFont="1" applyAlignment="1">
      <alignment vertical="center"/>
    </xf>
    <xf numFmtId="3" fontId="10" fillId="2" borderId="0" xfId="0" applyNumberFormat="1" applyFont="1" applyFill="1" applyAlignment="1">
      <alignment horizontal="right" wrapText="1"/>
    </xf>
    <xf numFmtId="3" fontId="10" fillId="0" borderId="0" xfId="0" applyNumberFormat="1" applyFont="1"/>
    <xf numFmtId="3" fontId="10" fillId="0" borderId="0" xfId="0" applyNumberFormat="1" applyFont="1" applyAlignment="1">
      <alignment horizontal="right" vertical="center"/>
    </xf>
    <xf numFmtId="3" fontId="11" fillId="2" borderId="0" xfId="0" applyNumberFormat="1" applyFont="1" applyFill="1" applyAlignment="1">
      <alignment horizontal="right" wrapText="1"/>
    </xf>
    <xf numFmtId="0" fontId="3" fillId="2" borderId="0" xfId="0" applyFont="1" applyFill="1" applyAlignment="1">
      <alignment horizontal="left" wrapText="1"/>
    </xf>
    <xf numFmtId="3" fontId="3" fillId="2" borderId="0" xfId="0" applyNumberFormat="1" applyFont="1" applyFill="1" applyAlignment="1">
      <alignment horizontal="right" wrapText="1"/>
    </xf>
    <xf numFmtId="3" fontId="3" fillId="0" borderId="0" xfId="0" applyNumberFormat="1" applyFont="1"/>
    <xf numFmtId="3" fontId="3" fillId="0" borderId="0" xfId="0" applyNumberFormat="1" applyFont="1" applyAlignment="1">
      <alignment horizontal="right" vertical="center"/>
    </xf>
    <xf numFmtId="3" fontId="12" fillId="2" borderId="0" xfId="0" applyNumberFormat="1" applyFont="1" applyFill="1" applyAlignment="1">
      <alignment horizontal="right" wrapText="1"/>
    </xf>
    <xf numFmtId="0" fontId="10" fillId="2" borderId="0" xfId="0" applyFont="1" applyFill="1" applyAlignment="1">
      <alignment horizontal="right" wrapText="1"/>
    </xf>
    <xf numFmtId="0" fontId="10" fillId="0" borderId="0" xfId="0" applyFont="1"/>
    <xf numFmtId="0" fontId="3" fillId="2" borderId="0" xfId="0" applyFont="1" applyFill="1" applyAlignment="1">
      <alignment horizontal="right" wrapText="1"/>
    </xf>
    <xf numFmtId="0" fontId="3" fillId="0" borderId="0" xfId="0" applyFont="1"/>
    <xf numFmtId="3" fontId="3" fillId="3" borderId="17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/>
    <xf numFmtId="0" fontId="11" fillId="0" borderId="0" xfId="0" applyFont="1" applyAlignment="1">
      <alignment horizontal="left" wrapText="1"/>
    </xf>
    <xf numFmtId="0" fontId="0" fillId="0" borderId="0" xfId="0" applyFill="1"/>
    <xf numFmtId="0" fontId="10" fillId="0" borderId="0" xfId="0" applyFont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2" fillId="3" borderId="1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3" fontId="12" fillId="3" borderId="17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166" fontId="0" fillId="0" borderId="0" xfId="1" quotePrefix="1" applyNumberFormat="1" applyFont="1" applyBorder="1" applyAlignment="1">
      <alignment horizontal="center"/>
    </xf>
    <xf numFmtId="10" fontId="0" fillId="0" borderId="0" xfId="0" applyNumberFormat="1"/>
    <xf numFmtId="165" fontId="0" fillId="0" borderId="0" xfId="0" applyNumberFormat="1"/>
  </cellXfs>
  <cellStyles count="4">
    <cellStyle name="Coma" xfId="1" builtinId="3"/>
    <cellStyle name="Normal" xfId="0" builtinId="0"/>
    <cellStyle name="Normal 2" xfId="3" xr:uid="{00000000-0005-0000-0000-000002000000}"/>
    <cellStyle name="Percentatge" xfId="2" builtinId="5"/>
  </cellStyles>
  <dxfs count="0"/>
  <tableStyles count="0" defaultTableStyle="TableStyleMedium2" defaultPivotStyle="PivotStyleLight16"/>
  <colors>
    <mruColors>
      <color rgb="FF5A5800"/>
      <color rgb="FF666633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O137"/>
  <sheetViews>
    <sheetView tabSelected="1" topLeftCell="A108" zoomScaleNormal="100" workbookViewId="0">
      <selection activeCell="O135" sqref="O135"/>
    </sheetView>
  </sheetViews>
  <sheetFormatPr defaultColWidth="9.140625" defaultRowHeight="15" x14ac:dyDescent="0.25"/>
  <cols>
    <col min="1" max="1" width="2.85546875" customWidth="1"/>
    <col min="2" max="2" width="2.42578125" customWidth="1"/>
    <col min="3" max="3" width="62.5703125" bestFit="1" customWidth="1"/>
    <col min="4" max="4" width="12.5703125" bestFit="1" customWidth="1"/>
    <col min="5" max="5" width="2.42578125" customWidth="1"/>
    <col min="6" max="6" width="4.5703125" customWidth="1"/>
    <col min="7" max="7" width="2.42578125" customWidth="1"/>
    <col min="8" max="8" width="7.42578125" bestFit="1" customWidth="1"/>
    <col min="9" max="9" width="35.5703125" bestFit="1" customWidth="1"/>
    <col min="10" max="10" width="15.5703125" bestFit="1" customWidth="1"/>
    <col min="11" max="11" width="12.85546875" customWidth="1"/>
    <col min="12" max="12" width="2.42578125" customWidth="1"/>
    <col min="13" max="13" width="12" bestFit="1" customWidth="1"/>
    <col min="14" max="14" width="12.5703125" bestFit="1" customWidth="1"/>
    <col min="15" max="15" width="19.28515625" customWidth="1"/>
  </cols>
  <sheetData>
    <row r="4" spans="2:13" ht="15.75" thickBot="1" x14ac:dyDescent="0.3">
      <c r="H4" s="27">
        <v>2026</v>
      </c>
    </row>
    <row r="5" spans="2:13" x14ac:dyDescent="0.25">
      <c r="B5" s="17"/>
      <c r="C5" s="18"/>
      <c r="D5" s="18"/>
      <c r="E5" s="19"/>
      <c r="G5" s="1"/>
      <c r="H5" s="2"/>
      <c r="I5" s="2"/>
      <c r="J5" s="2"/>
      <c r="K5" s="2"/>
      <c r="L5" s="3"/>
    </row>
    <row r="6" spans="2:13" ht="23.25" x14ac:dyDescent="0.25">
      <c r="B6" s="20"/>
      <c r="C6" s="5" t="s">
        <v>67</v>
      </c>
      <c r="E6" s="21"/>
      <c r="G6" s="4"/>
      <c r="H6" s="6"/>
      <c r="I6" s="13" t="s">
        <v>7</v>
      </c>
      <c r="J6" s="13">
        <v>2026</v>
      </c>
      <c r="K6" s="13" t="s">
        <v>3</v>
      </c>
      <c r="L6" s="7"/>
    </row>
    <row r="7" spans="2:13" x14ac:dyDescent="0.25">
      <c r="B7" s="20"/>
      <c r="C7" s="8"/>
      <c r="D7" s="6"/>
      <c r="E7" s="21"/>
      <c r="G7" s="4"/>
      <c r="H7" s="6" t="s">
        <v>9</v>
      </c>
      <c r="I7" s="6" t="s">
        <v>38</v>
      </c>
      <c r="J7" s="14">
        <v>66102907</v>
      </c>
      <c r="K7" s="31">
        <v>0.15174649376851504</v>
      </c>
      <c r="L7" s="7"/>
      <c r="M7" s="69"/>
    </row>
    <row r="8" spans="2:13" x14ac:dyDescent="0.25">
      <c r="B8" s="20"/>
      <c r="C8" s="8" t="s">
        <v>0</v>
      </c>
      <c r="D8" s="28">
        <v>435.61406499999998</v>
      </c>
      <c r="E8" s="21"/>
      <c r="G8" s="4"/>
      <c r="H8" s="6" t="s">
        <v>19</v>
      </c>
      <c r="I8" s="6" t="s">
        <v>11</v>
      </c>
      <c r="J8" s="14">
        <v>263266752</v>
      </c>
      <c r="K8" s="31">
        <v>0.60435778628956804</v>
      </c>
      <c r="L8" s="7"/>
      <c r="M8" s="69"/>
    </row>
    <row r="9" spans="2:13" x14ac:dyDescent="0.25">
      <c r="B9" s="20"/>
      <c r="C9" s="8"/>
      <c r="D9" s="6"/>
      <c r="E9" s="21"/>
      <c r="G9" s="4"/>
      <c r="H9" s="6" t="s">
        <v>10</v>
      </c>
      <c r="I9" s="6" t="s">
        <v>12</v>
      </c>
      <c r="J9" s="14">
        <v>7115241</v>
      </c>
      <c r="K9" s="31">
        <v>1.6333818330682228E-2</v>
      </c>
      <c r="L9" s="7"/>
      <c r="M9" s="69"/>
    </row>
    <row r="10" spans="2:13" x14ac:dyDescent="0.25">
      <c r="B10" s="20"/>
      <c r="C10" s="8" t="s">
        <v>70</v>
      </c>
      <c r="D10" s="33">
        <v>6.0741534180670076E-2</v>
      </c>
      <c r="E10" s="22"/>
      <c r="G10" s="4"/>
      <c r="H10" s="6" t="s">
        <v>16</v>
      </c>
      <c r="I10" s="6" t="s">
        <v>13</v>
      </c>
      <c r="J10" s="14">
        <v>79129165</v>
      </c>
      <c r="K10" s="31">
        <v>0.18164970178361894</v>
      </c>
      <c r="L10" s="7"/>
      <c r="M10" s="69"/>
    </row>
    <row r="11" spans="2:13" x14ac:dyDescent="0.25">
      <c r="B11" s="20"/>
      <c r="C11" s="8"/>
      <c r="D11" s="6"/>
      <c r="E11" s="21"/>
      <c r="G11" s="4"/>
      <c r="H11" s="6" t="s">
        <v>17</v>
      </c>
      <c r="I11" s="6" t="s">
        <v>14</v>
      </c>
      <c r="J11" s="14">
        <v>20000000</v>
      </c>
      <c r="K11" s="31">
        <v>4.5912199827615761E-2</v>
      </c>
      <c r="L11" s="7"/>
      <c r="M11" s="69"/>
    </row>
    <row r="12" spans="2:13" ht="15.75" x14ac:dyDescent="0.25">
      <c r="B12" s="20"/>
      <c r="C12" s="8" t="s">
        <v>1</v>
      </c>
      <c r="D12" s="9">
        <v>0.60697822050350925</v>
      </c>
      <c r="E12" s="23"/>
      <c r="G12" s="4"/>
      <c r="H12" s="6"/>
      <c r="I12" s="13" t="s">
        <v>4</v>
      </c>
      <c r="J12" s="15">
        <f>SUM(J7:J11)</f>
        <v>435614065</v>
      </c>
      <c r="K12" s="16">
        <v>1</v>
      </c>
      <c r="L12" s="7"/>
      <c r="M12" s="69"/>
    </row>
    <row r="13" spans="2:13" x14ac:dyDescent="0.25">
      <c r="B13" s="20"/>
      <c r="C13" s="8"/>
      <c r="D13" s="6"/>
      <c r="E13" s="21"/>
      <c r="G13" s="4"/>
      <c r="H13" s="6"/>
      <c r="I13" s="6"/>
      <c r="J13" s="14"/>
      <c r="K13" s="6"/>
      <c r="L13" s="7"/>
    </row>
    <row r="14" spans="2:13" x14ac:dyDescent="0.25">
      <c r="B14" s="20"/>
      <c r="C14" s="8" t="s">
        <v>2</v>
      </c>
      <c r="D14" s="9">
        <v>0.15533935526163509</v>
      </c>
      <c r="E14" s="23"/>
      <c r="G14" s="4"/>
      <c r="H14" s="6"/>
      <c r="I14" s="6"/>
      <c r="J14" s="14"/>
      <c r="K14" s="6"/>
      <c r="L14" s="7"/>
    </row>
    <row r="15" spans="2:13" ht="16.5" thickBot="1" x14ac:dyDescent="0.3">
      <c r="B15" s="24"/>
      <c r="C15" s="25"/>
      <c r="D15" s="25"/>
      <c r="E15" s="26"/>
      <c r="G15" s="4"/>
      <c r="H15" s="6"/>
      <c r="I15" s="13" t="s">
        <v>8</v>
      </c>
      <c r="J15" s="13">
        <v>2026</v>
      </c>
      <c r="K15" s="13" t="s">
        <v>3</v>
      </c>
      <c r="L15" s="7"/>
    </row>
    <row r="16" spans="2:13" x14ac:dyDescent="0.25">
      <c r="G16" s="4"/>
      <c r="H16" s="6" t="s">
        <v>20</v>
      </c>
      <c r="I16" s="6" t="s">
        <v>39</v>
      </c>
      <c r="J16" s="14">
        <v>264408250</v>
      </c>
      <c r="K16" s="31">
        <v>0.60697822050350925</v>
      </c>
      <c r="L16" s="7"/>
      <c r="M16" s="69"/>
    </row>
    <row r="17" spans="2:13" x14ac:dyDescent="0.25">
      <c r="G17" s="4"/>
      <c r="H17" s="6" t="s">
        <v>21</v>
      </c>
      <c r="I17" s="6" t="s">
        <v>27</v>
      </c>
      <c r="J17" s="14">
        <v>74735840</v>
      </c>
      <c r="K17" s="31">
        <v>0.17156434101823595</v>
      </c>
      <c r="L17" s="7"/>
      <c r="M17" s="69"/>
    </row>
    <row r="18" spans="2:13" x14ac:dyDescent="0.25">
      <c r="G18" s="4"/>
      <c r="H18" s="6" t="s">
        <v>22</v>
      </c>
      <c r="I18" s="6" t="s">
        <v>28</v>
      </c>
      <c r="J18" s="14">
        <v>124000</v>
      </c>
      <c r="K18" s="31">
        <v>2.846556389312177E-4</v>
      </c>
      <c r="L18" s="7"/>
      <c r="M18" s="69"/>
    </row>
    <row r="19" spans="2:13" x14ac:dyDescent="0.25">
      <c r="G19" s="4"/>
      <c r="H19" s="6" t="s">
        <v>23</v>
      </c>
      <c r="I19" s="6" t="s">
        <v>11</v>
      </c>
      <c r="J19" s="14">
        <v>8677967</v>
      </c>
      <c r="K19" s="31">
        <v>1.9921227750072761E-2</v>
      </c>
      <c r="L19" s="7"/>
      <c r="M19" s="69"/>
    </row>
    <row r="20" spans="2:13" x14ac:dyDescent="0.25">
      <c r="G20" s="4"/>
      <c r="H20" s="6" t="s">
        <v>24</v>
      </c>
      <c r="I20" s="6" t="s">
        <v>40</v>
      </c>
      <c r="J20" s="14">
        <v>67668008</v>
      </c>
      <c r="K20" s="31">
        <v>0.15533935526163509</v>
      </c>
      <c r="L20" s="7"/>
      <c r="M20" s="69"/>
    </row>
    <row r="21" spans="2:13" x14ac:dyDescent="0.25">
      <c r="G21" s="4"/>
      <c r="H21" s="32" t="s">
        <v>42</v>
      </c>
      <c r="I21" s="6" t="s">
        <v>14</v>
      </c>
      <c r="J21" s="14">
        <v>20000000</v>
      </c>
      <c r="K21" s="31">
        <v>4.5912199827615761E-2</v>
      </c>
      <c r="L21" s="7"/>
      <c r="M21" s="69"/>
    </row>
    <row r="22" spans="2:13" x14ac:dyDescent="0.25">
      <c r="G22" s="4"/>
      <c r="H22" s="6" t="s">
        <v>25</v>
      </c>
      <c r="I22" s="6" t="s">
        <v>30</v>
      </c>
      <c r="J22" s="68" t="s">
        <v>71</v>
      </c>
      <c r="K22" s="31">
        <v>0</v>
      </c>
      <c r="L22" s="7"/>
      <c r="M22" s="69"/>
    </row>
    <row r="23" spans="2:13" ht="15.75" x14ac:dyDescent="0.25">
      <c r="G23" s="4"/>
      <c r="H23" s="6"/>
      <c r="I23" s="13" t="s">
        <v>5</v>
      </c>
      <c r="J23" s="15">
        <f>SUM(J16:J22)</f>
        <v>435614065</v>
      </c>
      <c r="K23" s="16">
        <v>1</v>
      </c>
      <c r="L23" s="7"/>
    </row>
    <row r="24" spans="2:13" x14ac:dyDescent="0.25">
      <c r="G24" s="10"/>
      <c r="H24" s="11"/>
      <c r="I24" s="11"/>
      <c r="J24" s="34"/>
      <c r="K24" s="11"/>
      <c r="L24" s="12"/>
    </row>
    <row r="27" spans="2:13" ht="15.75" thickBot="1" x14ac:dyDescent="0.3">
      <c r="H27" s="27">
        <v>2025</v>
      </c>
    </row>
    <row r="28" spans="2:13" x14ac:dyDescent="0.25">
      <c r="B28" s="17"/>
      <c r="C28" s="18"/>
      <c r="D28" s="18"/>
      <c r="E28" s="19"/>
      <c r="G28" s="1"/>
      <c r="H28" s="2"/>
      <c r="I28" s="2"/>
      <c r="J28" s="2"/>
      <c r="K28" s="2"/>
      <c r="L28" s="3"/>
    </row>
    <row r="29" spans="2:13" ht="23.25" x14ac:dyDescent="0.25">
      <c r="B29" s="20"/>
      <c r="C29" s="5" t="s">
        <v>41</v>
      </c>
      <c r="D29" s="6"/>
      <c r="E29" s="21"/>
      <c r="G29" s="4"/>
      <c r="H29" s="6"/>
      <c r="I29" s="13" t="s">
        <v>7</v>
      </c>
      <c r="J29" s="13">
        <v>2025</v>
      </c>
      <c r="K29" s="13" t="s">
        <v>3</v>
      </c>
      <c r="L29" s="7"/>
    </row>
    <row r="30" spans="2:13" x14ac:dyDescent="0.25">
      <c r="B30" s="20"/>
      <c r="C30" s="8"/>
      <c r="D30" s="6"/>
      <c r="E30" s="21"/>
      <c r="G30" s="4"/>
      <c r="H30" s="6" t="s">
        <v>9</v>
      </c>
      <c r="I30" s="6" t="s">
        <v>38</v>
      </c>
      <c r="J30" s="14">
        <v>65869180</v>
      </c>
      <c r="K30" s="31">
        <v>0.16039999999999999</v>
      </c>
      <c r="L30" s="7"/>
      <c r="M30" s="69"/>
    </row>
    <row r="31" spans="2:13" x14ac:dyDescent="0.25">
      <c r="B31" s="20"/>
      <c r="C31" s="8" t="s">
        <v>0</v>
      </c>
      <c r="D31" s="28">
        <v>410.669377</v>
      </c>
      <c r="E31" s="21"/>
      <c r="G31" s="4"/>
      <c r="H31" s="6" t="s">
        <v>19</v>
      </c>
      <c r="I31" s="6" t="s">
        <v>11</v>
      </c>
      <c r="J31" s="14">
        <v>249982676</v>
      </c>
      <c r="K31" s="31">
        <v>0.60870000000000002</v>
      </c>
      <c r="L31" s="7"/>
    </row>
    <row r="32" spans="2:13" x14ac:dyDescent="0.25">
      <c r="B32" s="20"/>
      <c r="C32" s="8"/>
      <c r="D32" s="6"/>
      <c r="E32" s="21"/>
      <c r="G32" s="4"/>
      <c r="H32" s="6" t="s">
        <v>10</v>
      </c>
      <c r="I32" s="6" t="s">
        <v>12</v>
      </c>
      <c r="J32" s="14">
        <v>6203975</v>
      </c>
      <c r="K32" s="31">
        <v>1.5100000000000001E-2</v>
      </c>
      <c r="L32" s="7"/>
    </row>
    <row r="33" spans="2:12" x14ac:dyDescent="0.25">
      <c r="B33" s="20"/>
      <c r="C33" s="8" t="s">
        <v>69</v>
      </c>
      <c r="D33" s="33">
        <v>0.10417607461941114</v>
      </c>
      <c r="E33" s="22"/>
      <c r="G33" s="4"/>
      <c r="H33" s="6" t="s">
        <v>16</v>
      </c>
      <c r="I33" s="6" t="s">
        <v>13</v>
      </c>
      <c r="J33" s="14">
        <v>78613546</v>
      </c>
      <c r="K33" s="31">
        <v>0.19139999999999999</v>
      </c>
      <c r="L33" s="7"/>
    </row>
    <row r="34" spans="2:12" x14ac:dyDescent="0.25">
      <c r="B34" s="20"/>
      <c r="C34" s="8"/>
      <c r="D34" s="6"/>
      <c r="E34" s="21"/>
      <c r="G34" s="4"/>
      <c r="H34" s="6" t="s">
        <v>17</v>
      </c>
      <c r="I34" s="6" t="s">
        <v>14</v>
      </c>
      <c r="J34" s="14">
        <v>10000000</v>
      </c>
      <c r="K34" s="31">
        <v>2.4400000000000002E-2</v>
      </c>
      <c r="L34" s="7"/>
    </row>
    <row r="35" spans="2:12" ht="15.75" x14ac:dyDescent="0.25">
      <c r="B35" s="20"/>
      <c r="C35" s="8" t="s">
        <v>1</v>
      </c>
      <c r="D35" s="9">
        <v>0.60633332297382381</v>
      </c>
      <c r="E35" s="23"/>
      <c r="G35" s="4"/>
      <c r="H35" s="6"/>
      <c r="I35" s="13" t="s">
        <v>4</v>
      </c>
      <c r="J35" s="15">
        <f>SUM(J30:J34)</f>
        <v>410669377</v>
      </c>
      <c r="K35" s="16">
        <v>1</v>
      </c>
      <c r="L35" s="7"/>
    </row>
    <row r="36" spans="2:12" x14ac:dyDescent="0.25">
      <c r="B36" s="20"/>
      <c r="C36" s="8"/>
      <c r="D36" s="6"/>
      <c r="E36" s="21"/>
      <c r="G36" s="4"/>
      <c r="H36" s="6"/>
      <c r="I36" s="6"/>
      <c r="J36" s="14"/>
      <c r="K36" s="6"/>
      <c r="L36" s="7"/>
    </row>
    <row r="37" spans="2:12" x14ac:dyDescent="0.25">
      <c r="B37" s="20"/>
      <c r="C37" s="8" t="s">
        <v>2</v>
      </c>
      <c r="D37" s="9">
        <v>0.16643104606263348</v>
      </c>
      <c r="E37" s="23"/>
      <c r="G37" s="4"/>
      <c r="H37" s="6"/>
      <c r="I37" s="6"/>
      <c r="J37" s="14"/>
      <c r="K37" s="6"/>
      <c r="L37" s="7"/>
    </row>
    <row r="38" spans="2:12" ht="16.5" thickBot="1" x14ac:dyDescent="0.3">
      <c r="B38" s="24"/>
      <c r="C38" s="25"/>
      <c r="D38" s="25"/>
      <c r="E38" s="26"/>
      <c r="G38" s="4"/>
      <c r="H38" s="6"/>
      <c r="I38" s="13" t="s">
        <v>8</v>
      </c>
      <c r="J38" s="13">
        <v>2025</v>
      </c>
      <c r="K38" s="13" t="s">
        <v>3</v>
      </c>
      <c r="L38" s="7"/>
    </row>
    <row r="39" spans="2:12" x14ac:dyDescent="0.25">
      <c r="G39" s="4"/>
      <c r="H39" s="6" t="s">
        <v>20</v>
      </c>
      <c r="I39" s="6" t="s">
        <v>39</v>
      </c>
      <c r="J39" s="14">
        <v>249002528</v>
      </c>
      <c r="K39" s="31">
        <v>0.60629999999999995</v>
      </c>
      <c r="L39" s="7"/>
    </row>
    <row r="40" spans="2:12" x14ac:dyDescent="0.25">
      <c r="G40" s="4"/>
      <c r="H40" s="6" t="s">
        <v>21</v>
      </c>
      <c r="I40" s="6" t="s">
        <v>27</v>
      </c>
      <c r="J40" s="14">
        <v>74530887</v>
      </c>
      <c r="K40" s="31">
        <v>0.18149999999999999</v>
      </c>
      <c r="L40" s="7"/>
    </row>
    <row r="41" spans="2:12" x14ac:dyDescent="0.25">
      <c r="G41" s="4"/>
      <c r="H41" s="6" t="s">
        <v>22</v>
      </c>
      <c r="I41" s="6" t="s">
        <v>28</v>
      </c>
      <c r="J41" s="14">
        <v>141500</v>
      </c>
      <c r="K41" s="31">
        <v>2.9999999999999997E-4</v>
      </c>
      <c r="L41" s="7"/>
    </row>
    <row r="42" spans="2:12" x14ac:dyDescent="0.25">
      <c r="G42" s="4"/>
      <c r="H42" s="6" t="s">
        <v>23</v>
      </c>
      <c r="I42" s="6" t="s">
        <v>11</v>
      </c>
      <c r="J42" s="14">
        <v>8646328</v>
      </c>
      <c r="K42" s="31">
        <v>2.1100000000000001E-2</v>
      </c>
      <c r="L42" s="7"/>
    </row>
    <row r="43" spans="2:12" x14ac:dyDescent="0.25">
      <c r="G43" s="4"/>
      <c r="H43" s="6" t="s">
        <v>24</v>
      </c>
      <c r="I43" s="6" t="s">
        <v>40</v>
      </c>
      <c r="J43" s="14">
        <v>68348134</v>
      </c>
      <c r="K43" s="31">
        <v>0.16639999999999999</v>
      </c>
      <c r="L43" s="7"/>
    </row>
    <row r="44" spans="2:12" x14ac:dyDescent="0.25">
      <c r="G44" s="4"/>
      <c r="H44" s="32" t="s">
        <v>42</v>
      </c>
      <c r="I44" s="6" t="s">
        <v>14</v>
      </c>
      <c r="J44" s="14">
        <v>10000000</v>
      </c>
      <c r="K44" s="31">
        <v>2.4400000000000002E-2</v>
      </c>
      <c r="L44" s="7"/>
    </row>
    <row r="45" spans="2:12" x14ac:dyDescent="0.25">
      <c r="G45" s="4"/>
      <c r="H45" s="6" t="s">
        <v>25</v>
      </c>
      <c r="I45" s="6" t="s">
        <v>30</v>
      </c>
      <c r="J45" s="14">
        <v>0</v>
      </c>
      <c r="K45" s="31">
        <v>0</v>
      </c>
      <c r="L45" s="7"/>
    </row>
    <row r="46" spans="2:12" ht="15.75" x14ac:dyDescent="0.25">
      <c r="G46" s="4"/>
      <c r="H46" s="6"/>
      <c r="I46" s="13" t="s">
        <v>5</v>
      </c>
      <c r="J46" s="15">
        <f>SUM(J39:J45)</f>
        <v>410669377</v>
      </c>
      <c r="K46" s="16">
        <v>0.99999999999999989</v>
      </c>
      <c r="L46" s="7"/>
    </row>
    <row r="47" spans="2:12" x14ac:dyDescent="0.25">
      <c r="G47" s="10"/>
      <c r="H47" s="11"/>
      <c r="I47" s="11"/>
      <c r="J47" s="34"/>
      <c r="K47" s="11"/>
      <c r="L47" s="12"/>
    </row>
    <row r="48" spans="2:12" x14ac:dyDescent="0.25">
      <c r="J48" s="14"/>
    </row>
    <row r="49" spans="2:15" ht="15.75" thickBot="1" x14ac:dyDescent="0.3">
      <c r="H49" s="27">
        <v>2024</v>
      </c>
      <c r="J49" s="34"/>
    </row>
    <row r="50" spans="2:15" x14ac:dyDescent="0.25">
      <c r="B50" s="17"/>
      <c r="C50" s="18"/>
      <c r="D50" s="18"/>
      <c r="E50" s="19"/>
      <c r="G50" s="1"/>
      <c r="H50" s="2"/>
      <c r="I50" s="2"/>
      <c r="J50" s="14"/>
      <c r="K50" s="2"/>
      <c r="L50" s="3"/>
      <c r="O50" s="30"/>
    </row>
    <row r="51" spans="2:15" ht="23.25" x14ac:dyDescent="0.25">
      <c r="B51" s="20"/>
      <c r="C51" s="5" t="s">
        <v>37</v>
      </c>
      <c r="D51" s="6"/>
      <c r="E51" s="21"/>
      <c r="G51" s="4"/>
      <c r="H51" s="6"/>
      <c r="I51" s="13" t="s">
        <v>7</v>
      </c>
      <c r="J51" s="13">
        <v>2024</v>
      </c>
      <c r="K51" s="13" t="s">
        <v>3</v>
      </c>
      <c r="L51" s="7"/>
      <c r="O51" s="30"/>
    </row>
    <row r="52" spans="2:15" x14ac:dyDescent="0.25">
      <c r="B52" s="20"/>
      <c r="C52" s="8"/>
      <c r="D52" s="6"/>
      <c r="E52" s="21"/>
      <c r="G52" s="4"/>
      <c r="H52" s="6" t="s">
        <v>9</v>
      </c>
      <c r="I52" s="6" t="s">
        <v>38</v>
      </c>
      <c r="J52" s="14">
        <v>64159002</v>
      </c>
      <c r="K52" s="31">
        <v>0.17249999999999999</v>
      </c>
      <c r="L52" s="7"/>
      <c r="O52" s="30"/>
    </row>
    <row r="53" spans="2:15" x14ac:dyDescent="0.25">
      <c r="B53" s="20"/>
      <c r="C53" s="8" t="s">
        <v>0</v>
      </c>
      <c r="D53" s="28">
        <v>371.92381399999999</v>
      </c>
      <c r="E53" s="21"/>
      <c r="G53" s="4"/>
      <c r="H53" s="6" t="s">
        <v>19</v>
      </c>
      <c r="I53" s="6" t="s">
        <v>11</v>
      </c>
      <c r="J53" s="14">
        <v>237625014</v>
      </c>
      <c r="K53" s="31">
        <v>0.63890000000000002</v>
      </c>
      <c r="L53" s="7"/>
      <c r="O53" s="30"/>
    </row>
    <row r="54" spans="2:15" x14ac:dyDescent="0.25">
      <c r="B54" s="20"/>
      <c r="C54" s="8"/>
      <c r="D54" s="6"/>
      <c r="E54" s="21"/>
      <c r="G54" s="4"/>
      <c r="H54" s="6" t="s">
        <v>10</v>
      </c>
      <c r="I54" s="6" t="s">
        <v>12</v>
      </c>
      <c r="J54" s="14">
        <v>5133375</v>
      </c>
      <c r="K54" s="31">
        <v>1.38E-2</v>
      </c>
      <c r="L54" s="7"/>
      <c r="O54" s="35"/>
    </row>
    <row r="55" spans="2:15" x14ac:dyDescent="0.25">
      <c r="B55" s="20"/>
      <c r="C55" s="8" t="s">
        <v>68</v>
      </c>
      <c r="D55" s="33">
        <v>6.6102238700876059E-2</v>
      </c>
      <c r="E55" s="22"/>
      <c r="G55" s="4"/>
      <c r="H55" s="6" t="s">
        <v>16</v>
      </c>
      <c r="I55" s="6" t="s">
        <v>13</v>
      </c>
      <c r="J55" s="14">
        <v>63006423</v>
      </c>
      <c r="K55" s="31">
        <v>0.1694</v>
      </c>
      <c r="L55" s="7"/>
      <c r="O55" s="30"/>
    </row>
    <row r="56" spans="2:15" x14ac:dyDescent="0.25">
      <c r="B56" s="20"/>
      <c r="C56" s="8"/>
      <c r="D56" s="6"/>
      <c r="E56" s="21"/>
      <c r="G56" s="4"/>
      <c r="H56" s="6" t="s">
        <v>17</v>
      </c>
      <c r="I56" s="6" t="s">
        <v>14</v>
      </c>
      <c r="J56" s="14">
        <v>2000000</v>
      </c>
      <c r="K56" s="31">
        <v>5.4000000000000003E-3</v>
      </c>
      <c r="L56" s="7"/>
      <c r="O56" s="35"/>
    </row>
    <row r="57" spans="2:15" ht="15.75" x14ac:dyDescent="0.25">
      <c r="B57" s="20"/>
      <c r="C57" s="8" t="s">
        <v>1</v>
      </c>
      <c r="D57" s="9">
        <v>0.63705118650993398</v>
      </c>
      <c r="E57" s="23"/>
      <c r="G57" s="4"/>
      <c r="H57" s="6"/>
      <c r="I57" s="13" t="s">
        <v>4</v>
      </c>
      <c r="J57" s="15">
        <f ca="1">SUM(J52:J57)</f>
        <v>371923814</v>
      </c>
      <c r="K57" s="16">
        <v>1</v>
      </c>
      <c r="L57" s="7"/>
      <c r="O57" s="30"/>
    </row>
    <row r="58" spans="2:15" x14ac:dyDescent="0.25">
      <c r="B58" s="20"/>
      <c r="C58" s="8"/>
      <c r="D58" s="6"/>
      <c r="E58" s="21"/>
      <c r="G58" s="4"/>
      <c r="L58" s="7"/>
      <c r="O58" s="35"/>
    </row>
    <row r="59" spans="2:15" x14ac:dyDescent="0.25">
      <c r="B59" s="20"/>
      <c r="C59" s="8" t="s">
        <v>2</v>
      </c>
      <c r="D59" s="9">
        <v>0.14600740516174637</v>
      </c>
      <c r="E59" s="23"/>
      <c r="G59" s="4"/>
      <c r="H59" s="6"/>
      <c r="I59" s="6"/>
      <c r="J59" s="14"/>
      <c r="K59" s="6"/>
      <c r="L59" s="7"/>
      <c r="O59" s="29"/>
    </row>
    <row r="60" spans="2:15" ht="16.5" thickBot="1" x14ac:dyDescent="0.3">
      <c r="B60" s="24"/>
      <c r="C60" s="25"/>
      <c r="D60" s="25"/>
      <c r="E60" s="26"/>
      <c r="G60" s="4"/>
      <c r="H60" s="6"/>
      <c r="I60" s="13" t="s">
        <v>8</v>
      </c>
      <c r="J60" s="13">
        <v>2024</v>
      </c>
      <c r="K60" s="13" t="s">
        <v>3</v>
      </c>
      <c r="L60" s="7"/>
    </row>
    <row r="61" spans="2:15" x14ac:dyDescent="0.25">
      <c r="G61" s="4"/>
      <c r="H61" s="6" t="s">
        <v>20</v>
      </c>
      <c r="I61" s="6" t="s">
        <v>39</v>
      </c>
      <c r="J61" s="14">
        <v>236934507</v>
      </c>
      <c r="K61" s="31">
        <v>0.6371</v>
      </c>
      <c r="L61" s="7"/>
    </row>
    <row r="62" spans="2:15" x14ac:dyDescent="0.25">
      <c r="G62" s="4"/>
      <c r="H62" s="6" t="s">
        <v>21</v>
      </c>
      <c r="I62" s="6" t="s">
        <v>27</v>
      </c>
      <c r="J62" s="14">
        <v>71662280</v>
      </c>
      <c r="K62" s="31">
        <v>0.19270000000000001</v>
      </c>
      <c r="L62" s="7"/>
    </row>
    <row r="63" spans="2:15" x14ac:dyDescent="0.25">
      <c r="G63" s="4"/>
      <c r="H63" s="6" t="s">
        <v>22</v>
      </c>
      <c r="I63" s="6" t="s">
        <v>28</v>
      </c>
      <c r="J63" s="14">
        <v>155831</v>
      </c>
      <c r="K63" s="31">
        <v>4.0000000000000002E-4</v>
      </c>
      <c r="L63" s="7"/>
    </row>
    <row r="64" spans="2:15" x14ac:dyDescent="0.25">
      <c r="G64" s="4"/>
      <c r="H64" s="6" t="s">
        <v>23</v>
      </c>
      <c r="I64" s="6" t="s">
        <v>11</v>
      </c>
      <c r="J64" s="14">
        <v>7673565</v>
      </c>
      <c r="K64" s="31">
        <v>2.06E-2</v>
      </c>
      <c r="L64" s="7"/>
    </row>
    <row r="65" spans="2:14" x14ac:dyDescent="0.25">
      <c r="G65" s="4"/>
      <c r="H65" s="6" t="s">
        <v>24</v>
      </c>
      <c r="I65" s="6" t="s">
        <v>40</v>
      </c>
      <c r="J65" s="14">
        <v>54303631</v>
      </c>
      <c r="K65" s="31">
        <v>0.14599999999999999</v>
      </c>
      <c r="L65" s="7"/>
    </row>
    <row r="66" spans="2:14" x14ac:dyDescent="0.25">
      <c r="G66" s="4"/>
      <c r="H66" s="6" t="s">
        <v>25</v>
      </c>
      <c r="I66" s="6" t="s">
        <v>30</v>
      </c>
      <c r="J66" s="14">
        <v>1194001</v>
      </c>
      <c r="K66" s="31">
        <v>3.2000000000000002E-3</v>
      </c>
      <c r="L66" s="7"/>
    </row>
    <row r="67" spans="2:14" ht="15.75" x14ac:dyDescent="0.25">
      <c r="G67" s="4"/>
      <c r="H67" s="6"/>
      <c r="I67" s="13" t="s">
        <v>5</v>
      </c>
      <c r="J67" s="15">
        <v>371923814</v>
      </c>
      <c r="K67" s="16">
        <v>0.99999999999999989</v>
      </c>
      <c r="L67" s="7"/>
    </row>
    <row r="68" spans="2:14" x14ac:dyDescent="0.25">
      <c r="G68" s="10"/>
      <c r="H68" s="11"/>
      <c r="I68" s="11"/>
      <c r="J68" s="34"/>
      <c r="K68" s="11"/>
      <c r="L68" s="12"/>
    </row>
    <row r="71" spans="2:14" ht="15.75" thickBot="1" x14ac:dyDescent="0.3">
      <c r="H71" s="27">
        <v>2023</v>
      </c>
    </row>
    <row r="72" spans="2:14" x14ac:dyDescent="0.25">
      <c r="B72" s="17"/>
      <c r="C72" s="18"/>
      <c r="D72" s="18"/>
      <c r="E72" s="19"/>
      <c r="G72" s="1"/>
      <c r="H72" s="2"/>
      <c r="I72" s="2"/>
      <c r="J72" s="2"/>
      <c r="K72" s="2"/>
      <c r="L72" s="3"/>
    </row>
    <row r="73" spans="2:14" ht="23.25" x14ac:dyDescent="0.25">
      <c r="B73" s="20"/>
      <c r="C73" s="5" t="s">
        <v>35</v>
      </c>
      <c r="D73" s="6"/>
      <c r="E73" s="21"/>
      <c r="G73" s="4"/>
      <c r="H73" s="6"/>
      <c r="I73" s="13" t="s">
        <v>7</v>
      </c>
      <c r="J73" s="13">
        <f>H71</f>
        <v>2023</v>
      </c>
      <c r="K73" s="13" t="s">
        <v>3</v>
      </c>
      <c r="L73" s="7"/>
      <c r="N73" s="6"/>
    </row>
    <row r="74" spans="2:14" x14ac:dyDescent="0.25">
      <c r="B74" s="20"/>
      <c r="C74" s="8"/>
      <c r="D74" s="6"/>
      <c r="E74" s="21"/>
      <c r="G74" s="4"/>
      <c r="H74" s="6" t="s">
        <v>9</v>
      </c>
      <c r="I74" s="6" t="s">
        <v>6</v>
      </c>
      <c r="J74" s="14">
        <v>57985949</v>
      </c>
      <c r="K74" s="9">
        <v>0.16621401404023789</v>
      </c>
      <c r="L74" s="7"/>
    </row>
    <row r="75" spans="2:14" x14ac:dyDescent="0.25">
      <c r="B75" s="20"/>
      <c r="C75" s="8" t="s">
        <v>0</v>
      </c>
      <c r="D75" s="28">
        <v>348.86317700000001</v>
      </c>
      <c r="E75" s="21"/>
      <c r="G75" s="4"/>
      <c r="H75" s="6" t="s">
        <v>19</v>
      </c>
      <c r="I75" s="6" t="s">
        <v>11</v>
      </c>
      <c r="J75" s="14">
        <v>230872613</v>
      </c>
      <c r="K75" s="9">
        <v>0.66178556013092782</v>
      </c>
      <c r="L75" s="7"/>
    </row>
    <row r="76" spans="2:14" x14ac:dyDescent="0.25">
      <c r="B76" s="20"/>
      <c r="C76" s="8"/>
      <c r="D76" s="6"/>
      <c r="E76" s="21"/>
      <c r="G76" s="4"/>
      <c r="H76" s="6" t="s">
        <v>10</v>
      </c>
      <c r="I76" s="6" t="s">
        <v>12</v>
      </c>
      <c r="J76" s="14">
        <v>3308487</v>
      </c>
      <c r="K76" s="9">
        <v>9.4836234321170557E-3</v>
      </c>
      <c r="L76" s="7"/>
    </row>
    <row r="77" spans="2:14" x14ac:dyDescent="0.25">
      <c r="B77" s="20"/>
      <c r="C77" s="8" t="s">
        <v>36</v>
      </c>
      <c r="D77" s="33">
        <v>9.943210811712988E-2</v>
      </c>
      <c r="E77" s="22"/>
      <c r="G77" s="4"/>
      <c r="H77" s="6" t="s">
        <v>16</v>
      </c>
      <c r="I77" s="6" t="s">
        <v>13</v>
      </c>
      <c r="J77" s="14">
        <v>56696128</v>
      </c>
      <c r="K77" s="9">
        <v>0.16251680239671726</v>
      </c>
      <c r="L77" s="7"/>
    </row>
    <row r="78" spans="2:14" x14ac:dyDescent="0.25">
      <c r="B78" s="20"/>
      <c r="C78" s="8"/>
      <c r="D78" s="6"/>
      <c r="E78" s="21"/>
      <c r="G78" s="4"/>
      <c r="H78" s="6" t="s">
        <v>17</v>
      </c>
      <c r="I78" s="6" t="s">
        <v>14</v>
      </c>
      <c r="J78" s="14">
        <v>0</v>
      </c>
      <c r="K78" s="9">
        <v>0</v>
      </c>
      <c r="L78" s="7"/>
    </row>
    <row r="79" spans="2:14" x14ac:dyDescent="0.25">
      <c r="B79" s="20"/>
      <c r="C79" s="8" t="s">
        <v>1</v>
      </c>
      <c r="D79" s="9">
        <v>0.63700207029875211</v>
      </c>
      <c r="E79" s="23"/>
      <c r="G79" s="4"/>
      <c r="H79" s="6" t="s">
        <v>18</v>
      </c>
      <c r="I79" s="6" t="s">
        <v>15</v>
      </c>
      <c r="J79" s="14">
        <v>0</v>
      </c>
      <c r="K79" s="9">
        <v>0</v>
      </c>
      <c r="L79" s="7"/>
    </row>
    <row r="80" spans="2:14" ht="15.75" x14ac:dyDescent="0.25">
      <c r="B80" s="20"/>
      <c r="C80" s="8"/>
      <c r="D80" s="6"/>
      <c r="E80" s="21"/>
      <c r="G80" s="4"/>
      <c r="H80" s="6"/>
      <c r="I80" s="13" t="s">
        <v>4</v>
      </c>
      <c r="J80" s="15">
        <f>SUM(J74:J79)</f>
        <v>348863177</v>
      </c>
      <c r="K80" s="16">
        <v>1</v>
      </c>
      <c r="L80" s="7"/>
    </row>
    <row r="81" spans="2:14" x14ac:dyDescent="0.25">
      <c r="B81" s="20"/>
      <c r="C81" s="8" t="s">
        <v>2</v>
      </c>
      <c r="D81" s="9">
        <v>0.12217930068325898</v>
      </c>
      <c r="E81" s="23"/>
      <c r="G81" s="4"/>
      <c r="H81" s="6"/>
      <c r="I81" s="6"/>
      <c r="J81" s="14"/>
      <c r="K81" s="6"/>
      <c r="L81" s="7"/>
    </row>
    <row r="82" spans="2:14" ht="15.75" thickBot="1" x14ac:dyDescent="0.3">
      <c r="B82" s="24"/>
      <c r="C82" s="25"/>
      <c r="D82" s="25"/>
      <c r="E82" s="26"/>
      <c r="G82" s="4"/>
      <c r="H82" s="6"/>
      <c r="I82" s="6"/>
      <c r="J82" s="6"/>
      <c r="K82" s="6"/>
      <c r="L82" s="7"/>
    </row>
    <row r="83" spans="2:14" ht="15.75" x14ac:dyDescent="0.25">
      <c r="G83" s="4"/>
      <c r="H83" s="6"/>
      <c r="I83" s="13" t="s">
        <v>8</v>
      </c>
      <c r="J83" s="13">
        <f>H71</f>
        <v>2023</v>
      </c>
      <c r="K83" s="13" t="s">
        <v>3</v>
      </c>
      <c r="L83" s="7"/>
    </row>
    <row r="84" spans="2:14" x14ac:dyDescent="0.25">
      <c r="G84" s="4"/>
      <c r="H84" s="6" t="s">
        <v>20</v>
      </c>
      <c r="I84" s="6" t="s">
        <v>26</v>
      </c>
      <c r="J84" s="14">
        <v>222226566</v>
      </c>
      <c r="K84" s="9">
        <v>0.63700207029875211</v>
      </c>
      <c r="L84" s="7"/>
    </row>
    <row r="85" spans="2:14" x14ac:dyDescent="0.25">
      <c r="G85" s="4"/>
      <c r="H85" s="6" t="s">
        <v>21</v>
      </c>
      <c r="I85" s="6" t="s">
        <v>27</v>
      </c>
      <c r="J85" s="14">
        <v>73709960</v>
      </c>
      <c r="K85" s="9">
        <v>0.21128615703686032</v>
      </c>
      <c r="L85" s="7"/>
    </row>
    <row r="86" spans="2:14" x14ac:dyDescent="0.25">
      <c r="G86" s="4"/>
      <c r="H86" s="6" t="s">
        <v>22</v>
      </c>
      <c r="I86" s="6" t="s">
        <v>28</v>
      </c>
      <c r="J86" s="14">
        <v>196290</v>
      </c>
      <c r="K86" s="9">
        <v>5.6265611546615023E-4</v>
      </c>
      <c r="L86" s="7"/>
    </row>
    <row r="87" spans="2:14" x14ac:dyDescent="0.25">
      <c r="G87" s="4"/>
      <c r="H87" s="6" t="s">
        <v>23</v>
      </c>
      <c r="I87" s="6" t="s">
        <v>11</v>
      </c>
      <c r="J87" s="14">
        <v>8651418</v>
      </c>
      <c r="K87" s="9">
        <v>2.4798885552773601E-2</v>
      </c>
      <c r="L87" s="7"/>
    </row>
    <row r="88" spans="2:14" x14ac:dyDescent="0.25">
      <c r="G88" s="4"/>
      <c r="H88" s="6" t="s">
        <v>24</v>
      </c>
      <c r="I88" s="6" t="s">
        <v>29</v>
      </c>
      <c r="J88" s="14">
        <v>42623859</v>
      </c>
      <c r="K88" s="9">
        <v>0.12217930068325898</v>
      </c>
      <c r="L88" s="7"/>
    </row>
    <row r="89" spans="2:14" x14ac:dyDescent="0.25">
      <c r="G89" s="4"/>
      <c r="H89" s="6" t="s">
        <v>25</v>
      </c>
      <c r="I89" s="6" t="s">
        <v>30</v>
      </c>
      <c r="J89" s="14">
        <v>1455084</v>
      </c>
      <c r="K89" s="9">
        <v>4.1709303128888266E-3</v>
      </c>
      <c r="L89" s="7"/>
    </row>
    <row r="90" spans="2:14" ht="15.75" x14ac:dyDescent="0.25">
      <c r="G90" s="4"/>
      <c r="H90" s="6"/>
      <c r="I90" s="13" t="s">
        <v>5</v>
      </c>
      <c r="J90" s="15">
        <f>SUM(J84:J89)</f>
        <v>348863177</v>
      </c>
      <c r="K90" s="16">
        <v>1</v>
      </c>
      <c r="L90" s="7"/>
    </row>
    <row r="91" spans="2:14" x14ac:dyDescent="0.25">
      <c r="G91" s="10"/>
      <c r="H91" s="11"/>
      <c r="I91" s="11"/>
      <c r="J91" s="11"/>
      <c r="K91" s="11"/>
      <c r="L91" s="12"/>
    </row>
    <row r="92" spans="2:14" x14ac:dyDescent="0.25">
      <c r="G92" s="6"/>
      <c r="H92" s="6"/>
      <c r="I92" s="6"/>
      <c r="J92" s="6"/>
      <c r="K92" s="6"/>
      <c r="L92" s="6"/>
    </row>
    <row r="93" spans="2:14" x14ac:dyDescent="0.25">
      <c r="G93" s="6"/>
      <c r="H93" s="6"/>
      <c r="I93" s="6"/>
      <c r="J93" s="6"/>
      <c r="K93" s="6"/>
      <c r="L93" s="6"/>
    </row>
    <row r="94" spans="2:14" ht="15.75" thickBot="1" x14ac:dyDescent="0.3">
      <c r="H94" s="27">
        <v>2022</v>
      </c>
    </row>
    <row r="95" spans="2:14" x14ac:dyDescent="0.25">
      <c r="B95" s="17"/>
      <c r="C95" s="18"/>
      <c r="D95" s="18"/>
      <c r="E95" s="19"/>
      <c r="G95" s="1"/>
      <c r="H95" s="2"/>
      <c r="I95" s="2"/>
      <c r="J95" s="2"/>
      <c r="K95" s="2"/>
      <c r="L95" s="3"/>
    </row>
    <row r="96" spans="2:14" ht="23.25" x14ac:dyDescent="0.25">
      <c r="B96" s="20"/>
      <c r="C96" s="5" t="s">
        <v>33</v>
      </c>
      <c r="D96" s="6"/>
      <c r="E96" s="21"/>
      <c r="G96" s="4"/>
      <c r="H96" s="6"/>
      <c r="I96" s="13" t="s">
        <v>7</v>
      </c>
      <c r="J96" s="13">
        <f>H94</f>
        <v>2022</v>
      </c>
      <c r="K96" s="13" t="s">
        <v>3</v>
      </c>
      <c r="L96" s="7"/>
      <c r="N96" s="6"/>
    </row>
    <row r="97" spans="2:12" x14ac:dyDescent="0.25">
      <c r="B97" s="20"/>
      <c r="C97" s="8"/>
      <c r="D97" s="6"/>
      <c r="E97" s="21"/>
      <c r="G97" s="4"/>
      <c r="H97" s="6" t="s">
        <v>9</v>
      </c>
      <c r="I97" s="6" t="s">
        <v>6</v>
      </c>
      <c r="J97" s="14">
        <v>66663745</v>
      </c>
      <c r="K97" s="9">
        <v>0.21008884437331365</v>
      </c>
      <c r="L97" s="7"/>
    </row>
    <row r="98" spans="2:12" x14ac:dyDescent="0.25">
      <c r="B98" s="20"/>
      <c r="C98" s="8" t="s">
        <v>0</v>
      </c>
      <c r="D98" s="28">
        <f>+J103/1000000</f>
        <v>317.31216000000001</v>
      </c>
      <c r="E98" s="21"/>
      <c r="G98" s="4"/>
      <c r="H98" s="6" t="s">
        <v>19</v>
      </c>
      <c r="I98" s="6" t="s">
        <v>11</v>
      </c>
      <c r="J98" s="14">
        <v>202928868</v>
      </c>
      <c r="K98" s="9">
        <v>0.63952439767829883</v>
      </c>
      <c r="L98" s="7"/>
    </row>
    <row r="99" spans="2:12" x14ac:dyDescent="0.25">
      <c r="B99" s="20"/>
      <c r="C99" s="8"/>
      <c r="D99" s="6"/>
      <c r="E99" s="21"/>
      <c r="G99" s="4"/>
      <c r="H99" s="6" t="s">
        <v>10</v>
      </c>
      <c r="I99" s="6" t="s">
        <v>12</v>
      </c>
      <c r="J99" s="14">
        <v>2932380</v>
      </c>
      <c r="K99" s="9">
        <v>9.2413098823568556E-3</v>
      </c>
      <c r="L99" s="7"/>
    </row>
    <row r="100" spans="2:12" x14ac:dyDescent="0.25">
      <c r="B100" s="20"/>
      <c r="C100" s="8" t="s">
        <v>34</v>
      </c>
      <c r="D100" s="33">
        <f>(D98/D120)-1</f>
        <v>7.6959846033701318E-2</v>
      </c>
      <c r="E100" s="22"/>
      <c r="G100" s="4"/>
      <c r="H100" s="6" t="s">
        <v>16</v>
      </c>
      <c r="I100" s="6" t="s">
        <v>13</v>
      </c>
      <c r="J100" s="14">
        <v>44787167</v>
      </c>
      <c r="K100" s="9">
        <v>0.14114544806603063</v>
      </c>
      <c r="L100" s="7"/>
    </row>
    <row r="101" spans="2:12" x14ac:dyDescent="0.25">
      <c r="B101" s="20"/>
      <c r="C101" s="8"/>
      <c r="D101" s="6"/>
      <c r="E101" s="21"/>
      <c r="G101" s="4"/>
      <c r="H101" s="6" t="s">
        <v>17</v>
      </c>
      <c r="I101" s="6" t="s">
        <v>14</v>
      </c>
      <c r="J101" s="14">
        <v>0</v>
      </c>
      <c r="K101" s="9">
        <v>0</v>
      </c>
      <c r="L101" s="7"/>
    </row>
    <row r="102" spans="2:12" x14ac:dyDescent="0.25">
      <c r="B102" s="20"/>
      <c r="C102" s="8" t="s">
        <v>1</v>
      </c>
      <c r="D102" s="9">
        <f>+J107/J113</f>
        <v>0.65677328281399616</v>
      </c>
      <c r="E102" s="23"/>
      <c r="G102" s="4"/>
      <c r="H102" s="6" t="s">
        <v>18</v>
      </c>
      <c r="I102" s="6" t="s">
        <v>15</v>
      </c>
      <c r="J102" s="14">
        <v>0</v>
      </c>
      <c r="K102" s="9">
        <v>0</v>
      </c>
      <c r="L102" s="7"/>
    </row>
    <row r="103" spans="2:12" ht="15.75" x14ac:dyDescent="0.25">
      <c r="B103" s="20"/>
      <c r="C103" s="8"/>
      <c r="D103" s="6"/>
      <c r="E103" s="21"/>
      <c r="G103" s="4"/>
      <c r="H103" s="6"/>
      <c r="I103" s="13" t="s">
        <v>4</v>
      </c>
      <c r="J103" s="15">
        <f>SUM(J97:J102)</f>
        <v>317312160</v>
      </c>
      <c r="K103" s="16">
        <v>1</v>
      </c>
      <c r="L103" s="7"/>
    </row>
    <row r="104" spans="2:12" x14ac:dyDescent="0.25">
      <c r="B104" s="20"/>
      <c r="C104" s="8" t="s">
        <v>2</v>
      </c>
      <c r="D104" s="9">
        <f>+J111/J113</f>
        <v>0.10739272015292449</v>
      </c>
      <c r="E104" s="23"/>
      <c r="G104" s="4"/>
      <c r="H104" s="6"/>
      <c r="I104" s="6"/>
      <c r="J104" s="14"/>
      <c r="K104" s="6"/>
      <c r="L104" s="7"/>
    </row>
    <row r="105" spans="2:12" ht="15.75" thickBot="1" x14ac:dyDescent="0.3">
      <c r="B105" s="24"/>
      <c r="C105" s="25"/>
      <c r="D105" s="25"/>
      <c r="E105" s="26"/>
      <c r="G105" s="4"/>
      <c r="H105" s="6"/>
      <c r="I105" s="6"/>
      <c r="J105" s="6"/>
      <c r="K105" s="6"/>
      <c r="L105" s="7"/>
    </row>
    <row r="106" spans="2:12" ht="15.75" x14ac:dyDescent="0.25">
      <c r="G106" s="4"/>
      <c r="H106" s="6"/>
      <c r="I106" s="13" t="s">
        <v>8</v>
      </c>
      <c r="J106" s="13">
        <f>H94</f>
        <v>2022</v>
      </c>
      <c r="K106" s="13" t="s">
        <v>3</v>
      </c>
      <c r="L106" s="7"/>
    </row>
    <row r="107" spans="2:12" x14ac:dyDescent="0.25">
      <c r="G107" s="4"/>
      <c r="H107" s="6" t="s">
        <v>20</v>
      </c>
      <c r="I107" s="6" t="s">
        <v>26</v>
      </c>
      <c r="J107" s="14">
        <v>208402149</v>
      </c>
      <c r="K107" s="9">
        <v>0.65677328281399616</v>
      </c>
      <c r="L107" s="7"/>
    </row>
    <row r="108" spans="2:12" x14ac:dyDescent="0.25">
      <c r="G108" s="4"/>
      <c r="H108" s="6" t="s">
        <v>21</v>
      </c>
      <c r="I108" s="6" t="s">
        <v>27</v>
      </c>
      <c r="J108" s="14">
        <v>60789311</v>
      </c>
      <c r="K108" s="9">
        <v>0.19157573728028576</v>
      </c>
      <c r="L108" s="7"/>
    </row>
    <row r="109" spans="2:12" x14ac:dyDescent="0.25">
      <c r="G109" s="4"/>
      <c r="H109" s="6" t="s">
        <v>22</v>
      </c>
      <c r="I109" s="6" t="s">
        <v>28</v>
      </c>
      <c r="J109" s="14">
        <v>278500</v>
      </c>
      <c r="K109" s="9">
        <v>8.7768461189763423E-4</v>
      </c>
      <c r="L109" s="7"/>
    </row>
    <row r="110" spans="2:12" x14ac:dyDescent="0.25">
      <c r="G110" s="4"/>
      <c r="H110" s="6" t="s">
        <v>23</v>
      </c>
      <c r="I110" s="6" t="s">
        <v>11</v>
      </c>
      <c r="J110" s="14">
        <v>9682634</v>
      </c>
      <c r="K110" s="9">
        <v>3.0514538112879127E-2</v>
      </c>
      <c r="L110" s="7"/>
    </row>
    <row r="111" spans="2:12" x14ac:dyDescent="0.25">
      <c r="G111" s="4"/>
      <c r="H111" s="6" t="s">
        <v>24</v>
      </c>
      <c r="I111" s="6" t="s">
        <v>29</v>
      </c>
      <c r="J111" s="14">
        <v>34077016</v>
      </c>
      <c r="K111" s="9">
        <v>0.10739272015292449</v>
      </c>
      <c r="L111" s="7"/>
    </row>
    <row r="112" spans="2:12" x14ac:dyDescent="0.25">
      <c r="G112" s="4"/>
      <c r="H112" s="6" t="s">
        <v>25</v>
      </c>
      <c r="I112" s="6" t="s">
        <v>30</v>
      </c>
      <c r="J112" s="14">
        <v>4082550</v>
      </c>
      <c r="K112" s="9">
        <v>1.2866037028016827E-2</v>
      </c>
      <c r="L112" s="7"/>
    </row>
    <row r="113" spans="2:14" ht="15.75" x14ac:dyDescent="0.25">
      <c r="G113" s="4"/>
      <c r="H113" s="6"/>
      <c r="I113" s="13" t="s">
        <v>5</v>
      </c>
      <c r="J113" s="15">
        <f>SUM(J107:J112)</f>
        <v>317312160</v>
      </c>
      <c r="K113" s="16">
        <f>SUM(K107:K112)</f>
        <v>0.99999999999999989</v>
      </c>
      <c r="L113" s="7"/>
    </row>
    <row r="114" spans="2:14" x14ac:dyDescent="0.25">
      <c r="G114" s="10"/>
      <c r="H114" s="11"/>
      <c r="I114" s="11"/>
      <c r="J114" s="11"/>
      <c r="K114" s="11"/>
      <c r="L114" s="12"/>
    </row>
    <row r="115" spans="2:14" x14ac:dyDescent="0.25">
      <c r="G115" s="6"/>
      <c r="H115" s="6"/>
      <c r="I115" s="6"/>
      <c r="J115" s="6"/>
      <c r="K115" s="6"/>
      <c r="L115" s="6"/>
    </row>
    <row r="116" spans="2:14" ht="15.75" thickBot="1" x14ac:dyDescent="0.3">
      <c r="H116" s="27">
        <v>2021</v>
      </c>
    </row>
    <row r="117" spans="2:14" x14ac:dyDescent="0.25">
      <c r="B117" s="17"/>
      <c r="C117" s="18"/>
      <c r="D117" s="18"/>
      <c r="E117" s="19"/>
      <c r="G117" s="1"/>
      <c r="H117" s="2"/>
      <c r="I117" s="2"/>
      <c r="J117" s="2"/>
      <c r="K117" s="2"/>
      <c r="L117" s="3"/>
    </row>
    <row r="118" spans="2:14" ht="23.25" x14ac:dyDescent="0.25">
      <c r="B118" s="20"/>
      <c r="C118" s="5" t="s">
        <v>31</v>
      </c>
      <c r="D118" s="6"/>
      <c r="E118" s="21"/>
      <c r="G118" s="4"/>
      <c r="H118" s="6"/>
      <c r="I118" s="13" t="s">
        <v>7</v>
      </c>
      <c r="J118" s="13">
        <f>H116</f>
        <v>2021</v>
      </c>
      <c r="K118" s="13" t="s">
        <v>3</v>
      </c>
      <c r="L118" s="7"/>
      <c r="N118" s="6"/>
    </row>
    <row r="119" spans="2:14" x14ac:dyDescent="0.25">
      <c r="B119" s="20"/>
      <c r="C119" s="8"/>
      <c r="D119" s="6"/>
      <c r="E119" s="21"/>
      <c r="G119" s="4"/>
      <c r="H119" s="6" t="s">
        <v>9</v>
      </c>
      <c r="I119" s="6" t="s">
        <v>6</v>
      </c>
      <c r="J119" s="14">
        <v>66485406</v>
      </c>
      <c r="K119" s="9">
        <v>0.22565196558886408</v>
      </c>
      <c r="L119" s="7"/>
    </row>
    <row r="120" spans="2:14" x14ac:dyDescent="0.25">
      <c r="B120" s="20"/>
      <c r="C120" s="8" t="s">
        <v>0</v>
      </c>
      <c r="D120" s="28">
        <v>294.63694600000002</v>
      </c>
      <c r="E120" s="21"/>
      <c r="G120" s="4"/>
      <c r="H120" s="6" t="s">
        <v>19</v>
      </c>
      <c r="I120" s="6" t="s">
        <v>11</v>
      </c>
      <c r="J120" s="14">
        <v>188925612</v>
      </c>
      <c r="K120" s="9">
        <v>0.64121494118392064</v>
      </c>
      <c r="L120" s="7"/>
    </row>
    <row r="121" spans="2:14" x14ac:dyDescent="0.25">
      <c r="B121" s="20"/>
      <c r="C121" s="8"/>
      <c r="D121" s="6"/>
      <c r="E121" s="21"/>
      <c r="G121" s="4"/>
      <c r="H121" s="6" t="s">
        <v>10</v>
      </c>
      <c r="I121" s="6" t="s">
        <v>12</v>
      </c>
      <c r="J121" s="14">
        <v>2968500</v>
      </c>
      <c r="K121" s="9">
        <v>1.0075111218400967E-2</v>
      </c>
      <c r="L121" s="7"/>
    </row>
    <row r="122" spans="2:14" x14ac:dyDescent="0.25">
      <c r="B122" s="20"/>
      <c r="C122" s="8" t="s">
        <v>32</v>
      </c>
      <c r="D122" s="70">
        <v>-3.0456183222014266E-2</v>
      </c>
      <c r="E122" s="22"/>
      <c r="G122" s="4"/>
      <c r="H122" s="6" t="s">
        <v>16</v>
      </c>
      <c r="I122" s="6" t="s">
        <v>13</v>
      </c>
      <c r="J122" s="14">
        <v>36257428</v>
      </c>
      <c r="K122" s="9">
        <v>0.12305798200881433</v>
      </c>
      <c r="L122" s="7"/>
    </row>
    <row r="123" spans="2:14" x14ac:dyDescent="0.25">
      <c r="B123" s="20"/>
      <c r="C123" s="8"/>
      <c r="D123" s="6"/>
      <c r="E123" s="21"/>
      <c r="G123" s="4"/>
      <c r="H123" s="6" t="s">
        <v>17</v>
      </c>
      <c r="I123" s="6" t="s">
        <v>14</v>
      </c>
      <c r="J123" s="14">
        <v>0</v>
      </c>
      <c r="K123" s="9">
        <v>0</v>
      </c>
      <c r="L123" s="7"/>
    </row>
    <row r="124" spans="2:14" x14ac:dyDescent="0.25">
      <c r="B124" s="20"/>
      <c r="C124" s="8" t="s">
        <v>1</v>
      </c>
      <c r="D124" s="9">
        <v>0.66631271354543564</v>
      </c>
      <c r="E124" s="23"/>
      <c r="G124" s="4"/>
      <c r="H124" s="6" t="s">
        <v>18</v>
      </c>
      <c r="I124" s="6" t="s">
        <v>15</v>
      </c>
      <c r="J124" s="14">
        <v>0</v>
      </c>
      <c r="K124" s="9">
        <v>0</v>
      </c>
      <c r="L124" s="7"/>
    </row>
    <row r="125" spans="2:14" ht="15.75" x14ac:dyDescent="0.25">
      <c r="B125" s="20"/>
      <c r="C125" s="8"/>
      <c r="D125" s="6"/>
      <c r="E125" s="21"/>
      <c r="G125" s="4"/>
      <c r="H125" s="6"/>
      <c r="I125" s="13" t="s">
        <v>4</v>
      </c>
      <c r="J125" s="15">
        <f>SUM(J119:J124)</f>
        <v>294636946</v>
      </c>
      <c r="K125" s="16">
        <v>1</v>
      </c>
      <c r="L125" s="7"/>
    </row>
    <row r="126" spans="2:14" x14ac:dyDescent="0.25">
      <c r="B126" s="20"/>
      <c r="C126" s="8" t="s">
        <v>2</v>
      </c>
      <c r="D126" s="9">
        <v>0.10048858909907381</v>
      </c>
      <c r="E126" s="23"/>
      <c r="G126" s="4"/>
      <c r="H126" s="6"/>
      <c r="I126" s="6"/>
      <c r="J126" s="14"/>
      <c r="K126" s="6"/>
      <c r="L126" s="7"/>
    </row>
    <row r="127" spans="2:14" ht="15.75" thickBot="1" x14ac:dyDescent="0.3">
      <c r="B127" s="24"/>
      <c r="C127" s="25"/>
      <c r="D127" s="25"/>
      <c r="E127" s="26"/>
      <c r="G127" s="4"/>
      <c r="H127" s="6"/>
      <c r="I127" s="6"/>
      <c r="J127" s="6"/>
      <c r="K127" s="6"/>
      <c r="L127" s="7"/>
    </row>
    <row r="128" spans="2:14" ht="15.75" x14ac:dyDescent="0.25">
      <c r="G128" s="4"/>
      <c r="H128" s="6"/>
      <c r="I128" s="13" t="s">
        <v>8</v>
      </c>
      <c r="J128" s="13">
        <f>H116</f>
        <v>2021</v>
      </c>
      <c r="K128" s="13" t="s">
        <v>3</v>
      </c>
      <c r="L128" s="7"/>
    </row>
    <row r="129" spans="7:12" x14ac:dyDescent="0.25">
      <c r="G129" s="4"/>
      <c r="H129" s="6" t="s">
        <v>20</v>
      </c>
      <c r="I129" s="6" t="s">
        <v>26</v>
      </c>
      <c r="J129" s="14">
        <v>196320343</v>
      </c>
      <c r="K129" s="9">
        <v>0.66631271354543564</v>
      </c>
      <c r="L129" s="7"/>
    </row>
    <row r="130" spans="7:12" x14ac:dyDescent="0.25">
      <c r="G130" s="4"/>
      <c r="H130" s="6" t="s">
        <v>21</v>
      </c>
      <c r="I130" s="6" t="s">
        <v>27</v>
      </c>
      <c r="J130" s="14">
        <v>54591140</v>
      </c>
      <c r="K130" s="9">
        <v>0.18528273775957479</v>
      </c>
      <c r="L130" s="7"/>
    </row>
    <row r="131" spans="7:12" x14ac:dyDescent="0.25">
      <c r="G131" s="4"/>
      <c r="H131" s="6" t="s">
        <v>22</v>
      </c>
      <c r="I131" s="6" t="s">
        <v>28</v>
      </c>
      <c r="J131" s="14">
        <v>647669</v>
      </c>
      <c r="K131" s="9">
        <v>2.1981934336232226E-3</v>
      </c>
      <c r="L131" s="7"/>
    </row>
    <row r="132" spans="7:12" x14ac:dyDescent="0.25">
      <c r="G132" s="4"/>
      <c r="H132" s="6" t="s">
        <v>23</v>
      </c>
      <c r="I132" s="6" t="s">
        <v>11</v>
      </c>
      <c r="J132" s="14">
        <v>8805031</v>
      </c>
      <c r="K132" s="9">
        <v>2.9884341117220242E-2</v>
      </c>
      <c r="L132" s="7"/>
    </row>
    <row r="133" spans="7:12" x14ac:dyDescent="0.25">
      <c r="G133" s="4"/>
      <c r="H133" s="6" t="s">
        <v>24</v>
      </c>
      <c r="I133" s="6" t="s">
        <v>29</v>
      </c>
      <c r="J133" s="14">
        <v>29607651</v>
      </c>
      <c r="K133" s="9">
        <v>0.10048858909907381</v>
      </c>
      <c r="L133" s="7"/>
    </row>
    <row r="134" spans="7:12" x14ac:dyDescent="0.25">
      <c r="G134" s="4"/>
      <c r="H134" s="6" t="s">
        <v>25</v>
      </c>
      <c r="I134" s="6" t="s">
        <v>30</v>
      </c>
      <c r="J134" s="14">
        <v>4665112</v>
      </c>
      <c r="K134" s="9">
        <v>1.583342504507225E-2</v>
      </c>
      <c r="L134" s="7"/>
    </row>
    <row r="135" spans="7:12" ht="15.75" x14ac:dyDescent="0.25">
      <c r="G135" s="4"/>
      <c r="H135" s="6"/>
      <c r="I135" s="13" t="s">
        <v>5</v>
      </c>
      <c r="J135" s="15">
        <f>SUM(J129:J134)</f>
        <v>294636946</v>
      </c>
      <c r="K135" s="16">
        <v>1</v>
      </c>
      <c r="L135" s="7"/>
    </row>
    <row r="136" spans="7:12" x14ac:dyDescent="0.25">
      <c r="G136" s="10"/>
      <c r="H136" s="11"/>
      <c r="I136" s="11"/>
      <c r="J136" s="11"/>
      <c r="K136" s="11"/>
      <c r="L136" s="12"/>
    </row>
    <row r="137" spans="7:12" x14ac:dyDescent="0.25">
      <c r="G137" s="6"/>
      <c r="H137" s="6"/>
      <c r="I137" s="6"/>
      <c r="J137" s="6"/>
      <c r="K137" s="6"/>
      <c r="L137" s="6"/>
    </row>
  </sheetData>
  <pageMargins left="0.7" right="0.7" top="0.75" bottom="0.75" header="0.3" footer="0.3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zoomScaleNormal="100" workbookViewId="0">
      <selection activeCell="L22" sqref="L22"/>
    </sheetView>
  </sheetViews>
  <sheetFormatPr defaultColWidth="8.7109375" defaultRowHeight="15" x14ac:dyDescent="0.25"/>
  <cols>
    <col min="1" max="1" width="15.28515625" customWidth="1"/>
    <col min="2" max="2" width="50.140625" customWidth="1"/>
    <col min="3" max="3" width="19.42578125" customWidth="1"/>
    <col min="4" max="4" width="20.5703125" customWidth="1"/>
    <col min="5" max="5" width="18.42578125" customWidth="1"/>
    <col min="6" max="6" width="17.7109375" customWidth="1"/>
    <col min="7" max="8" width="19.28515625" customWidth="1"/>
  </cols>
  <sheetData>
    <row r="1" spans="1:8" ht="18" x14ac:dyDescent="0.25">
      <c r="A1" s="36" t="s">
        <v>72</v>
      </c>
      <c r="B1" s="37"/>
      <c r="C1" s="37"/>
      <c r="D1" s="37"/>
      <c r="E1" s="37"/>
      <c r="F1" s="37"/>
      <c r="G1" s="37"/>
    </row>
    <row r="2" spans="1:8" x14ac:dyDescent="0.25">
      <c r="A2" s="37"/>
      <c r="B2" s="37"/>
      <c r="C2" s="37"/>
      <c r="D2" s="37"/>
      <c r="E2" s="37"/>
      <c r="F2" s="37"/>
      <c r="G2" s="37"/>
    </row>
    <row r="3" spans="1:8" x14ac:dyDescent="0.25">
      <c r="A3" s="37"/>
      <c r="B3" s="37"/>
      <c r="C3" s="37"/>
      <c r="D3" s="37"/>
      <c r="E3" s="37"/>
      <c r="F3" s="37"/>
      <c r="G3" s="37"/>
    </row>
    <row r="4" spans="1:8" x14ac:dyDescent="0.25">
      <c r="A4" s="37"/>
      <c r="B4" s="37"/>
      <c r="C4" s="37"/>
      <c r="D4" s="37"/>
      <c r="E4" s="37"/>
      <c r="F4" s="37"/>
      <c r="G4" s="37"/>
    </row>
    <row r="5" spans="1:8" ht="16.5" thickBot="1" x14ac:dyDescent="0.3">
      <c r="A5" s="38"/>
      <c r="B5" s="39" t="s">
        <v>43</v>
      </c>
      <c r="C5" s="38">
        <v>2021</v>
      </c>
      <c r="D5" s="38">
        <v>2022</v>
      </c>
      <c r="E5" s="38">
        <v>2023</v>
      </c>
      <c r="F5" s="38">
        <v>2024</v>
      </c>
      <c r="G5" s="38">
        <v>2025</v>
      </c>
      <c r="H5" s="38">
        <v>2026</v>
      </c>
    </row>
    <row r="6" spans="1:8" ht="16.5" thickTop="1" x14ac:dyDescent="0.25">
      <c r="A6" s="40" t="s">
        <v>44</v>
      </c>
      <c r="B6" s="41" t="s">
        <v>45</v>
      </c>
      <c r="C6" s="42">
        <v>66485406</v>
      </c>
      <c r="D6" s="43">
        <v>66663745</v>
      </c>
      <c r="E6" s="43">
        <v>57985949</v>
      </c>
      <c r="F6" s="44">
        <v>64159002</v>
      </c>
      <c r="G6" s="45">
        <v>65869180</v>
      </c>
      <c r="H6" s="45">
        <v>66102907</v>
      </c>
    </row>
    <row r="7" spans="1:8" ht="15.75" x14ac:dyDescent="0.25">
      <c r="A7" s="40" t="s">
        <v>46</v>
      </c>
      <c r="B7" s="40" t="s">
        <v>47</v>
      </c>
      <c r="C7" s="42">
        <v>188925612</v>
      </c>
      <c r="D7" s="43">
        <v>202928868</v>
      </c>
      <c r="E7" s="43">
        <v>230872613</v>
      </c>
      <c r="F7" s="44">
        <v>237625014</v>
      </c>
      <c r="G7" s="45">
        <v>249982676</v>
      </c>
      <c r="H7" s="45">
        <v>263266752</v>
      </c>
    </row>
    <row r="8" spans="1:8" ht="15.75" x14ac:dyDescent="0.25">
      <c r="A8" s="40" t="s">
        <v>48</v>
      </c>
      <c r="B8" s="40" t="s">
        <v>49</v>
      </c>
      <c r="C8" s="42">
        <v>2968500</v>
      </c>
      <c r="D8" s="43">
        <v>2932380</v>
      </c>
      <c r="E8" s="43">
        <v>3308487</v>
      </c>
      <c r="F8" s="44">
        <v>5133375</v>
      </c>
      <c r="G8" s="45">
        <v>6203975</v>
      </c>
      <c r="H8" s="45">
        <v>7115241</v>
      </c>
    </row>
    <row r="9" spans="1:8" ht="15.75" x14ac:dyDescent="0.25">
      <c r="A9" s="46"/>
      <c r="B9" s="46" t="s">
        <v>50</v>
      </c>
      <c r="C9" s="47">
        <v>258379518</v>
      </c>
      <c r="D9" s="48">
        <v>272524993</v>
      </c>
      <c r="E9" s="48">
        <v>292167049</v>
      </c>
      <c r="F9" s="49">
        <v>306917391</v>
      </c>
      <c r="G9" s="50">
        <v>322055831</v>
      </c>
      <c r="H9" s="50">
        <v>336484900</v>
      </c>
    </row>
    <row r="10" spans="1:8" ht="15.75" x14ac:dyDescent="0.25">
      <c r="A10" s="40" t="s">
        <v>51</v>
      </c>
      <c r="B10" s="40" t="s">
        <v>52</v>
      </c>
      <c r="C10" s="42">
        <v>36257428</v>
      </c>
      <c r="D10" s="43">
        <v>44787167</v>
      </c>
      <c r="E10" s="43">
        <v>56696128</v>
      </c>
      <c r="F10" s="44">
        <v>63006423</v>
      </c>
      <c r="G10" s="45">
        <v>78613546</v>
      </c>
      <c r="H10" s="45">
        <v>79129165</v>
      </c>
    </row>
    <row r="11" spans="1:8" ht="18.75" customHeight="1" x14ac:dyDescent="0.25">
      <c r="A11" s="46"/>
      <c r="B11" s="46" t="s">
        <v>53</v>
      </c>
      <c r="C11" s="47">
        <v>36257428</v>
      </c>
      <c r="D11" s="48">
        <v>44787167</v>
      </c>
      <c r="E11" s="48">
        <v>56696128</v>
      </c>
      <c r="F11" s="49">
        <v>63006423</v>
      </c>
      <c r="G11" s="50">
        <v>78613546</v>
      </c>
      <c r="H11" s="50">
        <v>79129165</v>
      </c>
    </row>
    <row r="12" spans="1:8" ht="15.75" x14ac:dyDescent="0.25">
      <c r="A12" s="40" t="s">
        <v>54</v>
      </c>
      <c r="B12" s="40" t="s">
        <v>55</v>
      </c>
      <c r="C12" s="51">
        <v>0</v>
      </c>
      <c r="D12" s="52">
        <v>0</v>
      </c>
      <c r="E12" s="52">
        <v>0</v>
      </c>
      <c r="F12" s="44">
        <v>2000000</v>
      </c>
      <c r="G12" s="45">
        <v>10000000</v>
      </c>
      <c r="H12" s="45">
        <v>20000000</v>
      </c>
    </row>
    <row r="13" spans="1:8" ht="15.75" x14ac:dyDescent="0.25">
      <c r="A13" s="46"/>
      <c r="B13" s="46" t="s">
        <v>56</v>
      </c>
      <c r="C13" s="53">
        <v>0</v>
      </c>
      <c r="D13" s="54">
        <v>0</v>
      </c>
      <c r="E13" s="54">
        <v>0</v>
      </c>
      <c r="F13" s="49">
        <v>2000000</v>
      </c>
      <c r="G13" s="50">
        <v>10000000</v>
      </c>
      <c r="H13" s="50">
        <v>20000000</v>
      </c>
    </row>
    <row r="14" spans="1:8" ht="16.5" thickBot="1" x14ac:dyDescent="0.3">
      <c r="A14" s="38"/>
      <c r="B14" s="39" t="s">
        <v>4</v>
      </c>
      <c r="C14" s="55">
        <v>294636946</v>
      </c>
      <c r="D14" s="55">
        <v>317312160</v>
      </c>
      <c r="E14" s="55">
        <v>348863177</v>
      </c>
      <c r="F14" s="55">
        <v>371923814</v>
      </c>
      <c r="G14" s="55">
        <v>410669377</v>
      </c>
      <c r="H14" s="55">
        <v>435614065</v>
      </c>
    </row>
    <row r="15" spans="1:8" s="60" customFormat="1" ht="16.5" thickTop="1" x14ac:dyDescent="0.25">
      <c r="A15" s="56"/>
      <c r="B15" s="56"/>
      <c r="C15" s="57"/>
      <c r="D15" s="58"/>
      <c r="E15" s="58"/>
      <c r="F15" s="58"/>
      <c r="G15" s="59"/>
    </row>
    <row r="16" spans="1:8" ht="15.75" x14ac:dyDescent="0.25">
      <c r="A16" s="40"/>
      <c r="B16" s="40"/>
      <c r="C16" s="61"/>
      <c r="D16" s="52"/>
      <c r="E16" s="52"/>
      <c r="F16" s="52"/>
      <c r="G16" s="59"/>
    </row>
    <row r="17" spans="1:8" ht="15.75" x14ac:dyDescent="0.25">
      <c r="A17" s="40"/>
      <c r="B17" s="40"/>
      <c r="C17" s="40"/>
      <c r="D17" s="52"/>
      <c r="E17" s="52"/>
      <c r="F17" s="52"/>
      <c r="G17" s="62"/>
    </row>
    <row r="18" spans="1:8" ht="16.5" thickBot="1" x14ac:dyDescent="0.3">
      <c r="A18" s="38"/>
      <c r="B18" s="39" t="s">
        <v>57</v>
      </c>
      <c r="C18" s="38">
        <v>2021</v>
      </c>
      <c r="D18" s="38">
        <v>2022</v>
      </c>
      <c r="E18" s="38">
        <v>2023</v>
      </c>
      <c r="F18" s="38">
        <v>2024</v>
      </c>
      <c r="G18" s="63">
        <v>2025</v>
      </c>
      <c r="H18" s="38">
        <v>2026</v>
      </c>
    </row>
    <row r="19" spans="1:8" ht="16.5" thickTop="1" x14ac:dyDescent="0.25">
      <c r="A19" s="40" t="s">
        <v>58</v>
      </c>
      <c r="B19" s="40" t="s">
        <v>59</v>
      </c>
      <c r="C19" s="42">
        <v>196320343</v>
      </c>
      <c r="D19" s="43">
        <v>208402149</v>
      </c>
      <c r="E19" s="43">
        <v>222226566</v>
      </c>
      <c r="F19" s="44">
        <v>236934507</v>
      </c>
      <c r="G19" s="45">
        <v>249002528</v>
      </c>
      <c r="H19" s="45">
        <v>264408250</v>
      </c>
    </row>
    <row r="20" spans="1:8" ht="15.75" x14ac:dyDescent="0.25">
      <c r="A20" s="40" t="s">
        <v>60</v>
      </c>
      <c r="B20" s="40" t="s">
        <v>61</v>
      </c>
      <c r="C20" s="42">
        <v>54591140</v>
      </c>
      <c r="D20" s="43">
        <v>60789311</v>
      </c>
      <c r="E20" s="43">
        <v>73709960</v>
      </c>
      <c r="F20" s="44">
        <v>71662280</v>
      </c>
      <c r="G20" s="45">
        <v>74530887</v>
      </c>
      <c r="H20" s="45">
        <v>74735840</v>
      </c>
    </row>
    <row r="21" spans="1:8" ht="15.75" x14ac:dyDescent="0.25">
      <c r="A21" s="40" t="s">
        <v>44</v>
      </c>
      <c r="B21" s="40" t="s">
        <v>62</v>
      </c>
      <c r="C21" s="42">
        <v>647669</v>
      </c>
      <c r="D21" s="43">
        <v>278500</v>
      </c>
      <c r="E21" s="43">
        <v>196290</v>
      </c>
      <c r="F21" s="44">
        <v>155831</v>
      </c>
      <c r="G21" s="45">
        <v>141500</v>
      </c>
      <c r="H21" s="45">
        <v>124000</v>
      </c>
    </row>
    <row r="22" spans="1:8" ht="15.75" x14ac:dyDescent="0.25">
      <c r="A22" s="40" t="s">
        <v>46</v>
      </c>
      <c r="B22" s="40" t="s">
        <v>47</v>
      </c>
      <c r="C22" s="42">
        <v>8805031</v>
      </c>
      <c r="D22" s="43">
        <v>9682634</v>
      </c>
      <c r="E22" s="43">
        <v>8651418</v>
      </c>
      <c r="F22" s="44">
        <v>7673565</v>
      </c>
      <c r="G22" s="45">
        <v>8646328</v>
      </c>
      <c r="H22" s="45">
        <v>8677967</v>
      </c>
    </row>
    <row r="23" spans="1:8" ht="15.75" x14ac:dyDescent="0.25">
      <c r="A23" s="46"/>
      <c r="B23" s="46" t="s">
        <v>50</v>
      </c>
      <c r="C23" s="47">
        <v>260364183</v>
      </c>
      <c r="D23" s="48">
        <v>279152594</v>
      </c>
      <c r="E23" s="48">
        <v>304784234</v>
      </c>
      <c r="F23" s="49">
        <v>316426182</v>
      </c>
      <c r="G23" s="50">
        <v>332321243</v>
      </c>
      <c r="H23" s="50">
        <v>347946057</v>
      </c>
    </row>
    <row r="24" spans="1:8" ht="15.75" x14ac:dyDescent="0.25">
      <c r="A24" s="40" t="s">
        <v>63</v>
      </c>
      <c r="B24" s="40" t="s">
        <v>64</v>
      </c>
      <c r="C24" s="42">
        <v>29607651</v>
      </c>
      <c r="D24" s="43">
        <v>34077016</v>
      </c>
      <c r="E24" s="43">
        <v>42623859</v>
      </c>
      <c r="F24" s="44">
        <v>54303631</v>
      </c>
      <c r="G24" s="45">
        <v>68348134</v>
      </c>
      <c r="H24" s="45">
        <v>67668008</v>
      </c>
    </row>
    <row r="25" spans="1:8" ht="18" customHeight="1" x14ac:dyDescent="0.25">
      <c r="A25" s="46"/>
      <c r="B25" s="46" t="s">
        <v>53</v>
      </c>
      <c r="C25" s="47">
        <v>29607651</v>
      </c>
      <c r="D25" s="48">
        <v>34077016</v>
      </c>
      <c r="E25" s="48">
        <v>42623859</v>
      </c>
      <c r="F25" s="49">
        <v>54303631</v>
      </c>
      <c r="G25" s="50">
        <v>68348134</v>
      </c>
      <c r="H25" s="50">
        <v>67668008</v>
      </c>
    </row>
    <row r="26" spans="1:8" ht="18" customHeight="1" x14ac:dyDescent="0.25">
      <c r="A26" s="64" t="s">
        <v>54</v>
      </c>
      <c r="B26" s="64" t="s">
        <v>55</v>
      </c>
      <c r="C26" s="42">
        <v>0</v>
      </c>
      <c r="D26" s="43">
        <v>0</v>
      </c>
      <c r="E26" s="43">
        <v>0</v>
      </c>
      <c r="F26" s="44">
        <v>0</v>
      </c>
      <c r="G26" s="45">
        <v>10000000</v>
      </c>
      <c r="H26" s="45">
        <v>20000000</v>
      </c>
    </row>
    <row r="27" spans="1:8" ht="15.75" x14ac:dyDescent="0.25">
      <c r="A27" s="40" t="s">
        <v>65</v>
      </c>
      <c r="B27" s="40" t="s">
        <v>66</v>
      </c>
      <c r="C27" s="42">
        <v>4665112</v>
      </c>
      <c r="D27" s="43">
        <v>4082550</v>
      </c>
      <c r="E27" s="43">
        <v>1455084</v>
      </c>
      <c r="F27" s="44">
        <v>1194001</v>
      </c>
      <c r="G27" s="45">
        <v>0</v>
      </c>
      <c r="H27" s="45">
        <v>0</v>
      </c>
    </row>
    <row r="28" spans="1:8" ht="15.75" x14ac:dyDescent="0.25">
      <c r="A28" s="46"/>
      <c r="B28" s="46" t="s">
        <v>56</v>
      </c>
      <c r="C28" s="47">
        <v>4665112</v>
      </c>
      <c r="D28" s="48">
        <v>4082550</v>
      </c>
      <c r="E28" s="48">
        <v>1455084</v>
      </c>
      <c r="F28" s="49">
        <v>1194001</v>
      </c>
      <c r="G28" s="50">
        <v>10000000</v>
      </c>
      <c r="H28" s="50">
        <v>20000000</v>
      </c>
    </row>
    <row r="29" spans="1:8" ht="16.5" thickBot="1" x14ac:dyDescent="0.3">
      <c r="A29" s="38"/>
      <c r="B29" s="39" t="s">
        <v>5</v>
      </c>
      <c r="C29" s="55">
        <v>294636946</v>
      </c>
      <c r="D29" s="55">
        <v>317312160</v>
      </c>
      <c r="E29" s="55">
        <v>348863177</v>
      </c>
      <c r="F29" s="55">
        <v>371923814</v>
      </c>
      <c r="G29" s="65">
        <v>410669377</v>
      </c>
      <c r="H29" s="65">
        <v>435614065</v>
      </c>
    </row>
    <row r="30" spans="1:8" ht="15.75" thickTop="1" x14ac:dyDescent="0.25">
      <c r="A30" s="66"/>
      <c r="B30" s="66"/>
      <c r="C30" s="67"/>
    </row>
  </sheetData>
  <pageMargins left="0.7" right="0.7" top="0.75" bottom="0.75" header="0.3" footer="0.3"/>
  <pageSetup paperSize="9"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Quadres</vt:lpstr>
      <vt:lpstr>Evolució</vt:lpstr>
    </vt:vector>
  </TitlesOfParts>
  <Company>UPC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</dc:creator>
  <cp:lastModifiedBy>Mercedes Noguera</cp:lastModifiedBy>
  <cp:lastPrinted>2026-02-23T12:52:30Z</cp:lastPrinted>
  <dcterms:created xsi:type="dcterms:W3CDTF">2014-07-04T07:59:55Z</dcterms:created>
  <dcterms:modified xsi:type="dcterms:W3CDTF">2026-02-23T13:08:15Z</dcterms:modified>
</cp:coreProperties>
</file>