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AQ\GPAQ-COMU\Activitat Acadèmica\Assignació de docència\Encàrrecs\Doctorat\2020\"/>
    </mc:Choice>
  </mc:AlternateContent>
  <bookViews>
    <workbookView xWindow="0" yWindow="0" windowWidth="23040" windowHeight="8760" activeTab="1"/>
  </bookViews>
  <sheets>
    <sheet name="Acrònims" sheetId="3" r:id="rId1"/>
    <sheet name="Sheet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51" i="6" l="1"/>
  <c r="DE51" i="6"/>
  <c r="DC51" i="6"/>
  <c r="DF50" i="6"/>
  <c r="DE50" i="6"/>
  <c r="DC50" i="6"/>
  <c r="DF49" i="6"/>
  <c r="DE49" i="6"/>
  <c r="DC49" i="6"/>
  <c r="DF48" i="6"/>
  <c r="DE48" i="6"/>
  <c r="DC48" i="6"/>
  <c r="DF47" i="6"/>
  <c r="DE47" i="6"/>
  <c r="DC47" i="6"/>
  <c r="DF46" i="6"/>
  <c r="DE46" i="6"/>
  <c r="DC46" i="6"/>
  <c r="DF45" i="6"/>
  <c r="DE45" i="6"/>
  <c r="DC45" i="6"/>
  <c r="DF44" i="6"/>
  <c r="DE44" i="6"/>
  <c r="DC44" i="6"/>
  <c r="DF43" i="6"/>
  <c r="DE43" i="6"/>
  <c r="DC43" i="6"/>
  <c r="DF42" i="6"/>
  <c r="DE42" i="6"/>
  <c r="DC42" i="6"/>
  <c r="DF41" i="6"/>
  <c r="DE41" i="6"/>
  <c r="DC41" i="6"/>
  <c r="DF40" i="6"/>
  <c r="DE40" i="6"/>
  <c r="DC40" i="6"/>
  <c r="DF39" i="6"/>
  <c r="DE39" i="6"/>
  <c r="DC39" i="6"/>
  <c r="DF38" i="6"/>
  <c r="DE38" i="6"/>
  <c r="DC38" i="6"/>
  <c r="DF37" i="6"/>
  <c r="DE37" i="6"/>
  <c r="DC37" i="6"/>
  <c r="DF36" i="6"/>
  <c r="DE36" i="6"/>
  <c r="DC36" i="6"/>
  <c r="DF35" i="6"/>
  <c r="DE35" i="6"/>
  <c r="DC35" i="6"/>
  <c r="DF34" i="6"/>
  <c r="DE34" i="6"/>
  <c r="DC34" i="6"/>
  <c r="DF33" i="6"/>
  <c r="DE33" i="6"/>
  <c r="DC33" i="6"/>
  <c r="DF32" i="6"/>
  <c r="DE32" i="6"/>
  <c r="DC32" i="6"/>
  <c r="DF31" i="6"/>
  <c r="DE31" i="6"/>
  <c r="DC31" i="6"/>
  <c r="DF30" i="6"/>
  <c r="DE30" i="6"/>
  <c r="DC30" i="6"/>
  <c r="DF29" i="6"/>
  <c r="DE29" i="6"/>
  <c r="DC29" i="6"/>
  <c r="DF28" i="6"/>
  <c r="DE28" i="6"/>
  <c r="DC28" i="6"/>
  <c r="DF27" i="6"/>
  <c r="DE27" i="6"/>
  <c r="DC27" i="6"/>
  <c r="DF26" i="6"/>
  <c r="DE26" i="6"/>
  <c r="DC26" i="6"/>
  <c r="DF25" i="6"/>
  <c r="DE25" i="6"/>
  <c r="DC25" i="6"/>
  <c r="DF24" i="6"/>
  <c r="DE24" i="6"/>
  <c r="DC24" i="6"/>
  <c r="DF23" i="6"/>
  <c r="DE23" i="6"/>
  <c r="DC23" i="6"/>
  <c r="DF22" i="6"/>
  <c r="DE22" i="6"/>
  <c r="DC22" i="6"/>
  <c r="DF21" i="6"/>
  <c r="DE21" i="6"/>
  <c r="DC21" i="6"/>
  <c r="DF20" i="6"/>
  <c r="DE20" i="6"/>
  <c r="DC20" i="6"/>
  <c r="DF19" i="6"/>
  <c r="DE19" i="6"/>
  <c r="DC19" i="6"/>
  <c r="DF18" i="6"/>
  <c r="DE18" i="6"/>
  <c r="DC18" i="6"/>
  <c r="DF17" i="6"/>
  <c r="DE17" i="6"/>
  <c r="DC17" i="6"/>
  <c r="DF16" i="6"/>
  <c r="DE16" i="6"/>
  <c r="DC16" i="6"/>
  <c r="DF15" i="6"/>
  <c r="DE15" i="6"/>
  <c r="DC15" i="6"/>
  <c r="DF14" i="6"/>
  <c r="DE14" i="6"/>
  <c r="DC14" i="6"/>
  <c r="DF13" i="6"/>
  <c r="DE13" i="6"/>
  <c r="DC13" i="6"/>
  <c r="DF12" i="6"/>
  <c r="DE12" i="6"/>
  <c r="DC12" i="6"/>
  <c r="DF11" i="6"/>
  <c r="DE11" i="6"/>
  <c r="DC11" i="6"/>
  <c r="DF10" i="6"/>
  <c r="DE10" i="6"/>
  <c r="DC10" i="6"/>
  <c r="DF9" i="6"/>
  <c r="DE9" i="6"/>
  <c r="DC9" i="6"/>
  <c r="DF8" i="6"/>
  <c r="DE8" i="6"/>
  <c r="DC8" i="6"/>
  <c r="DF7" i="6"/>
  <c r="DE7" i="6"/>
  <c r="DC7" i="6"/>
  <c r="DF6" i="6"/>
  <c r="DE6" i="6"/>
  <c r="DC6" i="6"/>
  <c r="DF5" i="6"/>
  <c r="DE5" i="6"/>
  <c r="DC5" i="6"/>
  <c r="DF4" i="6"/>
  <c r="DE4" i="6"/>
  <c r="DC4" i="6"/>
  <c r="DB52" i="6"/>
  <c r="DB55" i="6" s="1"/>
  <c r="DA52" i="6"/>
  <c r="DA55" i="6" s="1"/>
  <c r="CZ52" i="6"/>
  <c r="CZ55" i="6" s="1"/>
  <c r="CY52" i="6"/>
  <c r="CY55" i="6" s="1"/>
  <c r="CX52" i="6"/>
  <c r="CX55" i="6" s="1"/>
  <c r="CW52" i="6"/>
  <c r="CW55" i="6" s="1"/>
  <c r="CV52" i="6"/>
  <c r="CV55" i="6" s="1"/>
  <c r="CU52" i="6"/>
  <c r="CU55" i="6" s="1"/>
  <c r="CT52" i="6"/>
  <c r="CT55" i="6" s="1"/>
  <c r="CS52" i="6"/>
  <c r="CS55" i="6" s="1"/>
  <c r="CR52" i="6"/>
  <c r="CR55" i="6" s="1"/>
  <c r="CQ52" i="6"/>
  <c r="CQ55" i="6" s="1"/>
  <c r="CP52" i="6"/>
  <c r="CP55" i="6" s="1"/>
  <c r="CO52" i="6"/>
  <c r="CO55" i="6" s="1"/>
  <c r="CN52" i="6"/>
  <c r="CN55" i="6" s="1"/>
  <c r="CM52" i="6"/>
  <c r="CM55" i="6" s="1"/>
  <c r="CL52" i="6"/>
  <c r="CL55" i="6" s="1"/>
  <c r="CK52" i="6"/>
  <c r="CK55" i="6" s="1"/>
  <c r="CJ52" i="6"/>
  <c r="CJ55" i="6" s="1"/>
  <c r="CI52" i="6"/>
  <c r="CI55" i="6" s="1"/>
  <c r="CH52" i="6"/>
  <c r="CH55" i="6" s="1"/>
  <c r="CG52" i="6"/>
  <c r="CG55" i="6" s="1"/>
  <c r="CF52" i="6"/>
  <c r="CF55" i="6" s="1"/>
  <c r="CE52" i="6"/>
  <c r="CE55" i="6" s="1"/>
  <c r="CD52" i="6"/>
  <c r="CD55" i="6" s="1"/>
  <c r="CC52" i="6"/>
  <c r="CC55" i="6" s="1"/>
  <c r="CB52" i="6"/>
  <c r="CB55" i="6" s="1"/>
  <c r="CA52" i="6"/>
  <c r="CA55" i="6" s="1"/>
  <c r="BZ52" i="6"/>
  <c r="BZ55" i="6" s="1"/>
  <c r="BY52" i="6"/>
  <c r="BY55" i="6" s="1"/>
  <c r="BX52" i="6"/>
  <c r="BX55" i="6" s="1"/>
  <c r="BW52" i="6"/>
  <c r="BW55" i="6" s="1"/>
  <c r="BV52" i="6"/>
  <c r="BV55" i="6" s="1"/>
  <c r="BU52" i="6"/>
  <c r="BU55" i="6" s="1"/>
  <c r="BT52" i="6"/>
  <c r="BT55" i="6" s="1"/>
  <c r="BS52" i="6"/>
  <c r="BS55" i="6" s="1"/>
  <c r="BR52" i="6"/>
  <c r="BR55" i="6" s="1"/>
  <c r="BQ52" i="6"/>
  <c r="BQ55" i="6" s="1"/>
  <c r="BP52" i="6"/>
  <c r="BP55" i="6" s="1"/>
  <c r="BO52" i="6"/>
  <c r="BO55" i="6" s="1"/>
  <c r="BN52" i="6"/>
  <c r="BN55" i="6" s="1"/>
  <c r="BM52" i="6"/>
  <c r="BM55" i="6" s="1"/>
  <c r="BL52" i="6"/>
  <c r="BL55" i="6" s="1"/>
  <c r="BK52" i="6"/>
  <c r="BK55" i="6" s="1"/>
  <c r="BJ52" i="6"/>
  <c r="BJ55" i="6" s="1"/>
  <c r="BI52" i="6"/>
  <c r="BI55" i="6" s="1"/>
  <c r="BH52" i="6"/>
  <c r="BH55" i="6" s="1"/>
  <c r="BG52" i="6"/>
  <c r="BG55" i="6" s="1"/>
  <c r="BF52" i="6"/>
  <c r="BF55" i="6" s="1"/>
  <c r="BE52" i="6"/>
  <c r="BE55" i="6" s="1"/>
  <c r="BD52" i="6"/>
  <c r="BD55" i="6" s="1"/>
  <c r="BC52" i="6"/>
  <c r="BC55" i="6" s="1"/>
  <c r="BB52" i="6"/>
  <c r="BB55" i="6" s="1"/>
  <c r="BA52" i="6"/>
  <c r="BA55" i="6" s="1"/>
  <c r="AZ52" i="6"/>
  <c r="AZ55" i="6" s="1"/>
  <c r="AY52" i="6"/>
  <c r="AY55" i="6" s="1"/>
  <c r="AX52" i="6"/>
  <c r="AX55" i="6" s="1"/>
  <c r="AW52" i="6"/>
  <c r="AW55" i="6" s="1"/>
  <c r="AV52" i="6"/>
  <c r="AV55" i="6" s="1"/>
  <c r="AU52" i="6"/>
  <c r="AU55" i="6" s="1"/>
  <c r="AT52" i="6"/>
  <c r="AT55" i="6" s="1"/>
  <c r="AS52" i="6"/>
  <c r="AS55" i="6" s="1"/>
  <c r="AR52" i="6"/>
  <c r="AR55" i="6" s="1"/>
  <c r="AQ52" i="6"/>
  <c r="AQ55" i="6" s="1"/>
  <c r="AP52" i="6"/>
  <c r="AP55" i="6" s="1"/>
  <c r="AO52" i="6"/>
  <c r="AO55" i="6" s="1"/>
  <c r="AN52" i="6"/>
  <c r="AN55" i="6" s="1"/>
  <c r="AM52" i="6"/>
  <c r="AM55" i="6" s="1"/>
  <c r="AL52" i="6"/>
  <c r="AL55" i="6" s="1"/>
  <c r="AK52" i="6"/>
  <c r="AK55" i="6" s="1"/>
  <c r="AJ52" i="6"/>
  <c r="AJ55" i="6" s="1"/>
  <c r="AI52" i="6"/>
  <c r="AI55" i="6" s="1"/>
  <c r="AH52" i="6"/>
  <c r="AH55" i="6" s="1"/>
  <c r="AG52" i="6"/>
  <c r="AG55" i="6" s="1"/>
  <c r="AF52" i="6"/>
  <c r="AF55" i="6" s="1"/>
  <c r="AE52" i="6"/>
  <c r="AE55" i="6" s="1"/>
  <c r="AD52" i="6"/>
  <c r="AD55" i="6" s="1"/>
  <c r="AC52" i="6"/>
  <c r="AC55" i="6" s="1"/>
  <c r="AB52" i="6"/>
  <c r="AB55" i="6" s="1"/>
  <c r="AA52" i="6"/>
  <c r="AA55" i="6" s="1"/>
  <c r="Z52" i="6"/>
  <c r="Z55" i="6" s="1"/>
  <c r="Y52" i="6"/>
  <c r="Y55" i="6" s="1"/>
  <c r="X52" i="6"/>
  <c r="X55" i="6" s="1"/>
  <c r="W52" i="6"/>
  <c r="W55" i="6" s="1"/>
  <c r="V52" i="6"/>
  <c r="V55" i="6" s="1"/>
  <c r="U52" i="6"/>
  <c r="U55" i="6" s="1"/>
  <c r="T52" i="6"/>
  <c r="T55" i="6" s="1"/>
  <c r="S52" i="6"/>
  <c r="S55" i="6" s="1"/>
  <c r="R52" i="6"/>
  <c r="R55" i="6" s="1"/>
  <c r="Q52" i="6"/>
  <c r="Q55" i="6" s="1"/>
  <c r="P52" i="6"/>
  <c r="P55" i="6" s="1"/>
  <c r="O52" i="6"/>
  <c r="O55" i="6" s="1"/>
  <c r="N52" i="6"/>
  <c r="N55" i="6" s="1"/>
  <c r="M52" i="6"/>
  <c r="M55" i="6" s="1"/>
  <c r="L52" i="6"/>
  <c r="L55" i="6" s="1"/>
  <c r="K52" i="6"/>
  <c r="K55" i="6" s="1"/>
  <c r="J52" i="6"/>
  <c r="J55" i="6" s="1"/>
  <c r="I52" i="6"/>
  <c r="I55" i="6" s="1"/>
  <c r="H52" i="6"/>
  <c r="H55" i="6" s="1"/>
  <c r="G52" i="6"/>
  <c r="G55" i="6" s="1"/>
  <c r="F52" i="6"/>
  <c r="F55" i="6" s="1"/>
  <c r="E52" i="6"/>
  <c r="E55" i="6" s="1"/>
  <c r="D52" i="6"/>
  <c r="D55" i="6" s="1"/>
  <c r="DC52" i="6" l="1"/>
  <c r="DF55" i="6"/>
  <c r="DF52" i="6"/>
  <c r="DE52" i="6"/>
  <c r="DE55" i="6"/>
  <c r="DG55" i="6" s="1"/>
  <c r="DC55" i="6"/>
</calcChain>
</file>

<file path=xl/sharedStrings.xml><?xml version="1.0" encoding="utf-8"?>
<sst xmlns="http://schemas.openxmlformats.org/spreadsheetml/2006/main" count="364" uniqueCount="196">
  <si>
    <t>Unitat Acadèmica</t>
  </si>
  <si>
    <t>ADE - INTER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</si>
  <si>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</si>
  <si>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</si>
  <si>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</si>
  <si>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</si>
  <si>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</si>
  <si>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</si>
  <si>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</si>
  <si>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</si>
  <si>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</si>
  <si>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</si>
  <si>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</si>
  <si>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</si>
  <si>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</si>
  <si>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</si>
  <si>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</si>
  <si>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</si>
  <si>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</si>
  <si>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</si>
  <si>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</si>
  <si>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</si>
  <si>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</si>
  <si>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</si>
  <si>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</si>
  <si>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</si>
  <si>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</si>
  <si>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</si>
  <si>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</si>
  <si>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</si>
  <si>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</si>
  <si>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</si>
  <si>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</si>
  <si>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</si>
  <si>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</si>
  <si>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</si>
  <si>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</si>
  <si>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</si>
  <si>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</si>
  <si>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</si>
  <si>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</si>
  <si>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</si>
  <si>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</si>
  <si>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</si>
  <si>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</si>
  <si>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</si>
  <si>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</si>
  <si>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</si>
  <si>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</si>
  <si>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 IT4BI</t>
  </si>
  <si>
    <t>EM MASE</t>
  </si>
  <si>
    <t>EM FOT</t>
  </si>
  <si>
    <t>EM SELECT+</t>
  </si>
  <si>
    <t>Total</t>
  </si>
  <si>
    <t>UA</t>
  </si>
  <si>
    <t>Sigles</t>
  </si>
  <si>
    <t>secció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</si>
  <si>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</si>
  <si>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</si>
  <si>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</si>
  <si>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</si>
  <si>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</si>
  <si>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</si>
  <si>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</si>
  <si>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</si>
  <si>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</si>
  <si>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</si>
  <si>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</si>
  <si>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</si>
  <si>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</si>
  <si>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CTVG</t>
  </si>
  <si>
    <t>CMEM</t>
  </si>
  <si>
    <t>CA2</t>
  </si>
  <si>
    <t>ESAII</t>
  </si>
  <si>
    <t>EM</t>
  </si>
  <si>
    <t>EQ</t>
  </si>
  <si>
    <t>EGE</t>
  </si>
  <si>
    <t>CS</t>
  </si>
  <si>
    <t>MMT</t>
  </si>
  <si>
    <t>MF</t>
  </si>
  <si>
    <t>OO</t>
  </si>
  <si>
    <t>OE</t>
  </si>
  <si>
    <t>RMEE</t>
  </si>
  <si>
    <t>UOT</t>
  </si>
  <si>
    <t>CEN</t>
  </si>
  <si>
    <t>ET</t>
  </si>
  <si>
    <t>EAB</t>
  </si>
  <si>
    <t>ESSI</t>
  </si>
  <si>
    <t>FÍS</t>
  </si>
  <si>
    <t>Fís</t>
  </si>
  <si>
    <t>Nucl</t>
  </si>
  <si>
    <t>Aero</t>
  </si>
  <si>
    <t>MAT</t>
  </si>
  <si>
    <t>EMIT</t>
  </si>
  <si>
    <t>ECA</t>
  </si>
  <si>
    <t>RA</t>
  </si>
  <si>
    <t>TA</t>
  </si>
  <si>
    <t>CA1</t>
  </si>
  <si>
    <t>EA-Estr</t>
  </si>
  <si>
    <t>EA-Mat</t>
  </si>
  <si>
    <t>THATC</t>
  </si>
  <si>
    <t>CA</t>
  </si>
  <si>
    <t>Angl</t>
  </si>
  <si>
    <t>EPC</t>
  </si>
  <si>
    <t xml:space="preserve">Total </t>
  </si>
  <si>
    <t>Programes de Doctorat</t>
  </si>
  <si>
    <t xml:space="preserve">Programa de doctorat ICE </t>
  </si>
  <si>
    <t>ADE</t>
  </si>
  <si>
    <t>ADMINISTRACIÓ I DIRECCIÓ D'EMPRESES</t>
  </si>
  <si>
    <t>ADE INTER</t>
  </si>
  <si>
    <t>ANÀLISI ESTRUCTURAL</t>
  </si>
  <si>
    <t>ARQUITECTURA DE COMPUTADORS</t>
  </si>
  <si>
    <t>ARQUITECTURA, ENERGIA I MEDI AMBIENT</t>
  </si>
  <si>
    <t>AUTOMÀTICA, ROBÒTICA I VISIÓ</t>
  </si>
  <si>
    <t>BIOINFORMÀTICA</t>
  </si>
  <si>
    <t>CADENA DE SUBMINISTRAMENT I DIRECCIÓ D'OPERACIONS</t>
  </si>
  <si>
    <t>CIÈNCIA I ENGINYERIA DELS MATERIALS</t>
  </si>
  <si>
    <t>CIÈNCIA I TECNOLOGIA AEROESPACIAL</t>
  </si>
  <si>
    <t>CIÈNCIES DEL MAR</t>
  </si>
  <si>
    <t>COMPUTACIÓ</t>
  </si>
  <si>
    <t>DOCTORAT ERASMUS MUNDUS EN CIÈNCIA I ENGINYERIA DE MATERIALS AVANÇATS</t>
  </si>
  <si>
    <t>DOCTORAT ERASMUS MUNDUS EN COMPUTACIÓ DISTRIBUÏDA</t>
  </si>
  <si>
    <t>DOCTORAT ERASMUS MUNDUS EN SERVEIS ENERGÈTICS SOSTENIBLES</t>
  </si>
  <si>
    <t>DOCTORAT ERASMUS MUNDUS EN SIMULACIÓ EN ENGINYERIA I DESENVOLUPAMENT DE L'EMPRENEDORIA</t>
  </si>
  <si>
    <t>DOCTORAT ERASMUS MUNDUS EN TECNOLOGIES DE LA INFORMACIÓ PER A LA INTEL·LIGÈNCIA EMPRESARIAL</t>
  </si>
  <si>
    <t>EMFOT</t>
  </si>
  <si>
    <t>DOCTORAT EM fOTÒNICA</t>
  </si>
  <si>
    <t>ENGINYERIA AMBIENTAL</t>
  </si>
  <si>
    <t>ENGINYERIA BIOMÈDICA</t>
  </si>
  <si>
    <t>ENGINYERIA CIVIL</t>
  </si>
  <si>
    <t>ENGINYERIA DE LA CONSTRUCCIÓ</t>
  </si>
  <si>
    <t>ENGINYERIA DE PROCESSOS QUÍMICS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</si>
  <si>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</si>
  <si>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</si>
  <si>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</si>
  <si>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</si>
  <si>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</si>
  <si>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NÀUTICA, MARINA I RADIOELECTRÒNICA NAVAL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</si>
  <si>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</si>
  <si>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</si>
  <si>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</si>
  <si>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</si>
  <si>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</si>
  <si>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</si>
  <si>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</si>
  <si>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</si>
  <si>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FOTÒNICA</t>
  </si>
  <si>
    <t>GESTIÓ I VALORACIÓ URBANA I ARQUITECTÒNICA</t>
  </si>
  <si>
    <t>INTEL·LIGÈNCIA ARTIFICIAL</t>
  </si>
  <si>
    <t>MATEMÀTICA APLICADA</t>
  </si>
  <si>
    <t>PATRIMONI ARQUITECTÒNIC, CIVIL, URBANÍSTIC I REHABILITACIÓ DE CONSTRUCCIONS EXISTENTS</t>
  </si>
  <si>
    <t>POLÍMERS I BIOPOLÍMERS</t>
  </si>
  <si>
    <t>PROJECTES ARQUITECTÒNICS</t>
  </si>
  <si>
    <t>RECURSOS NATURALS I MEDI AMBIENT</t>
  </si>
  <si>
    <t>SISTEMES D'ENERGIA ELÈCTRICA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</si>
  <si>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</si>
  <si>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</si>
  <si>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</si>
  <si>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</si>
  <si>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</si>
  <si>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</si>
  <si>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 xml:space="preserve">Punts pel model de repartiment </t>
  </si>
  <si>
    <t>Punts per càrrecs</t>
  </si>
  <si>
    <t>930</t>
  </si>
  <si>
    <t>701</t>
  </si>
  <si>
    <t>702</t>
  </si>
  <si>
    <t>705</t>
  </si>
  <si>
    <t>707</t>
  </si>
  <si>
    <t>709</t>
  </si>
  <si>
    <t>710</t>
  </si>
  <si>
    <t>712</t>
  </si>
  <si>
    <t>713</t>
  </si>
  <si>
    <t>715</t>
  </si>
  <si>
    <t>717</t>
  </si>
  <si>
    <t>723</t>
  </si>
  <si>
    <t>724</t>
  </si>
  <si>
    <t>729</t>
  </si>
  <si>
    <t>731</t>
  </si>
  <si>
    <t>732</t>
  </si>
  <si>
    <t>735</t>
  </si>
  <si>
    <t>737</t>
  </si>
  <si>
    <t>739</t>
  </si>
  <si>
    <t>740</t>
  </si>
  <si>
    <t>742</t>
  </si>
  <si>
    <t>744</t>
  </si>
  <si>
    <t>745</t>
  </si>
  <si>
    <t>747</t>
  </si>
  <si>
    <t>748</t>
  </si>
  <si>
    <t>749</t>
  </si>
  <si>
    <t>750</t>
  </si>
  <si>
    <t>751</t>
  </si>
  <si>
    <t>752</t>
  </si>
  <si>
    <t>753</t>
  </si>
  <si>
    <t>756</t>
  </si>
  <si>
    <t>758</t>
  </si>
  <si>
    <t>Programes de doctorat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</si>
</sst>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FFFF"/>
      <name val="Arial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b/>
      <sz val="8"/>
      <color rgb="FFFF0000"/>
      <name val="Calibri"/>
      <family val="2"/>
    </font>
    <font>
      <b/>
      <sz val="16"/>
      <color rgb="FF000080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Calibri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244062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82">
    <xf numFmtId="0" fontId="0" fillId="0" borderId="0" xfId="0"/>
    <xf numFmtId="1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2" fontId="6" fillId="6" borderId="8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7" fillId="0" borderId="4" xfId="0" applyFont="1" applyBorder="1"/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4" xfId="0" applyFont="1" applyBorder="1"/>
    <xf numFmtId="0" fontId="1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3" fillId="0" borderId="0" xfId="0" applyFont="1" applyFill="1" applyBorder="1" applyAlignment="1">
      <alignment horizontal="left" vertical="center"/>
    </xf>
    <xf numFmtId="164" fontId="15" fillId="8" borderId="12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 applyProtection="1">
      <alignment horizontal="center"/>
    </xf>
    <xf numFmtId="164" fontId="2" fillId="9" borderId="5" xfId="1" applyFont="1" applyFill="1" applyBorder="1" applyAlignment="1">
      <alignment horizontal="center" vertical="center" wrapText="1"/>
    </xf>
    <xf numFmtId="164" fontId="2" fillId="10" borderId="5" xfId="1" applyFont="1" applyFill="1" applyBorder="1" applyAlignment="1">
      <alignment horizontal="center" vertical="center" wrapText="1"/>
    </xf>
    <xf numFmtId="164" fontId="2" fillId="10" borderId="6" xfId="1" applyFont="1" applyFill="1" applyBorder="1" applyAlignment="1">
      <alignment horizontal="center" vertical="center" wrapText="1"/>
    </xf>
    <xf numFmtId="164" fontId="2" fillId="9" borderId="15" xfId="1" applyFont="1" applyFill="1" applyBorder="1" applyAlignment="1">
      <alignment horizontal="center" vertical="center" wrapText="1"/>
    </xf>
    <xf numFmtId="164" fontId="2" fillId="10" borderId="15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/>
    </xf>
    <xf numFmtId="2" fontId="21" fillId="11" borderId="4" xfId="0" applyNumberFormat="1" applyFont="1" applyFill="1" applyBorder="1" applyAlignment="1">
      <alignment horizontal="center" vertical="center"/>
    </xf>
    <xf numFmtId="2" fontId="21" fillId="0" borderId="4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21" fillId="12" borderId="4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/>
    </xf>
    <xf numFmtId="2" fontId="21" fillId="11" borderId="16" xfId="0" applyNumberFormat="1" applyFont="1" applyFill="1" applyBorder="1" applyAlignment="1">
      <alignment horizontal="center" vertical="center"/>
    </xf>
    <xf numFmtId="2" fontId="21" fillId="0" borderId="16" xfId="1" applyNumberFormat="1" applyFont="1" applyFill="1" applyBorder="1" applyAlignment="1">
      <alignment horizontal="center" vertical="center"/>
    </xf>
    <xf numFmtId="2" fontId="21" fillId="0" borderId="17" xfId="1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11" borderId="18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8" xfId="1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2" fontId="21" fillId="0" borderId="20" xfId="1" applyNumberFormat="1" applyFont="1" applyFill="1" applyBorder="1" applyAlignment="1">
      <alignment horizontal="center" vertical="center"/>
    </xf>
    <xf numFmtId="2" fontId="21" fillId="0" borderId="21" xfId="1" applyNumberFormat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left" vertical="center" wrapText="1"/>
    </xf>
    <xf numFmtId="2" fontId="21" fillId="0" borderId="22" xfId="1" applyNumberFormat="1" applyFont="1" applyFill="1" applyBorder="1" applyAlignment="1">
      <alignment horizontal="center" vertical="center"/>
    </xf>
    <xf numFmtId="165" fontId="18" fillId="0" borderId="4" xfId="0" quotePrefix="1" applyNumberFormat="1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horizontal="left" wrapText="1"/>
    </xf>
    <xf numFmtId="165" fontId="18" fillId="0" borderId="5" xfId="0" applyNumberFormat="1" applyFont="1" applyFill="1" applyBorder="1" applyAlignment="1">
      <alignment horizontal="left" wrapText="1"/>
    </xf>
    <xf numFmtId="2" fontId="21" fillId="12" borderId="16" xfId="0" applyNumberFormat="1" applyFont="1" applyFill="1" applyBorder="1" applyAlignment="1">
      <alignment horizontal="center" vertical="center"/>
    </xf>
    <xf numFmtId="2" fontId="21" fillId="12" borderId="16" xfId="1" applyNumberFormat="1" applyFont="1" applyFill="1" applyBorder="1" applyAlignment="1">
      <alignment horizontal="center" vertical="center"/>
    </xf>
    <xf numFmtId="2" fontId="21" fillId="12" borderId="0" xfId="1" applyNumberFormat="1" applyFont="1" applyFill="1" applyBorder="1" applyAlignment="1">
      <alignment horizontal="center" vertical="center"/>
    </xf>
    <xf numFmtId="2" fontId="21" fillId="12" borderId="18" xfId="0" applyNumberFormat="1" applyFont="1" applyFill="1" applyBorder="1" applyAlignment="1">
      <alignment horizontal="center" vertical="center"/>
    </xf>
    <xf numFmtId="2" fontId="21" fillId="12" borderId="18" xfId="1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23" xfId="1" applyNumberFormat="1" applyFont="1" applyFill="1" applyBorder="1" applyAlignment="1">
      <alignment horizontal="center" vertical="center"/>
    </xf>
    <xf numFmtId="2" fontId="19" fillId="12" borderId="4" xfId="0" applyNumberFormat="1" applyFont="1" applyFill="1" applyBorder="1" applyAlignment="1">
      <alignment horizontal="center" vertical="center" wrapText="1"/>
    </xf>
    <xf numFmtId="2" fontId="21" fillId="0" borderId="4" xfId="2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/>
    </xf>
    <xf numFmtId="2" fontId="21" fillId="11" borderId="19" xfId="0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2" fontId="21" fillId="12" borderId="23" xfId="1" applyNumberFormat="1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/>
    </xf>
    <xf numFmtId="2" fontId="21" fillId="0" borderId="26" xfId="1" applyNumberFormat="1" applyFont="1" applyFill="1" applyBorder="1" applyAlignment="1">
      <alignment horizontal="center" vertical="center"/>
    </xf>
    <xf numFmtId="2" fontId="22" fillId="5" borderId="4" xfId="3" applyNumberFormat="1" applyFont="1" applyFill="1" applyBorder="1" applyAlignment="1" applyProtection="1">
      <alignment horizontal="left" vertical="center" wrapText="1"/>
    </xf>
    <xf numFmtId="2" fontId="22" fillId="5" borderId="4" xfId="3" applyNumberFormat="1" applyFont="1" applyFill="1" applyBorder="1" applyAlignment="1" applyProtection="1">
      <alignment horizontal="center" vertical="center" wrapText="1"/>
    </xf>
    <xf numFmtId="2" fontId="19" fillId="6" borderId="4" xfId="3" applyNumberFormat="1" applyFont="1" applyFill="1" applyBorder="1" applyAlignment="1">
      <alignment horizontal="center" vertical="center" wrapText="1"/>
    </xf>
    <xf numFmtId="164" fontId="15" fillId="8" borderId="13" xfId="1" applyFont="1" applyFill="1" applyBorder="1" applyAlignment="1">
      <alignment horizontal="center" vertical="center" wrapText="1"/>
    </xf>
    <xf numFmtId="164" fontId="15" fillId="8" borderId="14" xfId="1" applyFont="1" applyFill="1" applyBorder="1" applyAlignment="1">
      <alignment horizontal="center" vertical="center" wrapText="1"/>
    </xf>
    <xf numFmtId="164" fontId="15" fillId="8" borderId="11" xfId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164" fontId="14" fillId="7" borderId="1" xfId="1" applyFont="1" applyFill="1" applyBorder="1" applyAlignment="1">
      <alignment horizontal="center" vertical="center" wrapText="1"/>
    </xf>
    <xf numFmtId="164" fontId="14" fillId="7" borderId="2" xfId="1" applyFont="1" applyFill="1" applyBorder="1" applyAlignment="1">
      <alignment horizontal="center" vertical="center" wrapText="1"/>
    </xf>
    <xf numFmtId="164" fontId="14" fillId="7" borderId="3" xfId="1" applyFont="1" applyFill="1" applyBorder="1" applyAlignment="1">
      <alignment horizontal="center" vertical="center" wrapText="1"/>
    </xf>
    <xf numFmtId="164" fontId="15" fillId="8" borderId="10" xfId="1" applyFont="1" applyFill="1" applyBorder="1" applyAlignment="1">
      <alignment horizontal="center" vertical="center" wrapText="1"/>
    </xf>
  </cellXfs>
  <cellStyles count="4">
    <cellStyle name="Coma" xfId="1" builtinId="3"/>
    <cellStyle name="Normal" xfId="0" builtinId="0"/>
    <cellStyle name="Normal 3" xfId="2"/>
    <cellStyle name="Normal_2009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E32" sqref="E32"/>
    </sheetView>
  </sheetViews>
  <sheetFormatPr defaultRowHeight="14.4" x14ac:dyDescent="0.3"/>
  <cols>
    <col min="1" max="1" width="12.44140625" customWidth="1"/>
    <col min="2" max="2" width="96.109375" customWidth="1"/>
  </cols>
  <sheetData>
    <row r="1" spans="1:2" ht="15.6" x14ac:dyDescent="0.3">
      <c r="A1" s="7" t="s">
        <v>105</v>
      </c>
    </row>
    <row r="2" spans="1:2" ht="15.6" x14ac:dyDescent="0.3">
      <c r="A2" s="7"/>
    </row>
    <row r="3" spans="1:2" ht="15.6" x14ac:dyDescent="0.3">
      <c r="A3" s="8" t="s">
        <v>64</v>
      </c>
      <c r="B3" s="9" t="s">
        <v>106</v>
      </c>
    </row>
    <row r="4" spans="1:2" x14ac:dyDescent="0.3">
      <c r="A4" s="10" t="s">
        <v>107</v>
      </c>
      <c r="B4" s="10" t="s">
        <v>108</v>
      </c>
    </row>
    <row r="5" spans="1:2" x14ac:dyDescent="0.3">
      <c r="A5" s="11" t="s">
        <v>109</v>
      </c>
      <c r="B5" s="11" t="s">
        <v>108</v>
      </c>
    </row>
    <row r="6" spans="1:2" x14ac:dyDescent="0.3">
      <c r="A6" s="10" t="s">
        <v>3</v>
      </c>
      <c r="B6" s="10" t="s">
        <v>110</v>
      </c>
    </row>
    <row r="7" spans="1:2" x14ac:dyDescent="0.3">
      <c r="A7" s="10" t="s">
        <v>4</v>
      </c>
      <c r="B7" s="10" t="s">
        <v>111</v>
      </c>
    </row>
    <row r="8" spans="1:2" x14ac:dyDescent="0.3">
      <c r="A8" s="10" t="s">
        <v>2</v>
      </c>
      <c r="B8" s="10" t="s">
        <v>112</v>
      </c>
    </row>
    <row r="9" spans="1:2" x14ac:dyDescent="0.3">
      <c r="A9" s="10" t="s">
        <v>5</v>
      </c>
      <c r="B9" s="10" t="s">
        <v>113</v>
      </c>
    </row>
    <row r="10" spans="1:2" x14ac:dyDescent="0.3">
      <c r="A10" s="10" t="s">
        <v>6</v>
      </c>
      <c r="B10" s="10" t="s">
        <v>114</v>
      </c>
    </row>
    <row r="11" spans="1:2" x14ac:dyDescent="0.3">
      <c r="A11" s="10" t="s">
        <v>9</v>
      </c>
      <c r="B11" s="10" t="s">
        <v>115</v>
      </c>
    </row>
    <row r="12" spans="1:2" x14ac:dyDescent="0.3">
      <c r="A12" s="10" t="s">
        <v>7</v>
      </c>
      <c r="B12" s="10" t="s">
        <v>116</v>
      </c>
    </row>
    <row r="13" spans="1:2" x14ac:dyDescent="0.3">
      <c r="A13" s="10" t="s">
        <v>10</v>
      </c>
      <c r="B13" s="10" t="s">
        <v>117</v>
      </c>
    </row>
    <row r="14" spans="1:2" x14ac:dyDescent="0.3">
      <c r="A14" s="10" t="s">
        <v>11</v>
      </c>
      <c r="B14" s="10" t="s">
        <v>118</v>
      </c>
    </row>
    <row r="15" spans="1:2" x14ac:dyDescent="0.3">
      <c r="A15" s="10" t="s">
        <v>12</v>
      </c>
      <c r="B15" s="10" t="s">
        <v>119</v>
      </c>
    </row>
    <row r="16" spans="1:2" x14ac:dyDescent="0.3">
      <c r="A16" s="10" t="s">
        <v>50</v>
      </c>
      <c r="B16" s="10" t="s">
        <v>120</v>
      </c>
    </row>
    <row r="17" spans="1:2" x14ac:dyDescent="0.3">
      <c r="A17" s="10" t="s">
        <v>48</v>
      </c>
      <c r="B17" s="10" t="s">
        <v>121</v>
      </c>
    </row>
    <row r="18" spans="1:2" x14ac:dyDescent="0.3">
      <c r="A18" s="10" t="s">
        <v>52</v>
      </c>
      <c r="B18" s="10" t="s">
        <v>122</v>
      </c>
    </row>
    <row r="19" spans="1:2" x14ac:dyDescent="0.3">
      <c r="A19" s="10" t="s">
        <v>47</v>
      </c>
      <c r="B19" s="10" t="s">
        <v>123</v>
      </c>
    </row>
    <row r="20" spans="1:2" x14ac:dyDescent="0.3">
      <c r="A20" s="10" t="s">
        <v>49</v>
      </c>
      <c r="B20" s="10" t="s">
        <v>124</v>
      </c>
    </row>
    <row r="21" spans="1:2" x14ac:dyDescent="0.3">
      <c r="A21" s="10" t="s">
        <v>125</v>
      </c>
      <c r="B21" s="10" t="s">
        <v>126</v>
      </c>
    </row>
    <row r="22" spans="1:2" x14ac:dyDescent="0.3">
      <c r="A22" s="10" t="s">
        <v>17</v>
      </c>
      <c r="B22" s="10" t="s">
        <v>127</v>
      </c>
    </row>
    <row r="23" spans="1:2" x14ac:dyDescent="0.3">
      <c r="A23" s="10" t="s">
        <v>14</v>
      </c>
      <c r="B23" s="10" t="s">
        <v>128</v>
      </c>
    </row>
    <row r="24" spans="1:2" x14ac:dyDescent="0.3">
      <c r="A24" s="10" t="s">
        <v>18</v>
      </c>
      <c r="B24" s="10" t="s">
        <v>129</v>
      </c>
    </row>
    <row r="25" spans="1:2" x14ac:dyDescent="0.3">
      <c r="A25" s="10" t="s">
        <v>15</v>
      </c>
      <c r="B25" s="10" t="s">
        <v>130</v>
      </c>
    </row>
    <row r="26" spans="1:2" x14ac:dyDescent="0.3">
      <c r="A26" s="10" t="s">
        <v>16</v>
      </c>
      <c r="B26" s="10" t="s">
        <v>131</v>
      </c>
    </row>
    <row r="27" spans="1:2" x14ac:dyDescent="0.3">
      <c r="A27" s="10" t="s">
        <v>19</v>
      </c>
      <c r="B27" s="10" t="s">
        <v>132</v>
      </c>
    </row>
    <row r="28" spans="1:2" x14ac:dyDescent="0.3">
      <c r="A28" s="10" t="s">
        <v>20</v>
      </c>
      <c r="B28" s="10" t="s">
        <v>133</v>
      </c>
    </row>
    <row r="29" spans="1:2" x14ac:dyDescent="0.3">
      <c r="A29" s="10" t="s">
        <v>21</v>
      </c>
      <c r="B29" s="10" t="s">
        <v>134</v>
      </c>
    </row>
    <row r="30" spans="1:2" x14ac:dyDescent="0.3">
      <c r="A30" s="10" t="s">
        <v>22</v>
      </c>
      <c r="B30" s="10" t="s">
        <v>135</v>
      </c>
    </row>
    <row r="31" spans="1:2" x14ac:dyDescent="0.3">
      <c r="A31" s="10" t="s">
        <v>23</v>
      </c>
      <c r="B31" s="10" t="s">
        <v>136</v>
      </c>
    </row>
    <row r="32" spans="1:2" x14ac:dyDescent="0.3">
      <c r="A32" s="10" t="s">
        <v>8</v>
      </c>
      <c r="B32" s="10" t="s">
        <v>137</v>
      </c>
    </row>
    <row r="33" spans="1:2" x14ac:dyDescent="0.3">
      <c r="A33" s="10" t="s">
        <v>24</v>
      </c>
      <c r="B33" s="10" t="s">
        <v>138</v>
      </c>
    </row>
    <row r="34" spans="1:2" x14ac:dyDescent="0.3">
      <c r="A34" s="10" t="s">
        <v>25</v>
      </c>
      <c r="B34" s="10" t="s">
        <v>139</v>
      </c>
    </row>
    <row r="35" spans="1:2" x14ac:dyDescent="0.3">
      <c r="A35" s="10" t="s">
        <v>26</v>
      </c>
      <c r="B35" s="10" t="s">
        <v>140</v>
      </c>
    </row>
    <row r="36" spans="1:2" x14ac:dyDescent="0.3">
      <c r="A36" s="10" t="s">
        <v>27</v>
      </c>
      <c r="B36" s="10" t="s">
        <v>141</v>
      </c>
    </row>
    <row r="37" spans="1:2" x14ac:dyDescent="0.3">
      <c r="A37" s="10" t="s">
        <v>28</v>
      </c>
      <c r="B37" s="10" t="s">
        <v>142</v>
      </c>
    </row>
    <row r="38" spans="1:2" x14ac:dyDescent="0.3">
      <c r="A38" s="10" t="s">
        <v>29</v>
      </c>
      <c r="B38" s="10" t="s">
        <v>143</v>
      </c>
    </row>
    <row r="39" spans="1:2" x14ac:dyDescent="0.3">
      <c r="A39" s="10" t="s">
        <v>30</v>
      </c>
      <c r="B39" s="10" t="s">
        <v>144</v>
      </c>
    </row>
    <row r="40" spans="1:2" x14ac:dyDescent="0.3">
      <c r="A40" s="10" t="s">
        <v>31</v>
      </c>
      <c r="B40" s="10" t="s">
        <v>145</v>
      </c>
    </row>
    <row r="41" spans="1:2" x14ac:dyDescent="0.3">
      <c r="A41" s="10" t="s">
        <v>32</v>
      </c>
      <c r="B41" s="10" t="s">
        <v>146</v>
      </c>
    </row>
    <row r="42" spans="1:2" x14ac:dyDescent="0.3">
      <c r="A42" s="10" t="s">
        <v>33</v>
      </c>
      <c r="B42" s="10" t="s">
        <v>147</v>
      </c>
    </row>
    <row r="43" spans="1:2" x14ac:dyDescent="0.3">
      <c r="A43" s="10" t="s">
        <v>34</v>
      </c>
      <c r="B43" s="10" t="s">
        <v>148</v>
      </c>
    </row>
    <row r="44" spans="1:2" x14ac:dyDescent="0.3">
      <c r="A44" s="10" t="s">
        <v>35</v>
      </c>
      <c r="B44" s="10" t="s">
        <v>149</v>
      </c>
    </row>
    <row r="45" spans="1:2" x14ac:dyDescent="0.3">
      <c r="A45" s="12" t="s">
        <v>13</v>
      </c>
      <c r="B45" s="12" t="s">
        <v>150</v>
      </c>
    </row>
    <row r="46" spans="1:2" x14ac:dyDescent="0.3">
      <c r="A46" s="10" t="s">
        <v>36</v>
      </c>
      <c r="B46" s="10" t="s">
        <v>151</v>
      </c>
    </row>
    <row r="47" spans="1:2" x14ac:dyDescent="0.3">
      <c r="A47" s="10" t="s">
        <v>37</v>
      </c>
      <c r="B47" s="10" t="s">
        <v>152</v>
      </c>
    </row>
    <row r="48" spans="1:2" x14ac:dyDescent="0.3">
      <c r="A48" s="10" t="s">
        <v>38</v>
      </c>
      <c r="B48" s="10" t="s">
        <v>153</v>
      </c>
    </row>
    <row r="49" spans="1:2" x14ac:dyDescent="0.3">
      <c r="A49" s="10" t="s">
        <v>45</v>
      </c>
      <c r="B49" s="10" t="s">
        <v>154</v>
      </c>
    </row>
    <row r="50" spans="1:2" x14ac:dyDescent="0.3">
      <c r="A50" s="10" t="s">
        <v>39</v>
      </c>
      <c r="B50" s="10" t="s">
        <v>155</v>
      </c>
    </row>
    <row r="51" spans="1:2" x14ac:dyDescent="0.3">
      <c r="A51" s="10" t="s">
        <v>40</v>
      </c>
      <c r="B51" s="10" t="s">
        <v>156</v>
      </c>
    </row>
    <row r="52" spans="1:2" x14ac:dyDescent="0.3">
      <c r="A52" s="10" t="s">
        <v>41</v>
      </c>
      <c r="B52" s="10" t="s">
        <v>157</v>
      </c>
    </row>
    <row r="53" spans="1:2" x14ac:dyDescent="0.3">
      <c r="A53" s="10" t="s">
        <v>42</v>
      </c>
      <c r="B53" s="10" t="s">
        <v>158</v>
      </c>
    </row>
    <row r="54" spans="1:2" x14ac:dyDescent="0.3">
      <c r="A54" s="10" t="s">
        <v>43</v>
      </c>
      <c r="B54" s="10" t="s">
        <v>159</v>
      </c>
    </row>
    <row r="55" spans="1:2" x14ac:dyDescent="0.3">
      <c r="A55" s="10" t="s">
        <v>44</v>
      </c>
      <c r="B55" s="10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5"/>
  <sheetViews>
    <sheetView tabSelected="1" topLeftCell="A30" workbookViewId="0">
      <selection activeCell="V45" sqref="V45"/>
    </sheetView>
  </sheetViews>
  <sheetFormatPr defaultRowHeight="14.4" x14ac:dyDescent="0.3"/>
  <sheetData>
    <row r="1" spans="1:111" ht="21" x14ac:dyDescent="0.3">
      <c r="A1" s="13"/>
      <c r="B1" s="14"/>
      <c r="C1" s="14"/>
      <c r="D1" s="77" t="s">
        <v>195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15"/>
    </row>
    <row r="2" spans="1:111" ht="48" x14ac:dyDescent="0.3">
      <c r="A2" s="78" t="s">
        <v>0</v>
      </c>
      <c r="B2" s="79"/>
      <c r="C2" s="80"/>
      <c r="D2" s="81" t="s">
        <v>1</v>
      </c>
      <c r="E2" s="76"/>
      <c r="F2" s="76" t="s">
        <v>2</v>
      </c>
      <c r="G2" s="76"/>
      <c r="H2" s="76" t="s">
        <v>3</v>
      </c>
      <c r="I2" s="76"/>
      <c r="J2" s="76" t="s">
        <v>4</v>
      </c>
      <c r="K2" s="76"/>
      <c r="L2" s="76" t="s">
        <v>5</v>
      </c>
      <c r="M2" s="76"/>
      <c r="N2" s="76" t="s">
        <v>6</v>
      </c>
      <c r="O2" s="76"/>
      <c r="P2" s="76" t="s">
        <v>7</v>
      </c>
      <c r="Q2" s="76"/>
      <c r="R2" s="76" t="s">
        <v>8</v>
      </c>
      <c r="S2" s="76"/>
      <c r="T2" s="76" t="s">
        <v>9</v>
      </c>
      <c r="U2" s="76"/>
      <c r="V2" s="76" t="s">
        <v>10</v>
      </c>
      <c r="W2" s="76"/>
      <c r="X2" s="76" t="s">
        <v>11</v>
      </c>
      <c r="Y2" s="76"/>
      <c r="Z2" s="76" t="s">
        <v>12</v>
      </c>
      <c r="AA2" s="76"/>
      <c r="AB2" s="76" t="s">
        <v>13</v>
      </c>
      <c r="AC2" s="76"/>
      <c r="AD2" s="76" t="s">
        <v>14</v>
      </c>
      <c r="AE2" s="76"/>
      <c r="AF2" s="76" t="s">
        <v>15</v>
      </c>
      <c r="AG2" s="76"/>
      <c r="AH2" s="76" t="s">
        <v>16</v>
      </c>
      <c r="AI2" s="76"/>
      <c r="AJ2" s="76" t="s">
        <v>17</v>
      </c>
      <c r="AK2" s="76"/>
      <c r="AL2" s="76" t="s">
        <v>18</v>
      </c>
      <c r="AM2" s="76"/>
      <c r="AN2" s="76" t="s">
        <v>19</v>
      </c>
      <c r="AO2" s="76"/>
      <c r="AP2" s="76" t="s">
        <v>20</v>
      </c>
      <c r="AQ2" s="76"/>
      <c r="AR2" s="76" t="s">
        <v>21</v>
      </c>
      <c r="AS2" s="76"/>
      <c r="AT2" s="76" t="s">
        <v>22</v>
      </c>
      <c r="AU2" s="76"/>
      <c r="AV2" s="76" t="s">
        <v>23</v>
      </c>
      <c r="AW2" s="76"/>
      <c r="AX2" s="76" t="s">
        <v>24</v>
      </c>
      <c r="AY2" s="76"/>
      <c r="AZ2" s="76" t="s">
        <v>25</v>
      </c>
      <c r="BA2" s="76"/>
      <c r="BB2" s="76" t="s">
        <v>26</v>
      </c>
      <c r="BC2" s="76"/>
      <c r="BD2" s="76" t="s">
        <v>27</v>
      </c>
      <c r="BE2" s="76"/>
      <c r="BF2" s="76" t="s">
        <v>28</v>
      </c>
      <c r="BG2" s="76"/>
      <c r="BH2" s="76" t="s">
        <v>29</v>
      </c>
      <c r="BI2" s="76"/>
      <c r="BJ2" s="76" t="s">
        <v>30</v>
      </c>
      <c r="BK2" s="76"/>
      <c r="BL2" s="76" t="s">
        <v>31</v>
      </c>
      <c r="BM2" s="76"/>
      <c r="BN2" s="76" t="s">
        <v>32</v>
      </c>
      <c r="BO2" s="76"/>
      <c r="BP2" s="76" t="s">
        <v>33</v>
      </c>
      <c r="BQ2" s="76"/>
      <c r="BR2" s="76" t="s">
        <v>34</v>
      </c>
      <c r="BS2" s="76"/>
      <c r="BT2" s="76" t="s">
        <v>35</v>
      </c>
      <c r="BU2" s="76"/>
      <c r="BV2" s="76" t="s">
        <v>36</v>
      </c>
      <c r="BW2" s="76"/>
      <c r="BX2" s="76" t="s">
        <v>37</v>
      </c>
      <c r="BY2" s="76"/>
      <c r="BZ2" s="76" t="s">
        <v>38</v>
      </c>
      <c r="CA2" s="76"/>
      <c r="CB2" s="76" t="s">
        <v>39</v>
      </c>
      <c r="CC2" s="76"/>
      <c r="CD2" s="76" t="s">
        <v>40</v>
      </c>
      <c r="CE2" s="76"/>
      <c r="CF2" s="76" t="s">
        <v>41</v>
      </c>
      <c r="CG2" s="76"/>
      <c r="CH2" s="76" t="s">
        <v>42</v>
      </c>
      <c r="CI2" s="76"/>
      <c r="CJ2" s="76" t="s">
        <v>43</v>
      </c>
      <c r="CK2" s="76"/>
      <c r="CL2" s="76" t="s">
        <v>44</v>
      </c>
      <c r="CM2" s="76"/>
      <c r="CN2" s="76" t="s">
        <v>45</v>
      </c>
      <c r="CO2" s="76"/>
      <c r="CP2" s="16" t="s">
        <v>46</v>
      </c>
      <c r="CQ2" s="74" t="s">
        <v>47</v>
      </c>
      <c r="CR2" s="75"/>
      <c r="CS2" s="74" t="s">
        <v>48</v>
      </c>
      <c r="CT2" s="75"/>
      <c r="CU2" s="74" t="s">
        <v>49</v>
      </c>
      <c r="CV2" s="75"/>
      <c r="CW2" s="74" t="s">
        <v>50</v>
      </c>
      <c r="CX2" s="75"/>
      <c r="CY2" s="74" t="s">
        <v>51</v>
      </c>
      <c r="CZ2" s="75"/>
      <c r="DA2" s="74" t="s">
        <v>52</v>
      </c>
      <c r="DB2" s="75"/>
      <c r="DC2" s="1" t="s">
        <v>53</v>
      </c>
      <c r="DD2" s="2"/>
      <c r="DE2" s="17" t="s">
        <v>161</v>
      </c>
      <c r="DF2" s="17" t="s">
        <v>162</v>
      </c>
      <c r="DG2" s="2"/>
    </row>
    <row r="3" spans="1:111" x14ac:dyDescent="0.3">
      <c r="A3" s="18" t="s">
        <v>54</v>
      </c>
      <c r="B3" s="18" t="s">
        <v>55</v>
      </c>
      <c r="C3" s="18" t="s">
        <v>56</v>
      </c>
      <c r="D3" s="19" t="s">
        <v>57</v>
      </c>
      <c r="E3" s="20" t="s">
        <v>58</v>
      </c>
      <c r="F3" s="19" t="s">
        <v>57</v>
      </c>
      <c r="G3" s="20" t="s">
        <v>58</v>
      </c>
      <c r="H3" s="19" t="s">
        <v>57</v>
      </c>
      <c r="I3" s="20" t="s">
        <v>58</v>
      </c>
      <c r="J3" s="19" t="s">
        <v>57</v>
      </c>
      <c r="K3" s="21" t="s">
        <v>58</v>
      </c>
      <c r="L3" s="22" t="s">
        <v>57</v>
      </c>
      <c r="M3" s="23" t="s">
        <v>58</v>
      </c>
      <c r="N3" s="22" t="s">
        <v>57</v>
      </c>
      <c r="O3" s="23" t="s">
        <v>58</v>
      </c>
      <c r="P3" s="22" t="s">
        <v>57</v>
      </c>
      <c r="Q3" s="23" t="s">
        <v>58</v>
      </c>
      <c r="R3" s="22" t="s">
        <v>57</v>
      </c>
      <c r="S3" s="23" t="s">
        <v>58</v>
      </c>
      <c r="T3" s="22" t="s">
        <v>57</v>
      </c>
      <c r="U3" s="23" t="s">
        <v>58</v>
      </c>
      <c r="V3" s="22" t="s">
        <v>57</v>
      </c>
      <c r="W3" s="23" t="s">
        <v>58</v>
      </c>
      <c r="X3" s="22" t="s">
        <v>57</v>
      </c>
      <c r="Y3" s="23" t="s">
        <v>58</v>
      </c>
      <c r="Z3" s="22" t="s">
        <v>57</v>
      </c>
      <c r="AA3" s="23" t="s">
        <v>58</v>
      </c>
      <c r="AB3" s="22" t="s">
        <v>57</v>
      </c>
      <c r="AC3" s="23" t="s">
        <v>58</v>
      </c>
      <c r="AD3" s="22" t="s">
        <v>57</v>
      </c>
      <c r="AE3" s="23" t="s">
        <v>58</v>
      </c>
      <c r="AF3" s="22" t="s">
        <v>57</v>
      </c>
      <c r="AG3" s="23" t="s">
        <v>58</v>
      </c>
      <c r="AH3" s="22" t="s">
        <v>57</v>
      </c>
      <c r="AI3" s="23" t="s">
        <v>58</v>
      </c>
      <c r="AJ3" s="22" t="s">
        <v>57</v>
      </c>
      <c r="AK3" s="23" t="s">
        <v>58</v>
      </c>
      <c r="AL3" s="22" t="s">
        <v>57</v>
      </c>
      <c r="AM3" s="23" t="s">
        <v>58</v>
      </c>
      <c r="AN3" s="22" t="s">
        <v>57</v>
      </c>
      <c r="AO3" s="23" t="s">
        <v>58</v>
      </c>
      <c r="AP3" s="22" t="s">
        <v>57</v>
      </c>
      <c r="AQ3" s="23" t="s">
        <v>58</v>
      </c>
      <c r="AR3" s="22" t="s">
        <v>57</v>
      </c>
      <c r="AS3" s="23" t="s">
        <v>58</v>
      </c>
      <c r="AT3" s="22" t="s">
        <v>57</v>
      </c>
      <c r="AU3" s="23" t="s">
        <v>58</v>
      </c>
      <c r="AV3" s="22" t="s">
        <v>57</v>
      </c>
      <c r="AW3" s="23" t="s">
        <v>58</v>
      </c>
      <c r="AX3" s="22" t="s">
        <v>57</v>
      </c>
      <c r="AY3" s="23" t="s">
        <v>58</v>
      </c>
      <c r="AZ3" s="22" t="s">
        <v>57</v>
      </c>
      <c r="BA3" s="23" t="s">
        <v>58</v>
      </c>
      <c r="BB3" s="22" t="s">
        <v>57</v>
      </c>
      <c r="BC3" s="23" t="s">
        <v>58</v>
      </c>
      <c r="BD3" s="22" t="s">
        <v>57</v>
      </c>
      <c r="BE3" s="23" t="s">
        <v>58</v>
      </c>
      <c r="BF3" s="22" t="s">
        <v>57</v>
      </c>
      <c r="BG3" s="23" t="s">
        <v>58</v>
      </c>
      <c r="BH3" s="22" t="s">
        <v>57</v>
      </c>
      <c r="BI3" s="23" t="s">
        <v>58</v>
      </c>
      <c r="BJ3" s="22" t="s">
        <v>57</v>
      </c>
      <c r="BK3" s="23" t="s">
        <v>58</v>
      </c>
      <c r="BL3" s="22" t="s">
        <v>57</v>
      </c>
      <c r="BM3" s="23" t="s">
        <v>58</v>
      </c>
      <c r="BN3" s="22" t="s">
        <v>57</v>
      </c>
      <c r="BO3" s="23" t="s">
        <v>58</v>
      </c>
      <c r="BP3" s="22" t="s">
        <v>57</v>
      </c>
      <c r="BQ3" s="23" t="s">
        <v>58</v>
      </c>
      <c r="BR3" s="22" t="s">
        <v>57</v>
      </c>
      <c r="BS3" s="23" t="s">
        <v>58</v>
      </c>
      <c r="BT3" s="22" t="s">
        <v>57</v>
      </c>
      <c r="BU3" s="23" t="s">
        <v>58</v>
      </c>
      <c r="BV3" s="22" t="s">
        <v>57</v>
      </c>
      <c r="BW3" s="23" t="s">
        <v>58</v>
      </c>
      <c r="BX3" s="22" t="s">
        <v>57</v>
      </c>
      <c r="BY3" s="23" t="s">
        <v>58</v>
      </c>
      <c r="BZ3" s="22" t="s">
        <v>57</v>
      </c>
      <c r="CA3" s="23" t="s">
        <v>58</v>
      </c>
      <c r="CB3" s="22" t="s">
        <v>57</v>
      </c>
      <c r="CC3" s="23" t="s">
        <v>58</v>
      </c>
      <c r="CD3" s="22" t="s">
        <v>57</v>
      </c>
      <c r="CE3" s="23" t="s">
        <v>58</v>
      </c>
      <c r="CF3" s="22" t="s">
        <v>57</v>
      </c>
      <c r="CG3" s="23" t="s">
        <v>58</v>
      </c>
      <c r="CH3" s="22" t="s">
        <v>57</v>
      </c>
      <c r="CI3" s="23" t="s">
        <v>58</v>
      </c>
      <c r="CJ3" s="22" t="s">
        <v>57</v>
      </c>
      <c r="CK3" s="23" t="s">
        <v>58</v>
      </c>
      <c r="CL3" s="22" t="s">
        <v>57</v>
      </c>
      <c r="CM3" s="23" t="s">
        <v>58</v>
      </c>
      <c r="CN3" s="22" t="s">
        <v>57</v>
      </c>
      <c r="CO3" s="23" t="s">
        <v>58</v>
      </c>
      <c r="CP3" s="23" t="s">
        <v>58</v>
      </c>
      <c r="CQ3" s="22" t="s">
        <v>57</v>
      </c>
      <c r="CR3" s="23" t="s">
        <v>58</v>
      </c>
      <c r="CS3" s="22" t="s">
        <v>57</v>
      </c>
      <c r="CT3" s="23" t="s">
        <v>58</v>
      </c>
      <c r="CU3" s="22" t="s">
        <v>57</v>
      </c>
      <c r="CV3" s="23" t="s">
        <v>58</v>
      </c>
      <c r="CW3" s="22" t="s">
        <v>57</v>
      </c>
      <c r="CX3" s="23" t="s">
        <v>58</v>
      </c>
      <c r="CY3" s="22" t="s">
        <v>57</v>
      </c>
      <c r="CZ3" s="23" t="s">
        <v>58</v>
      </c>
      <c r="DA3" s="22" t="s">
        <v>57</v>
      </c>
      <c r="DB3" s="23" t="s">
        <v>58</v>
      </c>
      <c r="DC3" s="3"/>
      <c r="DD3" s="4"/>
      <c r="DE3" s="5"/>
      <c r="DF3" s="5"/>
      <c r="DG3" s="4"/>
    </row>
    <row r="4" spans="1:111" x14ac:dyDescent="0.3">
      <c r="A4" s="24">
        <v>210</v>
      </c>
      <c r="B4" s="24" t="s">
        <v>59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7"/>
      <c r="DA4" s="26"/>
      <c r="DB4" s="26"/>
      <c r="DC4" s="28">
        <f t="shared" ref="DC4:DC50" si="0">SUM(D4:DB4)</f>
        <v>0</v>
      </c>
      <c r="DD4" s="29"/>
      <c r="DE4" s="30">
        <f t="shared" ref="DE4:DE51" si="1">+D4+F4+H4+J4+L4+N4+P4+R4+T4+V4+X4+Z4+AB4+AD4+AF4+AH4+AJ4+AL4+AN4+AP4+AR4+AT4+AV4+AX4+AZ4+BB4+BD4+BF4+BH4+BJ4+BL4+BN4+BP4+BR4+BT4+BV4+BX4+BZ4+CB4+CD4+CF4+CH4+CJ4+CL4+CN4+CQ4+CS4+CU4+CW4+CY4+DA4</f>
        <v>0</v>
      </c>
      <c r="DF4" s="30">
        <f t="shared" ref="DF4:DF51" si="2">+E4+G4+I4+K4+M4+O4+Q4+S4+U4+W4+Y4+AA4+AC4+AE4+AG4+AI4+AK4+AM4+AO4+AQ4+AS4+AU4+AW4+AY4+BA4+BC4+BE4+BG4+BI4+BK4+BM4+BO4+BQ4+BS4+BU4+BW4+BY4+CA4+CC4+CE4+CG4+CI4+CK4+CM4+CO4+CP4+CR4+CT4+CV4+CX4+CZ4+DB4</f>
        <v>0</v>
      </c>
      <c r="DG4" s="2"/>
    </row>
    <row r="5" spans="1:111" x14ac:dyDescent="0.3">
      <c r="A5" s="24">
        <v>220</v>
      </c>
      <c r="B5" s="24" t="s">
        <v>60</v>
      </c>
      <c r="C5" s="25"/>
      <c r="D5" s="31"/>
      <c r="E5" s="31"/>
      <c r="F5" s="32"/>
      <c r="G5" s="32"/>
      <c r="H5" s="32"/>
      <c r="I5" s="32"/>
      <c r="J5" s="32"/>
      <c r="K5" s="32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3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5"/>
      <c r="DA5" s="34"/>
      <c r="DB5" s="34"/>
      <c r="DC5" s="28">
        <f t="shared" si="0"/>
        <v>0</v>
      </c>
      <c r="DD5" s="36"/>
      <c r="DE5" s="30">
        <f t="shared" si="1"/>
        <v>0</v>
      </c>
      <c r="DF5" s="30">
        <f t="shared" si="2"/>
        <v>0</v>
      </c>
      <c r="DG5" s="4"/>
    </row>
    <row r="6" spans="1:111" x14ac:dyDescent="0.3">
      <c r="A6" s="24">
        <v>230</v>
      </c>
      <c r="B6" s="24" t="s">
        <v>61</v>
      </c>
      <c r="C6" s="25"/>
      <c r="D6" s="31"/>
      <c r="E6" s="31"/>
      <c r="F6" s="32"/>
      <c r="G6" s="32"/>
      <c r="H6" s="32"/>
      <c r="I6" s="32"/>
      <c r="J6" s="32"/>
      <c r="K6" s="32"/>
      <c r="L6" s="33"/>
      <c r="M6" s="33"/>
      <c r="N6" s="33"/>
      <c r="O6" s="33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  <c r="DA6" s="34"/>
      <c r="DB6" s="34"/>
      <c r="DC6" s="28">
        <f t="shared" si="0"/>
        <v>0</v>
      </c>
      <c r="DD6" s="36"/>
      <c r="DE6" s="30">
        <f t="shared" si="1"/>
        <v>0</v>
      </c>
      <c r="DF6" s="30">
        <f t="shared" si="2"/>
        <v>0</v>
      </c>
      <c r="DG6" s="4"/>
    </row>
    <row r="7" spans="1:111" x14ac:dyDescent="0.3">
      <c r="A7" s="24">
        <v>270</v>
      </c>
      <c r="B7" s="24" t="s">
        <v>62</v>
      </c>
      <c r="C7" s="25"/>
      <c r="D7" s="31"/>
      <c r="E7" s="31"/>
      <c r="F7" s="32"/>
      <c r="G7" s="32"/>
      <c r="H7" s="32"/>
      <c r="I7" s="32"/>
      <c r="J7" s="32"/>
      <c r="K7" s="32"/>
      <c r="L7" s="33"/>
      <c r="M7" s="33"/>
      <c r="N7" s="33"/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  <c r="DA7" s="34"/>
      <c r="DB7" s="34"/>
      <c r="DC7" s="28">
        <f t="shared" si="0"/>
        <v>0</v>
      </c>
      <c r="DD7" s="36"/>
      <c r="DE7" s="30">
        <f t="shared" si="1"/>
        <v>0</v>
      </c>
      <c r="DF7" s="30">
        <f t="shared" si="2"/>
        <v>0</v>
      </c>
      <c r="DG7" s="4"/>
    </row>
    <row r="8" spans="1:111" x14ac:dyDescent="0.3">
      <c r="A8" s="24">
        <v>340</v>
      </c>
      <c r="B8" s="24" t="s">
        <v>63</v>
      </c>
      <c r="C8" s="25"/>
      <c r="D8" s="31"/>
      <c r="E8" s="31"/>
      <c r="F8" s="32"/>
      <c r="G8" s="32"/>
      <c r="H8" s="32"/>
      <c r="I8" s="32"/>
      <c r="J8" s="32"/>
      <c r="K8" s="32"/>
      <c r="L8" s="33"/>
      <c r="M8" s="33"/>
      <c r="N8" s="33"/>
      <c r="O8" s="33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5"/>
      <c r="DA8" s="34"/>
      <c r="DB8" s="34"/>
      <c r="DC8" s="28">
        <f t="shared" si="0"/>
        <v>0</v>
      </c>
      <c r="DD8" s="36"/>
      <c r="DE8" s="30">
        <f t="shared" si="1"/>
        <v>0</v>
      </c>
      <c r="DF8" s="30">
        <f t="shared" si="2"/>
        <v>0</v>
      </c>
      <c r="DG8" s="4"/>
    </row>
    <row r="9" spans="1:111" x14ac:dyDescent="0.3">
      <c r="A9" s="24">
        <v>410</v>
      </c>
      <c r="B9" s="24" t="s">
        <v>64</v>
      </c>
      <c r="C9" s="25"/>
      <c r="D9" s="31"/>
      <c r="E9" s="31"/>
      <c r="F9" s="32"/>
      <c r="G9" s="32"/>
      <c r="H9" s="32"/>
      <c r="I9" s="32"/>
      <c r="J9" s="32"/>
      <c r="K9" s="32"/>
      <c r="L9" s="33"/>
      <c r="M9" s="33"/>
      <c r="N9" s="33"/>
      <c r="O9" s="3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33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5"/>
      <c r="DA9" s="34"/>
      <c r="DB9" s="34"/>
      <c r="DC9" s="28">
        <f t="shared" si="0"/>
        <v>0</v>
      </c>
      <c r="DD9" s="36"/>
      <c r="DE9" s="30">
        <f t="shared" si="1"/>
        <v>0</v>
      </c>
      <c r="DF9" s="30">
        <f t="shared" si="2"/>
        <v>0</v>
      </c>
      <c r="DG9" s="4"/>
    </row>
    <row r="10" spans="1:111" x14ac:dyDescent="0.3">
      <c r="A10" s="24">
        <v>420</v>
      </c>
      <c r="B10" s="24" t="s">
        <v>65</v>
      </c>
      <c r="C10" s="25"/>
      <c r="D10" s="31"/>
      <c r="E10" s="31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3"/>
      <c r="AD10" s="32"/>
      <c r="AE10" s="32"/>
      <c r="AF10" s="32"/>
      <c r="AG10" s="32"/>
      <c r="AH10" s="32">
        <v>0.45397800470231092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>
        <v>0.91587856292080905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5"/>
      <c r="DA10" s="34"/>
      <c r="DB10" s="34"/>
      <c r="DC10" s="28">
        <f t="shared" si="0"/>
        <v>1.36985656762312</v>
      </c>
      <c r="DD10" s="36"/>
      <c r="DE10" s="30">
        <f t="shared" si="1"/>
        <v>1.36985656762312</v>
      </c>
      <c r="DF10" s="30">
        <f t="shared" si="2"/>
        <v>0</v>
      </c>
      <c r="DG10" s="4"/>
    </row>
    <row r="11" spans="1:111" x14ac:dyDescent="0.3">
      <c r="A11" s="24">
        <v>440</v>
      </c>
      <c r="B11" s="24" t="s">
        <v>66</v>
      </c>
      <c r="C11" s="25"/>
      <c r="D11" s="31"/>
      <c r="E11" s="31"/>
      <c r="F11" s="32"/>
      <c r="G11" s="32"/>
      <c r="H11" s="32"/>
      <c r="I11" s="32"/>
      <c r="J11" s="32"/>
      <c r="K11" s="32"/>
      <c r="L11" s="33"/>
      <c r="M11" s="37">
        <v>19.52795891646953</v>
      </c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33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5"/>
      <c r="DA11" s="34"/>
      <c r="DB11" s="34"/>
      <c r="DC11" s="28">
        <f t="shared" si="0"/>
        <v>19.52795891646953</v>
      </c>
      <c r="DD11" s="36"/>
      <c r="DE11" s="30">
        <f t="shared" si="1"/>
        <v>0</v>
      </c>
      <c r="DF11" s="30">
        <f t="shared" si="2"/>
        <v>19.52795891646953</v>
      </c>
      <c r="DG11" s="4"/>
    </row>
    <row r="12" spans="1:111" x14ac:dyDescent="0.3">
      <c r="A12" s="24">
        <v>460</v>
      </c>
      <c r="B12" s="24" t="s">
        <v>67</v>
      </c>
      <c r="C12" s="25"/>
      <c r="D12" s="31"/>
      <c r="E12" s="38"/>
      <c r="F12" s="39"/>
      <c r="G12" s="39"/>
      <c r="H12" s="39"/>
      <c r="I12" s="39"/>
      <c r="J12" s="39"/>
      <c r="K12" s="39"/>
      <c r="L12" s="40"/>
      <c r="M12" s="40"/>
      <c r="N12" s="40"/>
      <c r="O12" s="4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40"/>
      <c r="AD12" s="39">
        <v>1.8334828305679165</v>
      </c>
      <c r="AE12" s="39"/>
      <c r="AF12" s="39"/>
      <c r="AG12" s="39"/>
      <c r="AH12" s="39">
        <v>1.3619340141069327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40"/>
      <c r="AZ12" s="39"/>
      <c r="BA12" s="39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2"/>
      <c r="DA12" s="41"/>
      <c r="DB12" s="41"/>
      <c r="DC12" s="28">
        <f t="shared" si="0"/>
        <v>3.195416844674849</v>
      </c>
      <c r="DD12" s="36"/>
      <c r="DE12" s="30">
        <f t="shared" si="1"/>
        <v>3.195416844674849</v>
      </c>
      <c r="DF12" s="30">
        <f t="shared" si="2"/>
        <v>0</v>
      </c>
      <c r="DG12" s="4"/>
    </row>
    <row r="13" spans="1:111" x14ac:dyDescent="0.3">
      <c r="A13" s="24">
        <v>480</v>
      </c>
      <c r="B13" s="24" t="s">
        <v>68</v>
      </c>
      <c r="C13" s="25"/>
      <c r="D13" s="31"/>
      <c r="E13" s="38"/>
      <c r="F13" s="39"/>
      <c r="G13" s="39"/>
      <c r="H13" s="39"/>
      <c r="I13" s="39"/>
      <c r="J13" s="39"/>
      <c r="K13" s="39"/>
      <c r="L13" s="40"/>
      <c r="M13" s="40"/>
      <c r="N13" s="40"/>
      <c r="O13" s="40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  <c r="AC13" s="40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2"/>
      <c r="DA13" s="41"/>
      <c r="DB13" s="41"/>
      <c r="DC13" s="28">
        <f t="shared" si="0"/>
        <v>0</v>
      </c>
      <c r="DD13" s="36"/>
      <c r="DE13" s="30">
        <f t="shared" si="1"/>
        <v>0</v>
      </c>
      <c r="DF13" s="30">
        <f t="shared" si="2"/>
        <v>0</v>
      </c>
      <c r="DG13" s="4"/>
    </row>
    <row r="14" spans="1:111" x14ac:dyDescent="0.3">
      <c r="A14" s="24">
        <v>915</v>
      </c>
      <c r="B14" s="24" t="s">
        <v>69</v>
      </c>
      <c r="C14" s="25"/>
      <c r="D14" s="31"/>
      <c r="E14" s="31"/>
      <c r="F14" s="32"/>
      <c r="G14" s="32"/>
      <c r="H14" s="32"/>
      <c r="I14" s="32"/>
      <c r="J14" s="32"/>
      <c r="K14" s="43"/>
      <c r="L14" s="44"/>
      <c r="M14" s="44"/>
      <c r="N14" s="4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4"/>
      <c r="AC14" s="44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7"/>
      <c r="DA14" s="48"/>
      <c r="DB14" s="49"/>
      <c r="DC14" s="28">
        <f t="shared" si="0"/>
        <v>0</v>
      </c>
      <c r="DD14" s="36"/>
      <c r="DE14" s="30">
        <f t="shared" si="1"/>
        <v>0</v>
      </c>
      <c r="DF14" s="30">
        <f t="shared" si="2"/>
        <v>0</v>
      </c>
      <c r="DG14" s="4"/>
    </row>
    <row r="15" spans="1:111" x14ac:dyDescent="0.3">
      <c r="A15" s="50" t="s">
        <v>163</v>
      </c>
      <c r="B15" s="24" t="s">
        <v>70</v>
      </c>
      <c r="C15" s="25"/>
      <c r="D15" s="31"/>
      <c r="E15" s="31"/>
      <c r="F15" s="32"/>
      <c r="G15" s="32"/>
      <c r="H15" s="32"/>
      <c r="I15" s="32"/>
      <c r="J15" s="32"/>
      <c r="K15" s="43"/>
      <c r="L15" s="44"/>
      <c r="M15" s="44"/>
      <c r="N15" s="44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4"/>
      <c r="AC15" s="44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7"/>
      <c r="DA15" s="48"/>
      <c r="DB15" s="51"/>
      <c r="DC15" s="28">
        <f t="shared" si="0"/>
        <v>0</v>
      </c>
      <c r="DD15" s="36"/>
      <c r="DE15" s="30">
        <f t="shared" si="1"/>
        <v>0</v>
      </c>
      <c r="DF15" s="30">
        <f t="shared" si="2"/>
        <v>0</v>
      </c>
      <c r="DG15" s="4"/>
    </row>
    <row r="16" spans="1:111" x14ac:dyDescent="0.3">
      <c r="A16" s="52" t="s">
        <v>164</v>
      </c>
      <c r="B16" s="53" t="s">
        <v>4</v>
      </c>
      <c r="C16" s="54"/>
      <c r="D16" s="31"/>
      <c r="E16" s="38"/>
      <c r="F16" s="39"/>
      <c r="G16" s="39"/>
      <c r="H16" s="39"/>
      <c r="I16" s="39"/>
      <c r="J16" s="39">
        <v>166.31</v>
      </c>
      <c r="K16" s="55">
        <v>13.753295477730537</v>
      </c>
      <c r="L16" s="40"/>
      <c r="M16" s="40"/>
      <c r="N16" s="40"/>
      <c r="O16" s="40"/>
      <c r="P16" s="39"/>
      <c r="Q16" s="39"/>
      <c r="R16" s="39"/>
      <c r="S16" s="39"/>
      <c r="T16" s="39"/>
      <c r="U16" s="39"/>
      <c r="V16" s="39">
        <v>2.99</v>
      </c>
      <c r="W16" s="39"/>
      <c r="X16" s="39"/>
      <c r="Y16" s="39"/>
      <c r="Z16" s="39"/>
      <c r="AA16" s="39"/>
      <c r="AB16" s="40"/>
      <c r="AC16" s="40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1.2211714172277455</v>
      </c>
      <c r="CC16" s="41"/>
      <c r="CD16" s="41"/>
      <c r="CE16" s="41"/>
      <c r="CF16" s="41"/>
      <c r="CG16" s="41"/>
      <c r="CH16" s="41">
        <v>0.59034789864183013</v>
      </c>
      <c r="CI16" s="41"/>
      <c r="CJ16" s="41"/>
      <c r="CK16" s="41"/>
      <c r="CL16" s="41"/>
      <c r="CM16" s="41"/>
      <c r="CN16" s="41"/>
      <c r="CO16" s="41"/>
      <c r="CP16" s="56">
        <v>9</v>
      </c>
      <c r="CQ16" s="41"/>
      <c r="CR16" s="41"/>
      <c r="CS16" s="41">
        <v>6.47</v>
      </c>
      <c r="CT16" s="56">
        <v>5.3403702570210703</v>
      </c>
      <c r="CU16" s="41"/>
      <c r="CV16" s="41"/>
      <c r="CW16" s="41"/>
      <c r="CX16" s="41"/>
      <c r="CY16" s="41"/>
      <c r="CZ16" s="42"/>
      <c r="DA16" s="41"/>
      <c r="DB16" s="34"/>
      <c r="DC16" s="28">
        <f t="shared" si="0"/>
        <v>205.6751850506212</v>
      </c>
      <c r="DD16" s="36"/>
      <c r="DE16" s="30">
        <f t="shared" si="1"/>
        <v>177.58151931586957</v>
      </c>
      <c r="DF16" s="30">
        <f t="shared" si="2"/>
        <v>28.09366573475161</v>
      </c>
      <c r="DG16" s="4"/>
    </row>
    <row r="17" spans="1:111" x14ac:dyDescent="0.3">
      <c r="A17" s="52" t="s">
        <v>165</v>
      </c>
      <c r="B17" s="53" t="s">
        <v>71</v>
      </c>
      <c r="C17" s="54"/>
      <c r="D17" s="31"/>
      <c r="E17" s="38"/>
      <c r="F17" s="39"/>
      <c r="G17" s="39"/>
      <c r="H17" s="39"/>
      <c r="I17" s="39"/>
      <c r="J17" s="39"/>
      <c r="K17" s="39"/>
      <c r="L17" s="40"/>
      <c r="M17" s="40"/>
      <c r="N17" s="40"/>
      <c r="O17" s="40"/>
      <c r="P17" s="39">
        <v>48.63</v>
      </c>
      <c r="Q17" s="55">
        <v>7.5596577280021169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0"/>
      <c r="AD17" s="39">
        <v>11.459267691049476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1"/>
      <c r="BC17" s="41"/>
      <c r="BD17" s="41"/>
      <c r="BE17" s="41"/>
      <c r="BF17" s="41"/>
      <c r="BG17" s="41"/>
      <c r="BH17" s="41">
        <v>6.37</v>
      </c>
      <c r="BI17" s="56">
        <v>5.4768394638455558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v>1.2211714172277455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>
        <v>3.18</v>
      </c>
      <c r="CX17" s="57">
        <v>5.1674328083728982</v>
      </c>
      <c r="CY17" s="46"/>
      <c r="CZ17" s="42"/>
      <c r="DA17" s="41"/>
      <c r="DB17" s="41"/>
      <c r="DC17" s="28">
        <f t="shared" si="0"/>
        <v>89.0643691084978</v>
      </c>
      <c r="DD17" s="36"/>
      <c r="DE17" s="30">
        <f t="shared" si="1"/>
        <v>70.860439108277234</v>
      </c>
      <c r="DF17" s="30">
        <f t="shared" si="2"/>
        <v>18.20393000022057</v>
      </c>
      <c r="DG17" s="4"/>
    </row>
    <row r="18" spans="1:111" x14ac:dyDescent="0.3">
      <c r="A18" s="52" t="s">
        <v>166</v>
      </c>
      <c r="B18" s="53" t="s">
        <v>72</v>
      </c>
      <c r="C18" s="54"/>
      <c r="D18" s="31"/>
      <c r="E18" s="38"/>
      <c r="F18" s="39"/>
      <c r="G18" s="39"/>
      <c r="H18" s="39"/>
      <c r="I18" s="39"/>
      <c r="J18" s="39"/>
      <c r="K18" s="39"/>
      <c r="L18" s="40"/>
      <c r="M18" s="40"/>
      <c r="N18" s="40"/>
      <c r="O18" s="40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0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>
        <v>6.2988222509884348</v>
      </c>
      <c r="CG18" s="59">
        <v>6.8417608921018811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2"/>
      <c r="DA18" s="41"/>
      <c r="DB18" s="41"/>
      <c r="DC18" s="28">
        <f t="shared" si="0"/>
        <v>13.140583143090316</v>
      </c>
      <c r="DD18" s="36"/>
      <c r="DE18" s="30">
        <f t="shared" si="1"/>
        <v>6.2988222509884348</v>
      </c>
      <c r="DF18" s="30">
        <f t="shared" si="2"/>
        <v>6.8417608921018811</v>
      </c>
      <c r="DG18" s="4"/>
    </row>
    <row r="19" spans="1:111" x14ac:dyDescent="0.3">
      <c r="A19" s="52" t="s">
        <v>167</v>
      </c>
      <c r="B19" s="53" t="s">
        <v>73</v>
      </c>
      <c r="C19" s="54"/>
      <c r="D19" s="31"/>
      <c r="E19" s="31"/>
      <c r="F19" s="32"/>
      <c r="G19" s="32"/>
      <c r="H19" s="32"/>
      <c r="I19" s="32"/>
      <c r="J19" s="32"/>
      <c r="K19" s="43"/>
      <c r="L19" s="44">
        <v>181.03</v>
      </c>
      <c r="M19" s="44"/>
      <c r="N19" s="44">
        <v>0.40161855448394512</v>
      </c>
      <c r="O19" s="58">
        <v>5.0366976018351561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4"/>
      <c r="AC19" s="44"/>
      <c r="AD19" s="45">
        <v>24.8</v>
      </c>
      <c r="AE19" s="58">
        <v>7.6805304540466608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>
        <v>0.93344937467948152</v>
      </c>
      <c r="BS19" s="46"/>
      <c r="BT19" s="46"/>
      <c r="BU19" s="46"/>
      <c r="BV19" s="46">
        <v>0.84422259621747231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2"/>
      <c r="DA19" s="48"/>
      <c r="DB19" s="49"/>
      <c r="DC19" s="28">
        <f t="shared" si="0"/>
        <v>220.7265185812627</v>
      </c>
      <c r="DD19" s="36"/>
      <c r="DE19" s="30">
        <f t="shared" si="1"/>
        <v>208.00929052538089</v>
      </c>
      <c r="DF19" s="30">
        <f t="shared" si="2"/>
        <v>12.717228055881817</v>
      </c>
      <c r="DG19" s="4"/>
    </row>
    <row r="20" spans="1:111" x14ac:dyDescent="0.3">
      <c r="A20" s="52" t="s">
        <v>168</v>
      </c>
      <c r="B20" s="53" t="s">
        <v>20</v>
      </c>
      <c r="C20" s="54"/>
      <c r="D20" s="31"/>
      <c r="E20" s="31"/>
      <c r="F20" s="32"/>
      <c r="G20" s="32"/>
      <c r="H20" s="32"/>
      <c r="I20" s="32"/>
      <c r="J20" s="32"/>
      <c r="K20" s="43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4"/>
      <c r="AC20" s="44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>
        <v>91.93</v>
      </c>
      <c r="AQ20" s="58">
        <v>9.8385788019652924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>
        <v>0.42211129810873615</v>
      </c>
      <c r="BW20" s="46"/>
      <c r="BX20" s="46"/>
      <c r="BY20" s="46"/>
      <c r="BZ20" s="46"/>
      <c r="CA20" s="46"/>
      <c r="CB20" s="46">
        <v>0.61058570861387274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>
        <v>8.98</v>
      </c>
      <c r="CO20" s="59">
        <v>5.4724816236276306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7"/>
      <c r="DA20" s="48"/>
      <c r="DB20" s="51"/>
      <c r="DC20" s="28">
        <f t="shared" si="0"/>
        <v>117.25375743231554</v>
      </c>
      <c r="DD20" s="36"/>
      <c r="DE20" s="30">
        <f t="shared" si="1"/>
        <v>101.94269700672261</v>
      </c>
      <c r="DF20" s="30">
        <f t="shared" si="2"/>
        <v>15.311060425592924</v>
      </c>
      <c r="DG20" s="4"/>
    </row>
    <row r="21" spans="1:111" x14ac:dyDescent="0.3">
      <c r="A21" s="52" t="s">
        <v>169</v>
      </c>
      <c r="B21" s="53" t="s">
        <v>21</v>
      </c>
      <c r="C21" s="54"/>
      <c r="D21" s="31"/>
      <c r="E21" s="31"/>
      <c r="F21" s="32"/>
      <c r="G21" s="32"/>
      <c r="H21" s="32"/>
      <c r="I21" s="32"/>
      <c r="J21" s="32"/>
      <c r="K21" s="43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4"/>
      <c r="AC21" s="44"/>
      <c r="AD21" s="45">
        <v>6.4171899069877076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>
        <v>64.98</v>
      </c>
      <c r="AS21" s="58">
        <v>8.4199871310250494</v>
      </c>
      <c r="AT21" s="45"/>
      <c r="AU21" s="45"/>
      <c r="AV21" s="45"/>
      <c r="AW21" s="45"/>
      <c r="AX21" s="45"/>
      <c r="AY21" s="45"/>
      <c r="AZ21" s="45"/>
      <c r="BA21" s="45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>
        <v>34.63960032424027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8"/>
      <c r="DB21" s="51"/>
      <c r="DC21" s="28">
        <f t="shared" si="0"/>
        <v>114.45677736225304</v>
      </c>
      <c r="DD21" s="36"/>
      <c r="DE21" s="30">
        <f t="shared" si="1"/>
        <v>106.03679023122797</v>
      </c>
      <c r="DF21" s="30">
        <f t="shared" si="2"/>
        <v>8.4199871310250494</v>
      </c>
      <c r="DG21" s="4"/>
    </row>
    <row r="22" spans="1:111" x14ac:dyDescent="0.3">
      <c r="A22" s="52" t="s">
        <v>170</v>
      </c>
      <c r="B22" s="53" t="s">
        <v>74</v>
      </c>
      <c r="C22" s="54"/>
      <c r="D22" s="31"/>
      <c r="E22" s="31"/>
      <c r="F22" s="32"/>
      <c r="G22" s="32"/>
      <c r="H22" s="32"/>
      <c r="I22" s="32"/>
      <c r="J22" s="32"/>
      <c r="K22" s="43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>
        <v>0.54</v>
      </c>
      <c r="W22" s="45"/>
      <c r="X22" s="45"/>
      <c r="Y22" s="45"/>
      <c r="Z22" s="45"/>
      <c r="AA22" s="45"/>
      <c r="AB22" s="44"/>
      <c r="AC22" s="44"/>
      <c r="AD22" s="60">
        <v>1.8334828305679165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>
        <v>28.467591223593431</v>
      </c>
      <c r="AW22" s="45"/>
      <c r="AX22" s="45"/>
      <c r="AY22" s="45"/>
      <c r="AZ22" s="45"/>
      <c r="BA22" s="45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>
        <v>14.654057006732945</v>
      </c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7"/>
      <c r="DA22" s="48"/>
      <c r="DB22" s="51"/>
      <c r="DC22" s="28">
        <f t="shared" si="0"/>
        <v>45.495131060894295</v>
      </c>
      <c r="DD22" s="36"/>
      <c r="DE22" s="30">
        <f t="shared" si="1"/>
        <v>45.495131060894295</v>
      </c>
      <c r="DF22" s="30">
        <f t="shared" si="2"/>
        <v>0</v>
      </c>
      <c r="DG22" s="4"/>
    </row>
    <row r="23" spans="1:111" x14ac:dyDescent="0.3">
      <c r="A23" s="52" t="s">
        <v>171</v>
      </c>
      <c r="B23" s="53" t="s">
        <v>75</v>
      </c>
      <c r="C23" s="54"/>
      <c r="D23" s="31"/>
      <c r="E23" s="31"/>
      <c r="F23" s="32"/>
      <c r="G23" s="32"/>
      <c r="H23" s="32"/>
      <c r="I23" s="32"/>
      <c r="J23" s="32"/>
      <c r="K23" s="43"/>
      <c r="L23" s="44"/>
      <c r="M23" s="44"/>
      <c r="N23" s="44">
        <v>0.19453398732816091</v>
      </c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4"/>
      <c r="AC23" s="44"/>
      <c r="AD23" s="45"/>
      <c r="AE23" s="45"/>
      <c r="AF23" s="45"/>
      <c r="AG23" s="45"/>
      <c r="AH23" s="45">
        <v>48.63</v>
      </c>
      <c r="AI23" s="58">
        <v>7.6548421327620524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>
        <v>29.58</v>
      </c>
      <c r="BW23" s="59">
        <v>6.6456580822952676</v>
      </c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7"/>
      <c r="DA23" s="48"/>
      <c r="DB23" s="51"/>
      <c r="DC23" s="28">
        <f t="shared" si="0"/>
        <v>92.705034202385491</v>
      </c>
      <c r="DD23" s="36"/>
      <c r="DE23" s="30">
        <f t="shared" si="1"/>
        <v>78.404533987328165</v>
      </c>
      <c r="DF23" s="30">
        <f t="shared" si="2"/>
        <v>14.300500215057319</v>
      </c>
      <c r="DG23" s="4"/>
    </row>
    <row r="24" spans="1:111" x14ac:dyDescent="0.3">
      <c r="A24" s="52" t="s">
        <v>172</v>
      </c>
      <c r="B24" s="53" t="s">
        <v>30</v>
      </c>
      <c r="C24" s="54"/>
      <c r="D24" s="31"/>
      <c r="E24" s="31"/>
      <c r="F24" s="32"/>
      <c r="G24" s="32"/>
      <c r="H24" s="32"/>
      <c r="I24" s="32"/>
      <c r="J24" s="61"/>
      <c r="K24" s="43"/>
      <c r="L24" s="44"/>
      <c r="M24" s="44"/>
      <c r="N24" s="44">
        <v>0.1</v>
      </c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6"/>
      <c r="BC24" s="46"/>
      <c r="BD24" s="46"/>
      <c r="BE24" s="46"/>
      <c r="BF24" s="46"/>
      <c r="BG24" s="46"/>
      <c r="BH24" s="46"/>
      <c r="BI24" s="46"/>
      <c r="BJ24" s="46">
        <v>42.73</v>
      </c>
      <c r="BK24" s="59">
        <v>7.2488749124606411</v>
      </c>
      <c r="BL24" s="46"/>
      <c r="BM24" s="46"/>
      <c r="BN24" s="46"/>
      <c r="BO24" s="46"/>
      <c r="BP24" s="46"/>
      <c r="BQ24" s="46"/>
      <c r="BR24" s="46">
        <v>1.4001740620192225</v>
      </c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7"/>
      <c r="DA24" s="48"/>
      <c r="DB24" s="51"/>
      <c r="DC24" s="28">
        <f t="shared" si="0"/>
        <v>51.479048974479866</v>
      </c>
      <c r="DD24" s="36"/>
      <c r="DE24" s="30">
        <f t="shared" si="1"/>
        <v>44.230174062019223</v>
      </c>
      <c r="DF24" s="30">
        <f t="shared" si="2"/>
        <v>7.2488749124606411</v>
      </c>
      <c r="DG24" s="4"/>
    </row>
    <row r="25" spans="1:111" x14ac:dyDescent="0.3">
      <c r="A25" s="52" t="s">
        <v>173</v>
      </c>
      <c r="B25" s="53" t="s">
        <v>76</v>
      </c>
      <c r="C25" s="54"/>
      <c r="D25" s="31"/>
      <c r="E25" s="31"/>
      <c r="F25" s="32"/>
      <c r="G25" s="32"/>
      <c r="H25" s="32"/>
      <c r="I25" s="32"/>
      <c r="J25" s="32"/>
      <c r="K25" s="43"/>
      <c r="L25" s="44"/>
      <c r="M25" s="44"/>
      <c r="N25" s="44"/>
      <c r="O25" s="4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4"/>
      <c r="AC25" s="44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/>
      <c r="BC25" s="46"/>
      <c r="BD25" s="46"/>
      <c r="BE25" s="46"/>
      <c r="BF25" s="46"/>
      <c r="BG25" s="46"/>
      <c r="BH25" s="46">
        <v>2.6908050944804707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>
        <v>0.61058570861387274</v>
      </c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7"/>
      <c r="DA25" s="48"/>
      <c r="DB25" s="51"/>
      <c r="DC25" s="28">
        <f t="shared" si="0"/>
        <v>3.3013908030943435</v>
      </c>
      <c r="DD25" s="36"/>
      <c r="DE25" s="30">
        <f t="shared" si="1"/>
        <v>3.3013908030943435</v>
      </c>
      <c r="DF25" s="30">
        <f t="shared" si="2"/>
        <v>0</v>
      </c>
      <c r="DG25" s="4"/>
    </row>
    <row r="26" spans="1:111" x14ac:dyDescent="0.3">
      <c r="A26" s="52" t="s">
        <v>174</v>
      </c>
      <c r="B26" s="53" t="s">
        <v>77</v>
      </c>
      <c r="C26" s="54"/>
      <c r="D26" s="31"/>
      <c r="E26" s="31"/>
      <c r="F26" s="32"/>
      <c r="G26" s="32"/>
      <c r="H26" s="32"/>
      <c r="I26" s="32"/>
      <c r="J26" s="32"/>
      <c r="K26" s="43"/>
      <c r="L26" s="44"/>
      <c r="M26" s="44"/>
      <c r="N26" s="44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>
        <v>39</v>
      </c>
      <c r="AA26" s="58">
        <v>7.5034645251920349</v>
      </c>
      <c r="AB26" s="44"/>
      <c r="AC26" s="44"/>
      <c r="AD26" s="45">
        <v>4.5837070764197909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>
        <v>49.52</v>
      </c>
      <c r="BS26" s="59">
        <v>12.729384136489713</v>
      </c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7"/>
      <c r="DA26" s="48"/>
      <c r="DB26" s="51"/>
      <c r="DC26" s="28">
        <f t="shared" si="0"/>
        <v>113.33655573810155</v>
      </c>
      <c r="DD26" s="36"/>
      <c r="DE26" s="30">
        <f t="shared" si="1"/>
        <v>93.103707076419795</v>
      </c>
      <c r="DF26" s="30">
        <f t="shared" si="2"/>
        <v>20.23284866168175</v>
      </c>
      <c r="DG26" s="4"/>
    </row>
    <row r="27" spans="1:111" x14ac:dyDescent="0.3">
      <c r="A27" s="52" t="s">
        <v>175</v>
      </c>
      <c r="B27" s="53" t="s">
        <v>78</v>
      </c>
      <c r="C27" s="54"/>
      <c r="D27" s="31"/>
      <c r="E27" s="31"/>
      <c r="F27" s="32"/>
      <c r="G27" s="32"/>
      <c r="H27" s="32"/>
      <c r="I27" s="32"/>
      <c r="J27" s="32"/>
      <c r="K27" s="43"/>
      <c r="L27" s="44"/>
      <c r="M27" s="44"/>
      <c r="N27" s="44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4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6"/>
      <c r="BC27" s="46"/>
      <c r="BD27" s="46"/>
      <c r="BE27" s="46"/>
      <c r="BF27" s="46">
        <v>37</v>
      </c>
      <c r="BG27" s="59">
        <v>6.9472664973779548</v>
      </c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>
        <v>15.13</v>
      </c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7"/>
      <c r="DA27" s="48"/>
      <c r="DB27" s="51"/>
      <c r="DC27" s="28">
        <f t="shared" si="0"/>
        <v>59.077266497377956</v>
      </c>
      <c r="DD27" s="36"/>
      <c r="DE27" s="30">
        <f t="shared" si="1"/>
        <v>52.13</v>
      </c>
      <c r="DF27" s="30">
        <f t="shared" si="2"/>
        <v>6.9472664973779548</v>
      </c>
      <c r="DG27" s="4"/>
    </row>
    <row r="28" spans="1:111" x14ac:dyDescent="0.3">
      <c r="A28" s="52" t="s">
        <v>176</v>
      </c>
      <c r="B28" s="53" t="s">
        <v>79</v>
      </c>
      <c r="C28" s="54"/>
      <c r="D28" s="31"/>
      <c r="E28" s="31"/>
      <c r="F28" s="32"/>
      <c r="G28" s="32"/>
      <c r="H28" s="32"/>
      <c r="I28" s="32"/>
      <c r="J28" s="32"/>
      <c r="K28" s="43"/>
      <c r="L28" s="44"/>
      <c r="M28" s="44"/>
      <c r="N28" s="44"/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4"/>
      <c r="AC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>
        <v>37.96</v>
      </c>
      <c r="AW28" s="58">
        <v>9.9943142497532342</v>
      </c>
      <c r="AX28" s="45"/>
      <c r="AY28" s="45"/>
      <c r="AZ28" s="45"/>
      <c r="BA28" s="45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>
        <v>3.6635142516832362</v>
      </c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7"/>
      <c r="DA28" s="48"/>
      <c r="DB28" s="51"/>
      <c r="DC28" s="28">
        <f t="shared" si="0"/>
        <v>51.617828501436477</v>
      </c>
      <c r="DD28" s="36"/>
      <c r="DE28" s="30">
        <f t="shared" si="1"/>
        <v>41.62351425168324</v>
      </c>
      <c r="DF28" s="30">
        <f t="shared" si="2"/>
        <v>9.9943142497532342</v>
      </c>
      <c r="DG28" s="4"/>
    </row>
    <row r="29" spans="1:111" x14ac:dyDescent="0.3">
      <c r="A29" s="52" t="s">
        <v>177</v>
      </c>
      <c r="B29" s="53" t="s">
        <v>80</v>
      </c>
      <c r="C29" s="54"/>
      <c r="D29" s="31"/>
      <c r="E29" s="31"/>
      <c r="F29" s="32"/>
      <c r="G29" s="32"/>
      <c r="H29" s="32"/>
      <c r="I29" s="32"/>
      <c r="J29" s="32"/>
      <c r="K29" s="43"/>
      <c r="L29" s="44"/>
      <c r="M29" s="44"/>
      <c r="N29" s="44"/>
      <c r="O29" s="44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>
        <v>29.22</v>
      </c>
      <c r="BA29" s="59">
        <v>11.537744196898764</v>
      </c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>
        <v>7.937614211980347</v>
      </c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>
        <v>4.6399999999999997</v>
      </c>
      <c r="CZ29" s="47"/>
      <c r="DA29" s="48"/>
      <c r="DB29" s="62"/>
      <c r="DC29" s="28">
        <f t="shared" si="0"/>
        <v>53.33535840887911</v>
      </c>
      <c r="DD29" s="36"/>
      <c r="DE29" s="30">
        <f t="shared" si="1"/>
        <v>41.797614211980346</v>
      </c>
      <c r="DF29" s="30">
        <f t="shared" si="2"/>
        <v>11.537744196898764</v>
      </c>
      <c r="DG29" s="4"/>
    </row>
    <row r="30" spans="1:111" x14ac:dyDescent="0.3">
      <c r="A30" s="52" t="s">
        <v>178</v>
      </c>
      <c r="B30" s="53" t="s">
        <v>81</v>
      </c>
      <c r="C30" s="54"/>
      <c r="D30" s="31">
        <v>56.27</v>
      </c>
      <c r="E30" s="63">
        <v>12.961702892107395</v>
      </c>
      <c r="F30" s="32"/>
      <c r="G30" s="32"/>
      <c r="H30" s="32"/>
      <c r="I30" s="32"/>
      <c r="J30" s="32"/>
      <c r="K30" s="43"/>
      <c r="L30" s="44"/>
      <c r="M30" s="44"/>
      <c r="N30" s="44"/>
      <c r="O30" s="44"/>
      <c r="P30" s="45"/>
      <c r="Q30" s="45"/>
      <c r="R30" s="45"/>
      <c r="S30" s="45"/>
      <c r="T30" s="45">
        <v>2</v>
      </c>
      <c r="U30" s="58">
        <v>5.1055056052760728</v>
      </c>
      <c r="V30" s="45"/>
      <c r="W30" s="45"/>
      <c r="X30" s="45"/>
      <c r="Y30" s="45"/>
      <c r="Z30" s="45"/>
      <c r="AA30" s="45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7"/>
      <c r="DA30" s="48"/>
      <c r="DB30" s="49"/>
      <c r="DC30" s="28">
        <f t="shared" si="0"/>
        <v>76.337208497383472</v>
      </c>
      <c r="DD30" s="36"/>
      <c r="DE30" s="30">
        <f t="shared" si="1"/>
        <v>58.27</v>
      </c>
      <c r="DF30" s="30">
        <f t="shared" si="2"/>
        <v>18.067208497383469</v>
      </c>
      <c r="DG30" s="4"/>
    </row>
    <row r="31" spans="1:111" x14ac:dyDescent="0.3">
      <c r="A31" s="52" t="s">
        <v>179</v>
      </c>
      <c r="B31" s="53" t="s">
        <v>37</v>
      </c>
      <c r="C31" s="54"/>
      <c r="D31" s="31"/>
      <c r="E31" s="31"/>
      <c r="F31" s="32"/>
      <c r="G31" s="32"/>
      <c r="H31" s="32"/>
      <c r="I31" s="32"/>
      <c r="J31" s="32"/>
      <c r="K31" s="43"/>
      <c r="L31" s="44"/>
      <c r="M31" s="44"/>
      <c r="N31" s="44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>
        <v>44.94</v>
      </c>
      <c r="BY31" s="59">
        <v>7.3650457582700559</v>
      </c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7"/>
      <c r="DA31" s="48"/>
      <c r="DB31" s="51"/>
      <c r="DC31" s="28">
        <f t="shared" si="0"/>
        <v>52.305045758270055</v>
      </c>
      <c r="DD31" s="36"/>
      <c r="DE31" s="30">
        <f t="shared" si="1"/>
        <v>44.94</v>
      </c>
      <c r="DF31" s="30">
        <f t="shared" si="2"/>
        <v>7.3650457582700559</v>
      </c>
      <c r="DG31" s="4"/>
    </row>
    <row r="32" spans="1:111" x14ac:dyDescent="0.3">
      <c r="A32" s="52" t="s">
        <v>180</v>
      </c>
      <c r="B32" s="53" t="s">
        <v>82</v>
      </c>
      <c r="C32" s="54"/>
      <c r="D32" s="64"/>
      <c r="E32" s="64"/>
      <c r="F32" s="32"/>
      <c r="G32" s="32"/>
      <c r="H32" s="32"/>
      <c r="I32" s="32"/>
      <c r="J32" s="32"/>
      <c r="K32" s="43"/>
      <c r="L32" s="44"/>
      <c r="M32" s="44"/>
      <c r="N32" s="44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4"/>
      <c r="AC32" s="44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6">
        <v>0.84716413836457172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7"/>
      <c r="DA32" s="48"/>
      <c r="DB32" s="51"/>
      <c r="DC32" s="28">
        <f t="shared" si="0"/>
        <v>0.84716413836457172</v>
      </c>
      <c r="DD32" s="36"/>
      <c r="DE32" s="30">
        <f t="shared" si="1"/>
        <v>0.84716413836457172</v>
      </c>
      <c r="DF32" s="30">
        <f t="shared" si="2"/>
        <v>0</v>
      </c>
      <c r="DG32" s="4"/>
    </row>
    <row r="33" spans="1:111" x14ac:dyDescent="0.3">
      <c r="A33" s="52" t="s">
        <v>181</v>
      </c>
      <c r="B33" s="53" t="s">
        <v>42</v>
      </c>
      <c r="C33" s="54"/>
      <c r="D33" s="31"/>
      <c r="E33" s="31"/>
      <c r="F33" s="32"/>
      <c r="G33" s="32"/>
      <c r="H33" s="32"/>
      <c r="I33" s="32"/>
      <c r="J33" s="32"/>
      <c r="K33" s="43"/>
      <c r="L33" s="44"/>
      <c r="M33" s="44"/>
      <c r="N33" s="44"/>
      <c r="O33" s="44"/>
      <c r="P33" s="45"/>
      <c r="Q33" s="45"/>
      <c r="R33" s="45"/>
      <c r="S33" s="45"/>
      <c r="T33" s="45"/>
      <c r="U33" s="45"/>
      <c r="V33" s="45">
        <v>1.25</v>
      </c>
      <c r="W33" s="45"/>
      <c r="X33" s="45"/>
      <c r="Y33" s="45"/>
      <c r="Z33" s="45"/>
      <c r="AA33" s="45"/>
      <c r="AB33" s="44"/>
      <c r="AC33" s="4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>
        <v>48.59</v>
      </c>
      <c r="BO33" s="59">
        <v>15.0642690532515</v>
      </c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>
        <v>129.41999999999999</v>
      </c>
      <c r="CI33" s="59">
        <v>16.904653785284562</v>
      </c>
      <c r="CJ33" s="46"/>
      <c r="CK33" s="46"/>
      <c r="CL33" s="46"/>
      <c r="CM33" s="46"/>
      <c r="CN33" s="46"/>
      <c r="CO33" s="46"/>
      <c r="CP33" s="56">
        <v>9</v>
      </c>
      <c r="CQ33" s="46"/>
      <c r="CR33" s="46"/>
      <c r="CS33" s="46"/>
      <c r="CT33" s="46"/>
      <c r="CU33" s="46"/>
      <c r="CV33" s="46"/>
      <c r="CW33" s="46"/>
      <c r="CX33" s="46"/>
      <c r="CY33" s="41">
        <v>4.6399999999999997</v>
      </c>
      <c r="CZ33" s="57">
        <v>10.732346516622828</v>
      </c>
      <c r="DA33" s="48"/>
      <c r="DB33" s="51"/>
      <c r="DC33" s="28">
        <f t="shared" si="0"/>
        <v>235.60126935515888</v>
      </c>
      <c r="DD33" s="36"/>
      <c r="DE33" s="30">
        <f t="shared" si="1"/>
        <v>183.89999999999998</v>
      </c>
      <c r="DF33" s="30">
        <f t="shared" si="2"/>
        <v>51.701269355158885</v>
      </c>
      <c r="DG33" s="4"/>
    </row>
    <row r="34" spans="1:111" x14ac:dyDescent="0.3">
      <c r="A34" s="52" t="s">
        <v>182</v>
      </c>
      <c r="B34" s="53" t="s">
        <v>83</v>
      </c>
      <c r="C34" s="54"/>
      <c r="D34" s="31"/>
      <c r="E34" s="31"/>
      <c r="F34" s="32"/>
      <c r="G34" s="32"/>
      <c r="H34" s="32"/>
      <c r="I34" s="32"/>
      <c r="J34" s="32"/>
      <c r="K34" s="43"/>
      <c r="L34" s="44"/>
      <c r="M34" s="44"/>
      <c r="N34" s="44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4"/>
      <c r="AC34" s="44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>
        <v>42.16</v>
      </c>
      <c r="CM34" s="59">
        <v>12.219058110969577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7"/>
      <c r="DA34" s="48"/>
      <c r="DB34" s="51"/>
      <c r="DC34" s="28">
        <f t="shared" si="0"/>
        <v>54.379058110969574</v>
      </c>
      <c r="DD34" s="36"/>
      <c r="DE34" s="30">
        <f t="shared" si="1"/>
        <v>42.16</v>
      </c>
      <c r="DF34" s="30">
        <f t="shared" si="2"/>
        <v>12.219058110969577</v>
      </c>
      <c r="DG34" s="4"/>
    </row>
    <row r="35" spans="1:111" x14ac:dyDescent="0.3">
      <c r="A35" s="52" t="s">
        <v>183</v>
      </c>
      <c r="B35" s="53" t="s">
        <v>84</v>
      </c>
      <c r="C35" s="54"/>
      <c r="D35" s="31"/>
      <c r="E35" s="31"/>
      <c r="F35" s="32"/>
      <c r="G35" s="32"/>
      <c r="H35" s="32"/>
      <c r="I35" s="32"/>
      <c r="J35" s="32"/>
      <c r="K35" s="43"/>
      <c r="L35" s="44"/>
      <c r="M35" s="44"/>
      <c r="N35" s="44"/>
      <c r="O35" s="44"/>
      <c r="P35" s="45"/>
      <c r="Q35" s="45"/>
      <c r="R35" s="45">
        <v>34.47</v>
      </c>
      <c r="S35" s="45"/>
      <c r="T35" s="45"/>
      <c r="U35" s="45"/>
      <c r="V35" s="45"/>
      <c r="W35" s="45"/>
      <c r="X35" s="45"/>
      <c r="Y35" s="45"/>
      <c r="Z35" s="45"/>
      <c r="AA35" s="45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  <c r="DA35" s="48"/>
      <c r="DB35" s="51"/>
      <c r="DC35" s="28">
        <f t="shared" si="0"/>
        <v>34.47</v>
      </c>
      <c r="DD35" s="36"/>
      <c r="DE35" s="30">
        <f t="shared" si="1"/>
        <v>34.47</v>
      </c>
      <c r="DF35" s="30">
        <f t="shared" si="2"/>
        <v>0</v>
      </c>
      <c r="DG35" s="4"/>
    </row>
    <row r="36" spans="1:111" x14ac:dyDescent="0.3">
      <c r="A36" s="52" t="s">
        <v>184</v>
      </c>
      <c r="B36" s="53" t="s">
        <v>85</v>
      </c>
      <c r="C36" s="54"/>
      <c r="D36" s="31"/>
      <c r="E36" s="31"/>
      <c r="F36" s="32"/>
      <c r="G36" s="32"/>
      <c r="H36" s="32"/>
      <c r="I36" s="32"/>
      <c r="J36" s="32"/>
      <c r="K36" s="43"/>
      <c r="L36" s="44"/>
      <c r="M36" s="44"/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4"/>
      <c r="AC36" s="44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/>
      <c r="BC36" s="46"/>
      <c r="BD36" s="46">
        <v>57.96</v>
      </c>
      <c r="BE36" s="59">
        <v>8.050717512558796</v>
      </c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7"/>
      <c r="DA36" s="48"/>
      <c r="DB36" s="62"/>
      <c r="DC36" s="28">
        <f t="shared" si="0"/>
        <v>66.010717512558799</v>
      </c>
      <c r="DD36" s="36"/>
      <c r="DE36" s="30">
        <f t="shared" si="1"/>
        <v>57.96</v>
      </c>
      <c r="DF36" s="30">
        <f t="shared" si="2"/>
        <v>8.050717512558796</v>
      </c>
      <c r="DG36" s="4"/>
    </row>
    <row r="37" spans="1:111" x14ac:dyDescent="0.3">
      <c r="A37" s="52" t="s">
        <v>185</v>
      </c>
      <c r="B37" s="53" t="s">
        <v>86</v>
      </c>
      <c r="C37" s="54"/>
      <c r="D37" s="31"/>
      <c r="E37" s="31"/>
      <c r="F37" s="32"/>
      <c r="G37" s="32"/>
      <c r="H37" s="32"/>
      <c r="I37" s="32"/>
      <c r="J37" s="32"/>
      <c r="K37" s="43"/>
      <c r="L37" s="44"/>
      <c r="M37" s="44"/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>
        <v>4.8846856689109819</v>
      </c>
      <c r="CC37" s="59">
        <v>8.5706766585606591</v>
      </c>
      <c r="CD37" s="46">
        <v>29.42</v>
      </c>
      <c r="CE37" s="59">
        <v>11.548180077420636</v>
      </c>
      <c r="CF37" s="46">
        <v>2.42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7"/>
      <c r="DA37" s="48"/>
      <c r="DB37" s="62"/>
      <c r="DC37" s="28">
        <f t="shared" si="0"/>
        <v>56.843542404892275</v>
      </c>
      <c r="DD37" s="36"/>
      <c r="DE37" s="30">
        <f t="shared" si="1"/>
        <v>36.724685668910986</v>
      </c>
      <c r="DF37" s="30">
        <f t="shared" si="2"/>
        <v>20.118856735981296</v>
      </c>
      <c r="DG37" s="4"/>
    </row>
    <row r="38" spans="1:111" x14ac:dyDescent="0.3">
      <c r="A38" s="52" t="s">
        <v>186</v>
      </c>
      <c r="B38" s="53" t="s">
        <v>87</v>
      </c>
      <c r="C38" s="54"/>
      <c r="D38" s="31"/>
      <c r="E38" s="31"/>
      <c r="F38" s="32"/>
      <c r="G38" s="32"/>
      <c r="H38" s="32"/>
      <c r="I38" s="32"/>
      <c r="J38" s="32"/>
      <c r="K38" s="43"/>
      <c r="L38" s="44"/>
      <c r="M38" s="44"/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>
        <v>7.7056638085410816</v>
      </c>
      <c r="AA38" s="45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>
        <v>0.61058570861387274</v>
      </c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>
        <v>31.38</v>
      </c>
      <c r="CV38" s="59">
        <v>6.651392082582011</v>
      </c>
      <c r="CW38" s="46"/>
      <c r="CX38" s="46"/>
      <c r="CY38" s="46"/>
      <c r="CZ38" s="47"/>
      <c r="DA38" s="48"/>
      <c r="DB38" s="62"/>
      <c r="DC38" s="28">
        <f t="shared" si="0"/>
        <v>46.347641599736967</v>
      </c>
      <c r="DD38" s="36"/>
      <c r="DE38" s="30">
        <f t="shared" si="1"/>
        <v>39.696249517154953</v>
      </c>
      <c r="DF38" s="30">
        <f t="shared" si="2"/>
        <v>6.651392082582011</v>
      </c>
      <c r="DG38" s="4"/>
    </row>
    <row r="39" spans="1:111" x14ac:dyDescent="0.3">
      <c r="A39" s="52" t="s">
        <v>187</v>
      </c>
      <c r="B39" s="53" t="s">
        <v>88</v>
      </c>
      <c r="C39" s="54" t="s">
        <v>89</v>
      </c>
      <c r="D39" s="31"/>
      <c r="E39" s="31"/>
      <c r="F39" s="32">
        <v>2.0267225393513542</v>
      </c>
      <c r="G39" s="32"/>
      <c r="H39" s="32"/>
      <c r="I39" s="32"/>
      <c r="J39" s="32"/>
      <c r="K39" s="43"/>
      <c r="L39" s="44"/>
      <c r="M39" s="44"/>
      <c r="N39" s="44"/>
      <c r="O39" s="44"/>
      <c r="P39" s="45"/>
      <c r="Q39" s="45"/>
      <c r="R39" s="45"/>
      <c r="S39" s="58">
        <v>6.8142376907255144</v>
      </c>
      <c r="T39" s="45"/>
      <c r="U39" s="45"/>
      <c r="V39" s="45">
        <v>4.62</v>
      </c>
      <c r="W39" s="58">
        <v>6.2204246210303999</v>
      </c>
      <c r="X39" s="45"/>
      <c r="Y39" s="45"/>
      <c r="Z39" s="45">
        <v>0.8561848676156758</v>
      </c>
      <c r="AA39" s="45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>
        <v>41.2</v>
      </c>
      <c r="BM39" s="59">
        <v>7.1684842284405033</v>
      </c>
      <c r="BN39" s="46">
        <v>12.989850121590097</v>
      </c>
      <c r="BO39" s="46"/>
      <c r="BP39" s="46"/>
      <c r="BQ39" s="46"/>
      <c r="BR39" s="46"/>
      <c r="BS39" s="46"/>
      <c r="BT39" s="46"/>
      <c r="BU39" s="46"/>
      <c r="BV39" s="46">
        <v>0.42211129810873615</v>
      </c>
      <c r="BW39" s="46"/>
      <c r="BX39" s="46"/>
      <c r="BY39" s="46"/>
      <c r="BZ39" s="46"/>
      <c r="CA39" s="46"/>
      <c r="CB39" s="46">
        <v>0.61058570861387274</v>
      </c>
      <c r="CC39" s="46"/>
      <c r="CD39" s="46"/>
      <c r="CE39" s="46"/>
      <c r="CF39" s="46">
        <v>2.2045877878459526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>
        <v>4.6399999999999997</v>
      </c>
      <c r="CZ39" s="47"/>
      <c r="DA39" s="48"/>
      <c r="DB39" s="62"/>
      <c r="DC39" s="28">
        <f t="shared" si="0"/>
        <v>89.77318886332209</v>
      </c>
      <c r="DD39" s="36"/>
      <c r="DE39" s="30">
        <f t="shared" si="1"/>
        <v>69.570042323125705</v>
      </c>
      <c r="DF39" s="30">
        <f t="shared" si="2"/>
        <v>20.203146540196418</v>
      </c>
      <c r="DG39" s="4"/>
    </row>
    <row r="40" spans="1:111" x14ac:dyDescent="0.3">
      <c r="A40" s="52" t="s">
        <v>187</v>
      </c>
      <c r="B40" s="53" t="s">
        <v>88</v>
      </c>
      <c r="C40" s="54" t="s">
        <v>90</v>
      </c>
      <c r="D40" s="31"/>
      <c r="E40" s="31"/>
      <c r="F40" s="32"/>
      <c r="G40" s="32"/>
      <c r="H40" s="32"/>
      <c r="I40" s="32"/>
      <c r="J40" s="32"/>
      <c r="K40" s="43"/>
      <c r="L40" s="44"/>
      <c r="M40" s="44"/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>
        <v>17.41</v>
      </c>
      <c r="AY40" s="58">
        <v>5.947486207381429</v>
      </c>
      <c r="AZ40" s="45"/>
      <c r="BA40" s="45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7"/>
      <c r="DA40" s="48"/>
      <c r="DB40" s="62"/>
      <c r="DC40" s="28">
        <f t="shared" si="0"/>
        <v>23.357486207381427</v>
      </c>
      <c r="DD40" s="36"/>
      <c r="DE40" s="30">
        <f t="shared" si="1"/>
        <v>17.41</v>
      </c>
      <c r="DF40" s="30">
        <f t="shared" si="2"/>
        <v>5.947486207381429</v>
      </c>
      <c r="DG40" s="4"/>
    </row>
    <row r="41" spans="1:111" x14ac:dyDescent="0.3">
      <c r="A41" s="52" t="s">
        <v>187</v>
      </c>
      <c r="B41" s="53" t="s">
        <v>88</v>
      </c>
      <c r="C41" s="54" t="s">
        <v>91</v>
      </c>
      <c r="D41" s="31"/>
      <c r="E41" s="31"/>
      <c r="F41" s="32"/>
      <c r="G41" s="32"/>
      <c r="H41" s="32"/>
      <c r="I41" s="32"/>
      <c r="J41" s="32"/>
      <c r="K41" s="43"/>
      <c r="L41" s="44"/>
      <c r="M41" s="44"/>
      <c r="N41" s="44"/>
      <c r="O41" s="44"/>
      <c r="P41" s="45"/>
      <c r="Q41" s="45"/>
      <c r="R41" s="45"/>
      <c r="S41" s="45"/>
      <c r="T41" s="45"/>
      <c r="U41" s="45"/>
      <c r="V41" s="45">
        <v>9.68</v>
      </c>
      <c r="W41" s="45"/>
      <c r="X41" s="45"/>
      <c r="Y41" s="45"/>
      <c r="Z41" s="45"/>
      <c r="AA41" s="45"/>
      <c r="AB41" s="44"/>
      <c r="AC41" s="44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28.467591223593431</v>
      </c>
      <c r="AW41" s="45"/>
      <c r="AX41" s="45"/>
      <c r="AY41" s="45"/>
      <c r="AZ41" s="45"/>
      <c r="BA41" s="45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7"/>
      <c r="DA41" s="48"/>
      <c r="DB41" s="62"/>
      <c r="DC41" s="28">
        <f t="shared" si="0"/>
        <v>38.14759122359343</v>
      </c>
      <c r="DD41" s="36"/>
      <c r="DE41" s="30">
        <f t="shared" si="1"/>
        <v>38.14759122359343</v>
      </c>
      <c r="DF41" s="30">
        <f t="shared" si="2"/>
        <v>0</v>
      </c>
      <c r="DG41" s="4"/>
    </row>
    <row r="42" spans="1:111" x14ac:dyDescent="0.3">
      <c r="A42" s="52" t="s">
        <v>188</v>
      </c>
      <c r="B42" s="53" t="s">
        <v>92</v>
      </c>
      <c r="C42" s="54"/>
      <c r="D42" s="31"/>
      <c r="E42" s="31"/>
      <c r="F42" s="32"/>
      <c r="G42" s="32"/>
      <c r="H42" s="32"/>
      <c r="I42" s="32"/>
      <c r="J42" s="32"/>
      <c r="K42" s="43"/>
      <c r="L42" s="44"/>
      <c r="M42" s="44"/>
      <c r="N42" s="44"/>
      <c r="O42" s="44"/>
      <c r="P42" s="65"/>
      <c r="Q42" s="65"/>
      <c r="R42" s="65"/>
      <c r="S42" s="65"/>
      <c r="T42" s="65"/>
      <c r="U42" s="45"/>
      <c r="V42" s="45">
        <v>3.63</v>
      </c>
      <c r="W42" s="45"/>
      <c r="X42" s="45"/>
      <c r="Y42" s="45"/>
      <c r="Z42" s="45"/>
      <c r="AA42" s="45"/>
      <c r="AB42" s="44"/>
      <c r="AC42" s="44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>
        <v>1.6943282767291434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>
        <v>83.91</v>
      </c>
      <c r="BU42" s="59">
        <v>10.10555385531605</v>
      </c>
      <c r="BV42" s="46"/>
      <c r="BW42" s="46"/>
      <c r="BX42" s="46"/>
      <c r="BY42" s="46"/>
      <c r="BZ42" s="46"/>
      <c r="CA42" s="46"/>
      <c r="CB42" s="46">
        <v>2.61</v>
      </c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7"/>
      <c r="DA42" s="48"/>
      <c r="DB42" s="62"/>
      <c r="DC42" s="28">
        <f t="shared" si="0"/>
        <v>101.94988213204519</v>
      </c>
      <c r="DD42" s="36"/>
      <c r="DE42" s="30">
        <f t="shared" si="1"/>
        <v>91.844328276729144</v>
      </c>
      <c r="DF42" s="30">
        <f t="shared" si="2"/>
        <v>10.10555385531605</v>
      </c>
      <c r="DG42" s="4"/>
    </row>
    <row r="43" spans="1:111" x14ac:dyDescent="0.3">
      <c r="A43" s="52" t="s">
        <v>189</v>
      </c>
      <c r="B43" s="53" t="s">
        <v>93</v>
      </c>
      <c r="C43" s="54"/>
      <c r="D43" s="31"/>
      <c r="E43" s="31"/>
      <c r="F43" s="32"/>
      <c r="G43" s="32"/>
      <c r="H43" s="32"/>
      <c r="I43" s="32"/>
      <c r="J43" s="32"/>
      <c r="K43" s="43"/>
      <c r="L43" s="44"/>
      <c r="M43" s="44"/>
      <c r="N43" s="44"/>
      <c r="O43" s="66"/>
      <c r="P43" s="32"/>
      <c r="Q43" s="32"/>
      <c r="R43" s="32"/>
      <c r="S43" s="32"/>
      <c r="T43" s="32"/>
      <c r="U43" s="67"/>
      <c r="V43" s="45"/>
      <c r="W43" s="45"/>
      <c r="X43" s="45"/>
      <c r="Y43" s="45"/>
      <c r="Z43" s="45"/>
      <c r="AA43" s="45"/>
      <c r="AB43" s="44"/>
      <c r="AC43" s="44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>
        <v>28.08</v>
      </c>
      <c r="CA43" s="59">
        <v>6.4778812339051655</v>
      </c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7"/>
      <c r="DA43" s="48"/>
      <c r="DB43" s="62"/>
      <c r="DC43" s="28">
        <f t="shared" si="0"/>
        <v>34.557881233905164</v>
      </c>
      <c r="DD43" s="36"/>
      <c r="DE43" s="30">
        <f t="shared" si="1"/>
        <v>28.08</v>
      </c>
      <c r="DF43" s="30">
        <f t="shared" si="2"/>
        <v>6.4778812339051655</v>
      </c>
      <c r="DG43" s="4"/>
    </row>
    <row r="44" spans="1:111" x14ac:dyDescent="0.3">
      <c r="A44" s="52" t="s">
        <v>190</v>
      </c>
      <c r="B44" s="53" t="s">
        <v>94</v>
      </c>
      <c r="C44" s="54"/>
      <c r="D44" s="31"/>
      <c r="E44" s="31"/>
      <c r="F44" s="32"/>
      <c r="G44" s="32"/>
      <c r="H44" s="32">
        <v>34.17</v>
      </c>
      <c r="I44" s="37">
        <v>6.7981824899226337</v>
      </c>
      <c r="J44" s="32"/>
      <c r="K44" s="43"/>
      <c r="L44" s="44"/>
      <c r="M44" s="44"/>
      <c r="N44" s="44"/>
      <c r="O44" s="66"/>
      <c r="P44" s="32"/>
      <c r="Q44" s="32"/>
      <c r="R44" s="32"/>
      <c r="S44" s="32"/>
      <c r="T44" s="32"/>
      <c r="U44" s="67"/>
      <c r="V44" s="45">
        <v>0.46</v>
      </c>
      <c r="W44" s="45"/>
      <c r="X44" s="45">
        <v>75.06</v>
      </c>
      <c r="Y44" s="58">
        <v>8.9507261975659915</v>
      </c>
      <c r="Z44" s="45"/>
      <c r="AA44" s="45"/>
      <c r="AB44" s="44"/>
      <c r="AC44" s="44"/>
      <c r="AD44" s="45"/>
      <c r="AE44" s="45"/>
      <c r="AF44" s="45">
        <v>67.72</v>
      </c>
      <c r="AG44" s="58">
        <v>13.564254578239506</v>
      </c>
      <c r="AH44" s="45"/>
      <c r="AI44" s="45"/>
      <c r="AJ44" s="45">
        <v>68.650000000000006</v>
      </c>
      <c r="AK44" s="58">
        <v>10.875400733814178</v>
      </c>
      <c r="AL44" s="45">
        <v>106.72</v>
      </c>
      <c r="AM44" s="58">
        <v>15.617026680893535</v>
      </c>
      <c r="AN44" s="45">
        <v>99.66</v>
      </c>
      <c r="AO44" s="58">
        <v>10.245348782306849</v>
      </c>
      <c r="AP44" s="45"/>
      <c r="AQ44" s="45"/>
      <c r="AR44" s="45"/>
      <c r="AS44" s="45"/>
      <c r="AT44" s="45">
        <v>20.6</v>
      </c>
      <c r="AU44" s="58">
        <v>6.084184774217384</v>
      </c>
      <c r="AV44" s="45"/>
      <c r="AW44" s="45"/>
      <c r="AX44" s="45">
        <v>0.59</v>
      </c>
      <c r="AY44" s="45"/>
      <c r="AZ44" s="45"/>
      <c r="BA44" s="45"/>
      <c r="BB44" s="46">
        <v>5.18</v>
      </c>
      <c r="BC44" s="59">
        <v>5.4954176247746034</v>
      </c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>
        <v>13.095745638885667</v>
      </c>
      <c r="BU44" s="46"/>
      <c r="BV44" s="46"/>
      <c r="BW44" s="46"/>
      <c r="BX44" s="46"/>
      <c r="BY44" s="46"/>
      <c r="BZ44" s="46"/>
      <c r="CA44" s="46"/>
      <c r="CB44" s="46">
        <v>8.2799999999999994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>
        <v>9.59</v>
      </c>
      <c r="CR44" s="59">
        <v>5.504592025233392</v>
      </c>
      <c r="CS44" s="46"/>
      <c r="CT44" s="46"/>
      <c r="CU44" s="46"/>
      <c r="CV44" s="46"/>
      <c r="CW44" s="46"/>
      <c r="CX44" s="46"/>
      <c r="CY44" s="46"/>
      <c r="CZ44" s="47"/>
      <c r="DA44" s="48">
        <v>2.1800000000000002</v>
      </c>
      <c r="DB44" s="68">
        <v>10.114680005734861</v>
      </c>
      <c r="DC44" s="28">
        <f t="shared" si="0"/>
        <v>605.20555953158862</v>
      </c>
      <c r="DD44" s="36"/>
      <c r="DE44" s="30">
        <f t="shared" si="1"/>
        <v>511.95574563888556</v>
      </c>
      <c r="DF44" s="30">
        <f t="shared" si="2"/>
        <v>93.249813892702946</v>
      </c>
      <c r="DG44" s="4"/>
    </row>
    <row r="45" spans="1:111" x14ac:dyDescent="0.3">
      <c r="A45" s="52" t="s">
        <v>191</v>
      </c>
      <c r="B45" s="53" t="s">
        <v>95</v>
      </c>
      <c r="C45" s="54"/>
      <c r="D45" s="31"/>
      <c r="E45" s="31"/>
      <c r="F45" s="32">
        <v>1.2472138703700639</v>
      </c>
      <c r="G45" s="32"/>
      <c r="H45" s="32"/>
      <c r="I45" s="32"/>
      <c r="J45" s="32"/>
      <c r="K45" s="43"/>
      <c r="L45" s="44"/>
      <c r="M45" s="44"/>
      <c r="N45" s="44"/>
      <c r="O45" s="66"/>
      <c r="P45" s="32"/>
      <c r="Q45" s="32"/>
      <c r="R45" s="32"/>
      <c r="S45" s="32"/>
      <c r="T45" s="32"/>
      <c r="U45" s="67"/>
      <c r="V45" s="45"/>
      <c r="W45" s="45"/>
      <c r="X45" s="45"/>
      <c r="Y45" s="45"/>
      <c r="Z45" s="45"/>
      <c r="AA45" s="45"/>
      <c r="AB45" s="44">
        <v>41.18</v>
      </c>
      <c r="AC45" s="58">
        <v>7.1674521083888898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7"/>
      <c r="DA45" s="48"/>
      <c r="DB45" s="49"/>
      <c r="DC45" s="28">
        <f t="shared" si="0"/>
        <v>49.594665978758954</v>
      </c>
      <c r="DD45" s="36"/>
      <c r="DE45" s="30">
        <f t="shared" si="1"/>
        <v>42.427213870370061</v>
      </c>
      <c r="DF45" s="30">
        <f t="shared" si="2"/>
        <v>7.1674521083888898</v>
      </c>
      <c r="DG45" s="4"/>
    </row>
    <row r="46" spans="1:111" x14ac:dyDescent="0.3">
      <c r="A46" s="52" t="s">
        <v>192</v>
      </c>
      <c r="B46" s="53" t="s">
        <v>96</v>
      </c>
      <c r="C46" s="54" t="s">
        <v>97</v>
      </c>
      <c r="D46" s="31"/>
      <c r="E46" s="31"/>
      <c r="F46" s="32">
        <v>14.05</v>
      </c>
      <c r="G46" s="63">
        <v>5.911706045592152</v>
      </c>
      <c r="H46" s="32"/>
      <c r="I46" s="32"/>
      <c r="J46" s="32"/>
      <c r="K46" s="43"/>
      <c r="L46" s="44"/>
      <c r="M46" s="44"/>
      <c r="N46" s="44"/>
      <c r="O46" s="66"/>
      <c r="P46" s="32"/>
      <c r="Q46" s="32"/>
      <c r="R46" s="32"/>
      <c r="S46" s="32"/>
      <c r="T46" s="32"/>
      <c r="U46" s="67"/>
      <c r="V46" s="45"/>
      <c r="W46" s="45"/>
      <c r="X46" s="45"/>
      <c r="Y46" s="45"/>
      <c r="Z46" s="45"/>
      <c r="AA46" s="45"/>
      <c r="AB46" s="44"/>
      <c r="AC46" s="44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>
        <v>1.6943282767291434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>
        <v>28.76</v>
      </c>
      <c r="BQ46" s="59">
        <v>11.513776075700177</v>
      </c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>
        <v>4.8846856689109819</v>
      </c>
      <c r="CC46" s="46"/>
      <c r="CD46" s="46"/>
      <c r="CE46" s="46"/>
      <c r="CF46" s="46"/>
      <c r="CG46" s="46"/>
      <c r="CH46" s="46">
        <v>1.1806957972836603</v>
      </c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7"/>
      <c r="DA46" s="48"/>
      <c r="DB46" s="62"/>
      <c r="DC46" s="28">
        <f t="shared" si="0"/>
        <v>67.99519186421611</v>
      </c>
      <c r="DD46" s="36"/>
      <c r="DE46" s="30">
        <f t="shared" si="1"/>
        <v>50.569709742923791</v>
      </c>
      <c r="DF46" s="30">
        <f t="shared" si="2"/>
        <v>17.42548212129233</v>
      </c>
      <c r="DG46" s="4"/>
    </row>
    <row r="47" spans="1:111" x14ac:dyDescent="0.3">
      <c r="A47" s="52" t="s">
        <v>192</v>
      </c>
      <c r="B47" s="53" t="s">
        <v>96</v>
      </c>
      <c r="C47" s="54" t="s">
        <v>98</v>
      </c>
      <c r="D47" s="31"/>
      <c r="E47" s="31"/>
      <c r="F47" s="32"/>
      <c r="G47" s="32"/>
      <c r="H47" s="32"/>
      <c r="I47" s="32"/>
      <c r="J47" s="32"/>
      <c r="K47" s="43"/>
      <c r="L47" s="44"/>
      <c r="M47" s="44"/>
      <c r="N47" s="44"/>
      <c r="O47" s="66"/>
      <c r="P47" s="32"/>
      <c r="Q47" s="32"/>
      <c r="R47" s="32"/>
      <c r="S47" s="32"/>
      <c r="T47" s="32"/>
      <c r="U47" s="67"/>
      <c r="V47" s="45"/>
      <c r="W47" s="45"/>
      <c r="X47" s="45"/>
      <c r="Y47" s="45"/>
      <c r="Z47" s="45"/>
      <c r="AA47" s="45"/>
      <c r="AB47" s="44"/>
      <c r="AC47" s="44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>
        <v>24.07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7"/>
      <c r="DA47" s="48"/>
      <c r="DB47" s="62"/>
      <c r="DC47" s="28">
        <f t="shared" si="0"/>
        <v>24.07</v>
      </c>
      <c r="DD47" s="36"/>
      <c r="DE47" s="30">
        <f t="shared" si="1"/>
        <v>24.07</v>
      </c>
      <c r="DF47" s="30">
        <f t="shared" si="2"/>
        <v>0</v>
      </c>
      <c r="DG47" s="4"/>
    </row>
    <row r="48" spans="1:111" x14ac:dyDescent="0.3">
      <c r="A48" s="52" t="s">
        <v>192</v>
      </c>
      <c r="B48" s="53" t="s">
        <v>96</v>
      </c>
      <c r="C48" s="54" t="s">
        <v>99</v>
      </c>
      <c r="D48" s="31"/>
      <c r="E48" s="31"/>
      <c r="F48" s="32"/>
      <c r="G48" s="32"/>
      <c r="H48" s="32"/>
      <c r="I48" s="32"/>
      <c r="J48" s="32"/>
      <c r="K48" s="43"/>
      <c r="L48" s="44"/>
      <c r="M48" s="44"/>
      <c r="N48" s="44"/>
      <c r="O48" s="66"/>
      <c r="P48" s="32"/>
      <c r="Q48" s="32"/>
      <c r="R48" s="32"/>
      <c r="S48" s="32"/>
      <c r="T48" s="32"/>
      <c r="U48" s="67"/>
      <c r="V48" s="45"/>
      <c r="W48" s="45"/>
      <c r="X48" s="45"/>
      <c r="Y48" s="45"/>
      <c r="Z48" s="45"/>
      <c r="AA48" s="45"/>
      <c r="AB48" s="44"/>
      <c r="AC48" s="44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7"/>
      <c r="DA48" s="48"/>
      <c r="DB48" s="49"/>
      <c r="DC48" s="28">
        <f t="shared" si="0"/>
        <v>0</v>
      </c>
      <c r="DD48" s="36"/>
      <c r="DE48" s="30">
        <f t="shared" si="1"/>
        <v>0</v>
      </c>
      <c r="DF48" s="30">
        <f t="shared" si="2"/>
        <v>0</v>
      </c>
      <c r="DG48" s="4"/>
    </row>
    <row r="49" spans="1:111" x14ac:dyDescent="0.3">
      <c r="A49" s="52" t="s">
        <v>193</v>
      </c>
      <c r="B49" s="53" t="s">
        <v>100</v>
      </c>
      <c r="C49" s="54" t="s">
        <v>101</v>
      </c>
      <c r="D49" s="31"/>
      <c r="E49" s="31"/>
      <c r="F49" s="32"/>
      <c r="G49" s="32"/>
      <c r="H49" s="32"/>
      <c r="I49" s="32"/>
      <c r="J49" s="32"/>
      <c r="K49" s="43"/>
      <c r="L49" s="44"/>
      <c r="M49" s="44"/>
      <c r="N49" s="44"/>
      <c r="O49" s="66"/>
      <c r="P49" s="32"/>
      <c r="Q49" s="32"/>
      <c r="R49" s="32"/>
      <c r="S49" s="32"/>
      <c r="T49" s="32"/>
      <c r="U49" s="67"/>
      <c r="V49" s="45"/>
      <c r="W49" s="45"/>
      <c r="X49" s="45"/>
      <c r="Y49" s="45"/>
      <c r="Z49" s="45"/>
      <c r="AA49" s="45"/>
      <c r="AB49" s="44"/>
      <c r="AC49" s="4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>
        <v>37.479999999999997</v>
      </c>
      <c r="CK49" s="59">
        <v>6.9724960986396241</v>
      </c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7"/>
      <c r="DA49" s="48"/>
      <c r="DB49" s="62"/>
      <c r="DC49" s="28">
        <f t="shared" si="0"/>
        <v>44.452496098639621</v>
      </c>
      <c r="DD49" s="36"/>
      <c r="DE49" s="30">
        <f t="shared" si="1"/>
        <v>37.479999999999997</v>
      </c>
      <c r="DF49" s="30">
        <f t="shared" si="2"/>
        <v>6.9724960986396241</v>
      </c>
      <c r="DG49" s="4"/>
    </row>
    <row r="50" spans="1:111" x14ac:dyDescent="0.3">
      <c r="A50" s="52" t="s">
        <v>193</v>
      </c>
      <c r="B50" s="53" t="s">
        <v>100</v>
      </c>
      <c r="C50" s="54" t="s">
        <v>102</v>
      </c>
      <c r="D50" s="31"/>
      <c r="E50" s="31"/>
      <c r="F50" s="32"/>
      <c r="G50" s="32"/>
      <c r="H50" s="32"/>
      <c r="I50" s="32"/>
      <c r="J50" s="32"/>
      <c r="K50" s="43"/>
      <c r="L50" s="44"/>
      <c r="M50" s="44"/>
      <c r="N50" s="44"/>
      <c r="O50" s="66"/>
      <c r="P50" s="32"/>
      <c r="Q50" s="32"/>
      <c r="R50" s="32"/>
      <c r="S50" s="32"/>
      <c r="T50" s="32"/>
      <c r="U50" s="67"/>
      <c r="V50" s="45"/>
      <c r="W50" s="45"/>
      <c r="X50" s="45"/>
      <c r="Y50" s="45"/>
      <c r="Z50" s="45"/>
      <c r="AA50" s="45"/>
      <c r="AB50" s="44"/>
      <c r="AC50" s="44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7"/>
      <c r="DA50" s="48"/>
      <c r="DB50" s="49"/>
      <c r="DC50" s="28">
        <f t="shared" si="0"/>
        <v>0</v>
      </c>
      <c r="DD50" s="36"/>
      <c r="DE50" s="30">
        <f t="shared" si="1"/>
        <v>0</v>
      </c>
      <c r="DF50" s="30">
        <f t="shared" si="2"/>
        <v>0</v>
      </c>
      <c r="DG50" s="4"/>
    </row>
    <row r="51" spans="1:111" x14ac:dyDescent="0.3">
      <c r="A51" s="52" t="s">
        <v>194</v>
      </c>
      <c r="B51" s="53" t="s">
        <v>103</v>
      </c>
      <c r="C51" s="53"/>
      <c r="D51" s="31"/>
      <c r="E51" s="31"/>
      <c r="F51" s="32"/>
      <c r="G51" s="32"/>
      <c r="H51" s="32"/>
      <c r="I51" s="32"/>
      <c r="J51" s="32"/>
      <c r="K51" s="43"/>
      <c r="L51" s="44"/>
      <c r="M51" s="44"/>
      <c r="N51" s="44"/>
      <c r="O51" s="44"/>
      <c r="P51" s="69"/>
      <c r="Q51" s="69"/>
      <c r="R51" s="69"/>
      <c r="S51" s="69"/>
      <c r="T51" s="69"/>
      <c r="U51" s="45"/>
      <c r="V51" s="45"/>
      <c r="W51" s="45"/>
      <c r="X51" s="45"/>
      <c r="Y51" s="45"/>
      <c r="Z51" s="45"/>
      <c r="AA51" s="45"/>
      <c r="AB51" s="44"/>
      <c r="AC51" s="44"/>
      <c r="AD51" s="45"/>
      <c r="AE51" s="45"/>
      <c r="AF51" s="45"/>
      <c r="AG51" s="45"/>
      <c r="AH51" s="45"/>
      <c r="AI51" s="45"/>
      <c r="AJ51" s="45">
        <v>42.98</v>
      </c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7"/>
      <c r="DA51" s="70"/>
      <c r="DB51" s="62"/>
      <c r="DC51" s="28">
        <f>SUM(D51:DA51)</f>
        <v>42.98</v>
      </c>
      <c r="DD51" s="36"/>
      <c r="DE51" s="30">
        <f t="shared" si="1"/>
        <v>42.98</v>
      </c>
      <c r="DF51" s="30">
        <f t="shared" si="2"/>
        <v>0</v>
      </c>
      <c r="DG51" s="4"/>
    </row>
    <row r="52" spans="1:111" x14ac:dyDescent="0.3">
      <c r="A52" s="14"/>
      <c r="B52" s="14"/>
      <c r="C52" s="14"/>
      <c r="D52" s="36">
        <f t="shared" ref="D52:AT52" si="3">SUM(D4:D51)</f>
        <v>56.27</v>
      </c>
      <c r="E52" s="36">
        <f t="shared" si="3"/>
        <v>12.961702892107395</v>
      </c>
      <c r="F52" s="36">
        <f t="shared" si="3"/>
        <v>17.323936409721419</v>
      </c>
      <c r="G52" s="36">
        <f t="shared" si="3"/>
        <v>5.911706045592152</v>
      </c>
      <c r="H52" s="36">
        <f t="shared" si="3"/>
        <v>34.17</v>
      </c>
      <c r="I52" s="36">
        <f t="shared" si="3"/>
        <v>6.7981824899226337</v>
      </c>
      <c r="J52" s="36">
        <f t="shared" si="3"/>
        <v>166.31</v>
      </c>
      <c r="K52" s="36">
        <f t="shared" si="3"/>
        <v>13.753295477730537</v>
      </c>
      <c r="L52" s="36">
        <f t="shared" si="3"/>
        <v>181.03</v>
      </c>
      <c r="M52" s="36">
        <f t="shared" si="3"/>
        <v>19.52795891646953</v>
      </c>
      <c r="N52" s="36">
        <f t="shared" si="3"/>
        <v>0.69615254181210606</v>
      </c>
      <c r="O52" s="36">
        <f t="shared" si="3"/>
        <v>5.0366976018351561</v>
      </c>
      <c r="P52" s="36">
        <f t="shared" si="3"/>
        <v>48.63</v>
      </c>
      <c r="Q52" s="36">
        <f t="shared" si="3"/>
        <v>7.5596577280021169</v>
      </c>
      <c r="R52" s="36">
        <f t="shared" si="3"/>
        <v>34.47</v>
      </c>
      <c r="S52" s="36">
        <f t="shared" si="3"/>
        <v>6.8142376907255144</v>
      </c>
      <c r="T52" s="36">
        <f t="shared" si="3"/>
        <v>2</v>
      </c>
      <c r="U52" s="36">
        <f t="shared" si="3"/>
        <v>5.1055056052760728</v>
      </c>
      <c r="V52" s="36">
        <f t="shared" si="3"/>
        <v>23.169999999999998</v>
      </c>
      <c r="W52" s="36">
        <f t="shared" si="3"/>
        <v>6.2204246210303999</v>
      </c>
      <c r="X52" s="36">
        <f t="shared" si="3"/>
        <v>75.06</v>
      </c>
      <c r="Y52" s="36">
        <f t="shared" si="3"/>
        <v>8.9507261975659915</v>
      </c>
      <c r="Z52" s="36">
        <f t="shared" si="3"/>
        <v>47.561848676156757</v>
      </c>
      <c r="AA52" s="36">
        <f t="shared" si="3"/>
        <v>7.5034645251920349</v>
      </c>
      <c r="AB52" s="36">
        <f t="shared" si="3"/>
        <v>41.18</v>
      </c>
      <c r="AC52" s="36">
        <f t="shared" si="3"/>
        <v>7.1674521083888898</v>
      </c>
      <c r="AD52" s="36">
        <f t="shared" si="3"/>
        <v>50.927130335592807</v>
      </c>
      <c r="AE52" s="36">
        <f t="shared" si="3"/>
        <v>7.6805304540466608</v>
      </c>
      <c r="AF52" s="36">
        <f t="shared" si="3"/>
        <v>67.72</v>
      </c>
      <c r="AG52" s="36">
        <f t="shared" si="3"/>
        <v>13.564254578239506</v>
      </c>
      <c r="AH52" s="36">
        <f t="shared" si="3"/>
        <v>50.445912018809246</v>
      </c>
      <c r="AI52" s="36">
        <f t="shared" si="3"/>
        <v>7.6548421327620524</v>
      </c>
      <c r="AJ52" s="36">
        <f t="shared" si="3"/>
        <v>111.63</v>
      </c>
      <c r="AK52" s="36">
        <f t="shared" si="3"/>
        <v>10.875400733814178</v>
      </c>
      <c r="AL52" s="36">
        <f t="shared" si="3"/>
        <v>106.72</v>
      </c>
      <c r="AM52" s="36">
        <f t="shared" si="3"/>
        <v>15.617026680893535</v>
      </c>
      <c r="AN52" s="36">
        <f t="shared" si="3"/>
        <v>99.66</v>
      </c>
      <c r="AO52" s="36">
        <f t="shared" si="3"/>
        <v>10.245348782306849</v>
      </c>
      <c r="AP52" s="36">
        <f t="shared" si="3"/>
        <v>91.93</v>
      </c>
      <c r="AQ52" s="36">
        <f t="shared" si="3"/>
        <v>9.8385788019652924</v>
      </c>
      <c r="AR52" s="36">
        <f t="shared" si="3"/>
        <v>64.98</v>
      </c>
      <c r="AS52" s="36">
        <f t="shared" si="3"/>
        <v>8.4199871310250494</v>
      </c>
      <c r="AT52" s="36">
        <f t="shared" si="3"/>
        <v>20.6</v>
      </c>
      <c r="AU52" s="36">
        <f t="shared" ref="AU52:CJ52" si="4">SUM(AU4:AU51)</f>
        <v>6.084184774217384</v>
      </c>
      <c r="AV52" s="36">
        <f t="shared" si="4"/>
        <v>94.895182447186855</v>
      </c>
      <c r="AW52" s="36">
        <f t="shared" si="4"/>
        <v>9.9943142497532342</v>
      </c>
      <c r="AX52" s="36">
        <f t="shared" si="4"/>
        <v>18</v>
      </c>
      <c r="AY52" s="36">
        <f t="shared" si="4"/>
        <v>5.947486207381429</v>
      </c>
      <c r="AZ52" s="36">
        <f t="shared" si="4"/>
        <v>29.22</v>
      </c>
      <c r="BA52" s="36">
        <f t="shared" si="4"/>
        <v>11.537744196898764</v>
      </c>
      <c r="BB52" s="36">
        <f t="shared" si="4"/>
        <v>9.4158206918228586</v>
      </c>
      <c r="BC52" s="36">
        <f t="shared" si="4"/>
        <v>5.4954176247746034</v>
      </c>
      <c r="BD52" s="36">
        <f t="shared" si="4"/>
        <v>57.96</v>
      </c>
      <c r="BE52" s="36">
        <f t="shared" si="4"/>
        <v>8.050717512558796</v>
      </c>
      <c r="BF52" s="36">
        <f t="shared" si="4"/>
        <v>37</v>
      </c>
      <c r="BG52" s="36">
        <f t="shared" si="4"/>
        <v>6.9472664973779548</v>
      </c>
      <c r="BH52" s="36">
        <f t="shared" si="4"/>
        <v>9.0608050944804717</v>
      </c>
      <c r="BI52" s="36">
        <f t="shared" si="4"/>
        <v>5.4768394638455558</v>
      </c>
      <c r="BJ52" s="36">
        <f t="shared" si="4"/>
        <v>42.73</v>
      </c>
      <c r="BK52" s="36">
        <f t="shared" si="4"/>
        <v>7.2488749124606411</v>
      </c>
      <c r="BL52" s="36">
        <f t="shared" si="4"/>
        <v>41.2</v>
      </c>
      <c r="BM52" s="36">
        <f t="shared" si="4"/>
        <v>7.1684842284405033</v>
      </c>
      <c r="BN52" s="36">
        <f t="shared" si="4"/>
        <v>96.219450445830361</v>
      </c>
      <c r="BO52" s="36">
        <f t="shared" si="4"/>
        <v>15.0642690532515</v>
      </c>
      <c r="BP52" s="36">
        <f t="shared" si="4"/>
        <v>28.76</v>
      </c>
      <c r="BQ52" s="36">
        <f t="shared" si="4"/>
        <v>11.513776075700177</v>
      </c>
      <c r="BR52" s="36">
        <f t="shared" si="4"/>
        <v>51.853623436698705</v>
      </c>
      <c r="BS52" s="36">
        <f t="shared" si="4"/>
        <v>12.729384136489713</v>
      </c>
      <c r="BT52" s="36">
        <f t="shared" si="4"/>
        <v>97.005745638885656</v>
      </c>
      <c r="BU52" s="36">
        <f t="shared" si="4"/>
        <v>10.10555385531605</v>
      </c>
      <c r="BV52" s="36">
        <f t="shared" si="4"/>
        <v>31.268445192434942</v>
      </c>
      <c r="BW52" s="36">
        <f t="shared" si="4"/>
        <v>6.6456580822952676</v>
      </c>
      <c r="BX52" s="36">
        <f t="shared" si="4"/>
        <v>44.94</v>
      </c>
      <c r="BY52" s="36">
        <f t="shared" si="4"/>
        <v>7.3650457582700559</v>
      </c>
      <c r="BZ52" s="36">
        <f t="shared" si="4"/>
        <v>28.08</v>
      </c>
      <c r="CA52" s="36">
        <f t="shared" si="4"/>
        <v>6.4778812339051655</v>
      </c>
      <c r="CB52" s="36">
        <f t="shared" si="4"/>
        <v>67.845121040050287</v>
      </c>
      <c r="CC52" s="36">
        <f t="shared" si="4"/>
        <v>8.5706766585606591</v>
      </c>
      <c r="CD52" s="36">
        <f t="shared" si="4"/>
        <v>29.42</v>
      </c>
      <c r="CE52" s="36">
        <f t="shared" si="4"/>
        <v>11.548180077420636</v>
      </c>
      <c r="CF52" s="36">
        <f t="shared" si="4"/>
        <v>34.993410038834384</v>
      </c>
      <c r="CG52" s="36">
        <f t="shared" si="4"/>
        <v>6.8417608921018811</v>
      </c>
      <c r="CH52" s="36">
        <f t="shared" si="4"/>
        <v>131.19104369592546</v>
      </c>
      <c r="CI52" s="36">
        <f t="shared" si="4"/>
        <v>16.904653785284562</v>
      </c>
      <c r="CJ52" s="36">
        <f t="shared" si="4"/>
        <v>37.479999999999997</v>
      </c>
      <c r="CK52" s="36">
        <f t="shared" ref="CK52:DB52" si="5">SUM(CK4:CK51)</f>
        <v>6.9724960986396241</v>
      </c>
      <c r="CL52" s="36">
        <f t="shared" si="5"/>
        <v>42.16</v>
      </c>
      <c r="CM52" s="36">
        <f t="shared" si="5"/>
        <v>12.219058110969577</v>
      </c>
      <c r="CN52" s="36">
        <f t="shared" si="5"/>
        <v>8.98</v>
      </c>
      <c r="CO52" s="36">
        <f t="shared" si="5"/>
        <v>5.4724816236276306</v>
      </c>
      <c r="CP52" s="36">
        <f t="shared" si="5"/>
        <v>18</v>
      </c>
      <c r="CQ52" s="36">
        <f t="shared" si="5"/>
        <v>9.59</v>
      </c>
      <c r="CR52" s="36">
        <f t="shared" si="5"/>
        <v>5.504592025233392</v>
      </c>
      <c r="CS52" s="36">
        <f t="shared" si="5"/>
        <v>6.47</v>
      </c>
      <c r="CT52" s="36">
        <f t="shared" si="5"/>
        <v>5.3403702570210703</v>
      </c>
      <c r="CU52" s="36">
        <f t="shared" si="5"/>
        <v>31.38</v>
      </c>
      <c r="CV52" s="36">
        <f t="shared" si="5"/>
        <v>6.651392082582011</v>
      </c>
      <c r="CW52" s="36">
        <f t="shared" si="5"/>
        <v>3.18</v>
      </c>
      <c r="CX52" s="36">
        <f t="shared" si="5"/>
        <v>5.1674328083728982</v>
      </c>
      <c r="CY52" s="36">
        <f t="shared" si="5"/>
        <v>13.919999999999998</v>
      </c>
      <c r="CZ52" s="36">
        <f t="shared" si="5"/>
        <v>10.732346516622828</v>
      </c>
      <c r="DA52" s="36">
        <f t="shared" si="5"/>
        <v>2.1800000000000002</v>
      </c>
      <c r="DB52" s="36">
        <f t="shared" si="5"/>
        <v>10.114680005734861</v>
      </c>
      <c r="DC52" s="36">
        <f>SUM(DC4:DC51)</f>
        <v>2999.9836277042427</v>
      </c>
      <c r="DD52" s="36"/>
      <c r="DE52" s="36">
        <f t="shared" ref="DE52:DF52" si="6">SUM(DE4:DE51)</f>
        <v>2528.8836277042428</v>
      </c>
      <c r="DF52" s="36">
        <f t="shared" si="6"/>
        <v>471.09999999999991</v>
      </c>
      <c r="DG52" s="4"/>
    </row>
    <row r="53" spans="1:111" x14ac:dyDescent="0.3">
      <c r="A53" s="14"/>
      <c r="B53" s="14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4"/>
    </row>
    <row r="54" spans="1:111" ht="15" thickBot="1" x14ac:dyDescent="0.35">
      <c r="A54" s="14"/>
      <c r="B54" s="14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4"/>
    </row>
    <row r="55" spans="1:111" ht="15" thickBot="1" x14ac:dyDescent="0.35">
      <c r="A55" s="71" t="s">
        <v>104</v>
      </c>
      <c r="B55" s="71"/>
      <c r="C55" s="71"/>
      <c r="D55" s="72">
        <f t="shared" ref="D55:BO55" si="7">D52</f>
        <v>56.27</v>
      </c>
      <c r="E55" s="72">
        <f t="shared" si="7"/>
        <v>12.961702892107395</v>
      </c>
      <c r="F55" s="72">
        <f t="shared" si="7"/>
        <v>17.323936409721419</v>
      </c>
      <c r="G55" s="72">
        <f t="shared" si="7"/>
        <v>5.911706045592152</v>
      </c>
      <c r="H55" s="72">
        <f t="shared" si="7"/>
        <v>34.17</v>
      </c>
      <c r="I55" s="72">
        <f t="shared" si="7"/>
        <v>6.7981824899226337</v>
      </c>
      <c r="J55" s="72">
        <f t="shared" si="7"/>
        <v>166.31</v>
      </c>
      <c r="K55" s="72">
        <f t="shared" si="7"/>
        <v>13.753295477730537</v>
      </c>
      <c r="L55" s="72">
        <f t="shared" si="7"/>
        <v>181.03</v>
      </c>
      <c r="M55" s="72">
        <f t="shared" si="7"/>
        <v>19.52795891646953</v>
      </c>
      <c r="N55" s="72">
        <f t="shared" si="7"/>
        <v>0.69615254181210606</v>
      </c>
      <c r="O55" s="72">
        <f t="shared" si="7"/>
        <v>5.0366976018351561</v>
      </c>
      <c r="P55" s="72">
        <f t="shared" si="7"/>
        <v>48.63</v>
      </c>
      <c r="Q55" s="72">
        <f t="shared" si="7"/>
        <v>7.5596577280021169</v>
      </c>
      <c r="R55" s="72">
        <f t="shared" si="7"/>
        <v>34.47</v>
      </c>
      <c r="S55" s="72">
        <f t="shared" si="7"/>
        <v>6.8142376907255144</v>
      </c>
      <c r="T55" s="72">
        <f t="shared" si="7"/>
        <v>2</v>
      </c>
      <c r="U55" s="72">
        <f t="shared" si="7"/>
        <v>5.1055056052760728</v>
      </c>
      <c r="V55" s="72">
        <f t="shared" si="7"/>
        <v>23.169999999999998</v>
      </c>
      <c r="W55" s="72">
        <f t="shared" si="7"/>
        <v>6.2204246210303999</v>
      </c>
      <c r="X55" s="72">
        <f t="shared" si="7"/>
        <v>75.06</v>
      </c>
      <c r="Y55" s="72">
        <f t="shared" si="7"/>
        <v>8.9507261975659915</v>
      </c>
      <c r="Z55" s="72">
        <f t="shared" si="7"/>
        <v>47.561848676156757</v>
      </c>
      <c r="AA55" s="72">
        <f t="shared" si="7"/>
        <v>7.5034645251920349</v>
      </c>
      <c r="AB55" s="72">
        <f t="shared" si="7"/>
        <v>41.18</v>
      </c>
      <c r="AC55" s="72">
        <f t="shared" si="7"/>
        <v>7.1674521083888898</v>
      </c>
      <c r="AD55" s="72">
        <f t="shared" si="7"/>
        <v>50.927130335592807</v>
      </c>
      <c r="AE55" s="72">
        <f t="shared" si="7"/>
        <v>7.6805304540466608</v>
      </c>
      <c r="AF55" s="72">
        <f t="shared" si="7"/>
        <v>67.72</v>
      </c>
      <c r="AG55" s="72">
        <f t="shared" si="7"/>
        <v>13.564254578239506</v>
      </c>
      <c r="AH55" s="72">
        <f t="shared" si="7"/>
        <v>50.445912018809246</v>
      </c>
      <c r="AI55" s="72">
        <f t="shared" si="7"/>
        <v>7.6548421327620524</v>
      </c>
      <c r="AJ55" s="72">
        <f t="shared" si="7"/>
        <v>111.63</v>
      </c>
      <c r="AK55" s="72">
        <f t="shared" si="7"/>
        <v>10.875400733814178</v>
      </c>
      <c r="AL55" s="72">
        <f t="shared" si="7"/>
        <v>106.72</v>
      </c>
      <c r="AM55" s="72">
        <f t="shared" si="7"/>
        <v>15.617026680893535</v>
      </c>
      <c r="AN55" s="72">
        <f t="shared" si="7"/>
        <v>99.66</v>
      </c>
      <c r="AO55" s="72">
        <f t="shared" si="7"/>
        <v>10.245348782306849</v>
      </c>
      <c r="AP55" s="72">
        <f t="shared" si="7"/>
        <v>91.93</v>
      </c>
      <c r="AQ55" s="72">
        <f t="shared" si="7"/>
        <v>9.8385788019652924</v>
      </c>
      <c r="AR55" s="72">
        <f t="shared" si="7"/>
        <v>64.98</v>
      </c>
      <c r="AS55" s="72">
        <f t="shared" si="7"/>
        <v>8.4199871310250494</v>
      </c>
      <c r="AT55" s="72">
        <f t="shared" si="7"/>
        <v>20.6</v>
      </c>
      <c r="AU55" s="72">
        <f t="shared" si="7"/>
        <v>6.084184774217384</v>
      </c>
      <c r="AV55" s="72">
        <f t="shared" si="7"/>
        <v>94.895182447186855</v>
      </c>
      <c r="AW55" s="72">
        <f t="shared" si="7"/>
        <v>9.9943142497532342</v>
      </c>
      <c r="AX55" s="72">
        <f t="shared" si="7"/>
        <v>18</v>
      </c>
      <c r="AY55" s="72">
        <f t="shared" si="7"/>
        <v>5.947486207381429</v>
      </c>
      <c r="AZ55" s="72">
        <f t="shared" si="7"/>
        <v>29.22</v>
      </c>
      <c r="BA55" s="72">
        <f t="shared" si="7"/>
        <v>11.537744196898764</v>
      </c>
      <c r="BB55" s="72">
        <f>BB52</f>
        <v>9.4158206918228586</v>
      </c>
      <c r="BC55" s="72">
        <f t="shared" si="7"/>
        <v>5.4954176247746034</v>
      </c>
      <c r="BD55" s="72">
        <f t="shared" si="7"/>
        <v>57.96</v>
      </c>
      <c r="BE55" s="72">
        <f t="shared" si="7"/>
        <v>8.050717512558796</v>
      </c>
      <c r="BF55" s="72">
        <f t="shared" si="7"/>
        <v>37</v>
      </c>
      <c r="BG55" s="72">
        <f t="shared" si="7"/>
        <v>6.9472664973779548</v>
      </c>
      <c r="BH55" s="72">
        <f t="shared" si="7"/>
        <v>9.0608050944804717</v>
      </c>
      <c r="BI55" s="72">
        <f t="shared" si="7"/>
        <v>5.4768394638455558</v>
      </c>
      <c r="BJ55" s="72">
        <f t="shared" si="7"/>
        <v>42.73</v>
      </c>
      <c r="BK55" s="72">
        <f t="shared" si="7"/>
        <v>7.2488749124606411</v>
      </c>
      <c r="BL55" s="72">
        <f t="shared" si="7"/>
        <v>41.2</v>
      </c>
      <c r="BM55" s="72">
        <f t="shared" si="7"/>
        <v>7.1684842284405033</v>
      </c>
      <c r="BN55" s="72">
        <f t="shared" si="7"/>
        <v>96.219450445830361</v>
      </c>
      <c r="BO55" s="72">
        <f t="shared" si="7"/>
        <v>15.0642690532515</v>
      </c>
      <c r="BP55" s="72">
        <f t="shared" ref="BP55:CZ55" si="8">BP52</f>
        <v>28.76</v>
      </c>
      <c r="BQ55" s="72">
        <f t="shared" si="8"/>
        <v>11.513776075700177</v>
      </c>
      <c r="BR55" s="72">
        <f t="shared" si="8"/>
        <v>51.853623436698705</v>
      </c>
      <c r="BS55" s="72">
        <f t="shared" si="8"/>
        <v>12.729384136489713</v>
      </c>
      <c r="BT55" s="72">
        <f t="shared" si="8"/>
        <v>97.005745638885656</v>
      </c>
      <c r="BU55" s="72">
        <f t="shared" si="8"/>
        <v>10.10555385531605</v>
      </c>
      <c r="BV55" s="72">
        <f t="shared" si="8"/>
        <v>31.268445192434942</v>
      </c>
      <c r="BW55" s="72">
        <f t="shared" si="8"/>
        <v>6.6456580822952676</v>
      </c>
      <c r="BX55" s="72">
        <f t="shared" si="8"/>
        <v>44.94</v>
      </c>
      <c r="BY55" s="72">
        <f t="shared" si="8"/>
        <v>7.3650457582700559</v>
      </c>
      <c r="BZ55" s="72">
        <f t="shared" si="8"/>
        <v>28.08</v>
      </c>
      <c r="CA55" s="72">
        <f t="shared" si="8"/>
        <v>6.4778812339051655</v>
      </c>
      <c r="CB55" s="72">
        <f t="shared" si="8"/>
        <v>67.845121040050287</v>
      </c>
      <c r="CC55" s="72">
        <f t="shared" si="8"/>
        <v>8.5706766585606591</v>
      </c>
      <c r="CD55" s="72">
        <f t="shared" si="8"/>
        <v>29.42</v>
      </c>
      <c r="CE55" s="72">
        <f t="shared" si="8"/>
        <v>11.548180077420636</v>
      </c>
      <c r="CF55" s="72">
        <f t="shared" si="8"/>
        <v>34.993410038834384</v>
      </c>
      <c r="CG55" s="72">
        <f t="shared" si="8"/>
        <v>6.8417608921018811</v>
      </c>
      <c r="CH55" s="72">
        <f t="shared" si="8"/>
        <v>131.19104369592546</v>
      </c>
      <c r="CI55" s="72">
        <f t="shared" si="8"/>
        <v>16.904653785284562</v>
      </c>
      <c r="CJ55" s="72">
        <f t="shared" si="8"/>
        <v>37.479999999999997</v>
      </c>
      <c r="CK55" s="72">
        <f t="shared" si="8"/>
        <v>6.9724960986396241</v>
      </c>
      <c r="CL55" s="72">
        <f t="shared" si="8"/>
        <v>42.16</v>
      </c>
      <c r="CM55" s="72">
        <f t="shared" si="8"/>
        <v>12.219058110969577</v>
      </c>
      <c r="CN55" s="72">
        <f t="shared" si="8"/>
        <v>8.98</v>
      </c>
      <c r="CO55" s="72">
        <f t="shared" si="8"/>
        <v>5.4724816236276306</v>
      </c>
      <c r="CP55" s="72">
        <f t="shared" si="8"/>
        <v>18</v>
      </c>
      <c r="CQ55" s="72">
        <f t="shared" si="8"/>
        <v>9.59</v>
      </c>
      <c r="CR55" s="72">
        <f t="shared" si="8"/>
        <v>5.504592025233392</v>
      </c>
      <c r="CS55" s="72">
        <f t="shared" si="8"/>
        <v>6.47</v>
      </c>
      <c r="CT55" s="72">
        <f t="shared" si="8"/>
        <v>5.3403702570210703</v>
      </c>
      <c r="CU55" s="72">
        <f t="shared" si="8"/>
        <v>31.38</v>
      </c>
      <c r="CV55" s="72">
        <f t="shared" si="8"/>
        <v>6.651392082582011</v>
      </c>
      <c r="CW55" s="72">
        <f t="shared" si="8"/>
        <v>3.18</v>
      </c>
      <c r="CX55" s="72">
        <f t="shared" si="8"/>
        <v>5.1674328083728982</v>
      </c>
      <c r="CY55" s="72">
        <f t="shared" si="8"/>
        <v>13.919999999999998</v>
      </c>
      <c r="CZ55" s="72">
        <f t="shared" si="8"/>
        <v>10.732346516622828</v>
      </c>
      <c r="DA55" s="72">
        <f>DA52</f>
        <v>2.1800000000000002</v>
      </c>
      <c r="DB55" s="72">
        <f>DB52</f>
        <v>10.114680005734861</v>
      </c>
      <c r="DC55" s="6">
        <f>SUM(D55:DB55)</f>
        <v>2999.9836277042418</v>
      </c>
      <c r="DD55" s="36"/>
      <c r="DE55" s="73">
        <f>SUM(DE5:DE51)</f>
        <v>2528.8836277042428</v>
      </c>
      <c r="DF55" s="73">
        <f>SUM(DF5:DF51)</f>
        <v>471.09999999999991</v>
      </c>
      <c r="DG55" s="6">
        <f>DE55+DF55</f>
        <v>2999.9836277042427</v>
      </c>
    </row>
  </sheetData>
  <mergeCells count="53">
    <mergeCell ref="D1:DA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AP2:AQ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BN2:BO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CL2:CM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DA2:DB2"/>
    <mergeCell ref="CN2:CO2"/>
    <mergeCell ref="CQ2:CR2"/>
    <mergeCell ref="CS2:CT2"/>
    <mergeCell ref="CU2:CV2"/>
    <mergeCell ref="CW2:CX2"/>
    <mergeCell ref="CY2:C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Acrònims</vt:lpstr>
      <vt:lpstr>Sheet1</vt:lpstr>
    </vt:vector>
  </TitlesOfParts>
  <Company>ICFO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Artigas</dc:creator>
  <cp:lastModifiedBy>UPC</cp:lastModifiedBy>
  <dcterms:created xsi:type="dcterms:W3CDTF">2020-01-23T15:30:38Z</dcterms:created>
  <dcterms:modified xsi:type="dcterms:W3CDTF">2020-04-02T08:38:43Z</dcterms:modified>
</cp:coreProperties>
</file>