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elemann\grups\GPAQ\GPAQ-COMU\Estadístiques internes\Nou portal dades\Llibre de dades\Docència\"/>
    </mc:Choice>
  </mc:AlternateContent>
  <bookViews>
    <workbookView xWindow="0" yWindow="0" windowWidth="19200" windowHeight="8090"/>
  </bookViews>
  <sheets>
    <sheet name="23-24" sheetId="9" r:id="rId1"/>
    <sheet name="22-23" sheetId="11" r:id="rId2"/>
    <sheet name="21-22" sheetId="4" r:id="rId3"/>
    <sheet name="20-21" sheetId="8" r:id="rId4"/>
    <sheet name="19-20" sheetId="7" r:id="rId5"/>
    <sheet name="18-19" sheetId="6" r:id="rId6"/>
    <sheet name="17-18" sheetId="5" r:id="rId7"/>
  </sheets>
  <externalReferences>
    <externalReference r:id="rId8"/>
    <externalReference r:id="rId9"/>
    <externalReference r:id="rId10"/>
  </externalReferences>
  <definedNames>
    <definedName name="__6_1_1_a_22_6_00">[1]__6_1_1_a_22_6_00!$A$6:$E$31</definedName>
    <definedName name="_1Àrea_d_impressió" localSheetId="6">'17-18'!#REF!</definedName>
    <definedName name="_1Àrea_d_impressió" localSheetId="5">'18-19'!#REF!</definedName>
    <definedName name="_1Àrea_d_impressió" localSheetId="4">'19-20'!#REF!</definedName>
    <definedName name="_1Àrea_d_impressió" localSheetId="3">'20-21'!#REF!</definedName>
    <definedName name="_1Àrea_d_impressió" localSheetId="2">'21-22'!#REF!</definedName>
    <definedName name="_1Àrea_d_impressió" localSheetId="0">'23-24'!#REF!</definedName>
    <definedName name="A_impresión_IM">[2]Índex!$A$19:$F$41</definedName>
    <definedName name="aaaaaaaa">[1]Beques_règim_general!$A$1:$D$25</definedName>
    <definedName name="Área_de_extracción2" localSheetId="6">#REF!</definedName>
    <definedName name="Área_de_extracción2" localSheetId="5">#REF!</definedName>
    <definedName name="Área_de_extracción2" localSheetId="4">#REF!</definedName>
    <definedName name="Área_de_extracción2" localSheetId="3">#REF!</definedName>
    <definedName name="Área_de_extracción2" localSheetId="2">#REF!</definedName>
    <definedName name="Área_de_extracción2" localSheetId="0">#REF!</definedName>
    <definedName name="Área_de_extracción2">#REF!</definedName>
    <definedName name="_xlnm.Database" localSheetId="6">#REF!</definedName>
    <definedName name="_xlnm.Database" localSheetId="5">#REF!</definedName>
    <definedName name="_xlnm.Database" localSheetId="4">#REF!</definedName>
    <definedName name="_xlnm.Database" localSheetId="3">#REF!</definedName>
    <definedName name="_xlnm.Database" localSheetId="2">#REF!</definedName>
    <definedName name="_xlnm.Database" localSheetId="0">#REF!</definedName>
    <definedName name="_xlnm.Database">#REF!</definedName>
    <definedName name="Beques_de_mobilitat">[1]Beques_de_mobilitat!$A$6:$G$30</definedName>
    <definedName name="Beques_règim_general">[1]Beques_règim_general!$A$1:$D$25</definedName>
    <definedName name="_xlnm.Extract" localSheetId="6">[3]Índex!#REF!</definedName>
    <definedName name="_xlnm.Extract" localSheetId="5">[3]Índex!#REF!</definedName>
    <definedName name="_xlnm.Extract" localSheetId="4">[3]Índex!#REF!</definedName>
    <definedName name="_xlnm.Extract" localSheetId="3">[3]Índex!#REF!</definedName>
    <definedName name="_xlnm.Extract" localSheetId="2">[3]Índex!#REF!</definedName>
    <definedName name="_xlnm.Extract" localSheetId="0">[3]Índex!#REF!</definedName>
    <definedName name="_xlnm.Extract">[3]Índex!#REF!</definedName>
    <definedName name="NOU" localSheetId="0">#REF!</definedName>
    <definedName name="NOU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9" l="1"/>
  <c r="C21" i="9"/>
  <c r="C20" i="9"/>
  <c r="C19" i="9"/>
  <c r="C15" i="9"/>
  <c r="C14" i="9"/>
  <c r="C13" i="9"/>
  <c r="C9" i="9"/>
  <c r="C8" i="9"/>
  <c r="C7" i="9"/>
  <c r="C6" i="9"/>
  <c r="M8" i="9"/>
  <c r="N8" i="9"/>
  <c r="M9" i="9"/>
  <c r="L9" i="9" s="1"/>
  <c r="N9" i="9"/>
  <c r="M10" i="9"/>
  <c r="N10" i="9"/>
  <c r="M11" i="9"/>
  <c r="L11" i="9" s="1"/>
  <c r="N11" i="9"/>
  <c r="M12" i="9"/>
  <c r="N12" i="9"/>
  <c r="M13" i="9"/>
  <c r="N13" i="9"/>
  <c r="M14" i="9"/>
  <c r="N14" i="9"/>
  <c r="M15" i="9"/>
  <c r="L15" i="9" s="1"/>
  <c r="N15" i="9"/>
  <c r="M16" i="9"/>
  <c r="N16" i="9"/>
  <c r="M17" i="9"/>
  <c r="L17" i="9" s="1"/>
  <c r="N17" i="9"/>
  <c r="M18" i="9"/>
  <c r="N18" i="9"/>
  <c r="M19" i="9"/>
  <c r="L19" i="9" s="1"/>
  <c r="N19" i="9"/>
  <c r="M20" i="9"/>
  <c r="N20" i="9"/>
  <c r="M21" i="9"/>
  <c r="L21" i="9" s="1"/>
  <c r="N21" i="9"/>
  <c r="M22" i="9"/>
  <c r="N22" i="9"/>
  <c r="M23" i="9"/>
  <c r="L23" i="9" s="1"/>
  <c r="N23" i="9"/>
  <c r="M24" i="9"/>
  <c r="N24" i="9"/>
  <c r="M25" i="9"/>
  <c r="L25" i="9" s="1"/>
  <c r="N25" i="9"/>
  <c r="M26" i="9"/>
  <c r="N26" i="9"/>
  <c r="N7" i="9"/>
  <c r="M7" i="9"/>
  <c r="N6" i="9"/>
  <c r="M6" i="9"/>
  <c r="L26" i="9"/>
  <c r="L16" i="9"/>
  <c r="L18" i="9"/>
  <c r="L20" i="9"/>
  <c r="L22" i="9"/>
  <c r="L24" i="9"/>
  <c r="L8" i="9"/>
  <c r="L10" i="9"/>
  <c r="L12" i="9"/>
  <c r="L13" i="9"/>
  <c r="L14" i="9"/>
  <c r="R7" i="9"/>
  <c r="Z27" i="9"/>
  <c r="AA27" i="9"/>
  <c r="AB27" i="9"/>
  <c r="Q27" i="9"/>
  <c r="V27" i="9"/>
  <c r="S27" i="9"/>
  <c r="C24" i="9"/>
  <c r="C23" i="9"/>
  <c r="C22" i="9"/>
  <c r="C18" i="9"/>
  <c r="C17" i="9"/>
  <c r="C16" i="9"/>
  <c r="C12" i="9"/>
  <c r="C11" i="9"/>
  <c r="C10" i="9"/>
  <c r="H26" i="9"/>
  <c r="J27" i="9"/>
  <c r="C26" i="9"/>
  <c r="L7" i="9" l="1"/>
  <c r="N27" i="9"/>
  <c r="M27" i="9"/>
  <c r="L6" i="9"/>
  <c r="L27" i="9"/>
  <c r="R27" i="9"/>
  <c r="H7" i="9"/>
  <c r="F26" i="9"/>
  <c r="H23" i="9"/>
  <c r="F23" i="9"/>
  <c r="H25" i="11"/>
  <c r="J26" i="11"/>
  <c r="H26" i="11" s="1"/>
  <c r="E26" i="11"/>
  <c r="D26" i="11"/>
  <c r="F25" i="11"/>
  <c r="H24" i="11"/>
  <c r="F24" i="11"/>
  <c r="H23" i="11"/>
  <c r="F23" i="11"/>
  <c r="H22" i="11"/>
  <c r="F22" i="11"/>
  <c r="H21" i="11"/>
  <c r="F21" i="11"/>
  <c r="H20" i="11"/>
  <c r="F20" i="11"/>
  <c r="H19" i="11"/>
  <c r="F19" i="11"/>
  <c r="H18" i="11"/>
  <c r="F18" i="11"/>
  <c r="H17" i="11"/>
  <c r="F17" i="11"/>
  <c r="H16" i="11"/>
  <c r="F16" i="11"/>
  <c r="H15" i="11"/>
  <c r="F15" i="11"/>
  <c r="H14" i="11"/>
  <c r="F14" i="11"/>
  <c r="H13" i="11"/>
  <c r="F13" i="11"/>
  <c r="H12" i="11"/>
  <c r="F12" i="11"/>
  <c r="H11" i="11"/>
  <c r="F11" i="11"/>
  <c r="H10" i="11"/>
  <c r="F10" i="11"/>
  <c r="H9" i="11"/>
  <c r="F9" i="11"/>
  <c r="H8" i="11"/>
  <c r="F8" i="11"/>
  <c r="H7" i="11"/>
  <c r="F7" i="11"/>
  <c r="H6" i="11"/>
  <c r="F6" i="11"/>
  <c r="C26" i="11" l="1"/>
  <c r="G6" i="11"/>
  <c r="G8" i="11"/>
  <c r="G10" i="11"/>
  <c r="G12" i="11"/>
  <c r="G14" i="11"/>
  <c r="G16" i="11"/>
  <c r="G18" i="11"/>
  <c r="G20" i="11"/>
  <c r="G22" i="11"/>
  <c r="G24" i="11"/>
  <c r="F26" i="11"/>
  <c r="G7" i="11"/>
  <c r="G9" i="11"/>
  <c r="G11" i="11"/>
  <c r="G13" i="11"/>
  <c r="G15" i="11"/>
  <c r="G17" i="11"/>
  <c r="G19" i="11"/>
  <c r="G21" i="11"/>
  <c r="G23" i="11"/>
  <c r="G25" i="11"/>
  <c r="E27" i="9"/>
  <c r="D27" i="9"/>
  <c r="H25" i="9"/>
  <c r="F25" i="9"/>
  <c r="H24" i="9"/>
  <c r="F24" i="9"/>
  <c r="H22" i="9"/>
  <c r="F22" i="9"/>
  <c r="H21" i="9"/>
  <c r="F21" i="9"/>
  <c r="H20" i="9"/>
  <c r="F20" i="9"/>
  <c r="H19" i="9"/>
  <c r="F19" i="9"/>
  <c r="H18" i="9"/>
  <c r="F18" i="9"/>
  <c r="H17" i="9"/>
  <c r="F17" i="9"/>
  <c r="H16" i="9"/>
  <c r="F16" i="9"/>
  <c r="H15" i="9"/>
  <c r="F15" i="9"/>
  <c r="H14" i="9"/>
  <c r="F14" i="9"/>
  <c r="H13" i="9"/>
  <c r="F13" i="9"/>
  <c r="H12" i="9"/>
  <c r="F12" i="9"/>
  <c r="H11" i="9"/>
  <c r="F11" i="9"/>
  <c r="H10" i="9"/>
  <c r="F10" i="9"/>
  <c r="H9" i="9"/>
  <c r="F9" i="9"/>
  <c r="H8" i="9"/>
  <c r="F8" i="9"/>
  <c r="F7" i="9"/>
  <c r="H6" i="9"/>
  <c r="F6" i="9"/>
  <c r="G8" i="9" l="1"/>
  <c r="H27" i="9"/>
  <c r="G7" i="9"/>
  <c r="G6" i="9"/>
  <c r="G26" i="9"/>
  <c r="G23" i="9"/>
  <c r="G10" i="9"/>
  <c r="G12" i="9"/>
  <c r="G14" i="9"/>
  <c r="G16" i="9"/>
  <c r="G18" i="9"/>
  <c r="G20" i="9"/>
  <c r="G22" i="9"/>
  <c r="G25" i="9"/>
  <c r="G9" i="9"/>
  <c r="G11" i="9"/>
  <c r="G13" i="9"/>
  <c r="G15" i="9"/>
  <c r="G17" i="9"/>
  <c r="G19" i="9"/>
  <c r="G21" i="9"/>
  <c r="G24" i="9"/>
  <c r="C27" i="9"/>
  <c r="F27" i="9" s="1"/>
  <c r="G26" i="11"/>
  <c r="F6" i="8"/>
  <c r="H6" i="8"/>
  <c r="F7" i="8"/>
  <c r="H7" i="8"/>
  <c r="F8" i="8"/>
  <c r="H8" i="8"/>
  <c r="F9" i="8"/>
  <c r="H9" i="8"/>
  <c r="F10" i="8"/>
  <c r="H10" i="8"/>
  <c r="F11" i="8"/>
  <c r="H11" i="8"/>
  <c r="F12" i="8"/>
  <c r="H12" i="8"/>
  <c r="F13" i="8"/>
  <c r="H13" i="8"/>
  <c r="F14" i="8"/>
  <c r="H14" i="8"/>
  <c r="F15" i="8"/>
  <c r="H15" i="8"/>
  <c r="F16" i="8"/>
  <c r="H16" i="8"/>
  <c r="F17" i="8"/>
  <c r="H17" i="8"/>
  <c r="F18" i="8"/>
  <c r="H18" i="8"/>
  <c r="F19" i="8"/>
  <c r="H19" i="8"/>
  <c r="F20" i="8"/>
  <c r="H20" i="8"/>
  <c r="F21" i="8"/>
  <c r="H21" i="8"/>
  <c r="F22" i="8"/>
  <c r="H22" i="8"/>
  <c r="F23" i="8"/>
  <c r="H23" i="8"/>
  <c r="F24" i="8"/>
  <c r="H24" i="8"/>
  <c r="F25" i="8"/>
  <c r="H25" i="8"/>
  <c r="C26" i="8"/>
  <c r="D26" i="8"/>
  <c r="E26" i="8"/>
  <c r="H26" i="8" s="1"/>
  <c r="G27" i="9" l="1"/>
  <c r="F26" i="8"/>
  <c r="G15" i="8"/>
  <c r="G19" i="8"/>
  <c r="G7" i="8"/>
  <c r="G21" i="8"/>
  <c r="G23" i="8"/>
  <c r="G11" i="8"/>
  <c r="G17" i="8"/>
  <c r="G9" i="8"/>
  <c r="G25" i="8"/>
  <c r="G13" i="8"/>
  <c r="G24" i="8"/>
  <c r="G22" i="8"/>
  <c r="G20" i="8"/>
  <c r="G18" i="8"/>
  <c r="G16" i="8"/>
  <c r="G14" i="8"/>
  <c r="G12" i="8"/>
  <c r="G10" i="8"/>
  <c r="G8" i="8"/>
  <c r="G6" i="8"/>
  <c r="F6" i="7"/>
  <c r="H6" i="7"/>
  <c r="F7" i="7"/>
  <c r="H7" i="7"/>
  <c r="F8" i="7"/>
  <c r="H8" i="7"/>
  <c r="F9" i="7"/>
  <c r="H9" i="7"/>
  <c r="F10" i="7"/>
  <c r="H10" i="7"/>
  <c r="F11" i="7"/>
  <c r="H11" i="7"/>
  <c r="F12" i="7"/>
  <c r="H12" i="7"/>
  <c r="F13" i="7"/>
  <c r="H13" i="7"/>
  <c r="F14" i="7"/>
  <c r="H14" i="7"/>
  <c r="F15" i="7"/>
  <c r="H15" i="7"/>
  <c r="F16" i="7"/>
  <c r="H16" i="7"/>
  <c r="F17" i="7"/>
  <c r="H17" i="7"/>
  <c r="F18" i="7"/>
  <c r="H18" i="7"/>
  <c r="F19" i="7"/>
  <c r="H19" i="7"/>
  <c r="F20" i="7"/>
  <c r="H20" i="7"/>
  <c r="F21" i="7"/>
  <c r="H21" i="7"/>
  <c r="F22" i="7"/>
  <c r="H22" i="7"/>
  <c r="F23" i="7"/>
  <c r="H23" i="7"/>
  <c r="F24" i="7"/>
  <c r="H24" i="7"/>
  <c r="F25" i="7"/>
  <c r="H25" i="7"/>
  <c r="C26" i="7"/>
  <c r="D26" i="7"/>
  <c r="E26" i="7"/>
  <c r="G6" i="7" s="1"/>
  <c r="G26" i="8" l="1"/>
  <c r="G18" i="7"/>
  <c r="H26" i="7"/>
  <c r="G25" i="7"/>
  <c r="G23" i="7"/>
  <c r="G21" i="7"/>
  <c r="G19" i="7"/>
  <c r="G17" i="7"/>
  <c r="G15" i="7"/>
  <c r="G13" i="7"/>
  <c r="G11" i="7"/>
  <c r="G9" i="7"/>
  <c r="G7" i="7"/>
  <c r="F26" i="7"/>
  <c r="G22" i="7"/>
  <c r="G14" i="7"/>
  <c r="G8" i="7"/>
  <c r="G24" i="7"/>
  <c r="G20" i="7"/>
  <c r="G16" i="7"/>
  <c r="G12" i="7"/>
  <c r="G10" i="7"/>
  <c r="C6" i="6"/>
  <c r="F6" i="6"/>
  <c r="C7" i="6"/>
  <c r="F7" i="6" s="1"/>
  <c r="C8" i="6"/>
  <c r="C27" i="6" s="1"/>
  <c r="F27" i="6" s="1"/>
  <c r="F8" i="6"/>
  <c r="C9" i="6"/>
  <c r="F9" i="6" s="1"/>
  <c r="C10" i="6"/>
  <c r="F10" i="6"/>
  <c r="C11" i="6"/>
  <c r="F11" i="6" s="1"/>
  <c r="C12" i="6"/>
  <c r="F12" i="6"/>
  <c r="C13" i="6"/>
  <c r="F13" i="6" s="1"/>
  <c r="C14" i="6"/>
  <c r="F14" i="6"/>
  <c r="C15" i="6"/>
  <c r="F15" i="6" s="1"/>
  <c r="C16" i="6"/>
  <c r="F16" i="6"/>
  <c r="C17" i="6"/>
  <c r="F17" i="6" s="1"/>
  <c r="C18" i="6"/>
  <c r="F18" i="6"/>
  <c r="C19" i="6"/>
  <c r="F19" i="6" s="1"/>
  <c r="C20" i="6"/>
  <c r="F20" i="6"/>
  <c r="C21" i="6"/>
  <c r="F21" i="6" s="1"/>
  <c r="C22" i="6"/>
  <c r="F22" i="6"/>
  <c r="C23" i="6"/>
  <c r="F23" i="6" s="1"/>
  <c r="C24" i="6"/>
  <c r="F24" i="6"/>
  <c r="C25" i="6"/>
  <c r="F25" i="6" s="1"/>
  <c r="C26" i="6"/>
  <c r="F26" i="6"/>
  <c r="D27" i="6"/>
  <c r="E27" i="6"/>
  <c r="G6" i="6" s="1"/>
  <c r="G26" i="7" l="1"/>
  <c r="G25" i="6"/>
  <c r="G23" i="6"/>
  <c r="G21" i="6"/>
  <c r="G19" i="6"/>
  <c r="G17" i="6"/>
  <c r="G15" i="6"/>
  <c r="G13" i="6"/>
  <c r="G11" i="6"/>
  <c r="G9" i="6"/>
  <c r="G7" i="6"/>
  <c r="G26" i="6"/>
  <c r="G24" i="6"/>
  <c r="G22" i="6"/>
  <c r="G20" i="6"/>
  <c r="G18" i="6"/>
  <c r="G16" i="6"/>
  <c r="G14" i="6"/>
  <c r="G12" i="6"/>
  <c r="G10" i="6"/>
  <c r="G8" i="6"/>
  <c r="C6" i="5"/>
  <c r="F6" i="5"/>
  <c r="C7" i="5"/>
  <c r="F7" i="5" s="1"/>
  <c r="C8" i="5"/>
  <c r="F8" i="5"/>
  <c r="C9" i="5"/>
  <c r="F9" i="5" s="1"/>
  <c r="C10" i="5"/>
  <c r="F10" i="5" s="1"/>
  <c r="C11" i="5"/>
  <c r="F11" i="5" s="1"/>
  <c r="C12" i="5"/>
  <c r="F12" i="5"/>
  <c r="C13" i="5"/>
  <c r="F13" i="5" s="1"/>
  <c r="C14" i="5"/>
  <c r="F14" i="5" s="1"/>
  <c r="C15" i="5"/>
  <c r="F15" i="5" s="1"/>
  <c r="C16" i="5"/>
  <c r="F16" i="5"/>
  <c r="C17" i="5"/>
  <c r="F17" i="5" s="1"/>
  <c r="C18" i="5"/>
  <c r="F18" i="5" s="1"/>
  <c r="C19" i="5"/>
  <c r="F19" i="5" s="1"/>
  <c r="C20" i="5"/>
  <c r="F20" i="5"/>
  <c r="C21" i="5"/>
  <c r="F21" i="5" s="1"/>
  <c r="C22" i="5"/>
  <c r="F22" i="5" s="1"/>
  <c r="C23" i="5"/>
  <c r="F23" i="5" s="1"/>
  <c r="C24" i="5"/>
  <c r="F24" i="5"/>
  <c r="C25" i="5"/>
  <c r="F25" i="5" s="1"/>
  <c r="C26" i="5"/>
  <c r="F26" i="5" s="1"/>
  <c r="D27" i="5"/>
  <c r="E27" i="5"/>
  <c r="G6" i="5" s="1"/>
  <c r="G27" i="6" l="1"/>
  <c r="C27" i="5"/>
  <c r="F27" i="5" s="1"/>
  <c r="G25" i="5"/>
  <c r="G23" i="5"/>
  <c r="G21" i="5"/>
  <c r="G19" i="5"/>
  <c r="G17" i="5"/>
  <c r="G15" i="5"/>
  <c r="G13" i="5"/>
  <c r="G11" i="5"/>
  <c r="G9" i="5"/>
  <c r="G7" i="5"/>
  <c r="G26" i="5"/>
  <c r="G24" i="5"/>
  <c r="G22" i="5"/>
  <c r="G20" i="5"/>
  <c r="G18" i="5"/>
  <c r="G16" i="5"/>
  <c r="G14" i="5"/>
  <c r="G12" i="5"/>
  <c r="G10" i="5"/>
  <c r="G8" i="5"/>
  <c r="E26" i="4"/>
  <c r="D26" i="4"/>
  <c r="G27" i="5" l="1"/>
  <c r="H6" i="4"/>
  <c r="H26" i="4" l="1"/>
  <c r="C26" i="4"/>
  <c r="H25" i="4"/>
  <c r="C25" i="4"/>
  <c r="F25" i="4" s="1"/>
  <c r="H24" i="4"/>
  <c r="G24" i="4"/>
  <c r="C24" i="4"/>
  <c r="F24" i="4" s="1"/>
  <c r="H23" i="4"/>
  <c r="G23" i="4"/>
  <c r="C23" i="4"/>
  <c r="F23" i="4" s="1"/>
  <c r="H22" i="4"/>
  <c r="C22" i="4"/>
  <c r="F22" i="4" s="1"/>
  <c r="H21" i="4"/>
  <c r="C21" i="4"/>
  <c r="F21" i="4" s="1"/>
  <c r="H20" i="4"/>
  <c r="G20" i="4"/>
  <c r="C20" i="4"/>
  <c r="F20" i="4" s="1"/>
  <c r="H19" i="4"/>
  <c r="G19" i="4"/>
  <c r="C19" i="4"/>
  <c r="F19" i="4" s="1"/>
  <c r="H18" i="4"/>
  <c r="C18" i="4"/>
  <c r="F18" i="4" s="1"/>
  <c r="H17" i="4"/>
  <c r="C17" i="4"/>
  <c r="F17" i="4" s="1"/>
  <c r="H16" i="4"/>
  <c r="G16" i="4"/>
  <c r="C16" i="4"/>
  <c r="F16" i="4" s="1"/>
  <c r="H15" i="4"/>
  <c r="G15" i="4"/>
  <c r="C15" i="4"/>
  <c r="F15" i="4" s="1"/>
  <c r="H14" i="4"/>
  <c r="C14" i="4"/>
  <c r="F14" i="4" s="1"/>
  <c r="H13" i="4"/>
  <c r="C13" i="4"/>
  <c r="F13" i="4" s="1"/>
  <c r="H12" i="4"/>
  <c r="G12" i="4"/>
  <c r="C12" i="4"/>
  <c r="F12" i="4" s="1"/>
  <c r="H11" i="4"/>
  <c r="G11" i="4"/>
  <c r="C11" i="4"/>
  <c r="F11" i="4" s="1"/>
  <c r="H10" i="4"/>
  <c r="C10" i="4"/>
  <c r="F10" i="4" s="1"/>
  <c r="H9" i="4"/>
  <c r="C9" i="4"/>
  <c r="F9" i="4" s="1"/>
  <c r="H8" i="4"/>
  <c r="G8" i="4"/>
  <c r="C8" i="4"/>
  <c r="F8" i="4" s="1"/>
  <c r="H7" i="4"/>
  <c r="G7" i="4"/>
  <c r="C7" i="4"/>
  <c r="F7" i="4" s="1"/>
  <c r="C6" i="4"/>
  <c r="F6" i="4" s="1"/>
  <c r="G22" i="4" l="1"/>
  <c r="F26" i="4"/>
  <c r="G10" i="4"/>
  <c r="G14" i="4"/>
  <c r="G18" i="4"/>
  <c r="G6" i="4"/>
  <c r="G9" i="4"/>
  <c r="G13" i="4"/>
  <c r="G17" i="4"/>
  <c r="G21" i="4"/>
  <c r="G25" i="4"/>
  <c r="G26" i="4" l="1"/>
</calcChain>
</file>

<file path=xl/sharedStrings.xml><?xml version="1.0" encoding="utf-8"?>
<sst xmlns="http://schemas.openxmlformats.org/spreadsheetml/2006/main" count="312" uniqueCount="59">
  <si>
    <t>Distribució de beques i ajuts del MEC per centres docents</t>
  </si>
  <si>
    <t>Centre</t>
  </si>
  <si>
    <t>Sol·licituds presentades</t>
  </si>
  <si>
    <t>Denegades</t>
  </si>
  <si>
    <t>Concedides</t>
  </si>
  <si>
    <t>Beques concedides al centre respecte a les presentades pel centre</t>
  </si>
  <si>
    <t>Beques concedides al centre respecte al total de beques concedides a la UPC</t>
  </si>
  <si>
    <r>
      <t xml:space="preserve">Nombre de becaris/àries per cada 100 estudiants </t>
    </r>
    <r>
      <rPr>
        <b/>
        <vertAlign val="superscript"/>
        <sz val="10"/>
        <color rgb="FFFFFFFF"/>
        <rFont val="Arial"/>
        <family val="2"/>
      </rPr>
      <t>(1)</t>
    </r>
  </si>
  <si>
    <t>200 FME</t>
  </si>
  <si>
    <t>205 ESEIAAT</t>
  </si>
  <si>
    <t>210 ETSAB</t>
  </si>
  <si>
    <t>230 ETSETB</t>
  </si>
  <si>
    <t>240 ETSEIB</t>
  </si>
  <si>
    <t>250 ETSECCPB</t>
  </si>
  <si>
    <t>270 FIB</t>
  </si>
  <si>
    <t>280 FNB</t>
  </si>
  <si>
    <t>290 ETSAV</t>
  </si>
  <si>
    <t>295 EEBE</t>
  </si>
  <si>
    <t>300 EETAC</t>
  </si>
  <si>
    <t>310 EPSEB</t>
  </si>
  <si>
    <t>330 EPSEM</t>
  </si>
  <si>
    <t>340 EPSEVG</t>
  </si>
  <si>
    <t>370 FOOT</t>
  </si>
  <si>
    <t>390 ESAB</t>
  </si>
  <si>
    <t>801 EUNCET</t>
  </si>
  <si>
    <t>802 EAE</t>
  </si>
  <si>
    <t>804 CITM</t>
  </si>
  <si>
    <t>TOTAL</t>
  </si>
  <si>
    <t>162 CFIS</t>
  </si>
  <si>
    <r>
      <t>(1)</t>
    </r>
    <r>
      <rPr>
        <sz val="8"/>
        <color rgb="FF003366"/>
        <rFont val="Arial"/>
        <family val="2"/>
      </rPr>
      <t xml:space="preserve"> Es tenen en compte l'estudiantat d'estudis graus i màsters universitaris. </t>
    </r>
  </si>
  <si>
    <t>Matriculats Grau +Màster a 30/06/2020</t>
  </si>
  <si>
    <t>Nbre estudiants matriculats</t>
  </si>
  <si>
    <t>Curs 2021-2022</t>
  </si>
  <si>
    <t>Dades provisionals a 18 de juny de 2018</t>
  </si>
  <si>
    <r>
      <t>(1)</t>
    </r>
    <r>
      <rPr>
        <sz val="8"/>
        <color rgb="FF003366"/>
        <rFont val="Arial"/>
        <family val="2"/>
      </rPr>
      <t xml:space="preserve"> Es tenen en compte l'estudiantat d'estudis de 1r cicle,  de 1r i 2n cicles, 2n cicle,  graus i màsters universitaris. </t>
    </r>
  </si>
  <si>
    <t>860 EEI</t>
  </si>
  <si>
    <t>840 EUPMT</t>
  </si>
  <si>
    <t>Curs 2017-2018</t>
  </si>
  <si>
    <t>Curs 2019-2020</t>
  </si>
  <si>
    <t>Curs 2018-2019</t>
  </si>
  <si>
    <t>Curs 2020-2021</t>
  </si>
  <si>
    <t>El centre 840 EUPMT no és centre adscrit de la UPC, però s'ha denegat 1 beca.</t>
  </si>
  <si>
    <t>Curs 2022-2023</t>
  </si>
  <si>
    <t>Curs 2023-2024</t>
  </si>
  <si>
    <t>480 IS.UPC</t>
  </si>
  <si>
    <t>Dades a juliol de 2024</t>
  </si>
  <si>
    <t>CodiCentreUPC</t>
  </si>
  <si>
    <t>Total</t>
  </si>
  <si>
    <t>DENEG</t>
  </si>
  <si>
    <t>CENTRE_UPC</t>
  </si>
  <si>
    <t>CONCE</t>
  </si>
  <si>
    <t/>
  </si>
  <si>
    <t>solici</t>
  </si>
  <si>
    <t>Resultats</t>
  </si>
  <si>
    <t>CONDE</t>
  </si>
  <si>
    <t>GPAQ_Llibre Dades_00</t>
  </si>
  <si>
    <t>GPAQ_Llibre Dades_03_Sense Centre_asignat</t>
  </si>
  <si>
    <t>GPAQ_Llibre Dades_06_CFIS_02</t>
  </si>
  <si>
    <t>Matriculats Grau +Màster a 12/07/2024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</si>
</sst>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#,##0_);_(\(#,##0\);_(&quot;-&quot;_);_(@_)"/>
    <numFmt numFmtId="165" formatCode="0.0%"/>
    <numFmt numFmtId="166" formatCode="0.0"/>
    <numFmt numFmtId="167" formatCode="_(#,##0.0_);_(\(#,##0.0\);_(&quot;-&quot;_);_(@_)"/>
  </numFmts>
  <fonts count="24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3366"/>
      <name val="Arial"/>
      <family val="2"/>
    </font>
    <font>
      <b/>
      <sz val="10"/>
      <color rgb="FF003366"/>
      <name val="Arial"/>
      <family val="2"/>
    </font>
    <font>
      <sz val="8"/>
      <color rgb="FF003366"/>
      <name val="Arial"/>
      <family val="2"/>
    </font>
    <font>
      <sz val="11"/>
      <color rgb="FF00000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vertAlign val="superscript"/>
      <sz val="10"/>
      <color rgb="FFFFFFFF"/>
      <name val="Arial"/>
      <family val="2"/>
    </font>
    <font>
      <sz val="10"/>
      <color rgb="FF003366"/>
      <name val="Calibri"/>
      <family val="2"/>
      <scheme val="minor"/>
    </font>
    <font>
      <sz val="10"/>
      <color indexed="56"/>
      <name val="Arial"/>
      <family val="2"/>
    </font>
    <font>
      <b/>
      <sz val="10"/>
      <color rgb="FF003366"/>
      <name val="Calibri"/>
      <family val="2"/>
      <scheme val="minor"/>
    </font>
    <font>
      <sz val="8"/>
      <color rgb="FF003366"/>
      <name val="Calibri"/>
      <family val="2"/>
      <scheme val="minor"/>
    </font>
    <font>
      <vertAlign val="superscript"/>
      <sz val="8"/>
      <color rgb="FF003366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i/>
      <sz val="8"/>
      <color rgb="FF003366"/>
      <name val="Arial"/>
      <family val="2"/>
    </font>
    <font>
      <sz val="10"/>
      <color indexed="8"/>
      <name val="Arial"/>
      <family val="2"/>
    </font>
    <font>
      <sz val="12"/>
      <color theme="0"/>
      <name val="Calibri"/>
      <family val="2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</font>
    <font>
      <sz val="10"/>
      <name val="Arial"/>
      <family val="2"/>
    </font>
    <font>
      <b/>
      <sz val="12"/>
      <color theme="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008080"/>
        <bgColor rgb="FF000000"/>
      </patternFill>
    </fill>
    <fill>
      <patternFill patternType="solid">
        <fgColor rgb="FF376091"/>
        <bgColor rgb="FF000000"/>
      </patternFill>
    </fill>
    <fill>
      <patternFill patternType="solid">
        <fgColor rgb="FF99CC00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indexed="50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DBE5F1"/>
        <bgColor rgb="FF000000"/>
      </patternFill>
    </fill>
    <fill>
      <patternFill patternType="solid">
        <fgColor indexed="13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33CCCC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rgb="FF000080"/>
      </left>
      <right style="thin">
        <color rgb="FFFFFFFF"/>
      </right>
      <top style="thin">
        <color rgb="FF000080"/>
      </top>
      <bottom style="thin">
        <color rgb="FFFFFFFF"/>
      </bottom>
      <diagonal/>
    </border>
    <border>
      <left/>
      <right style="thin">
        <color rgb="FFFFFFFF"/>
      </right>
      <top style="thin">
        <color rgb="FF000080"/>
      </top>
      <bottom style="thin">
        <color rgb="FFFFFFFF"/>
      </bottom>
      <diagonal/>
    </border>
    <border>
      <left/>
      <right style="thin">
        <color rgb="FF000080"/>
      </right>
      <top style="thin">
        <color rgb="FF000080"/>
      </top>
      <bottom style="thin">
        <color rgb="FFFFFFFF"/>
      </bottom>
      <diagonal/>
    </border>
    <border>
      <left style="thin">
        <color rgb="FF000080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000080"/>
      </right>
      <top/>
      <bottom style="thin">
        <color rgb="FFFFFFFF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80"/>
      </left>
      <right style="thin">
        <color rgb="FFFFFFFF"/>
      </right>
      <top/>
      <bottom style="thin">
        <color rgb="FF000080"/>
      </bottom>
      <diagonal/>
    </border>
    <border>
      <left/>
      <right style="thin">
        <color rgb="FFFFFFFF"/>
      </right>
      <top/>
      <bottom style="thin">
        <color rgb="FF000080"/>
      </bottom>
      <diagonal/>
    </border>
    <border>
      <left/>
      <right style="thin">
        <color rgb="FF000080"/>
      </right>
      <top/>
      <bottom style="thin">
        <color rgb="FF000080"/>
      </bottom>
      <diagonal/>
    </border>
    <border>
      <left/>
      <right style="thin">
        <color rgb="FFFFFFFF"/>
      </right>
      <top style="thin">
        <color rgb="FFFFFFFF"/>
      </top>
      <bottom style="thin">
        <color rgb="FF000080"/>
      </bottom>
      <diagonal/>
    </border>
    <border>
      <left/>
      <right/>
      <top style="thin">
        <color rgb="FFFFFFFF"/>
      </top>
      <bottom style="thin">
        <color rgb="FF000080"/>
      </bottom>
      <diagonal/>
    </border>
    <border>
      <left style="thin">
        <color rgb="FFFFFFFF"/>
      </left>
      <right/>
      <top style="thin">
        <color rgb="FFFFFFFF"/>
      </top>
      <bottom style="thin">
        <color rgb="FF000080"/>
      </bottom>
      <diagonal/>
    </border>
    <border>
      <left style="thin">
        <color rgb="FF000080"/>
      </left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theme="3"/>
      </bottom>
      <diagonal/>
    </border>
    <border>
      <left/>
      <right/>
      <top style="thin">
        <color rgb="FFFFFFFF"/>
      </top>
      <bottom style="thin">
        <color theme="3"/>
      </bottom>
      <diagonal/>
    </border>
    <border>
      <left/>
      <right style="thin">
        <color rgb="FFFFFFFF"/>
      </right>
      <top style="thin">
        <color rgb="FFFFFFFF"/>
      </top>
      <bottom style="thin">
        <color theme="3"/>
      </bottom>
      <diagonal/>
    </border>
    <border>
      <left/>
      <right style="thin">
        <color rgb="FF000080"/>
      </right>
      <top style="thin">
        <color rgb="FFFFFFFF"/>
      </top>
      <bottom style="thin">
        <color theme="3"/>
      </bottom>
      <diagonal/>
    </border>
  </borders>
  <cellStyleXfs count="21">
    <xf numFmtId="0" fontId="0" fillId="0" borderId="0"/>
    <xf numFmtId="0" fontId="1" fillId="0" borderId="0"/>
    <xf numFmtId="0" fontId="5" fillId="0" borderId="0" applyNumberFormat="0" applyFont="0" applyFill="0" applyAlignment="0" applyProtection="0"/>
    <xf numFmtId="0" fontId="5" fillId="0" borderId="0" applyNumberFormat="0" applyFont="0" applyFill="0" applyAlignment="0" applyProtection="0"/>
    <xf numFmtId="0" fontId="5" fillId="0" borderId="0" applyNumberFormat="0" applyFont="0" applyFill="0" applyAlignment="0" applyProtection="0"/>
    <xf numFmtId="0" fontId="5" fillId="0" borderId="0" applyNumberFormat="0" applyFont="0" applyFill="0" applyAlignment="0" applyProtection="0"/>
    <xf numFmtId="0" fontId="6" fillId="3" borderId="0">
      <alignment horizontal="center" vertical="center" wrapText="1"/>
    </xf>
    <xf numFmtId="0" fontId="5" fillId="0" borderId="0" applyNumberFormat="0" applyFont="0" applyFill="0" applyAlignment="0" applyProtection="0"/>
    <xf numFmtId="0" fontId="9" fillId="5" borderId="0" applyNumberFormat="0">
      <alignment vertical="center"/>
    </xf>
    <xf numFmtId="3" fontId="10" fillId="7" borderId="7" applyNumberFormat="0">
      <alignment vertical="center"/>
    </xf>
    <xf numFmtId="9" fontId="5" fillId="0" borderId="0" applyFont="0" applyFill="0" applyBorder="0" applyAlignment="0" applyProtection="0"/>
    <xf numFmtId="0" fontId="9" fillId="9" borderId="0" applyNumberFormat="0">
      <alignment vertical="center"/>
    </xf>
    <xf numFmtId="3" fontId="10" fillId="11" borderId="7" applyNumberFormat="0">
      <alignment vertical="center"/>
    </xf>
    <xf numFmtId="0" fontId="11" fillId="14" borderId="0" applyNumberFormat="0">
      <alignment vertical="center"/>
    </xf>
    <xf numFmtId="0" fontId="12" fillId="2" borderId="0">
      <alignment horizontal="left" vertical="center"/>
    </xf>
    <xf numFmtId="0" fontId="5" fillId="0" borderId="0" applyNumberFormat="0" applyFont="0" applyFill="0" applyAlignment="0" applyProtection="0"/>
    <xf numFmtId="0" fontId="5" fillId="0" borderId="0" applyNumberFormat="0" applyFont="0" applyFill="0" applyAlignment="0" applyProtection="0"/>
    <xf numFmtId="0" fontId="5" fillId="0" borderId="0" applyNumberFormat="0" applyFont="0" applyFill="0" applyAlignment="0" applyProtection="0"/>
    <xf numFmtId="0" fontId="17" fillId="0" borderId="0"/>
    <xf numFmtId="0" fontId="20" fillId="0" borderId="0"/>
    <xf numFmtId="0" fontId="21" fillId="0" borderId="0"/>
  </cellStyleXfs>
  <cellXfs count="79">
    <xf numFmtId="0" fontId="0" fillId="0" borderId="0" xfId="0"/>
    <xf numFmtId="0" fontId="2" fillId="2" borderId="0" xfId="1" applyFont="1" applyFill="1"/>
    <xf numFmtId="0" fontId="3" fillId="2" borderId="0" xfId="1" applyFont="1" applyFill="1"/>
    <xf numFmtId="0" fontId="4" fillId="2" borderId="0" xfId="1" applyFont="1" applyFill="1"/>
    <xf numFmtId="0" fontId="2" fillId="2" borderId="0" xfId="1" applyFont="1" applyFill="1" applyAlignment="1">
      <alignment horizontal="center"/>
    </xf>
    <xf numFmtId="0" fontId="2" fillId="2" borderId="1" xfId="2" applyFont="1" applyFill="1" applyBorder="1"/>
    <xf numFmtId="0" fontId="2" fillId="2" borderId="2" xfId="3" applyFont="1" applyFill="1" applyBorder="1"/>
    <xf numFmtId="0" fontId="2" fillId="2" borderId="2" xfId="3" applyFont="1" applyFill="1" applyBorder="1" applyAlignment="1">
      <alignment horizontal="center"/>
    </xf>
    <xf numFmtId="0" fontId="2" fillId="2" borderId="2" xfId="3" applyFont="1" applyFill="1" applyBorder="1" applyAlignment="1"/>
    <xf numFmtId="0" fontId="2" fillId="2" borderId="3" xfId="4" applyFont="1" applyFill="1" applyBorder="1"/>
    <xf numFmtId="0" fontId="2" fillId="2" borderId="4" xfId="5" applyFont="1" applyFill="1" applyBorder="1"/>
    <xf numFmtId="0" fontId="7" fillId="4" borderId="5" xfId="6" applyFont="1" applyFill="1" applyBorder="1">
      <alignment horizontal="center" vertical="center" wrapText="1"/>
    </xf>
    <xf numFmtId="0" fontId="2" fillId="2" borderId="6" xfId="7" applyFont="1" applyFill="1" applyBorder="1"/>
    <xf numFmtId="0" fontId="2" fillId="6" borderId="5" xfId="8" applyFont="1" applyFill="1" applyBorder="1" applyAlignment="1">
      <alignment horizontal="left" vertical="center"/>
    </xf>
    <xf numFmtId="164" fontId="2" fillId="8" borderId="8" xfId="9" applyNumberFormat="1" applyFont="1" applyFill="1" applyBorder="1" applyAlignment="1">
      <alignment horizontal="center" vertical="center"/>
    </xf>
    <xf numFmtId="165" fontId="2" fillId="6" borderId="5" xfId="10" applyNumberFormat="1" applyFont="1" applyFill="1" applyBorder="1" applyAlignment="1">
      <alignment horizontal="center" vertical="center"/>
    </xf>
    <xf numFmtId="0" fontId="2" fillId="10" borderId="5" xfId="11" applyFont="1" applyFill="1" applyBorder="1" applyAlignment="1">
      <alignment horizontal="left" vertical="center"/>
    </xf>
    <xf numFmtId="164" fontId="2" fillId="12" borderId="8" xfId="12" applyNumberFormat="1" applyFont="1" applyFill="1" applyBorder="1" applyAlignment="1">
      <alignment horizontal="center" vertical="center"/>
    </xf>
    <xf numFmtId="165" fontId="2" fillId="13" borderId="5" xfId="10" applyNumberFormat="1" applyFont="1" applyFill="1" applyBorder="1" applyAlignment="1">
      <alignment horizontal="center" vertical="center"/>
    </xf>
    <xf numFmtId="0" fontId="3" fillId="2" borderId="4" xfId="5" applyFont="1" applyFill="1" applyBorder="1"/>
    <xf numFmtId="0" fontId="7" fillId="4" borderId="5" xfId="13" applyFont="1" applyFill="1" applyBorder="1">
      <alignment vertical="center"/>
    </xf>
    <xf numFmtId="3" fontId="7" fillId="4" borderId="5" xfId="13" applyNumberFormat="1" applyFont="1" applyFill="1" applyBorder="1" applyAlignment="1">
      <alignment horizontal="center" vertical="center"/>
    </xf>
    <xf numFmtId="165" fontId="7" fillId="4" borderId="5" xfId="10" applyNumberFormat="1" applyFont="1" applyFill="1" applyBorder="1" applyAlignment="1">
      <alignment horizontal="center" vertical="center"/>
    </xf>
    <xf numFmtId="166" fontId="7" fillId="4" borderId="5" xfId="10" applyNumberFormat="1" applyFont="1" applyFill="1" applyBorder="1" applyAlignment="1">
      <alignment horizontal="center" vertical="center"/>
    </xf>
    <xf numFmtId="0" fontId="3" fillId="2" borderId="6" xfId="7" applyFont="1" applyFill="1" applyBorder="1"/>
    <xf numFmtId="2" fontId="3" fillId="2" borderId="0" xfId="1" applyNumberFormat="1" applyFont="1" applyFill="1"/>
    <xf numFmtId="0" fontId="2" fillId="2" borderId="12" xfId="15" applyFont="1" applyFill="1" applyBorder="1"/>
    <xf numFmtId="0" fontId="3" fillId="2" borderId="13" xfId="16" applyFont="1" applyFill="1" applyBorder="1"/>
    <xf numFmtId="0" fontId="2" fillId="2" borderId="13" xfId="16" applyFont="1" applyFill="1" applyBorder="1" applyAlignment="1">
      <alignment horizontal="center"/>
    </xf>
    <xf numFmtId="0" fontId="2" fillId="2" borderId="13" xfId="16" applyFont="1" applyFill="1" applyBorder="1" applyAlignment="1"/>
    <xf numFmtId="0" fontId="2" fillId="2" borderId="13" xfId="16" applyFont="1" applyFill="1" applyBorder="1"/>
    <xf numFmtId="0" fontId="2" fillId="2" borderId="14" xfId="17" applyFont="1" applyFill="1" applyBorder="1"/>
    <xf numFmtId="1" fontId="14" fillId="2" borderId="0" xfId="1" applyNumberFormat="1" applyFont="1" applyFill="1"/>
    <xf numFmtId="1" fontId="15" fillId="2" borderId="0" xfId="1" applyNumberFormat="1" applyFont="1" applyFill="1"/>
    <xf numFmtId="0" fontId="14" fillId="2" borderId="0" xfId="1" applyFont="1" applyFill="1"/>
    <xf numFmtId="167" fontId="2" fillId="8" borderId="8" xfId="9" applyNumberFormat="1" applyFont="1" applyFill="1" applyBorder="1" applyAlignment="1">
      <alignment horizontal="center" vertical="center"/>
    </xf>
    <xf numFmtId="167" fontId="2" fillId="12" borderId="8" xfId="12" applyNumberFormat="1" applyFont="1" applyFill="1" applyBorder="1" applyAlignment="1">
      <alignment horizontal="center" vertical="center"/>
    </xf>
    <xf numFmtId="0" fontId="14" fillId="2" borderId="0" xfId="1" applyFont="1" applyFill="1" applyAlignment="1">
      <alignment horizontal="center" vertical="center" wrapText="1"/>
    </xf>
    <xf numFmtId="2" fontId="2" fillId="2" borderId="0" xfId="1" applyNumberFormat="1" applyFont="1" applyFill="1"/>
    <xf numFmtId="166" fontId="2" fillId="15" borderId="5" xfId="10" applyNumberFormat="1" applyFont="1" applyFill="1" applyBorder="1" applyAlignment="1">
      <alignment horizontal="center" vertical="center"/>
    </xf>
    <xf numFmtId="165" fontId="2" fillId="15" borderId="5" xfId="10" applyNumberFormat="1" applyFont="1" applyFill="1" applyBorder="1" applyAlignment="1">
      <alignment horizontal="center" vertical="center"/>
    </xf>
    <xf numFmtId="166" fontId="2" fillId="13" borderId="5" xfId="10" applyNumberFormat="1" applyFont="1" applyFill="1" applyBorder="1" applyAlignment="1">
      <alignment horizontal="center" vertical="center"/>
    </xf>
    <xf numFmtId="166" fontId="2" fillId="6" borderId="5" xfId="10" applyNumberFormat="1" applyFont="1" applyFill="1" applyBorder="1" applyAlignment="1">
      <alignment horizontal="center" vertical="center"/>
    </xf>
    <xf numFmtId="0" fontId="14" fillId="2" borderId="18" xfId="1" applyFont="1" applyFill="1" applyBorder="1" applyAlignment="1">
      <alignment horizontal="center" vertical="center" wrapText="1"/>
    </xf>
    <xf numFmtId="0" fontId="18" fillId="0" borderId="18" xfId="18" applyFont="1" applyFill="1" applyBorder="1" applyAlignment="1">
      <alignment horizontal="right" wrapText="1"/>
    </xf>
    <xf numFmtId="164" fontId="2" fillId="16" borderId="8" xfId="9" applyNumberFormat="1" applyFont="1" applyFill="1" applyBorder="1" applyAlignment="1">
      <alignment horizontal="center" vertical="center"/>
    </xf>
    <xf numFmtId="164" fontId="2" fillId="16" borderId="8" xfId="9" applyNumberFormat="1" applyFont="1" applyFill="1" applyBorder="1" applyAlignment="1">
      <alignment horizontal="left" vertical="center"/>
    </xf>
    <xf numFmtId="164" fontId="2" fillId="8" borderId="8" xfId="9" applyNumberFormat="1" applyFont="1" applyFill="1" applyBorder="1" applyAlignment="1">
      <alignment horizontal="left" vertical="center"/>
    </xf>
    <xf numFmtId="0" fontId="19" fillId="0" borderId="0" xfId="0" applyFont="1"/>
    <xf numFmtId="0" fontId="13" fillId="2" borderId="9" xfId="14" applyFont="1" applyFill="1" applyBorder="1" applyAlignment="1">
      <alignment horizontal="left" wrapText="1"/>
    </xf>
    <xf numFmtId="0" fontId="13" fillId="2" borderId="10" xfId="14" applyFont="1" applyFill="1" applyBorder="1" applyAlignment="1">
      <alignment horizontal="left" wrapText="1"/>
    </xf>
    <xf numFmtId="0" fontId="13" fillId="2" borderId="11" xfId="14" applyFont="1" applyFill="1" applyBorder="1" applyAlignment="1">
      <alignment horizontal="left" wrapText="1"/>
    </xf>
    <xf numFmtId="0" fontId="16" fillId="2" borderId="17" xfId="16" applyFont="1" applyFill="1" applyBorder="1" applyAlignment="1">
      <alignment horizontal="left"/>
    </xf>
    <xf numFmtId="0" fontId="16" fillId="2" borderId="16" xfId="16" applyFont="1" applyFill="1" applyBorder="1" applyAlignment="1">
      <alignment horizontal="left"/>
    </xf>
    <xf numFmtId="0" fontId="16" fillId="2" borderId="15" xfId="16" applyFont="1" applyFill="1" applyBorder="1" applyAlignment="1">
      <alignment horizontal="left"/>
    </xf>
    <xf numFmtId="0" fontId="13" fillId="2" borderId="19" xfId="14" applyFont="1" applyFill="1" applyBorder="1" applyAlignment="1">
      <alignment horizontal="left" wrapText="1"/>
    </xf>
    <xf numFmtId="0" fontId="13" fillId="2" borderId="20" xfId="14" applyFont="1" applyFill="1" applyBorder="1" applyAlignment="1">
      <alignment horizontal="left" wrapText="1"/>
    </xf>
    <xf numFmtId="0" fontId="13" fillId="2" borderId="21" xfId="14" applyFont="1" applyFill="1" applyBorder="1" applyAlignment="1">
      <alignment horizontal="left" wrapText="1"/>
    </xf>
    <xf numFmtId="0" fontId="2" fillId="2" borderId="22" xfId="17" applyFont="1" applyFill="1" applyBorder="1"/>
    <xf numFmtId="0" fontId="18" fillId="0" borderId="18" xfId="19" applyFont="1" applyFill="1" applyBorder="1" applyAlignment="1">
      <alignment horizontal="right" wrapText="1"/>
    </xf>
    <xf numFmtId="0" fontId="21" fillId="0" borderId="0" xfId="20"/>
    <xf numFmtId="0" fontId="18" fillId="0" borderId="0" xfId="19" applyFont="1" applyFill="1" applyBorder="1" applyAlignment="1">
      <alignment horizontal="right" wrapText="1"/>
    </xf>
    <xf numFmtId="0" fontId="14" fillId="2" borderId="0" xfId="1" applyFont="1" applyFill="1" applyBorder="1"/>
    <xf numFmtId="0" fontId="14" fillId="2" borderId="18" xfId="1" applyFont="1" applyFill="1" applyBorder="1"/>
    <xf numFmtId="0" fontId="14" fillId="0" borderId="0" xfId="1" applyFont="1" applyFill="1" applyBorder="1"/>
    <xf numFmtId="0" fontId="22" fillId="0" borderId="0" xfId="1" applyFont="1" applyFill="1" applyBorder="1"/>
    <xf numFmtId="0" fontId="18" fillId="0" borderId="0" xfId="20" applyFont="1" applyFill="1" applyBorder="1" applyAlignment="1">
      <alignment horizontal="left"/>
    </xf>
    <xf numFmtId="0" fontId="18" fillId="0" borderId="0" xfId="20" applyFont="1" applyFill="1" applyBorder="1" applyAlignment="1">
      <alignment wrapText="1"/>
    </xf>
    <xf numFmtId="0" fontId="18" fillId="0" borderId="0" xfId="20" applyFont="1" applyFill="1" applyBorder="1" applyAlignment="1">
      <alignment horizontal="right" wrapText="1"/>
    </xf>
    <xf numFmtId="164" fontId="14" fillId="0" borderId="0" xfId="9" applyNumberFormat="1" applyFont="1" applyFill="1" applyBorder="1" applyAlignment="1">
      <alignment horizontal="center" vertical="center"/>
    </xf>
    <xf numFmtId="0" fontId="14" fillId="0" borderId="0" xfId="20" applyFont="1" applyFill="1" applyBorder="1"/>
    <xf numFmtId="0" fontId="18" fillId="0" borderId="0" xfId="18" applyFont="1" applyFill="1" applyBorder="1" applyAlignment="1">
      <alignment horizontal="right" wrapText="1"/>
    </xf>
    <xf numFmtId="0" fontId="23" fillId="0" borderId="0" xfId="20" applyFont="1" applyFill="1" applyBorder="1" applyAlignment="1">
      <alignment horizontal="right" wrapText="1"/>
    </xf>
    <xf numFmtId="0" fontId="15" fillId="0" borderId="0" xfId="1" applyFont="1" applyFill="1" applyBorder="1"/>
    <xf numFmtId="0" fontId="18" fillId="0" borderId="0" xfId="20" applyNumberFormat="1" applyFont="1" applyFill="1" applyBorder="1" applyAlignment="1">
      <alignment wrapText="1"/>
    </xf>
    <xf numFmtId="0" fontId="22" fillId="2" borderId="0" xfId="1" applyFont="1" applyFill="1"/>
    <xf numFmtId="0" fontId="14" fillId="0" borderId="0" xfId="1" applyFont="1" applyFill="1" applyBorder="1" applyAlignment="1">
      <alignment horizontal="right" vertical="center" wrapText="1"/>
    </xf>
    <xf numFmtId="0" fontId="18" fillId="0" borderId="0" xfId="20" applyFont="1" applyFill="1" applyBorder="1" applyAlignment="1">
      <alignment horizontal="right"/>
    </xf>
    <xf numFmtId="0" fontId="14" fillId="0" borderId="0" xfId="1" applyFont="1" applyFill="1" applyBorder="1" applyAlignment="1">
      <alignment horizontal="right"/>
    </xf>
  </cellXfs>
  <cellStyles count="21">
    <cellStyle name="BordeEsqDI 2" xfId="17"/>
    <cellStyle name="BordeEsqDS 3" xfId="4"/>
    <cellStyle name="BordeEsqII 2" xfId="15"/>
    <cellStyle name="BordeEsqIS 3" xfId="2"/>
    <cellStyle name="BordeTablaDer 3" xfId="7"/>
    <cellStyle name="BordeTablaInf 2" xfId="16"/>
    <cellStyle name="BordeTablaIzq 3" xfId="5"/>
    <cellStyle name="BordeTablaSup 3" xfId="3"/>
    <cellStyle name="comentario 3" xfId="14"/>
    <cellStyle name="fColor1 4" xfId="8"/>
    <cellStyle name="fColor1_1512" xfId="9"/>
    <cellStyle name="fColor2 4" xfId="11"/>
    <cellStyle name="fColor2_1512" xfId="12"/>
    <cellStyle name="fTitulo 4" xfId="6"/>
    <cellStyle name="fTotal3 2 2" xfId="13"/>
    <cellStyle name="Normal" xfId="0" builtinId="0"/>
    <cellStyle name="Normal 2 3" xfId="1"/>
    <cellStyle name="Normal_171_vt" xfId="18"/>
    <cellStyle name="Normal_23-24" xfId="19"/>
    <cellStyle name="Normal_23-24_1" xfId="20"/>
    <cellStyle name="Percentual 2 2" xfId="10"/>
  </cellStyles>
  <dxfs count="0"/>
  <tableStyles count="0" defaultTableStyle="TableStyleMedium2" defaultPivotStyle="PivotStyleLight16"/>
  <colors>
    <mruColors>
      <color rgb="FFDBE5F1"/>
      <color rgb="FFB8C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ls%20meus%20documents\BEQUES\C_9900\1_6_1_1_a%2013_6_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zart\Grups\GPA\GPA-OTP\GPA-OTP-COMU\DOCENCIA\VARIS\LlibreDades\00_01\Doc_3atramesa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zart\Grups\GPA\GPA-OTP\GPA-OTP-COMU\DOCENCIA\VARIS\LlibreDades\00_01\Doc_1atramesa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6_1_1_a_22_6_00"/>
      <sheetName val="Beques_de_mobilitat"/>
      <sheetName val="beques més PFC sense mobi "/>
      <sheetName val="Beques_règim_general"/>
      <sheetName val="Evolució"/>
      <sheetName val="Dades gràfics"/>
    </sheetNames>
    <sheetDataSet>
      <sheetData sheetId="0">
        <row r="6">
          <cell r="A6" t="str">
            <v>CENTRES DOCENTS</v>
          </cell>
          <cell r="C6" t="str">
            <v>SOL·LICITUDS PRESENTADES (2)</v>
          </cell>
          <cell r="D6" t="str">
            <v>DENEGADES</v>
          </cell>
          <cell r="E6" t="str">
            <v>CONCEDIDES</v>
          </cell>
        </row>
        <row r="7">
          <cell r="A7" t="str">
            <v>200</v>
          </cell>
          <cell r="B7" t="str">
            <v>FME</v>
          </cell>
          <cell r="C7">
            <v>102</v>
          </cell>
          <cell r="D7">
            <v>47</v>
          </cell>
          <cell r="E7">
            <v>55</v>
          </cell>
        </row>
        <row r="8">
          <cell r="A8" t="str">
            <v>210</v>
          </cell>
          <cell r="B8" t="str">
            <v>ETSAB</v>
          </cell>
          <cell r="C8">
            <v>402</v>
          </cell>
          <cell r="D8">
            <v>182</v>
          </cell>
          <cell r="E8">
            <v>220</v>
          </cell>
        </row>
        <row r="9">
          <cell r="A9" t="str">
            <v>220</v>
          </cell>
          <cell r="B9" t="str">
            <v>ETSEIT</v>
          </cell>
          <cell r="C9">
            <v>286</v>
          </cell>
          <cell r="D9">
            <v>120</v>
          </cell>
          <cell r="E9">
            <v>166</v>
          </cell>
        </row>
        <row r="10">
          <cell r="A10" t="str">
            <v>230</v>
          </cell>
          <cell r="B10" t="str">
            <v>ETSETB</v>
          </cell>
          <cell r="C10">
            <v>534</v>
          </cell>
          <cell r="D10">
            <v>222</v>
          </cell>
          <cell r="E10">
            <v>312</v>
          </cell>
        </row>
        <row r="11">
          <cell r="A11" t="str">
            <v>240</v>
          </cell>
          <cell r="B11" t="str">
            <v>ETSEIB</v>
          </cell>
          <cell r="C11">
            <v>374</v>
          </cell>
          <cell r="D11">
            <v>168</v>
          </cell>
          <cell r="E11">
            <v>206</v>
          </cell>
        </row>
        <row r="12">
          <cell r="A12" t="str">
            <v>250</v>
          </cell>
          <cell r="B12" t="str">
            <v>ETSECCPB</v>
          </cell>
          <cell r="C12">
            <v>316</v>
          </cell>
          <cell r="D12">
            <v>136</v>
          </cell>
          <cell r="E12">
            <v>180</v>
          </cell>
        </row>
        <row r="13">
          <cell r="A13" t="str">
            <v>270</v>
          </cell>
          <cell r="B13" t="str">
            <v>FIB</v>
          </cell>
          <cell r="C13">
            <v>468</v>
          </cell>
          <cell r="D13">
            <v>173</v>
          </cell>
          <cell r="E13">
            <v>295</v>
          </cell>
        </row>
        <row r="14">
          <cell r="A14" t="str">
            <v>280</v>
          </cell>
          <cell r="B14" t="str">
            <v>FNB</v>
          </cell>
          <cell r="C14">
            <v>114</v>
          </cell>
          <cell r="D14">
            <v>47</v>
          </cell>
          <cell r="E14">
            <v>67</v>
          </cell>
        </row>
        <row r="15">
          <cell r="A15" t="str">
            <v>290</v>
          </cell>
          <cell r="B15" t="str">
            <v>ETSAV</v>
          </cell>
          <cell r="C15">
            <v>109</v>
          </cell>
          <cell r="D15">
            <v>38</v>
          </cell>
          <cell r="E15">
            <v>71</v>
          </cell>
        </row>
        <row r="17">
          <cell r="A17" t="str">
            <v>300</v>
          </cell>
          <cell r="B17" t="str">
            <v>EUPBL</v>
          </cell>
          <cell r="C17">
            <v>85</v>
          </cell>
          <cell r="D17">
            <v>40</v>
          </cell>
          <cell r="E17">
            <v>45</v>
          </cell>
        </row>
        <row r="18">
          <cell r="A18" t="str">
            <v>310</v>
          </cell>
          <cell r="B18" t="str">
            <v>EUPB</v>
          </cell>
          <cell r="C18">
            <v>500</v>
          </cell>
          <cell r="D18">
            <v>182</v>
          </cell>
          <cell r="E18">
            <v>318</v>
          </cell>
        </row>
        <row r="19">
          <cell r="A19" t="str">
            <v>320</v>
          </cell>
          <cell r="B19" t="str">
            <v>EUETIT</v>
          </cell>
          <cell r="C19">
            <v>383</v>
          </cell>
          <cell r="D19">
            <v>169</v>
          </cell>
          <cell r="E19">
            <v>214</v>
          </cell>
        </row>
        <row r="20">
          <cell r="A20" t="str">
            <v>330</v>
          </cell>
          <cell r="B20" t="str">
            <v>EUPM</v>
          </cell>
          <cell r="C20">
            <v>344</v>
          </cell>
          <cell r="D20">
            <v>144</v>
          </cell>
          <cell r="E20">
            <v>200</v>
          </cell>
        </row>
        <row r="21">
          <cell r="A21" t="str">
            <v>340</v>
          </cell>
          <cell r="B21" t="str">
            <v>EUPVG</v>
          </cell>
          <cell r="C21">
            <v>582</v>
          </cell>
          <cell r="D21">
            <v>266</v>
          </cell>
          <cell r="E21">
            <v>316</v>
          </cell>
        </row>
        <row r="22">
          <cell r="A22" t="str">
            <v>370</v>
          </cell>
          <cell r="B22" t="str">
            <v>EUOOT</v>
          </cell>
          <cell r="C22">
            <v>209</v>
          </cell>
          <cell r="D22">
            <v>95</v>
          </cell>
          <cell r="E22">
            <v>114</v>
          </cell>
        </row>
        <row r="24">
          <cell r="A24" t="str">
            <v>801</v>
          </cell>
          <cell r="B24" t="str">
            <v>EUNCET</v>
          </cell>
          <cell r="C24">
            <v>52</v>
          </cell>
          <cell r="D24">
            <v>16</v>
          </cell>
          <cell r="E24">
            <v>36</v>
          </cell>
        </row>
        <row r="25">
          <cell r="A25" t="str">
            <v>802</v>
          </cell>
          <cell r="B25" t="str">
            <v>EAE-Winterthur</v>
          </cell>
          <cell r="C25">
            <v>15</v>
          </cell>
          <cell r="D25">
            <v>5</v>
          </cell>
          <cell r="E25">
            <v>10</v>
          </cell>
        </row>
        <row r="26">
          <cell r="A26" t="str">
            <v>820</v>
          </cell>
          <cell r="B26" t="str">
            <v>EUETIB</v>
          </cell>
          <cell r="C26">
            <v>444</v>
          </cell>
          <cell r="D26">
            <v>191</v>
          </cell>
          <cell r="E26">
            <v>253</v>
          </cell>
        </row>
        <row r="27">
          <cell r="A27" t="str">
            <v>830</v>
          </cell>
          <cell r="B27" t="str">
            <v>EUETAB</v>
          </cell>
          <cell r="C27">
            <v>164</v>
          </cell>
          <cell r="D27">
            <v>68</v>
          </cell>
          <cell r="E27">
            <v>96</v>
          </cell>
        </row>
        <row r="28">
          <cell r="A28" t="str">
            <v>840</v>
          </cell>
          <cell r="B28" t="str">
            <v>EUPMT</v>
          </cell>
          <cell r="C28">
            <v>162</v>
          </cell>
          <cell r="D28">
            <v>93</v>
          </cell>
          <cell r="E28">
            <v>69</v>
          </cell>
        </row>
        <row r="29">
          <cell r="A29" t="str">
            <v>860</v>
          </cell>
          <cell r="B29" t="str">
            <v>EUETII</v>
          </cell>
          <cell r="C29">
            <v>112</v>
          </cell>
          <cell r="D29">
            <v>33</v>
          </cell>
          <cell r="E29">
            <v>79</v>
          </cell>
        </row>
        <row r="30">
          <cell r="A30" t="str">
            <v>870</v>
          </cell>
          <cell r="B30" t="str">
            <v>EUETTPC</v>
          </cell>
          <cell r="C30">
            <v>64</v>
          </cell>
          <cell r="D30">
            <v>39</v>
          </cell>
          <cell r="E30">
            <v>25</v>
          </cell>
        </row>
        <row r="31">
          <cell r="A31" t="str">
            <v>890</v>
          </cell>
          <cell r="B31" t="str">
            <v>EUPO</v>
          </cell>
          <cell r="C31">
            <v>6</v>
          </cell>
          <cell r="D31">
            <v>4</v>
          </cell>
          <cell r="E31">
            <v>2</v>
          </cell>
        </row>
      </sheetData>
      <sheetData sheetId="1">
        <row r="6">
          <cell r="A6" t="str">
            <v>CENTRES DOCENTS</v>
          </cell>
          <cell r="C6" t="str">
            <v>SOL·LICITUDS PRESENTADES (2)</v>
          </cell>
          <cell r="D6" t="str">
            <v>DENEGADES</v>
          </cell>
          <cell r="E6" t="str">
            <v>CONCEDIDES</v>
          </cell>
          <cell r="F6" t="str">
            <v>% DE BEQUES CONCEDIDES AL CENTRE RESPECTE A LES PRESETADES PEL CENTRE</v>
          </cell>
          <cell r="G6" t="str">
            <v>% DE BEQUES CONCEDIDES AL CENTRE RESPECTE AL TOTAL DE BEQUES CONCEDIDES A LA UPC</v>
          </cell>
        </row>
        <row r="7">
          <cell r="A7" t="str">
            <v>200</v>
          </cell>
          <cell r="B7" t="str">
            <v>FME</v>
          </cell>
          <cell r="C7">
            <v>5</v>
          </cell>
          <cell r="D7">
            <v>3</v>
          </cell>
          <cell r="E7">
            <v>2</v>
          </cell>
          <cell r="F7">
            <v>0.4</v>
          </cell>
          <cell r="G7">
            <v>9.7087378640776691E-3</v>
          </cell>
        </row>
        <row r="8">
          <cell r="A8" t="str">
            <v>210</v>
          </cell>
          <cell r="B8" t="str">
            <v>ETSAB</v>
          </cell>
          <cell r="C8">
            <v>67</v>
          </cell>
          <cell r="D8">
            <v>19</v>
          </cell>
          <cell r="E8">
            <v>48</v>
          </cell>
          <cell r="F8">
            <v>0.71641791044776115</v>
          </cell>
          <cell r="G8">
            <v>0.23300970873786409</v>
          </cell>
        </row>
        <row r="9">
          <cell r="A9" t="str">
            <v>220</v>
          </cell>
          <cell r="B9" t="str">
            <v>ETSEIT</v>
          </cell>
          <cell r="C9">
            <v>12</v>
          </cell>
          <cell r="D9">
            <v>6</v>
          </cell>
          <cell r="E9">
            <v>6</v>
          </cell>
          <cell r="F9">
            <v>0.5</v>
          </cell>
          <cell r="G9">
            <v>2.9126213592233011E-2</v>
          </cell>
        </row>
        <row r="10">
          <cell r="A10" t="str">
            <v>230</v>
          </cell>
          <cell r="B10" t="str">
            <v>ETSETB</v>
          </cell>
          <cell r="C10">
            <v>55</v>
          </cell>
          <cell r="D10">
            <v>25</v>
          </cell>
          <cell r="E10">
            <v>30</v>
          </cell>
          <cell r="F10">
            <v>0.54545454545454541</v>
          </cell>
          <cell r="G10">
            <v>0.14563106796116504</v>
          </cell>
        </row>
        <row r="11">
          <cell r="A11" t="str">
            <v>240</v>
          </cell>
          <cell r="B11" t="str">
            <v>ETSEIB</v>
          </cell>
          <cell r="C11">
            <v>24</v>
          </cell>
          <cell r="D11">
            <v>8</v>
          </cell>
          <cell r="E11">
            <v>16</v>
          </cell>
          <cell r="F11">
            <v>0.66666666666666663</v>
          </cell>
          <cell r="G11">
            <v>7.7669902912621352E-2</v>
          </cell>
        </row>
        <row r="12">
          <cell r="A12" t="str">
            <v>250</v>
          </cell>
          <cell r="B12" t="str">
            <v>ETSECCPB</v>
          </cell>
          <cell r="C12">
            <v>20</v>
          </cell>
          <cell r="D12">
            <v>6</v>
          </cell>
          <cell r="E12">
            <v>14</v>
          </cell>
          <cell r="F12">
            <v>0.7</v>
          </cell>
          <cell r="G12">
            <v>6.7961165048543687E-2</v>
          </cell>
        </row>
        <row r="13">
          <cell r="A13" t="str">
            <v>270</v>
          </cell>
          <cell r="B13" t="str">
            <v>FIB</v>
          </cell>
          <cell r="C13">
            <v>18</v>
          </cell>
          <cell r="D13">
            <v>7</v>
          </cell>
          <cell r="E13">
            <v>11</v>
          </cell>
          <cell r="F13">
            <v>0.61111111111111116</v>
          </cell>
          <cell r="G13">
            <v>5.3398058252427182E-2</v>
          </cell>
        </row>
        <row r="14">
          <cell r="A14" t="str">
            <v>280</v>
          </cell>
          <cell r="B14" t="str">
            <v>FNB</v>
          </cell>
          <cell r="C14">
            <v>4</v>
          </cell>
          <cell r="D14">
            <v>1</v>
          </cell>
          <cell r="E14">
            <v>3</v>
          </cell>
          <cell r="F14">
            <v>0.75</v>
          </cell>
          <cell r="G14">
            <v>1.4563106796116505E-2</v>
          </cell>
        </row>
        <row r="15">
          <cell r="A15" t="str">
            <v>290</v>
          </cell>
          <cell r="B15" t="str">
            <v>ETSAV</v>
          </cell>
          <cell r="C15">
            <v>13</v>
          </cell>
          <cell r="D15">
            <v>5</v>
          </cell>
          <cell r="E15">
            <v>8</v>
          </cell>
          <cell r="F15">
            <v>0.61538461538461542</v>
          </cell>
          <cell r="G15">
            <v>3.8834951456310676E-2</v>
          </cell>
        </row>
        <row r="17">
          <cell r="A17" t="str">
            <v>300</v>
          </cell>
          <cell r="B17" t="str">
            <v>EUPBL</v>
          </cell>
          <cell r="C17">
            <v>2</v>
          </cell>
          <cell r="D17">
            <v>0</v>
          </cell>
          <cell r="E17">
            <v>2</v>
          </cell>
          <cell r="F17">
            <v>1</v>
          </cell>
          <cell r="G17">
            <v>9.7087378640776691E-3</v>
          </cell>
        </row>
        <row r="18">
          <cell r="A18" t="str">
            <v>310</v>
          </cell>
          <cell r="B18" t="str">
            <v>EUPB</v>
          </cell>
          <cell r="C18">
            <v>28</v>
          </cell>
          <cell r="D18">
            <v>10</v>
          </cell>
          <cell r="E18">
            <v>18</v>
          </cell>
          <cell r="F18">
            <v>0.6428571428571429</v>
          </cell>
          <cell r="G18">
            <v>8.7378640776699032E-2</v>
          </cell>
        </row>
        <row r="19">
          <cell r="A19" t="str">
            <v>320</v>
          </cell>
          <cell r="B19" t="str">
            <v>EUETIT</v>
          </cell>
          <cell r="C19">
            <v>5</v>
          </cell>
          <cell r="D19">
            <v>2</v>
          </cell>
          <cell r="E19">
            <v>3</v>
          </cell>
          <cell r="F19">
            <v>0.6</v>
          </cell>
          <cell r="G19">
            <v>1.4563106796116505E-2</v>
          </cell>
        </row>
        <row r="20">
          <cell r="A20" t="str">
            <v>330</v>
          </cell>
          <cell r="B20" t="str">
            <v>EUPM</v>
          </cell>
          <cell r="C20">
            <v>5</v>
          </cell>
          <cell r="D20">
            <v>3</v>
          </cell>
          <cell r="E20">
            <v>2</v>
          </cell>
          <cell r="F20">
            <v>0.4</v>
          </cell>
          <cell r="G20">
            <v>9.7087378640776691E-3</v>
          </cell>
        </row>
        <row r="21">
          <cell r="A21" t="str">
            <v>340</v>
          </cell>
          <cell r="B21" t="str">
            <v>EUPVG</v>
          </cell>
          <cell r="C21">
            <v>15</v>
          </cell>
          <cell r="D21">
            <v>4</v>
          </cell>
          <cell r="E21">
            <v>11</v>
          </cell>
          <cell r="F21">
            <v>0.73333333333333328</v>
          </cell>
          <cell r="G21">
            <v>5.3398058252427182E-2</v>
          </cell>
        </row>
        <row r="22">
          <cell r="A22" t="str">
            <v>370</v>
          </cell>
          <cell r="B22" t="str">
            <v>EUOOT</v>
          </cell>
          <cell r="C22">
            <v>9</v>
          </cell>
          <cell r="D22">
            <v>2</v>
          </cell>
          <cell r="E22">
            <v>7</v>
          </cell>
          <cell r="F22">
            <v>0.77777777777777779</v>
          </cell>
          <cell r="G22">
            <v>3.3980582524271843E-2</v>
          </cell>
        </row>
        <row r="24">
          <cell r="A24">
            <v>801</v>
          </cell>
          <cell r="B24" t="str">
            <v>EUNCET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A25">
            <v>802</v>
          </cell>
          <cell r="B25" t="str">
            <v>EAE-Winterthur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</row>
        <row r="26">
          <cell r="A26" t="str">
            <v>820</v>
          </cell>
          <cell r="B26" t="str">
            <v>EUETIB</v>
          </cell>
          <cell r="C26">
            <v>15</v>
          </cell>
          <cell r="D26">
            <v>6</v>
          </cell>
          <cell r="E26">
            <v>9</v>
          </cell>
          <cell r="F26">
            <v>0.6</v>
          </cell>
          <cell r="G26">
            <v>4.3689320388349516E-2</v>
          </cell>
        </row>
        <row r="27">
          <cell r="A27" t="str">
            <v>830</v>
          </cell>
          <cell r="B27" t="str">
            <v>EUETAB</v>
          </cell>
          <cell r="C27">
            <v>6</v>
          </cell>
          <cell r="D27">
            <v>0</v>
          </cell>
          <cell r="E27">
            <v>6</v>
          </cell>
          <cell r="F27">
            <v>1</v>
          </cell>
          <cell r="G27">
            <v>2.9126213592233011E-2</v>
          </cell>
        </row>
        <row r="28">
          <cell r="A28" t="str">
            <v>840</v>
          </cell>
          <cell r="B28" t="str">
            <v>EUPMT</v>
          </cell>
          <cell r="C28">
            <v>8</v>
          </cell>
          <cell r="D28">
            <v>4</v>
          </cell>
          <cell r="E28">
            <v>4</v>
          </cell>
          <cell r="F28">
            <v>0.5</v>
          </cell>
          <cell r="G28">
            <v>1.9417475728155338E-2</v>
          </cell>
        </row>
        <row r="29">
          <cell r="A29" t="str">
            <v>860</v>
          </cell>
          <cell r="B29" t="str">
            <v>EUETII</v>
          </cell>
          <cell r="C29">
            <v>4</v>
          </cell>
          <cell r="D29">
            <v>1</v>
          </cell>
          <cell r="E29">
            <v>3</v>
          </cell>
          <cell r="F29">
            <v>0.75</v>
          </cell>
          <cell r="G29">
            <v>1.4563106796116505E-2</v>
          </cell>
        </row>
        <row r="30">
          <cell r="A30" t="str">
            <v>870</v>
          </cell>
          <cell r="B30" t="str">
            <v>EUETTPC</v>
          </cell>
          <cell r="C30">
            <v>7</v>
          </cell>
          <cell r="D30">
            <v>4</v>
          </cell>
          <cell r="E30">
            <v>3</v>
          </cell>
          <cell r="F30">
            <v>0.42857142857142855</v>
          </cell>
          <cell r="G30">
            <v>1.4563106796116505E-2</v>
          </cell>
        </row>
      </sheetData>
      <sheetData sheetId="2"/>
      <sheetData sheetId="3">
        <row r="1">
          <cell r="A1" t="str">
            <v>centre</v>
          </cell>
          <cell r="B1" t="str">
            <v>concedides</v>
          </cell>
          <cell r="C1" t="str">
            <v>denegades</v>
          </cell>
          <cell r="D1" t="str">
            <v>total</v>
          </cell>
        </row>
        <row r="2">
          <cell r="A2" t="str">
            <v>200</v>
          </cell>
          <cell r="B2">
            <v>53</v>
          </cell>
          <cell r="C2">
            <v>44</v>
          </cell>
          <cell r="D2">
            <v>97</v>
          </cell>
        </row>
        <row r="3">
          <cell r="A3" t="str">
            <v>210</v>
          </cell>
          <cell r="B3">
            <v>172</v>
          </cell>
          <cell r="C3">
            <v>161</v>
          </cell>
          <cell r="D3">
            <v>333</v>
          </cell>
        </row>
        <row r="4">
          <cell r="A4" t="str">
            <v>220</v>
          </cell>
          <cell r="B4">
            <v>160</v>
          </cell>
          <cell r="C4">
            <v>113</v>
          </cell>
          <cell r="D4">
            <v>273</v>
          </cell>
        </row>
        <row r="5">
          <cell r="A5" t="str">
            <v>230</v>
          </cell>
          <cell r="B5">
            <v>282</v>
          </cell>
          <cell r="C5">
            <v>197</v>
          </cell>
          <cell r="D5">
            <v>479</v>
          </cell>
        </row>
        <row r="6">
          <cell r="A6" t="str">
            <v>240</v>
          </cell>
          <cell r="B6">
            <v>188</v>
          </cell>
          <cell r="C6">
            <v>154</v>
          </cell>
          <cell r="D6">
            <v>342</v>
          </cell>
        </row>
        <row r="7">
          <cell r="A7" t="str">
            <v>250</v>
          </cell>
          <cell r="B7">
            <v>92</v>
          </cell>
          <cell r="C7">
            <v>60</v>
          </cell>
          <cell r="D7">
            <v>152</v>
          </cell>
        </row>
        <row r="8">
          <cell r="A8" t="str">
            <v>270</v>
          </cell>
          <cell r="B8">
            <v>284</v>
          </cell>
          <cell r="C8">
            <v>166</v>
          </cell>
          <cell r="D8">
            <v>450</v>
          </cell>
        </row>
        <row r="9">
          <cell r="A9" t="str">
            <v>280</v>
          </cell>
          <cell r="B9">
            <v>64</v>
          </cell>
          <cell r="C9">
            <v>46</v>
          </cell>
          <cell r="D9">
            <v>110</v>
          </cell>
        </row>
        <row r="10">
          <cell r="A10" t="str">
            <v>290</v>
          </cell>
          <cell r="B10">
            <v>63</v>
          </cell>
          <cell r="C10">
            <v>33</v>
          </cell>
          <cell r="D10">
            <v>96</v>
          </cell>
        </row>
        <row r="11">
          <cell r="A11" t="str">
            <v>300</v>
          </cell>
          <cell r="B11">
            <v>43</v>
          </cell>
          <cell r="C11">
            <v>40</v>
          </cell>
          <cell r="D11">
            <v>83</v>
          </cell>
        </row>
        <row r="12">
          <cell r="A12" t="str">
            <v>310</v>
          </cell>
          <cell r="B12">
            <v>279</v>
          </cell>
          <cell r="C12">
            <v>157</v>
          </cell>
          <cell r="D12">
            <v>436</v>
          </cell>
        </row>
        <row r="13">
          <cell r="A13" t="str">
            <v>320</v>
          </cell>
          <cell r="B13">
            <v>211</v>
          </cell>
          <cell r="C13">
            <v>167</v>
          </cell>
          <cell r="D13">
            <v>378</v>
          </cell>
        </row>
        <row r="14">
          <cell r="A14" t="str">
            <v>330</v>
          </cell>
          <cell r="B14">
            <v>198</v>
          </cell>
          <cell r="C14">
            <v>141</v>
          </cell>
          <cell r="D14">
            <v>339</v>
          </cell>
        </row>
        <row r="15">
          <cell r="A15" t="str">
            <v>340</v>
          </cell>
          <cell r="B15">
            <v>305</v>
          </cell>
          <cell r="C15">
            <v>259</v>
          </cell>
          <cell r="D15">
            <v>564</v>
          </cell>
        </row>
        <row r="16">
          <cell r="A16" t="str">
            <v>370</v>
          </cell>
          <cell r="B16">
            <v>107</v>
          </cell>
          <cell r="C16">
            <v>93</v>
          </cell>
          <cell r="D16">
            <v>200</v>
          </cell>
        </row>
        <row r="17">
          <cell r="A17" t="str">
            <v>380</v>
          </cell>
          <cell r="B17">
            <v>74</v>
          </cell>
          <cell r="C17">
            <v>70</v>
          </cell>
          <cell r="D17">
            <v>144</v>
          </cell>
        </row>
        <row r="18">
          <cell r="A18" t="str">
            <v>801</v>
          </cell>
          <cell r="B18">
            <v>36</v>
          </cell>
          <cell r="C18">
            <v>16</v>
          </cell>
          <cell r="D18">
            <v>52</v>
          </cell>
        </row>
        <row r="19">
          <cell r="A19" t="str">
            <v>802</v>
          </cell>
          <cell r="B19">
            <v>10</v>
          </cell>
          <cell r="C19">
            <v>5</v>
          </cell>
          <cell r="D19">
            <v>15</v>
          </cell>
        </row>
        <row r="20">
          <cell r="A20" t="str">
            <v>820</v>
          </cell>
          <cell r="B20">
            <v>244</v>
          </cell>
          <cell r="C20">
            <v>182</v>
          </cell>
          <cell r="D20">
            <v>426</v>
          </cell>
        </row>
        <row r="21">
          <cell r="A21" t="str">
            <v>830</v>
          </cell>
          <cell r="B21">
            <v>90</v>
          </cell>
          <cell r="C21">
            <v>68</v>
          </cell>
          <cell r="D21">
            <v>158</v>
          </cell>
        </row>
        <row r="22">
          <cell r="A22" t="str">
            <v>840</v>
          </cell>
          <cell r="B22">
            <v>65</v>
          </cell>
          <cell r="C22">
            <v>89</v>
          </cell>
          <cell r="D22">
            <v>154</v>
          </cell>
        </row>
        <row r="23">
          <cell r="A23" t="str">
            <v>860</v>
          </cell>
          <cell r="B23">
            <v>76</v>
          </cell>
          <cell r="C23">
            <v>32</v>
          </cell>
          <cell r="D23">
            <v>108</v>
          </cell>
        </row>
        <row r="24">
          <cell r="A24" t="str">
            <v>870</v>
          </cell>
          <cell r="B24">
            <v>22</v>
          </cell>
          <cell r="C24">
            <v>35</v>
          </cell>
          <cell r="D24">
            <v>57</v>
          </cell>
        </row>
        <row r="25">
          <cell r="A25" t="str">
            <v>890</v>
          </cell>
          <cell r="B25">
            <v>2</v>
          </cell>
          <cell r="C25">
            <v>4</v>
          </cell>
          <cell r="D25">
            <v>6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ex"/>
      <sheetName val="1.2.3."/>
      <sheetName val="1.3.1.1"/>
      <sheetName val="1.3.1.3."/>
      <sheetName val="1.3.1.3. (grafics)"/>
      <sheetName val="1.3.1.4. (gràfics)"/>
      <sheetName val="1.3.1.6."/>
      <sheetName val="1.3.1.8"/>
      <sheetName val="1.3.1.9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ex"/>
      <sheetName val="1.2.1.(Gràfics)"/>
      <sheetName val="1.2.4."/>
      <sheetName val="1.2.4.(Gràfics)"/>
      <sheetName val="1.2.5."/>
      <sheetName val="1.2.6"/>
      <sheetName val="1.3.1.7."/>
      <sheetName val="1.3.1.13."/>
      <sheetName val="1.3.1.14."/>
      <sheetName val="1.3.1.15."/>
      <sheetName val="1.3.1.16."/>
      <sheetName val="1.3.1.19."/>
      <sheetName val="1.4.1."/>
      <sheetName val="1.4.1.1."/>
      <sheetName val="1.4.1.2.1."/>
      <sheetName val="1.4.1.2.2."/>
      <sheetName val="1.4.1.2.3."/>
      <sheetName val="1.4.1.2.4.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2"/>
  <sheetViews>
    <sheetView showGridLines="0" tabSelected="1" topLeftCell="A16" zoomScaleNormal="100" zoomScaleSheetLayoutView="100" workbookViewId="0">
      <selection activeCell="D26" sqref="D26"/>
    </sheetView>
  </sheetViews>
  <sheetFormatPr defaultColWidth="9.1796875" defaultRowHeight="12.5" x14ac:dyDescent="0.25"/>
  <cols>
    <col min="1" max="1" width="0.54296875" style="1" customWidth="1"/>
    <col min="2" max="2" width="18.453125" style="1" customWidth="1"/>
    <col min="3" max="3" width="12.6328125" style="3" customWidth="1"/>
    <col min="4" max="5" width="12.6328125" style="4" customWidth="1"/>
    <col min="6" max="6" width="21.1796875" style="4" customWidth="1"/>
    <col min="7" max="7" width="23.54296875" style="4" customWidth="1"/>
    <col min="8" max="8" width="20.08984375" style="1" customWidth="1"/>
    <col min="9" max="9" width="0.54296875" style="1" customWidth="1"/>
    <col min="10" max="10" width="9.453125" style="1" customWidth="1"/>
    <col min="11" max="11" width="14.54296875" style="1" customWidth="1"/>
    <col min="12" max="14" width="7.26953125" style="1" customWidth="1"/>
    <col min="15" max="15" width="2.90625" style="1" customWidth="1"/>
    <col min="16" max="16" width="14.36328125" style="1" customWidth="1"/>
    <col min="17" max="18" width="6.90625" style="1" customWidth="1"/>
    <col min="19" max="19" width="8.26953125" style="1" customWidth="1"/>
    <col min="20" max="20" width="3.26953125" style="1" customWidth="1"/>
    <col min="21" max="21" width="5.6328125" style="1" customWidth="1"/>
    <col min="22" max="23" width="10.54296875" style="1" customWidth="1"/>
    <col min="24" max="24" width="12.81640625" style="1" customWidth="1"/>
    <col min="25" max="25" width="14.453125" style="1" customWidth="1"/>
    <col min="26" max="28" width="8" style="1" customWidth="1"/>
    <col min="29" max="16384" width="9.1796875" style="1"/>
  </cols>
  <sheetData>
    <row r="1" spans="1:30" ht="13" x14ac:dyDescent="0.3">
      <c r="B1" s="2" t="s">
        <v>0</v>
      </c>
    </row>
    <row r="2" spans="1:30" x14ac:dyDescent="0.25"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</row>
    <row r="3" spans="1:30" ht="13" x14ac:dyDescent="0.3">
      <c r="B3" s="2" t="s">
        <v>43</v>
      </c>
      <c r="C3" s="4"/>
      <c r="J3" s="34"/>
      <c r="K3" s="34" t="s">
        <v>53</v>
      </c>
      <c r="L3" s="34"/>
      <c r="M3" s="34"/>
      <c r="N3" s="34"/>
      <c r="O3" s="34"/>
      <c r="P3" s="34" t="s">
        <v>55</v>
      </c>
      <c r="Q3" s="34"/>
      <c r="R3" s="34"/>
      <c r="S3" s="34"/>
      <c r="T3" s="34"/>
      <c r="U3" s="34" t="s">
        <v>56</v>
      </c>
      <c r="V3" s="34"/>
      <c r="W3" s="34"/>
      <c r="X3" s="34"/>
      <c r="Y3" s="34" t="s">
        <v>57</v>
      </c>
      <c r="Z3" s="34"/>
      <c r="AA3" s="34"/>
      <c r="AB3" s="34"/>
      <c r="AC3" s="34"/>
      <c r="AD3" s="34"/>
    </row>
    <row r="4" spans="1:30" ht="4" customHeight="1" x14ac:dyDescent="0.25">
      <c r="A4" s="5"/>
      <c r="B4" s="6"/>
      <c r="C4" s="7"/>
      <c r="D4" s="7"/>
      <c r="E4" s="7"/>
      <c r="F4" s="7"/>
      <c r="G4" s="8"/>
      <c r="H4" s="6"/>
      <c r="I4" s="9"/>
      <c r="J4" s="63"/>
      <c r="K4" s="62"/>
      <c r="L4" s="62"/>
      <c r="M4" s="62"/>
      <c r="N4" s="62"/>
      <c r="O4" s="62"/>
      <c r="P4" s="34"/>
      <c r="Q4" s="34"/>
      <c r="R4" s="34"/>
      <c r="S4" s="34"/>
      <c r="T4" s="62"/>
      <c r="U4" s="34"/>
      <c r="V4" s="34"/>
      <c r="W4" s="34"/>
      <c r="X4" s="34"/>
      <c r="Y4" s="34"/>
      <c r="Z4" s="34"/>
      <c r="AA4" s="34"/>
      <c r="AB4" s="34"/>
      <c r="AC4" s="34"/>
      <c r="AD4" s="34"/>
    </row>
    <row r="5" spans="1:30" ht="54" customHeight="1" x14ac:dyDescent="0.35">
      <c r="A5" s="10"/>
      <c r="B5" s="11" t="s">
        <v>1</v>
      </c>
      <c r="C5" s="11" t="s">
        <v>2</v>
      </c>
      <c r="D5" s="11" t="s">
        <v>3</v>
      </c>
      <c r="E5" s="11" t="s">
        <v>4</v>
      </c>
      <c r="F5" s="11" t="s">
        <v>5</v>
      </c>
      <c r="G5" s="11" t="s">
        <v>6</v>
      </c>
      <c r="H5" s="11" t="s">
        <v>7</v>
      </c>
      <c r="I5" s="12"/>
      <c r="J5" s="43" t="s">
        <v>31</v>
      </c>
      <c r="K5" s="66" t="s">
        <v>49</v>
      </c>
      <c r="L5" s="66" t="s">
        <v>52</v>
      </c>
      <c r="M5" s="66" t="s">
        <v>48</v>
      </c>
      <c r="N5" s="66" t="s">
        <v>50</v>
      </c>
      <c r="O5" s="76"/>
      <c r="P5" s="77" t="s">
        <v>49</v>
      </c>
      <c r="Q5" s="77" t="s">
        <v>52</v>
      </c>
      <c r="R5" s="77" t="s">
        <v>48</v>
      </c>
      <c r="S5" s="77" t="s">
        <v>50</v>
      </c>
      <c r="T5" s="76"/>
      <c r="U5" s="77" t="s">
        <v>46</v>
      </c>
      <c r="V5" s="77" t="s">
        <v>48</v>
      </c>
      <c r="W5" s="77" t="s">
        <v>54</v>
      </c>
      <c r="X5" s="78"/>
      <c r="Y5" s="77" t="s">
        <v>49</v>
      </c>
      <c r="Z5" s="77" t="s">
        <v>48</v>
      </c>
      <c r="AA5" s="77" t="s">
        <v>50</v>
      </c>
      <c r="AB5" s="77" t="s">
        <v>47</v>
      </c>
    </row>
    <row r="6" spans="1:30" ht="20" customHeight="1" x14ac:dyDescent="0.35">
      <c r="A6" s="10"/>
      <c r="B6" s="13" t="s">
        <v>28</v>
      </c>
      <c r="C6" s="14">
        <f>+D6+E6</f>
        <v>22</v>
      </c>
      <c r="D6" s="14">
        <v>6</v>
      </c>
      <c r="E6" s="14">
        <v>16</v>
      </c>
      <c r="F6" s="15">
        <f>E6/C6</f>
        <v>0.72727272727272729</v>
      </c>
      <c r="G6" s="15">
        <f>E6/$E$27</f>
        <v>4.2678047479327817E-3</v>
      </c>
      <c r="H6" s="14">
        <f>E6/J6*100</f>
        <v>8.4210526315789469</v>
      </c>
      <c r="I6" s="12"/>
      <c r="J6" s="59">
        <v>190</v>
      </c>
      <c r="K6" s="67" t="s">
        <v>51</v>
      </c>
      <c r="L6" s="69">
        <f>+M6+N6</f>
        <v>22</v>
      </c>
      <c r="M6" s="69">
        <f>Z27</f>
        <v>6</v>
      </c>
      <c r="N6" s="69">
        <f>AA27</f>
        <v>16</v>
      </c>
      <c r="O6" s="61"/>
      <c r="P6" s="67" t="s">
        <v>51</v>
      </c>
      <c r="Q6" s="68"/>
      <c r="R6" s="68"/>
      <c r="S6" s="70"/>
      <c r="T6" s="61"/>
      <c r="U6" s="67"/>
      <c r="V6" s="67"/>
      <c r="W6" s="67"/>
      <c r="X6" s="64"/>
      <c r="Y6" s="70"/>
      <c r="Z6" s="70"/>
      <c r="AA6" s="70"/>
      <c r="AB6" s="70"/>
      <c r="AC6" s="60"/>
      <c r="AD6" s="60"/>
    </row>
    <row r="7" spans="1:30" ht="20.149999999999999" customHeight="1" x14ac:dyDescent="0.35">
      <c r="A7" s="10"/>
      <c r="B7" s="46" t="s">
        <v>8</v>
      </c>
      <c r="C7" s="45">
        <f t="shared" ref="C7:C26" si="0">+D7+E7</f>
        <v>76</v>
      </c>
      <c r="D7" s="45">
        <v>44</v>
      </c>
      <c r="E7" s="45">
        <v>32</v>
      </c>
      <c r="F7" s="18">
        <f t="shared" ref="F7:F25" si="1">E7/C7</f>
        <v>0.42105263157894735</v>
      </c>
      <c r="G7" s="18">
        <f>E7/$E$27</f>
        <v>8.5356094958655634E-3</v>
      </c>
      <c r="H7" s="45">
        <f>E7/J7*100</f>
        <v>9.3294460641399422</v>
      </c>
      <c r="I7" s="12"/>
      <c r="J7" s="59">
        <v>343</v>
      </c>
      <c r="K7" s="67" t="s">
        <v>8</v>
      </c>
      <c r="L7" s="69">
        <f>+M7+N7</f>
        <v>76</v>
      </c>
      <c r="M7" s="69">
        <f>R7+V7-Z7</f>
        <v>44</v>
      </c>
      <c r="N7" s="69">
        <f>S7+W7-AA7</f>
        <v>32</v>
      </c>
      <c r="O7" s="61"/>
      <c r="P7" s="67" t="s">
        <v>8</v>
      </c>
      <c r="Q7" s="68">
        <v>85</v>
      </c>
      <c r="R7" s="68">
        <f>47</f>
        <v>47</v>
      </c>
      <c r="S7" s="68">
        <v>38</v>
      </c>
      <c r="T7" s="61"/>
      <c r="U7" s="67"/>
      <c r="V7" s="67"/>
      <c r="W7" s="67"/>
      <c r="X7" s="64"/>
      <c r="Y7" s="67" t="s">
        <v>8</v>
      </c>
      <c r="Z7" s="68">
        <v>3</v>
      </c>
      <c r="AA7" s="68">
        <v>6</v>
      </c>
      <c r="AB7" s="68">
        <v>9</v>
      </c>
    </row>
    <row r="8" spans="1:30" ht="20.149999999999999" customHeight="1" x14ac:dyDescent="0.35">
      <c r="A8" s="10"/>
      <c r="B8" s="47" t="s">
        <v>9</v>
      </c>
      <c r="C8" s="14">
        <f t="shared" si="0"/>
        <v>791</v>
      </c>
      <c r="D8" s="14">
        <v>356</v>
      </c>
      <c r="E8" s="14">
        <v>435</v>
      </c>
      <c r="F8" s="15">
        <f t="shared" si="1"/>
        <v>0.54993678887484199</v>
      </c>
      <c r="G8" s="15">
        <f t="shared" ref="G8:G26" si="2">E8/$E$27</f>
        <v>0.11603094158442251</v>
      </c>
      <c r="H8" s="14">
        <f t="shared" ref="H8:H25" si="3">E8/J8*100</f>
        <v>11.532343584305409</v>
      </c>
      <c r="I8" s="12"/>
      <c r="J8" s="59">
        <v>3772</v>
      </c>
      <c r="K8" s="67" t="s">
        <v>9</v>
      </c>
      <c r="L8" s="69">
        <f t="shared" ref="L8:L25" si="4">+M8+N8</f>
        <v>791</v>
      </c>
      <c r="M8" s="69">
        <f t="shared" ref="M8:M26" si="5">R8+V8-Z8</f>
        <v>356</v>
      </c>
      <c r="N8" s="69">
        <f t="shared" ref="N8:N26" si="6">S8+W8-AA8</f>
        <v>435</v>
      </c>
      <c r="O8" s="61"/>
      <c r="P8" s="67" t="s">
        <v>9</v>
      </c>
      <c r="Q8" s="68">
        <v>780</v>
      </c>
      <c r="R8" s="68">
        <v>344</v>
      </c>
      <c r="S8" s="68">
        <v>436</v>
      </c>
      <c r="T8" s="61"/>
      <c r="U8" s="74">
        <v>205</v>
      </c>
      <c r="V8" s="68">
        <v>12</v>
      </c>
      <c r="W8" s="67"/>
      <c r="X8" s="64"/>
      <c r="Y8" s="67" t="s">
        <v>9</v>
      </c>
      <c r="Z8" s="70"/>
      <c r="AA8" s="68">
        <v>1</v>
      </c>
      <c r="AB8" s="68">
        <v>1</v>
      </c>
    </row>
    <row r="9" spans="1:30" ht="20.149999999999999" customHeight="1" x14ac:dyDescent="0.35">
      <c r="A9" s="10"/>
      <c r="B9" s="46" t="s">
        <v>10</v>
      </c>
      <c r="C9" s="45">
        <f t="shared" si="0"/>
        <v>529</v>
      </c>
      <c r="D9" s="45">
        <v>238</v>
      </c>
      <c r="E9" s="45">
        <v>291</v>
      </c>
      <c r="F9" s="18">
        <f t="shared" si="1"/>
        <v>0.55009451795841213</v>
      </c>
      <c r="G9" s="18">
        <f t="shared" si="2"/>
        <v>7.762069885302747E-2</v>
      </c>
      <c r="H9" s="45">
        <f t="shared" si="3"/>
        <v>11.547619047619047</v>
      </c>
      <c r="I9" s="12"/>
      <c r="J9" s="59">
        <v>2520</v>
      </c>
      <c r="K9" s="67" t="s">
        <v>10</v>
      </c>
      <c r="L9" s="69">
        <f t="shared" si="4"/>
        <v>529</v>
      </c>
      <c r="M9" s="69">
        <f t="shared" si="5"/>
        <v>238</v>
      </c>
      <c r="N9" s="69">
        <f t="shared" si="6"/>
        <v>291</v>
      </c>
      <c r="O9" s="61"/>
      <c r="P9" s="67" t="s">
        <v>10</v>
      </c>
      <c r="Q9" s="68">
        <v>521</v>
      </c>
      <c r="R9" s="68">
        <v>230</v>
      </c>
      <c r="S9" s="68">
        <v>291</v>
      </c>
      <c r="T9" s="61"/>
      <c r="U9" s="74">
        <v>210</v>
      </c>
      <c r="V9" s="68">
        <v>8</v>
      </c>
      <c r="W9" s="67"/>
      <c r="X9" s="64"/>
      <c r="Y9" s="67" t="s">
        <v>10</v>
      </c>
      <c r="Z9" s="64"/>
      <c r="AA9" s="64"/>
      <c r="AB9" s="64"/>
    </row>
    <row r="10" spans="1:30" ht="20.149999999999999" customHeight="1" x14ac:dyDescent="0.35">
      <c r="A10" s="10"/>
      <c r="B10" s="47" t="s">
        <v>11</v>
      </c>
      <c r="C10" s="14">
        <f t="shared" si="0"/>
        <v>336</v>
      </c>
      <c r="D10" s="14">
        <v>165</v>
      </c>
      <c r="E10" s="14">
        <v>171</v>
      </c>
      <c r="F10" s="15">
        <f t="shared" si="1"/>
        <v>0.5089285714285714</v>
      </c>
      <c r="G10" s="15">
        <f t="shared" si="2"/>
        <v>4.5612163243531609E-2</v>
      </c>
      <c r="H10" s="14">
        <f t="shared" si="3"/>
        <v>10.864040660736975</v>
      </c>
      <c r="I10" s="12"/>
      <c r="J10" s="59">
        <v>1574</v>
      </c>
      <c r="K10" s="67" t="s">
        <v>11</v>
      </c>
      <c r="L10" s="69">
        <f t="shared" si="4"/>
        <v>336</v>
      </c>
      <c r="M10" s="69">
        <f t="shared" si="5"/>
        <v>165</v>
      </c>
      <c r="N10" s="69">
        <f t="shared" si="6"/>
        <v>171</v>
      </c>
      <c r="O10" s="61"/>
      <c r="P10" s="67" t="s">
        <v>11</v>
      </c>
      <c r="Q10" s="68">
        <v>336</v>
      </c>
      <c r="R10" s="68">
        <v>161</v>
      </c>
      <c r="S10" s="68">
        <v>175</v>
      </c>
      <c r="T10" s="61"/>
      <c r="U10" s="74">
        <v>230</v>
      </c>
      <c r="V10" s="68">
        <v>5</v>
      </c>
      <c r="W10" s="67"/>
      <c r="X10" s="64"/>
      <c r="Y10" s="67" t="s">
        <v>11</v>
      </c>
      <c r="Z10" s="68">
        <v>1</v>
      </c>
      <c r="AA10" s="68">
        <v>4</v>
      </c>
      <c r="AB10" s="68">
        <v>5</v>
      </c>
    </row>
    <row r="11" spans="1:30" ht="20.149999999999999" customHeight="1" x14ac:dyDescent="0.35">
      <c r="A11" s="10"/>
      <c r="B11" s="46" t="s">
        <v>12</v>
      </c>
      <c r="C11" s="45">
        <f t="shared" si="0"/>
        <v>396</v>
      </c>
      <c r="D11" s="45">
        <v>208</v>
      </c>
      <c r="E11" s="45">
        <v>188</v>
      </c>
      <c r="F11" s="18">
        <f t="shared" si="1"/>
        <v>0.47474747474747475</v>
      </c>
      <c r="G11" s="18">
        <f t="shared" si="2"/>
        <v>5.0146705788210191E-2</v>
      </c>
      <c r="H11" s="45">
        <f t="shared" si="3"/>
        <v>5.8006788028386307</v>
      </c>
      <c r="I11" s="12"/>
      <c r="J11" s="59">
        <v>3241</v>
      </c>
      <c r="K11" s="67" t="s">
        <v>12</v>
      </c>
      <c r="L11" s="69">
        <f t="shared" si="4"/>
        <v>396</v>
      </c>
      <c r="M11" s="69">
        <f t="shared" si="5"/>
        <v>208</v>
      </c>
      <c r="N11" s="69">
        <f t="shared" si="6"/>
        <v>188</v>
      </c>
      <c r="O11" s="61"/>
      <c r="P11" s="67" t="s">
        <v>12</v>
      </c>
      <c r="Q11" s="68">
        <v>379</v>
      </c>
      <c r="R11" s="68">
        <v>191</v>
      </c>
      <c r="S11" s="68">
        <v>188</v>
      </c>
      <c r="T11" s="61"/>
      <c r="U11" s="74">
        <v>240</v>
      </c>
      <c r="V11" s="68">
        <v>17</v>
      </c>
      <c r="W11" s="67"/>
      <c r="X11" s="64"/>
      <c r="Y11" s="67" t="s">
        <v>12</v>
      </c>
      <c r="Z11" s="64"/>
      <c r="AA11" s="64"/>
      <c r="AB11" s="64"/>
    </row>
    <row r="12" spans="1:30" ht="20.149999999999999" customHeight="1" x14ac:dyDescent="0.35">
      <c r="A12" s="10"/>
      <c r="B12" s="47" t="s">
        <v>13</v>
      </c>
      <c r="C12" s="14">
        <f t="shared" si="0"/>
        <v>352</v>
      </c>
      <c r="D12" s="14">
        <v>185</v>
      </c>
      <c r="E12" s="14">
        <v>167</v>
      </c>
      <c r="F12" s="15">
        <f t="shared" si="1"/>
        <v>0.47443181818181818</v>
      </c>
      <c r="G12" s="15">
        <f t="shared" si="2"/>
        <v>4.4545212056548412E-2</v>
      </c>
      <c r="H12" s="14">
        <f t="shared" si="3"/>
        <v>9.4457013574660635</v>
      </c>
      <c r="I12" s="12"/>
      <c r="J12" s="59">
        <v>1768</v>
      </c>
      <c r="K12" s="67" t="s">
        <v>13</v>
      </c>
      <c r="L12" s="69">
        <f t="shared" si="4"/>
        <v>352</v>
      </c>
      <c r="M12" s="69">
        <f t="shared" si="5"/>
        <v>185</v>
      </c>
      <c r="N12" s="69">
        <f t="shared" si="6"/>
        <v>167</v>
      </c>
      <c r="O12" s="61"/>
      <c r="P12" s="67" t="s">
        <v>13</v>
      </c>
      <c r="Q12" s="68">
        <v>348</v>
      </c>
      <c r="R12" s="68">
        <v>181</v>
      </c>
      <c r="S12" s="68">
        <v>167</v>
      </c>
      <c r="T12" s="61"/>
      <c r="U12" s="74">
        <v>250</v>
      </c>
      <c r="V12" s="68">
        <v>4</v>
      </c>
      <c r="W12" s="67"/>
      <c r="X12" s="64"/>
      <c r="Y12" s="67" t="s">
        <v>13</v>
      </c>
      <c r="Z12" s="64"/>
      <c r="AA12" s="64"/>
      <c r="AB12" s="64"/>
    </row>
    <row r="13" spans="1:30" ht="20.149999999999999" customHeight="1" x14ac:dyDescent="0.35">
      <c r="A13" s="10"/>
      <c r="B13" s="46" t="s">
        <v>14</v>
      </c>
      <c r="C13" s="45">
        <f t="shared" si="0"/>
        <v>572</v>
      </c>
      <c r="D13" s="45">
        <v>182</v>
      </c>
      <c r="E13" s="45">
        <v>390</v>
      </c>
      <c r="F13" s="18">
        <f t="shared" si="1"/>
        <v>0.68181818181818177</v>
      </c>
      <c r="G13" s="18">
        <f t="shared" si="2"/>
        <v>0.10402774073086156</v>
      </c>
      <c r="H13" s="45">
        <f t="shared" si="3"/>
        <v>14.306676449009537</v>
      </c>
      <c r="I13" s="12"/>
      <c r="J13" s="59">
        <v>2726</v>
      </c>
      <c r="K13" s="67" t="s">
        <v>14</v>
      </c>
      <c r="L13" s="69">
        <f t="shared" si="4"/>
        <v>572</v>
      </c>
      <c r="M13" s="69">
        <f t="shared" si="5"/>
        <v>182</v>
      </c>
      <c r="N13" s="69">
        <f t="shared" si="6"/>
        <v>390</v>
      </c>
      <c r="O13" s="61"/>
      <c r="P13" s="67" t="s">
        <v>14</v>
      </c>
      <c r="Q13" s="68">
        <v>569</v>
      </c>
      <c r="R13" s="68">
        <v>175</v>
      </c>
      <c r="S13" s="68">
        <v>394</v>
      </c>
      <c r="T13" s="61"/>
      <c r="U13" s="74">
        <v>270</v>
      </c>
      <c r="V13" s="68">
        <v>9</v>
      </c>
      <c r="W13" s="67"/>
      <c r="X13" s="64"/>
      <c r="Y13" s="67" t="s">
        <v>14</v>
      </c>
      <c r="Z13" s="68">
        <v>2</v>
      </c>
      <c r="AA13" s="68">
        <v>4</v>
      </c>
      <c r="AB13" s="68">
        <v>6</v>
      </c>
    </row>
    <row r="14" spans="1:30" ht="20.149999999999999" customHeight="1" x14ac:dyDescent="0.35">
      <c r="A14" s="10"/>
      <c r="B14" s="47" t="s">
        <v>15</v>
      </c>
      <c r="C14" s="14">
        <f t="shared" si="0"/>
        <v>218</v>
      </c>
      <c r="D14" s="14">
        <v>95</v>
      </c>
      <c r="E14" s="14">
        <v>123</v>
      </c>
      <c r="F14" s="15">
        <f t="shared" si="1"/>
        <v>0.56422018348623848</v>
      </c>
      <c r="G14" s="15">
        <f t="shared" si="2"/>
        <v>3.280874899973326E-2</v>
      </c>
      <c r="H14" s="14">
        <f t="shared" si="3"/>
        <v>14.819277108433734</v>
      </c>
      <c r="I14" s="12"/>
      <c r="J14" s="59">
        <v>830</v>
      </c>
      <c r="K14" s="67" t="s">
        <v>15</v>
      </c>
      <c r="L14" s="69">
        <f t="shared" si="4"/>
        <v>218</v>
      </c>
      <c r="M14" s="69">
        <f t="shared" si="5"/>
        <v>95</v>
      </c>
      <c r="N14" s="69">
        <f t="shared" si="6"/>
        <v>123</v>
      </c>
      <c r="O14" s="61"/>
      <c r="P14" s="67" t="s">
        <v>15</v>
      </c>
      <c r="Q14" s="68">
        <v>214</v>
      </c>
      <c r="R14" s="68">
        <v>91</v>
      </c>
      <c r="S14" s="68">
        <v>123</v>
      </c>
      <c r="T14" s="61"/>
      <c r="U14" s="74">
        <v>280</v>
      </c>
      <c r="V14" s="68">
        <v>4</v>
      </c>
      <c r="W14" s="67"/>
      <c r="X14" s="64"/>
      <c r="Y14" s="67" t="s">
        <v>15</v>
      </c>
      <c r="Z14" s="64"/>
      <c r="AA14" s="64"/>
      <c r="AB14" s="64"/>
    </row>
    <row r="15" spans="1:30" ht="20.149999999999999" customHeight="1" x14ac:dyDescent="0.35">
      <c r="A15" s="10"/>
      <c r="B15" s="46" t="s">
        <v>16</v>
      </c>
      <c r="C15" s="45">
        <f t="shared" si="0"/>
        <v>130</v>
      </c>
      <c r="D15" s="45">
        <v>37</v>
      </c>
      <c r="E15" s="45">
        <v>93</v>
      </c>
      <c r="F15" s="18">
        <f t="shared" si="1"/>
        <v>0.7153846153846154</v>
      </c>
      <c r="G15" s="18">
        <f t="shared" si="2"/>
        <v>2.4806615097359295E-2</v>
      </c>
      <c r="H15" s="45">
        <f t="shared" si="3"/>
        <v>12.367021276595745</v>
      </c>
      <c r="I15" s="12"/>
      <c r="J15" s="59">
        <v>752</v>
      </c>
      <c r="K15" s="67" t="s">
        <v>16</v>
      </c>
      <c r="L15" s="69">
        <f t="shared" si="4"/>
        <v>130</v>
      </c>
      <c r="M15" s="69">
        <f t="shared" si="5"/>
        <v>37</v>
      </c>
      <c r="N15" s="69">
        <f t="shared" si="6"/>
        <v>93</v>
      </c>
      <c r="O15" s="61"/>
      <c r="P15" s="67" t="s">
        <v>16</v>
      </c>
      <c r="Q15" s="68">
        <v>126</v>
      </c>
      <c r="R15" s="68">
        <v>33</v>
      </c>
      <c r="S15" s="68">
        <v>93</v>
      </c>
      <c r="T15" s="61"/>
      <c r="U15" s="74">
        <v>290</v>
      </c>
      <c r="V15" s="68">
        <v>4</v>
      </c>
      <c r="W15" s="67"/>
      <c r="X15" s="64"/>
      <c r="Y15" s="67" t="s">
        <v>16</v>
      </c>
      <c r="Z15" s="64"/>
      <c r="AA15" s="64"/>
      <c r="AB15" s="64"/>
    </row>
    <row r="16" spans="1:30" ht="20.149999999999999" customHeight="1" x14ac:dyDescent="0.35">
      <c r="A16" s="10"/>
      <c r="B16" s="47" t="s">
        <v>17</v>
      </c>
      <c r="C16" s="14">
        <f t="shared" si="0"/>
        <v>875</v>
      </c>
      <c r="D16" s="14">
        <v>388</v>
      </c>
      <c r="E16" s="14">
        <v>487</v>
      </c>
      <c r="F16" s="15">
        <f t="shared" si="1"/>
        <v>0.55657142857142861</v>
      </c>
      <c r="G16" s="15">
        <f t="shared" si="2"/>
        <v>0.12990130701520405</v>
      </c>
      <c r="H16" s="14">
        <f t="shared" si="3"/>
        <v>15.421152628245723</v>
      </c>
      <c r="I16" s="12"/>
      <c r="J16" s="59">
        <v>3158</v>
      </c>
      <c r="K16" s="67" t="s">
        <v>17</v>
      </c>
      <c r="L16" s="69">
        <f t="shared" si="4"/>
        <v>875</v>
      </c>
      <c r="M16" s="69">
        <f t="shared" si="5"/>
        <v>388</v>
      </c>
      <c r="N16" s="69">
        <f t="shared" si="6"/>
        <v>487</v>
      </c>
      <c r="O16" s="61"/>
      <c r="P16" s="67" t="s">
        <v>17</v>
      </c>
      <c r="Q16" s="68">
        <v>869</v>
      </c>
      <c r="R16" s="68">
        <v>381</v>
      </c>
      <c r="S16" s="68">
        <v>488</v>
      </c>
      <c r="T16" s="61"/>
      <c r="U16" s="74">
        <v>295</v>
      </c>
      <c r="V16" s="68">
        <v>7</v>
      </c>
      <c r="W16" s="67"/>
      <c r="X16" s="64"/>
      <c r="Y16" s="67" t="s">
        <v>17</v>
      </c>
      <c r="Z16" s="70"/>
      <c r="AA16" s="68">
        <v>1</v>
      </c>
      <c r="AB16" s="68">
        <v>1</v>
      </c>
    </row>
    <row r="17" spans="1:28" ht="20.149999999999999" customHeight="1" x14ac:dyDescent="0.35">
      <c r="A17" s="10"/>
      <c r="B17" s="46" t="s">
        <v>18</v>
      </c>
      <c r="C17" s="45">
        <f t="shared" si="0"/>
        <v>404</v>
      </c>
      <c r="D17" s="45">
        <v>217</v>
      </c>
      <c r="E17" s="45">
        <v>187</v>
      </c>
      <c r="F17" s="18">
        <f t="shared" si="1"/>
        <v>0.46287128712871289</v>
      </c>
      <c r="G17" s="18">
        <f t="shared" si="2"/>
        <v>4.9879967991464394E-2</v>
      </c>
      <c r="H17" s="45">
        <f t="shared" si="3"/>
        <v>14.643696162881753</v>
      </c>
      <c r="I17" s="12"/>
      <c r="J17" s="59">
        <v>1277</v>
      </c>
      <c r="K17" s="67" t="s">
        <v>18</v>
      </c>
      <c r="L17" s="69">
        <f t="shared" si="4"/>
        <v>404</v>
      </c>
      <c r="M17" s="69">
        <f t="shared" si="5"/>
        <v>217</v>
      </c>
      <c r="N17" s="69">
        <f t="shared" si="6"/>
        <v>187</v>
      </c>
      <c r="O17" s="61"/>
      <c r="P17" s="67" t="s">
        <v>18</v>
      </c>
      <c r="Q17" s="68">
        <v>401</v>
      </c>
      <c r="R17" s="68">
        <v>214</v>
      </c>
      <c r="S17" s="68">
        <v>187</v>
      </c>
      <c r="T17" s="61"/>
      <c r="U17" s="74">
        <v>300</v>
      </c>
      <c r="V17" s="68">
        <v>3</v>
      </c>
      <c r="W17" s="67"/>
      <c r="X17" s="64"/>
      <c r="Y17" s="67" t="s">
        <v>18</v>
      </c>
      <c r="Z17" s="64"/>
      <c r="AA17" s="64"/>
      <c r="AB17" s="64"/>
    </row>
    <row r="18" spans="1:28" ht="20.149999999999999" customHeight="1" x14ac:dyDescent="0.35">
      <c r="A18" s="10"/>
      <c r="B18" s="47" t="s">
        <v>19</v>
      </c>
      <c r="C18" s="14">
        <f t="shared" si="0"/>
        <v>297</v>
      </c>
      <c r="D18" s="14">
        <v>116</v>
      </c>
      <c r="E18" s="14">
        <v>181</v>
      </c>
      <c r="F18" s="15">
        <f t="shared" si="1"/>
        <v>0.60942760942760943</v>
      </c>
      <c r="G18" s="15">
        <f t="shared" si="2"/>
        <v>4.8279541210989596E-2</v>
      </c>
      <c r="H18" s="14">
        <f t="shared" si="3"/>
        <v>16.620752984389348</v>
      </c>
      <c r="I18" s="12"/>
      <c r="J18" s="59">
        <v>1089</v>
      </c>
      <c r="K18" s="67" t="s">
        <v>19</v>
      </c>
      <c r="L18" s="69">
        <f t="shared" si="4"/>
        <v>297</v>
      </c>
      <c r="M18" s="69">
        <f t="shared" si="5"/>
        <v>116</v>
      </c>
      <c r="N18" s="69">
        <f t="shared" si="6"/>
        <v>181</v>
      </c>
      <c r="O18" s="61"/>
      <c r="P18" s="67" t="s">
        <v>19</v>
      </c>
      <c r="Q18" s="68">
        <v>294</v>
      </c>
      <c r="R18" s="68">
        <v>113</v>
      </c>
      <c r="S18" s="68">
        <v>181</v>
      </c>
      <c r="T18" s="61"/>
      <c r="U18" s="74">
        <v>310</v>
      </c>
      <c r="V18" s="68">
        <v>3</v>
      </c>
      <c r="W18" s="67"/>
      <c r="X18" s="64"/>
      <c r="Y18" s="67" t="s">
        <v>19</v>
      </c>
      <c r="Z18" s="64"/>
      <c r="AA18" s="64"/>
      <c r="AB18" s="64"/>
    </row>
    <row r="19" spans="1:28" ht="20.149999999999999" customHeight="1" x14ac:dyDescent="0.35">
      <c r="A19" s="10"/>
      <c r="B19" s="46" t="s">
        <v>20</v>
      </c>
      <c r="C19" s="45">
        <f t="shared" si="0"/>
        <v>328</v>
      </c>
      <c r="D19" s="45">
        <v>134</v>
      </c>
      <c r="E19" s="45">
        <v>194</v>
      </c>
      <c r="F19" s="18">
        <f t="shared" si="1"/>
        <v>0.59146341463414631</v>
      </c>
      <c r="G19" s="18">
        <f t="shared" si="2"/>
        <v>5.1747132568684982E-2</v>
      </c>
      <c r="H19" s="45">
        <f t="shared" si="3"/>
        <v>19.075712881022618</v>
      </c>
      <c r="I19" s="12"/>
      <c r="J19" s="59">
        <v>1017</v>
      </c>
      <c r="K19" s="67" t="s">
        <v>20</v>
      </c>
      <c r="L19" s="69">
        <f t="shared" si="4"/>
        <v>328</v>
      </c>
      <c r="M19" s="69">
        <f t="shared" si="5"/>
        <v>134</v>
      </c>
      <c r="N19" s="69">
        <f t="shared" si="6"/>
        <v>194</v>
      </c>
      <c r="O19" s="61"/>
      <c r="P19" s="67" t="s">
        <v>20</v>
      </c>
      <c r="Q19" s="68">
        <v>322</v>
      </c>
      <c r="R19" s="68">
        <v>128</v>
      </c>
      <c r="S19" s="68">
        <v>194</v>
      </c>
      <c r="T19" s="61"/>
      <c r="U19" s="74">
        <v>330</v>
      </c>
      <c r="V19" s="68">
        <v>6</v>
      </c>
      <c r="W19" s="67"/>
      <c r="X19" s="64"/>
      <c r="Y19" s="67" t="s">
        <v>20</v>
      </c>
      <c r="Z19" s="64"/>
      <c r="AA19" s="64"/>
      <c r="AB19" s="64"/>
    </row>
    <row r="20" spans="1:28" ht="20.149999999999999" customHeight="1" x14ac:dyDescent="0.35">
      <c r="A20" s="10"/>
      <c r="B20" s="47" t="s">
        <v>21</v>
      </c>
      <c r="C20" s="14">
        <f t="shared" si="0"/>
        <v>462</v>
      </c>
      <c r="D20" s="14">
        <v>213</v>
      </c>
      <c r="E20" s="14">
        <v>249</v>
      </c>
      <c r="F20" s="15">
        <f t="shared" si="1"/>
        <v>0.53896103896103897</v>
      </c>
      <c r="G20" s="15">
        <f t="shared" si="2"/>
        <v>6.6417711389703926E-2</v>
      </c>
      <c r="H20" s="14">
        <f t="shared" si="3"/>
        <v>15.789473684210526</v>
      </c>
      <c r="I20" s="12"/>
      <c r="J20" s="59">
        <v>1577</v>
      </c>
      <c r="K20" s="67" t="s">
        <v>21</v>
      </c>
      <c r="L20" s="69">
        <f t="shared" si="4"/>
        <v>462</v>
      </c>
      <c r="M20" s="69">
        <f t="shared" si="5"/>
        <v>213</v>
      </c>
      <c r="N20" s="69">
        <f t="shared" si="6"/>
        <v>249</v>
      </c>
      <c r="O20" s="61"/>
      <c r="P20" s="67" t="s">
        <v>21</v>
      </c>
      <c r="Q20" s="68">
        <v>458</v>
      </c>
      <c r="R20" s="68">
        <v>209</v>
      </c>
      <c r="S20" s="68">
        <v>249</v>
      </c>
      <c r="T20" s="61"/>
      <c r="U20" s="74">
        <v>340</v>
      </c>
      <c r="V20" s="68">
        <v>4</v>
      </c>
      <c r="W20" s="67"/>
      <c r="X20" s="64"/>
      <c r="Y20" s="67" t="s">
        <v>21</v>
      </c>
      <c r="Z20" s="64"/>
      <c r="AA20" s="64"/>
      <c r="AB20" s="64"/>
    </row>
    <row r="21" spans="1:28" ht="20.149999999999999" customHeight="1" x14ac:dyDescent="0.35">
      <c r="A21" s="10"/>
      <c r="B21" s="46" t="s">
        <v>22</v>
      </c>
      <c r="C21" s="45">
        <f t="shared" si="0"/>
        <v>174</v>
      </c>
      <c r="D21" s="45">
        <v>46</v>
      </c>
      <c r="E21" s="45">
        <v>128</v>
      </c>
      <c r="F21" s="18">
        <f t="shared" si="1"/>
        <v>0.73563218390804597</v>
      </c>
      <c r="G21" s="18">
        <f t="shared" si="2"/>
        <v>3.4142437983462254E-2</v>
      </c>
      <c r="H21" s="45">
        <f t="shared" si="3"/>
        <v>35.654596100278553</v>
      </c>
      <c r="I21" s="12"/>
      <c r="J21" s="59">
        <v>359</v>
      </c>
      <c r="K21" s="67" t="s">
        <v>22</v>
      </c>
      <c r="L21" s="69">
        <f t="shared" si="4"/>
        <v>174</v>
      </c>
      <c r="M21" s="69">
        <f t="shared" si="5"/>
        <v>46</v>
      </c>
      <c r="N21" s="69">
        <f t="shared" si="6"/>
        <v>128</v>
      </c>
      <c r="O21" s="61"/>
      <c r="P21" s="67" t="s">
        <v>22</v>
      </c>
      <c r="Q21" s="68">
        <v>173</v>
      </c>
      <c r="R21" s="68">
        <v>45</v>
      </c>
      <c r="S21" s="68">
        <v>128</v>
      </c>
      <c r="T21" s="61"/>
      <c r="U21" s="74">
        <v>370</v>
      </c>
      <c r="V21" s="68">
        <v>1</v>
      </c>
      <c r="W21" s="67"/>
      <c r="X21" s="64"/>
      <c r="Y21" s="67" t="s">
        <v>22</v>
      </c>
      <c r="Z21" s="64"/>
      <c r="AA21" s="64"/>
      <c r="AB21" s="64"/>
    </row>
    <row r="22" spans="1:28" ht="20.149999999999999" customHeight="1" x14ac:dyDescent="0.35">
      <c r="A22" s="10"/>
      <c r="B22" s="47" t="s">
        <v>23</v>
      </c>
      <c r="C22" s="14">
        <f t="shared" si="0"/>
        <v>230</v>
      </c>
      <c r="D22" s="14">
        <v>87</v>
      </c>
      <c r="E22" s="14">
        <v>143</v>
      </c>
      <c r="F22" s="15">
        <f t="shared" si="1"/>
        <v>0.62173913043478257</v>
      </c>
      <c r="G22" s="15">
        <f t="shared" si="2"/>
        <v>3.8143504934649242E-2</v>
      </c>
      <c r="H22" s="14">
        <f t="shared" si="3"/>
        <v>18.078381795195956</v>
      </c>
      <c r="I22" s="12"/>
      <c r="J22" s="59">
        <v>791</v>
      </c>
      <c r="K22" s="67" t="s">
        <v>23</v>
      </c>
      <c r="L22" s="69">
        <f t="shared" si="4"/>
        <v>230</v>
      </c>
      <c r="M22" s="69">
        <f t="shared" si="5"/>
        <v>87</v>
      </c>
      <c r="N22" s="69">
        <f t="shared" si="6"/>
        <v>143</v>
      </c>
      <c r="O22" s="61"/>
      <c r="P22" s="67" t="s">
        <v>23</v>
      </c>
      <c r="Q22" s="68">
        <v>229</v>
      </c>
      <c r="R22" s="68">
        <v>86</v>
      </c>
      <c r="S22" s="68">
        <v>143</v>
      </c>
      <c r="T22" s="61"/>
      <c r="U22" s="74">
        <v>390</v>
      </c>
      <c r="V22" s="68">
        <v>1</v>
      </c>
      <c r="W22" s="67"/>
      <c r="X22" s="64"/>
      <c r="Y22" s="67" t="s">
        <v>23</v>
      </c>
      <c r="Z22" s="64"/>
      <c r="AA22" s="64"/>
      <c r="AB22" s="64"/>
    </row>
    <row r="23" spans="1:28" ht="20.149999999999999" customHeight="1" x14ac:dyDescent="0.35">
      <c r="A23" s="10"/>
      <c r="B23" s="46" t="s">
        <v>44</v>
      </c>
      <c r="C23" s="45">
        <f t="shared" si="0"/>
        <v>5</v>
      </c>
      <c r="D23" s="45">
        <v>2</v>
      </c>
      <c r="E23" s="45">
        <v>3</v>
      </c>
      <c r="F23" s="18">
        <f t="shared" si="1"/>
        <v>0.6</v>
      </c>
      <c r="G23" s="18">
        <f t="shared" si="2"/>
        <v>8.0021339023739668E-4</v>
      </c>
      <c r="H23" s="45">
        <f t="shared" si="3"/>
        <v>7.8947368421052628</v>
      </c>
      <c r="I23" s="12"/>
      <c r="J23" s="44">
        <v>38</v>
      </c>
      <c r="K23" s="67" t="s">
        <v>44</v>
      </c>
      <c r="L23" s="69">
        <f t="shared" si="4"/>
        <v>5</v>
      </c>
      <c r="M23" s="69">
        <f t="shared" si="5"/>
        <v>2</v>
      </c>
      <c r="N23" s="69">
        <f t="shared" si="6"/>
        <v>3</v>
      </c>
      <c r="O23" s="71"/>
      <c r="P23" s="67" t="s">
        <v>44</v>
      </c>
      <c r="Q23" s="68">
        <v>4</v>
      </c>
      <c r="R23" s="68">
        <v>1</v>
      </c>
      <c r="S23" s="68">
        <v>3</v>
      </c>
      <c r="T23" s="71"/>
      <c r="U23" s="74">
        <v>480</v>
      </c>
      <c r="V23" s="68">
        <v>1</v>
      </c>
      <c r="W23" s="67"/>
      <c r="X23" s="64"/>
      <c r="Y23" s="67" t="s">
        <v>44</v>
      </c>
      <c r="Z23" s="64"/>
      <c r="AA23" s="64"/>
      <c r="AB23" s="64"/>
    </row>
    <row r="24" spans="1:28" ht="20.149999999999999" customHeight="1" x14ac:dyDescent="0.35">
      <c r="A24" s="10"/>
      <c r="B24" s="47" t="s">
        <v>24</v>
      </c>
      <c r="C24" s="14">
        <f t="shared" si="0"/>
        <v>256</v>
      </c>
      <c r="D24" s="14">
        <v>136</v>
      </c>
      <c r="E24" s="14">
        <v>120</v>
      </c>
      <c r="F24" s="15">
        <f t="shared" si="1"/>
        <v>0.46875</v>
      </c>
      <c r="G24" s="15">
        <f t="shared" si="2"/>
        <v>3.2008535609495868E-2</v>
      </c>
      <c r="H24" s="14">
        <f t="shared" si="3"/>
        <v>9.0157776108189331</v>
      </c>
      <c r="I24" s="12"/>
      <c r="J24" s="59">
        <v>1331</v>
      </c>
      <c r="K24" s="67" t="s">
        <v>24</v>
      </c>
      <c r="L24" s="69">
        <f t="shared" si="4"/>
        <v>256</v>
      </c>
      <c r="M24" s="69">
        <f t="shared" si="5"/>
        <v>136</v>
      </c>
      <c r="N24" s="69">
        <f t="shared" si="6"/>
        <v>120</v>
      </c>
      <c r="O24" s="61"/>
      <c r="P24" s="67" t="s">
        <v>24</v>
      </c>
      <c r="Q24" s="68">
        <v>255</v>
      </c>
      <c r="R24" s="68">
        <v>135</v>
      </c>
      <c r="S24" s="68">
        <v>120</v>
      </c>
      <c r="T24" s="61"/>
      <c r="U24" s="74">
        <v>801</v>
      </c>
      <c r="V24" s="68">
        <v>1</v>
      </c>
      <c r="W24" s="67"/>
      <c r="X24" s="64"/>
      <c r="Y24" s="67" t="s">
        <v>24</v>
      </c>
      <c r="Z24" s="64"/>
      <c r="AA24" s="64"/>
      <c r="AB24" s="64"/>
    </row>
    <row r="25" spans="1:28" ht="20.149999999999999" customHeight="1" x14ac:dyDescent="0.35">
      <c r="A25" s="10"/>
      <c r="B25" s="46" t="s">
        <v>25</v>
      </c>
      <c r="C25" s="45">
        <f t="shared" si="0"/>
        <v>91</v>
      </c>
      <c r="D25" s="45">
        <v>43</v>
      </c>
      <c r="E25" s="45">
        <v>48</v>
      </c>
      <c r="F25" s="18">
        <f t="shared" si="1"/>
        <v>0.52747252747252749</v>
      </c>
      <c r="G25" s="18">
        <f t="shared" si="2"/>
        <v>1.2803414243798347E-2</v>
      </c>
      <c r="H25" s="45">
        <f t="shared" si="3"/>
        <v>3.3080634045485868</v>
      </c>
      <c r="I25" s="12"/>
      <c r="J25" s="59">
        <v>1451</v>
      </c>
      <c r="K25" s="67" t="s">
        <v>25</v>
      </c>
      <c r="L25" s="69">
        <f t="shared" si="4"/>
        <v>91</v>
      </c>
      <c r="M25" s="69">
        <f t="shared" si="5"/>
        <v>43</v>
      </c>
      <c r="N25" s="69">
        <f t="shared" si="6"/>
        <v>48</v>
      </c>
      <c r="O25" s="61"/>
      <c r="P25" s="67" t="s">
        <v>25</v>
      </c>
      <c r="Q25" s="68">
        <v>90</v>
      </c>
      <c r="R25" s="68">
        <v>42</v>
      </c>
      <c r="S25" s="68">
        <v>48</v>
      </c>
      <c r="T25" s="61"/>
      <c r="U25" s="74">
        <v>802</v>
      </c>
      <c r="V25" s="68">
        <v>1</v>
      </c>
      <c r="W25" s="67"/>
      <c r="X25" s="64"/>
      <c r="Y25" s="67" t="s">
        <v>25</v>
      </c>
      <c r="Z25" s="64"/>
      <c r="AA25" s="64"/>
      <c r="AB25" s="64"/>
    </row>
    <row r="26" spans="1:28" ht="20.149999999999999" customHeight="1" x14ac:dyDescent="0.35">
      <c r="A26" s="10"/>
      <c r="B26" s="47" t="s">
        <v>26</v>
      </c>
      <c r="C26" s="14">
        <f t="shared" si="0"/>
        <v>187</v>
      </c>
      <c r="D26" s="14">
        <v>84</v>
      </c>
      <c r="E26" s="14">
        <v>103</v>
      </c>
      <c r="F26" s="15">
        <f>E26/C26</f>
        <v>0.55080213903743314</v>
      </c>
      <c r="G26" s="15">
        <f t="shared" si="2"/>
        <v>2.7473993064817286E-2</v>
      </c>
      <c r="H26" s="14">
        <f>E26/J26*100</f>
        <v>17.789291882556132</v>
      </c>
      <c r="I26" s="12"/>
      <c r="J26" s="59">
        <v>579</v>
      </c>
      <c r="K26" s="67" t="s">
        <v>26</v>
      </c>
      <c r="L26" s="69">
        <f>+M26+N26</f>
        <v>187</v>
      </c>
      <c r="M26" s="69">
        <f t="shared" si="5"/>
        <v>84</v>
      </c>
      <c r="N26" s="69">
        <f t="shared" si="6"/>
        <v>103</v>
      </c>
      <c r="O26" s="61"/>
      <c r="P26" s="67" t="s">
        <v>26</v>
      </c>
      <c r="Q26" s="68">
        <v>186</v>
      </c>
      <c r="R26" s="68">
        <v>83</v>
      </c>
      <c r="S26" s="68">
        <v>103</v>
      </c>
      <c r="T26" s="61"/>
      <c r="U26" s="74">
        <v>804</v>
      </c>
      <c r="V26" s="68">
        <v>1</v>
      </c>
      <c r="W26" s="67"/>
      <c r="X26" s="64"/>
      <c r="Y26" s="67" t="s">
        <v>26</v>
      </c>
      <c r="Z26" s="64"/>
      <c r="AA26" s="64"/>
      <c r="AB26" s="64"/>
    </row>
    <row r="27" spans="1:28" s="2" customFormat="1" ht="20.149999999999999" customHeight="1" x14ac:dyDescent="0.35">
      <c r="A27" s="19"/>
      <c r="B27" s="20" t="s">
        <v>27</v>
      </c>
      <c r="C27" s="21">
        <f>+D27+E27</f>
        <v>6731</v>
      </c>
      <c r="D27" s="21">
        <f>SUM(D6:D26)</f>
        <v>2982</v>
      </c>
      <c r="E27" s="21">
        <f>SUM(E6:E26)</f>
        <v>3749</v>
      </c>
      <c r="F27" s="22">
        <f>E27/C27</f>
        <v>0.55697518942207691</v>
      </c>
      <c r="G27" s="22">
        <f>SUM(G6:G26)</f>
        <v>1</v>
      </c>
      <c r="H27" s="23">
        <f>E27/J27*100</f>
        <v>12.339137017411051</v>
      </c>
      <c r="I27" s="24"/>
      <c r="J27" s="59">
        <f>SUM(J6:J26)</f>
        <v>30383</v>
      </c>
      <c r="K27" s="68" t="s">
        <v>51</v>
      </c>
      <c r="L27" s="72">
        <f>SUM(L6:L26)</f>
        <v>6731</v>
      </c>
      <c r="M27" s="72">
        <f t="shared" ref="M27" si="7">SUM(M6:M26)</f>
        <v>2982</v>
      </c>
      <c r="N27" s="72">
        <f t="shared" ref="N27" si="8">SUM(N6:N26)</f>
        <v>3749</v>
      </c>
      <c r="O27" s="61"/>
      <c r="P27" s="68" t="s">
        <v>51</v>
      </c>
      <c r="Q27" s="72">
        <f>SUM(Q6:Q26)</f>
        <v>6639</v>
      </c>
      <c r="R27" s="72">
        <f t="shared" ref="R27:S27" si="9">SUM(R6:R26)</f>
        <v>2890</v>
      </c>
      <c r="S27" s="72">
        <f t="shared" si="9"/>
        <v>3749</v>
      </c>
      <c r="T27" s="61"/>
      <c r="U27" s="73"/>
      <c r="V27" s="73">
        <f>SUM(V8:V26)</f>
        <v>92</v>
      </c>
      <c r="W27" s="73"/>
      <c r="X27" s="73"/>
      <c r="Y27" s="64"/>
      <c r="Z27" s="64">
        <f t="shared" ref="Z27:AA27" si="10">SUM(Z7:Z26)</f>
        <v>6</v>
      </c>
      <c r="AA27" s="64">
        <f t="shared" si="10"/>
        <v>16</v>
      </c>
      <c r="AB27" s="64">
        <f>SUM(AB7:AB26)</f>
        <v>22</v>
      </c>
    </row>
    <row r="28" spans="1:28" ht="14.25" customHeight="1" x14ac:dyDescent="0.3">
      <c r="A28" s="10"/>
      <c r="B28" s="49" t="s">
        <v>29</v>
      </c>
      <c r="C28" s="50"/>
      <c r="D28" s="50"/>
      <c r="E28" s="50"/>
      <c r="F28" s="50"/>
      <c r="G28" s="50"/>
      <c r="H28" s="51"/>
      <c r="I28" s="12"/>
      <c r="J28" s="63" t="s">
        <v>58</v>
      </c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73"/>
      <c r="Z28" s="73"/>
      <c r="AA28" s="73"/>
      <c r="AB28" s="73"/>
    </row>
    <row r="29" spans="1:28" ht="16.5" customHeight="1" x14ac:dyDescent="0.25">
      <c r="A29" s="26"/>
      <c r="B29" s="55" t="s">
        <v>45</v>
      </c>
      <c r="C29" s="56"/>
      <c r="D29" s="56"/>
      <c r="E29" s="56"/>
      <c r="F29" s="56"/>
      <c r="G29" s="56"/>
      <c r="H29" s="57"/>
      <c r="I29" s="58"/>
      <c r="J29" s="7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</row>
    <row r="30" spans="1:28" x14ac:dyDescent="0.25">
      <c r="J30" s="7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</row>
    <row r="31" spans="1:28" x14ac:dyDescent="0.25">
      <c r="B31" s="34" t="s">
        <v>41</v>
      </c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</row>
    <row r="32" spans="1:28" x14ac:dyDescent="0.25"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</row>
  </sheetData>
  <mergeCells count="2">
    <mergeCell ref="B28:H28"/>
    <mergeCell ref="B29:H29"/>
  </mergeCells>
  <printOptions horizontalCentered="1"/>
  <pageMargins left="0.59" right="0.59" top="0.59" bottom="0.59" header="0" footer="0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showGridLines="0" topLeftCell="A10" workbookViewId="0">
      <selection activeCell="B18" sqref="B18"/>
    </sheetView>
  </sheetViews>
  <sheetFormatPr defaultRowHeight="14.5" x14ac:dyDescent="0.35"/>
  <cols>
    <col min="1" max="1" width="1.08984375" customWidth="1"/>
    <col min="2" max="2" width="15" customWidth="1"/>
    <col min="3" max="3" width="17.453125" customWidth="1"/>
    <col min="4" max="4" width="13.1796875" customWidth="1"/>
    <col min="5" max="5" width="13" customWidth="1"/>
    <col min="6" max="6" width="23.81640625" customWidth="1"/>
    <col min="7" max="7" width="27.1796875" customWidth="1"/>
    <col min="8" max="8" width="24.453125" customWidth="1"/>
    <col min="9" max="9" width="1.08984375" customWidth="1"/>
  </cols>
  <sheetData>
    <row r="1" spans="1:10" x14ac:dyDescent="0.35">
      <c r="A1" s="1"/>
      <c r="B1" s="2" t="s">
        <v>0</v>
      </c>
      <c r="C1" s="3"/>
      <c r="D1" s="4"/>
      <c r="E1" s="4"/>
      <c r="F1" s="4"/>
      <c r="G1" s="4"/>
      <c r="H1" s="1"/>
      <c r="I1" s="1"/>
    </row>
    <row r="2" spans="1:10" x14ac:dyDescent="0.35">
      <c r="A2" s="1"/>
      <c r="B2" s="1"/>
      <c r="C2" s="3"/>
      <c r="D2" s="4"/>
      <c r="E2" s="4"/>
      <c r="F2" s="4"/>
      <c r="G2" s="4"/>
      <c r="H2" s="1"/>
      <c r="I2" s="1"/>
    </row>
    <row r="3" spans="1:10" x14ac:dyDescent="0.35">
      <c r="A3" s="1"/>
      <c r="B3" s="2" t="s">
        <v>42</v>
      </c>
      <c r="C3" s="4"/>
      <c r="D3" s="4"/>
      <c r="E3" s="4"/>
      <c r="F3" s="4"/>
      <c r="G3" s="4"/>
      <c r="H3" s="1"/>
      <c r="I3" s="1"/>
    </row>
    <row r="4" spans="1:10" ht="3.65" customHeight="1" x14ac:dyDescent="0.35">
      <c r="A4" s="5"/>
      <c r="B4" s="6"/>
      <c r="C4" s="7"/>
      <c r="D4" s="7"/>
      <c r="E4" s="7"/>
      <c r="F4" s="7"/>
      <c r="G4" s="8"/>
      <c r="H4" s="6"/>
      <c r="I4" s="9"/>
    </row>
    <row r="5" spans="1:10" ht="39" x14ac:dyDescent="0.35">
      <c r="A5" s="10"/>
      <c r="B5" s="11" t="s">
        <v>1</v>
      </c>
      <c r="C5" s="11" t="s">
        <v>2</v>
      </c>
      <c r="D5" s="11" t="s">
        <v>3</v>
      </c>
      <c r="E5" s="11" t="s">
        <v>4</v>
      </c>
      <c r="F5" s="11" t="s">
        <v>5</v>
      </c>
      <c r="G5" s="11" t="s">
        <v>6</v>
      </c>
      <c r="H5" s="11" t="s">
        <v>7</v>
      </c>
      <c r="I5" s="12"/>
    </row>
    <row r="6" spans="1:10" ht="17.399999999999999" customHeight="1" x14ac:dyDescent="0.35">
      <c r="A6" s="10"/>
      <c r="B6" s="13" t="s">
        <v>28</v>
      </c>
      <c r="C6" s="14">
        <v>35</v>
      </c>
      <c r="D6" s="14">
        <v>19</v>
      </c>
      <c r="E6" s="14">
        <v>16</v>
      </c>
      <c r="F6" s="15">
        <f>E6/C6</f>
        <v>0.45714285714285713</v>
      </c>
      <c r="G6" s="15">
        <f>E6/$E$26</f>
        <v>3.8544928932787281E-3</v>
      </c>
      <c r="H6" s="14">
        <f>E6/J6*100</f>
        <v>8.7431693989071047</v>
      </c>
      <c r="I6" s="12"/>
      <c r="J6" s="44">
        <v>183</v>
      </c>
    </row>
    <row r="7" spans="1:10" ht="17.399999999999999" customHeight="1" x14ac:dyDescent="0.35">
      <c r="A7" s="10"/>
      <c r="B7" s="16" t="s">
        <v>8</v>
      </c>
      <c r="C7" s="17">
        <v>91</v>
      </c>
      <c r="D7" s="45">
        <v>55</v>
      </c>
      <c r="E7" s="45">
        <v>36</v>
      </c>
      <c r="F7" s="18">
        <f t="shared" ref="F7:F25" si="0">E7/C7</f>
        <v>0.39560439560439559</v>
      </c>
      <c r="G7" s="18">
        <f t="shared" ref="G7:G25" si="1">E7/$E$26</f>
        <v>8.6726090098771386E-3</v>
      </c>
      <c r="H7" s="45">
        <f t="shared" ref="H7:H24" si="2">E7/J7*100</f>
        <v>11.320754716981133</v>
      </c>
      <c r="I7" s="12"/>
      <c r="J7" s="44">
        <v>318</v>
      </c>
    </row>
    <row r="8" spans="1:10" ht="17.399999999999999" customHeight="1" x14ac:dyDescent="0.35">
      <c r="A8" s="10"/>
      <c r="B8" s="13" t="s">
        <v>9</v>
      </c>
      <c r="C8" s="14">
        <v>1200</v>
      </c>
      <c r="D8" s="14">
        <v>723</v>
      </c>
      <c r="E8" s="14">
        <v>477</v>
      </c>
      <c r="F8" s="15">
        <f t="shared" si="0"/>
        <v>0.39750000000000002</v>
      </c>
      <c r="G8" s="15">
        <f t="shared" si="1"/>
        <v>0.11491206938087208</v>
      </c>
      <c r="H8" s="14">
        <f t="shared" si="2"/>
        <v>12.986659406479717</v>
      </c>
      <c r="I8" s="12"/>
      <c r="J8" s="44">
        <v>3673</v>
      </c>
    </row>
    <row r="9" spans="1:10" ht="17.399999999999999" customHeight="1" x14ac:dyDescent="0.35">
      <c r="A9" s="10"/>
      <c r="B9" s="16" t="s">
        <v>10</v>
      </c>
      <c r="C9" s="17">
        <v>753</v>
      </c>
      <c r="D9" s="45">
        <v>413</v>
      </c>
      <c r="E9" s="45">
        <v>340</v>
      </c>
      <c r="F9" s="18">
        <f t="shared" si="0"/>
        <v>0.45152722443559096</v>
      </c>
      <c r="G9" s="18">
        <f t="shared" si="1"/>
        <v>8.1907973982172977E-2</v>
      </c>
      <c r="H9" s="45">
        <f t="shared" si="2"/>
        <v>13.481363996827914</v>
      </c>
      <c r="I9" s="12"/>
      <c r="J9" s="44">
        <v>2522</v>
      </c>
    </row>
    <row r="10" spans="1:10" ht="17.399999999999999" customHeight="1" x14ac:dyDescent="0.35">
      <c r="A10" s="10"/>
      <c r="B10" s="13" t="s">
        <v>11</v>
      </c>
      <c r="C10" s="14">
        <v>468</v>
      </c>
      <c r="D10" s="14">
        <v>276</v>
      </c>
      <c r="E10" s="14">
        <v>192</v>
      </c>
      <c r="F10" s="15">
        <f t="shared" si="0"/>
        <v>0.41025641025641024</v>
      </c>
      <c r="G10" s="15">
        <f t="shared" si="1"/>
        <v>4.6253914719344737E-2</v>
      </c>
      <c r="H10" s="14">
        <f t="shared" si="2"/>
        <v>12.45136186770428</v>
      </c>
      <c r="I10" s="12"/>
      <c r="J10" s="44">
        <v>1542</v>
      </c>
    </row>
    <row r="11" spans="1:10" ht="17.399999999999999" customHeight="1" x14ac:dyDescent="0.35">
      <c r="A11" s="10"/>
      <c r="B11" s="16" t="s">
        <v>12</v>
      </c>
      <c r="C11" s="17">
        <v>667</v>
      </c>
      <c r="D11" s="45">
        <v>427</v>
      </c>
      <c r="E11" s="45">
        <v>240</v>
      </c>
      <c r="F11" s="18">
        <f t="shared" si="0"/>
        <v>0.35982008995502252</v>
      </c>
      <c r="G11" s="18">
        <f t="shared" si="1"/>
        <v>5.7817393399180919E-2</v>
      </c>
      <c r="H11" s="45">
        <f t="shared" si="2"/>
        <v>7.3642221540349802</v>
      </c>
      <c r="I11" s="12"/>
      <c r="J11" s="44">
        <v>3259</v>
      </c>
    </row>
    <row r="12" spans="1:10" ht="17.399999999999999" customHeight="1" x14ac:dyDescent="0.35">
      <c r="A12" s="10"/>
      <c r="B12" s="13" t="s">
        <v>13</v>
      </c>
      <c r="C12" s="14">
        <v>501</v>
      </c>
      <c r="D12" s="14">
        <v>299</v>
      </c>
      <c r="E12" s="14">
        <v>202</v>
      </c>
      <c r="F12" s="15">
        <f t="shared" si="0"/>
        <v>0.40319361277445109</v>
      </c>
      <c r="G12" s="15">
        <f t="shared" si="1"/>
        <v>4.8662972777643941E-2</v>
      </c>
      <c r="H12" s="14">
        <f t="shared" si="2"/>
        <v>12.249848392965433</v>
      </c>
      <c r="I12" s="12"/>
      <c r="J12" s="44">
        <v>1649</v>
      </c>
    </row>
    <row r="13" spans="1:10" ht="17.399999999999999" customHeight="1" x14ac:dyDescent="0.35">
      <c r="A13" s="10"/>
      <c r="B13" s="16" t="s">
        <v>14</v>
      </c>
      <c r="C13" s="17">
        <v>876</v>
      </c>
      <c r="D13" s="45">
        <v>460</v>
      </c>
      <c r="E13" s="45">
        <v>416</v>
      </c>
      <c r="F13" s="18">
        <f t="shared" si="0"/>
        <v>0.47488584474885842</v>
      </c>
      <c r="G13" s="18">
        <f t="shared" si="1"/>
        <v>0.10021681522524693</v>
      </c>
      <c r="H13" s="45">
        <f t="shared" si="2"/>
        <v>15.871804654711941</v>
      </c>
      <c r="I13" s="12"/>
      <c r="J13" s="44">
        <v>2621</v>
      </c>
    </row>
    <row r="14" spans="1:10" ht="17.399999999999999" customHeight="1" x14ac:dyDescent="0.35">
      <c r="A14" s="10"/>
      <c r="B14" s="13" t="s">
        <v>15</v>
      </c>
      <c r="C14" s="14">
        <v>291</v>
      </c>
      <c r="D14" s="14">
        <v>156</v>
      </c>
      <c r="E14" s="14">
        <v>135</v>
      </c>
      <c r="F14" s="15">
        <f t="shared" si="0"/>
        <v>0.46391752577319589</v>
      </c>
      <c r="G14" s="15">
        <f t="shared" si="1"/>
        <v>3.2522283787039266E-2</v>
      </c>
      <c r="H14" s="14">
        <f t="shared" si="2"/>
        <v>17.219387755102041</v>
      </c>
      <c r="I14" s="12"/>
      <c r="J14" s="44">
        <v>784</v>
      </c>
    </row>
    <row r="15" spans="1:10" ht="17.399999999999999" customHeight="1" x14ac:dyDescent="0.35">
      <c r="A15" s="10"/>
      <c r="B15" s="16" t="s">
        <v>16</v>
      </c>
      <c r="C15" s="17">
        <v>204</v>
      </c>
      <c r="D15" s="45">
        <v>99</v>
      </c>
      <c r="E15" s="45">
        <v>105</v>
      </c>
      <c r="F15" s="18">
        <f t="shared" si="0"/>
        <v>0.51470588235294112</v>
      </c>
      <c r="G15" s="18">
        <f t="shared" si="1"/>
        <v>2.5295109612141653E-2</v>
      </c>
      <c r="H15" s="45">
        <f t="shared" si="2"/>
        <v>13.240857503152585</v>
      </c>
      <c r="I15" s="12"/>
      <c r="J15" s="44">
        <v>793</v>
      </c>
    </row>
    <row r="16" spans="1:10" ht="17.399999999999999" customHeight="1" x14ac:dyDescent="0.35">
      <c r="A16" s="10"/>
      <c r="B16" s="13" t="s">
        <v>17</v>
      </c>
      <c r="C16" s="14">
        <v>1288</v>
      </c>
      <c r="D16" s="14">
        <v>768</v>
      </c>
      <c r="E16" s="14">
        <v>520</v>
      </c>
      <c r="F16" s="15">
        <f t="shared" si="0"/>
        <v>0.40372670807453415</v>
      </c>
      <c r="G16" s="15">
        <f t="shared" si="1"/>
        <v>0.12527101903155866</v>
      </c>
      <c r="H16" s="14">
        <f t="shared" si="2"/>
        <v>16.592214422463307</v>
      </c>
      <c r="I16" s="12"/>
      <c r="J16" s="44">
        <v>3134</v>
      </c>
    </row>
    <row r="17" spans="1:10" ht="17.399999999999999" customHeight="1" x14ac:dyDescent="0.35">
      <c r="A17" s="10"/>
      <c r="B17" s="16" t="s">
        <v>18</v>
      </c>
      <c r="C17" s="17">
        <v>644</v>
      </c>
      <c r="D17" s="45">
        <v>410</v>
      </c>
      <c r="E17" s="45">
        <v>234</v>
      </c>
      <c r="F17" s="18">
        <f t="shared" si="0"/>
        <v>0.36335403726708076</v>
      </c>
      <c r="G17" s="18">
        <f t="shared" si="1"/>
        <v>5.6371958564201401E-2</v>
      </c>
      <c r="H17" s="45">
        <f t="shared" si="2"/>
        <v>18.181818181818183</v>
      </c>
      <c r="I17" s="12"/>
      <c r="J17" s="44">
        <v>1287</v>
      </c>
    </row>
    <row r="18" spans="1:10" ht="17.399999999999999" customHeight="1" x14ac:dyDescent="0.35">
      <c r="A18" s="10"/>
      <c r="B18" s="13" t="s">
        <v>19</v>
      </c>
      <c r="C18" s="14">
        <v>342</v>
      </c>
      <c r="D18" s="14">
        <v>166</v>
      </c>
      <c r="E18" s="14">
        <v>176</v>
      </c>
      <c r="F18" s="15">
        <f t="shared" si="0"/>
        <v>0.51461988304093564</v>
      </c>
      <c r="G18" s="15">
        <f t="shared" si="1"/>
        <v>4.2399421826066007E-2</v>
      </c>
      <c r="H18" s="14">
        <f t="shared" si="2"/>
        <v>17.617617617617618</v>
      </c>
      <c r="I18" s="12"/>
      <c r="J18" s="44">
        <v>999</v>
      </c>
    </row>
    <row r="19" spans="1:10" ht="17.399999999999999" customHeight="1" x14ac:dyDescent="0.35">
      <c r="A19" s="10"/>
      <c r="B19" s="16" t="s">
        <v>20</v>
      </c>
      <c r="C19" s="17">
        <v>452</v>
      </c>
      <c r="D19" s="45">
        <v>235</v>
      </c>
      <c r="E19" s="45">
        <v>217</v>
      </c>
      <c r="F19" s="18">
        <f t="shared" si="0"/>
        <v>0.48008849557522126</v>
      </c>
      <c r="G19" s="18">
        <f t="shared" si="1"/>
        <v>5.2276559865092748E-2</v>
      </c>
      <c r="H19" s="45">
        <f t="shared" si="2"/>
        <v>21.295387634936212</v>
      </c>
      <c r="I19" s="12"/>
      <c r="J19" s="44">
        <v>1019</v>
      </c>
    </row>
    <row r="20" spans="1:10" ht="17.399999999999999" customHeight="1" x14ac:dyDescent="0.35">
      <c r="A20" s="10"/>
      <c r="B20" s="13" t="s">
        <v>21</v>
      </c>
      <c r="C20" s="14">
        <v>636</v>
      </c>
      <c r="D20" s="14">
        <v>374</v>
      </c>
      <c r="E20" s="14">
        <v>262</v>
      </c>
      <c r="F20" s="15">
        <f t="shared" si="0"/>
        <v>0.41194968553459121</v>
      </c>
      <c r="G20" s="15">
        <f t="shared" si="1"/>
        <v>6.3117321127439174E-2</v>
      </c>
      <c r="H20" s="14">
        <f t="shared" si="2"/>
        <v>17.631224764468374</v>
      </c>
      <c r="I20" s="12"/>
      <c r="J20" s="44">
        <v>1486</v>
      </c>
    </row>
    <row r="21" spans="1:10" ht="17.399999999999999" customHeight="1" x14ac:dyDescent="0.35">
      <c r="A21" s="10"/>
      <c r="B21" s="16" t="s">
        <v>22</v>
      </c>
      <c r="C21" s="17">
        <v>231</v>
      </c>
      <c r="D21" s="45">
        <v>117</v>
      </c>
      <c r="E21" s="45">
        <v>114</v>
      </c>
      <c r="F21" s="18">
        <f t="shared" si="0"/>
        <v>0.4935064935064935</v>
      </c>
      <c r="G21" s="18">
        <f t="shared" si="1"/>
        <v>2.7463261864610938E-2</v>
      </c>
      <c r="H21" s="45">
        <f t="shared" si="2"/>
        <v>30.158730158730158</v>
      </c>
      <c r="I21" s="12"/>
      <c r="J21" s="44">
        <v>378</v>
      </c>
    </row>
    <row r="22" spans="1:10" ht="17.399999999999999" customHeight="1" x14ac:dyDescent="0.35">
      <c r="A22" s="10"/>
      <c r="B22" s="13" t="s">
        <v>23</v>
      </c>
      <c r="C22" s="14">
        <v>321</v>
      </c>
      <c r="D22" s="14">
        <v>172</v>
      </c>
      <c r="E22" s="14">
        <v>149</v>
      </c>
      <c r="F22" s="15">
        <f t="shared" si="0"/>
        <v>0.46417445482866043</v>
      </c>
      <c r="G22" s="15">
        <f t="shared" si="1"/>
        <v>3.5894965068658156E-2</v>
      </c>
      <c r="H22" s="14">
        <f t="shared" si="2"/>
        <v>20.467032967032967</v>
      </c>
      <c r="I22" s="12"/>
      <c r="J22" s="44">
        <v>728</v>
      </c>
    </row>
    <row r="23" spans="1:10" ht="17.399999999999999" customHeight="1" x14ac:dyDescent="0.35">
      <c r="A23" s="10"/>
      <c r="B23" s="16" t="s">
        <v>24</v>
      </c>
      <c r="C23" s="17">
        <v>298</v>
      </c>
      <c r="D23" s="45">
        <v>152</v>
      </c>
      <c r="E23" s="45">
        <v>146</v>
      </c>
      <c r="F23" s="18">
        <f t="shared" si="0"/>
        <v>0.48993288590604028</v>
      </c>
      <c r="G23" s="18">
        <f t="shared" si="1"/>
        <v>3.5172247651168394E-2</v>
      </c>
      <c r="H23" s="45">
        <f t="shared" si="2"/>
        <v>11.85064935064935</v>
      </c>
      <c r="I23" s="12"/>
      <c r="J23" s="44">
        <v>1232</v>
      </c>
    </row>
    <row r="24" spans="1:10" ht="17.399999999999999" customHeight="1" x14ac:dyDescent="0.35">
      <c r="A24" s="10"/>
      <c r="B24" s="13" t="s">
        <v>25</v>
      </c>
      <c r="C24" s="14">
        <v>81</v>
      </c>
      <c r="D24" s="14">
        <v>39</v>
      </c>
      <c r="E24" s="14">
        <v>42</v>
      </c>
      <c r="F24" s="15">
        <f t="shared" si="0"/>
        <v>0.51851851851851849</v>
      </c>
      <c r="G24" s="15">
        <f t="shared" si="1"/>
        <v>1.0118043844856661E-2</v>
      </c>
      <c r="H24" s="14">
        <f t="shared" si="2"/>
        <v>3.1746031746031744</v>
      </c>
      <c r="I24" s="12"/>
      <c r="J24" s="44">
        <v>1323</v>
      </c>
    </row>
    <row r="25" spans="1:10" ht="17.399999999999999" customHeight="1" x14ac:dyDescent="0.35">
      <c r="A25" s="10"/>
      <c r="B25" s="16" t="s">
        <v>26</v>
      </c>
      <c r="C25" s="17">
        <v>217</v>
      </c>
      <c r="D25" s="45">
        <v>85</v>
      </c>
      <c r="E25" s="45">
        <v>132</v>
      </c>
      <c r="F25" s="18">
        <f t="shared" si="0"/>
        <v>0.60829493087557607</v>
      </c>
      <c r="G25" s="18">
        <f t="shared" si="1"/>
        <v>3.1799566369549503E-2</v>
      </c>
      <c r="H25" s="45">
        <f>E25/J25*100</f>
        <v>22.916666666666664</v>
      </c>
      <c r="I25" s="12"/>
      <c r="J25" s="44">
        <v>576</v>
      </c>
    </row>
    <row r="26" spans="1:10" ht="16.75" customHeight="1" x14ac:dyDescent="0.35">
      <c r="A26" s="19"/>
      <c r="B26" s="20" t="s">
        <v>27</v>
      </c>
      <c r="C26" s="21">
        <f>+D26+E26</f>
        <v>9596</v>
      </c>
      <c r="D26" s="21">
        <f>SUM(D6:D25)</f>
        <v>5445</v>
      </c>
      <c r="E26" s="21">
        <f>SUM(E6:E25)</f>
        <v>4151</v>
      </c>
      <c r="F26" s="22">
        <f>E26/C26</f>
        <v>0.43257607336390164</v>
      </c>
      <c r="G26" s="22">
        <f>SUM(G6:G25)</f>
        <v>1</v>
      </c>
      <c r="H26" s="23">
        <f>E26/J26*100</f>
        <v>14.0683250864231</v>
      </c>
      <c r="I26" s="24"/>
      <c r="J26" s="48">
        <f>SUM(J6:J25)</f>
        <v>29506</v>
      </c>
    </row>
    <row r="27" spans="1:10" x14ac:dyDescent="0.35">
      <c r="A27" s="10"/>
      <c r="B27" s="49" t="s">
        <v>29</v>
      </c>
      <c r="C27" s="50"/>
      <c r="D27" s="50"/>
      <c r="E27" s="50"/>
      <c r="F27" s="50"/>
      <c r="G27" s="50"/>
      <c r="H27" s="51"/>
      <c r="I27" s="12"/>
    </row>
    <row r="28" spans="1:10" ht="8.4" customHeight="1" x14ac:dyDescent="0.35">
      <c r="A28" s="26"/>
      <c r="B28" s="27"/>
      <c r="C28" s="28"/>
      <c r="D28" s="28"/>
      <c r="E28" s="28"/>
      <c r="F28" s="28"/>
      <c r="G28" s="29"/>
      <c r="H28" s="30"/>
      <c r="I28" s="31"/>
    </row>
  </sheetData>
  <mergeCells count="1">
    <mergeCell ref="B27:H27"/>
  </mergeCells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showGridLines="0" zoomScaleNormal="100" zoomScaleSheetLayoutView="100" workbookViewId="0">
      <selection activeCell="B15" sqref="B15"/>
    </sheetView>
  </sheetViews>
  <sheetFormatPr defaultColWidth="9.1796875" defaultRowHeight="12.5" x14ac:dyDescent="0.25"/>
  <cols>
    <col min="1" max="1" width="0.54296875" style="1" customWidth="1"/>
    <col min="2" max="2" width="18.453125" style="1" customWidth="1"/>
    <col min="3" max="3" width="16.1796875" style="3" customWidth="1"/>
    <col min="4" max="4" width="13.81640625" style="4" customWidth="1"/>
    <col min="5" max="5" width="15" style="4" customWidth="1"/>
    <col min="6" max="6" width="21.1796875" style="4" customWidth="1"/>
    <col min="7" max="7" width="23.54296875" style="4" customWidth="1"/>
    <col min="8" max="8" width="19.1796875" style="1" customWidth="1"/>
    <col min="9" max="9" width="0.54296875" style="1" customWidth="1"/>
    <col min="10" max="10" width="9" style="1" customWidth="1"/>
    <col min="11" max="11" width="2.1796875" style="1" customWidth="1"/>
    <col min="12" max="16384" width="9.1796875" style="1"/>
  </cols>
  <sheetData>
    <row r="1" spans="1:10" ht="13" x14ac:dyDescent="0.3">
      <c r="B1" s="2" t="s">
        <v>0</v>
      </c>
    </row>
    <row r="3" spans="1:10" ht="13" x14ac:dyDescent="0.3">
      <c r="B3" s="2" t="s">
        <v>32</v>
      </c>
      <c r="C3" s="4"/>
    </row>
    <row r="4" spans="1:10" ht="4" customHeight="1" x14ac:dyDescent="0.25">
      <c r="A4" s="5"/>
      <c r="B4" s="6"/>
      <c r="C4" s="7"/>
      <c r="D4" s="7"/>
      <c r="E4" s="7"/>
      <c r="F4" s="7"/>
      <c r="G4" s="8"/>
      <c r="H4" s="6"/>
      <c r="I4" s="9"/>
    </row>
    <row r="5" spans="1:10" ht="54" x14ac:dyDescent="0.25">
      <c r="A5" s="10"/>
      <c r="B5" s="11" t="s">
        <v>1</v>
      </c>
      <c r="C5" s="11" t="s">
        <v>2</v>
      </c>
      <c r="D5" s="11" t="s">
        <v>3</v>
      </c>
      <c r="E5" s="11" t="s">
        <v>4</v>
      </c>
      <c r="F5" s="11" t="s">
        <v>5</v>
      </c>
      <c r="G5" s="11" t="s">
        <v>6</v>
      </c>
      <c r="H5" s="11" t="s">
        <v>7</v>
      </c>
      <c r="I5" s="12"/>
      <c r="J5" s="37" t="s">
        <v>31</v>
      </c>
    </row>
    <row r="6" spans="1:10" ht="20" customHeight="1" x14ac:dyDescent="0.25">
      <c r="A6" s="10"/>
      <c r="B6" s="13" t="s">
        <v>28</v>
      </c>
      <c r="C6" s="14">
        <f>+D6+E6</f>
        <v>22</v>
      </c>
      <c r="D6" s="14">
        <v>6</v>
      </c>
      <c r="E6" s="14">
        <v>16</v>
      </c>
      <c r="F6" s="15">
        <f>E6/C6</f>
        <v>0.72727272727272729</v>
      </c>
      <c r="G6" s="15">
        <f t="shared" ref="G6:G25" si="0">E6/$E$26</f>
        <v>3.7673651989639746E-3</v>
      </c>
      <c r="H6" s="35">
        <f>E6/J6*100</f>
        <v>8.5106382978723403</v>
      </c>
      <c r="I6" s="12"/>
      <c r="J6" s="32">
        <v>188</v>
      </c>
    </row>
    <row r="7" spans="1:10" ht="20.149999999999999" customHeight="1" x14ac:dyDescent="0.25">
      <c r="A7" s="10"/>
      <c r="B7" s="16" t="s">
        <v>8</v>
      </c>
      <c r="C7" s="17">
        <f t="shared" ref="C7:C26" si="1">+D7+E7</f>
        <v>56</v>
      </c>
      <c r="D7" s="17">
        <v>33</v>
      </c>
      <c r="E7" s="17">
        <v>23</v>
      </c>
      <c r="F7" s="18">
        <f>E7/C7</f>
        <v>0.4107142857142857</v>
      </c>
      <c r="G7" s="18">
        <f t="shared" si="0"/>
        <v>5.4155874735107136E-3</v>
      </c>
      <c r="H7" s="36">
        <f t="shared" ref="H7:H25" si="2">E7/J7*100</f>
        <v>7.6158940397350996</v>
      </c>
      <c r="I7" s="12"/>
      <c r="J7" s="32">
        <v>302</v>
      </c>
    </row>
    <row r="8" spans="1:10" ht="20.149999999999999" customHeight="1" x14ac:dyDescent="0.25">
      <c r="A8" s="10"/>
      <c r="B8" s="13" t="s">
        <v>9</v>
      </c>
      <c r="C8" s="14">
        <f t="shared" si="1"/>
        <v>978</v>
      </c>
      <c r="D8" s="14">
        <v>424</v>
      </c>
      <c r="E8" s="14">
        <v>554</v>
      </c>
      <c r="F8" s="15">
        <f t="shared" ref="F8:F25" si="3">E8/C8</f>
        <v>0.56646216768916158</v>
      </c>
      <c r="G8" s="15">
        <f t="shared" si="0"/>
        <v>0.13044502001412761</v>
      </c>
      <c r="H8" s="35">
        <f t="shared" si="2"/>
        <v>14.832663989290495</v>
      </c>
      <c r="I8" s="12"/>
      <c r="J8" s="32">
        <v>3735</v>
      </c>
    </row>
    <row r="9" spans="1:10" ht="20.149999999999999" customHeight="1" x14ac:dyDescent="0.25">
      <c r="A9" s="10"/>
      <c r="B9" s="16" t="s">
        <v>10</v>
      </c>
      <c r="C9" s="17">
        <f t="shared" si="1"/>
        <v>598</v>
      </c>
      <c r="D9" s="17">
        <v>228</v>
      </c>
      <c r="E9" s="17">
        <v>370</v>
      </c>
      <c r="F9" s="18">
        <f t="shared" si="3"/>
        <v>0.61872909698996659</v>
      </c>
      <c r="G9" s="18">
        <f t="shared" si="0"/>
        <v>8.7120320226041909E-2</v>
      </c>
      <c r="H9" s="36">
        <f t="shared" si="2"/>
        <v>15.170151701517016</v>
      </c>
      <c r="I9" s="12"/>
      <c r="J9" s="32">
        <v>2439</v>
      </c>
    </row>
    <row r="10" spans="1:10" ht="20.149999999999999" customHeight="1" x14ac:dyDescent="0.25">
      <c r="A10" s="10"/>
      <c r="B10" s="13" t="s">
        <v>11</v>
      </c>
      <c r="C10" s="14">
        <f t="shared" si="1"/>
        <v>330</v>
      </c>
      <c r="D10" s="14">
        <v>149</v>
      </c>
      <c r="E10" s="14">
        <v>181</v>
      </c>
      <c r="F10" s="15">
        <f t="shared" si="3"/>
        <v>0.54848484848484846</v>
      </c>
      <c r="G10" s="15">
        <f t="shared" si="0"/>
        <v>4.261831881327996E-2</v>
      </c>
      <c r="H10" s="35">
        <f t="shared" si="2"/>
        <v>11.669890393294649</v>
      </c>
      <c r="I10" s="12"/>
      <c r="J10" s="32">
        <v>1551</v>
      </c>
    </row>
    <row r="11" spans="1:10" ht="20.149999999999999" customHeight="1" x14ac:dyDescent="0.25">
      <c r="A11" s="10"/>
      <c r="B11" s="16" t="s">
        <v>12</v>
      </c>
      <c r="C11" s="17">
        <f t="shared" si="1"/>
        <v>507</v>
      </c>
      <c r="D11" s="17">
        <v>257</v>
      </c>
      <c r="E11" s="17">
        <v>250</v>
      </c>
      <c r="F11" s="18">
        <f t="shared" si="3"/>
        <v>0.49309664694280081</v>
      </c>
      <c r="G11" s="18">
        <f t="shared" si="0"/>
        <v>5.8865081233812101E-2</v>
      </c>
      <c r="H11" s="36">
        <f t="shared" si="2"/>
        <v>7.6289288983826671</v>
      </c>
      <c r="I11" s="12"/>
      <c r="J11" s="32">
        <v>3277</v>
      </c>
    </row>
    <row r="12" spans="1:10" ht="20.149999999999999" customHeight="1" x14ac:dyDescent="0.25">
      <c r="A12" s="10"/>
      <c r="B12" s="13" t="s">
        <v>13</v>
      </c>
      <c r="C12" s="14">
        <f t="shared" si="1"/>
        <v>357</v>
      </c>
      <c r="D12" s="14">
        <v>167</v>
      </c>
      <c r="E12" s="14">
        <v>190</v>
      </c>
      <c r="F12" s="15">
        <f t="shared" si="3"/>
        <v>0.53221288515406162</v>
      </c>
      <c r="G12" s="15">
        <f t="shared" si="0"/>
        <v>4.4737461737697201E-2</v>
      </c>
      <c r="H12" s="35">
        <f t="shared" si="2"/>
        <v>12.467191601049869</v>
      </c>
      <c r="I12" s="12"/>
      <c r="J12" s="32">
        <v>1524</v>
      </c>
    </row>
    <row r="13" spans="1:10" ht="20.149999999999999" customHeight="1" x14ac:dyDescent="0.25">
      <c r="A13" s="10"/>
      <c r="B13" s="16" t="s">
        <v>14</v>
      </c>
      <c r="C13" s="17">
        <f t="shared" si="1"/>
        <v>679</v>
      </c>
      <c r="D13" s="17">
        <v>236</v>
      </c>
      <c r="E13" s="17">
        <v>443</v>
      </c>
      <c r="F13" s="18">
        <f t="shared" si="3"/>
        <v>0.65243004418262152</v>
      </c>
      <c r="G13" s="18">
        <f t="shared" si="0"/>
        <v>0.10430892394631505</v>
      </c>
      <c r="H13" s="36">
        <f t="shared" si="2"/>
        <v>17.461568782026017</v>
      </c>
      <c r="I13" s="12"/>
      <c r="J13" s="32">
        <v>2537</v>
      </c>
    </row>
    <row r="14" spans="1:10" ht="20.149999999999999" customHeight="1" x14ac:dyDescent="0.25">
      <c r="A14" s="10"/>
      <c r="B14" s="13" t="s">
        <v>15</v>
      </c>
      <c r="C14" s="14">
        <f t="shared" si="1"/>
        <v>215</v>
      </c>
      <c r="D14" s="14">
        <v>86</v>
      </c>
      <c r="E14" s="14">
        <v>129</v>
      </c>
      <c r="F14" s="15">
        <f t="shared" si="3"/>
        <v>0.6</v>
      </c>
      <c r="G14" s="15">
        <f t="shared" si="0"/>
        <v>3.0374381916647045E-2</v>
      </c>
      <c r="H14" s="35">
        <f t="shared" si="2"/>
        <v>16.8848167539267</v>
      </c>
      <c r="I14" s="12"/>
      <c r="J14" s="32">
        <v>764</v>
      </c>
    </row>
    <row r="15" spans="1:10" ht="20.149999999999999" customHeight="1" x14ac:dyDescent="0.25">
      <c r="A15" s="10"/>
      <c r="B15" s="16" t="s">
        <v>16</v>
      </c>
      <c r="C15" s="17">
        <f t="shared" si="1"/>
        <v>163</v>
      </c>
      <c r="D15" s="17">
        <v>57</v>
      </c>
      <c r="E15" s="17">
        <v>106</v>
      </c>
      <c r="F15" s="18">
        <f t="shared" si="3"/>
        <v>0.65030674846625769</v>
      </c>
      <c r="G15" s="18">
        <f t="shared" si="0"/>
        <v>2.4958794443136333E-2</v>
      </c>
      <c r="H15" s="36">
        <f t="shared" si="2"/>
        <v>13.25</v>
      </c>
      <c r="I15" s="12"/>
      <c r="J15" s="32">
        <v>800</v>
      </c>
    </row>
    <row r="16" spans="1:10" ht="20.149999999999999" customHeight="1" x14ac:dyDescent="0.25">
      <c r="A16" s="10"/>
      <c r="B16" s="13" t="s">
        <v>17</v>
      </c>
      <c r="C16" s="14">
        <f t="shared" si="1"/>
        <v>989</v>
      </c>
      <c r="D16" s="14">
        <v>421</v>
      </c>
      <c r="E16" s="14">
        <v>568</v>
      </c>
      <c r="F16" s="15">
        <f t="shared" si="3"/>
        <v>0.57431749241658236</v>
      </c>
      <c r="G16" s="15">
        <f t="shared" si="0"/>
        <v>0.13374146456322109</v>
      </c>
      <c r="H16" s="35">
        <f t="shared" si="2"/>
        <v>18.193465727098015</v>
      </c>
      <c r="I16" s="12"/>
      <c r="J16" s="32">
        <v>3122</v>
      </c>
    </row>
    <row r="17" spans="1:11" ht="20.149999999999999" customHeight="1" x14ac:dyDescent="0.25">
      <c r="A17" s="10"/>
      <c r="B17" s="16" t="s">
        <v>18</v>
      </c>
      <c r="C17" s="17">
        <f t="shared" si="1"/>
        <v>487</v>
      </c>
      <c r="D17" s="17">
        <v>235</v>
      </c>
      <c r="E17" s="17">
        <v>252</v>
      </c>
      <c r="F17" s="18">
        <f t="shared" si="3"/>
        <v>0.51745379876796715</v>
      </c>
      <c r="G17" s="18">
        <f t="shared" si="0"/>
        <v>5.9336001883682599E-2</v>
      </c>
      <c r="H17" s="36">
        <f t="shared" si="2"/>
        <v>19.325153374233128</v>
      </c>
      <c r="I17" s="12"/>
      <c r="J17" s="32">
        <v>1304</v>
      </c>
    </row>
    <row r="18" spans="1:11" ht="20.149999999999999" customHeight="1" x14ac:dyDescent="0.25">
      <c r="A18" s="10"/>
      <c r="B18" s="13" t="s">
        <v>19</v>
      </c>
      <c r="C18" s="14">
        <f t="shared" si="1"/>
        <v>262</v>
      </c>
      <c r="D18" s="14">
        <v>98</v>
      </c>
      <c r="E18" s="14">
        <v>164</v>
      </c>
      <c r="F18" s="15">
        <f t="shared" si="3"/>
        <v>0.62595419847328249</v>
      </c>
      <c r="G18" s="15">
        <f t="shared" si="0"/>
        <v>3.8615493289380742E-2</v>
      </c>
      <c r="H18" s="35">
        <f t="shared" si="2"/>
        <v>17.845484221980414</v>
      </c>
      <c r="I18" s="12"/>
      <c r="J18" s="32">
        <v>919</v>
      </c>
    </row>
    <row r="19" spans="1:11" ht="20.149999999999999" customHeight="1" x14ac:dyDescent="0.25">
      <c r="A19" s="10"/>
      <c r="B19" s="16" t="s">
        <v>20</v>
      </c>
      <c r="C19" s="17">
        <f t="shared" si="1"/>
        <v>326</v>
      </c>
      <c r="D19" s="17">
        <v>132</v>
      </c>
      <c r="E19" s="17">
        <v>194</v>
      </c>
      <c r="F19" s="18">
        <f t="shared" si="3"/>
        <v>0.59509202453987731</v>
      </c>
      <c r="G19" s="18">
        <f t="shared" si="0"/>
        <v>4.5679303037438189E-2</v>
      </c>
      <c r="H19" s="36">
        <f t="shared" si="2"/>
        <v>19.497487437185928</v>
      </c>
      <c r="I19" s="12"/>
      <c r="J19" s="32">
        <v>995</v>
      </c>
    </row>
    <row r="20" spans="1:11" ht="20.149999999999999" customHeight="1" x14ac:dyDescent="0.25">
      <c r="A20" s="10"/>
      <c r="B20" s="13" t="s">
        <v>21</v>
      </c>
      <c r="C20" s="14">
        <f t="shared" si="1"/>
        <v>479</v>
      </c>
      <c r="D20" s="14">
        <v>212</v>
      </c>
      <c r="E20" s="14">
        <v>267</v>
      </c>
      <c r="F20" s="15">
        <f t="shared" si="3"/>
        <v>0.55741127348643005</v>
      </c>
      <c r="G20" s="15">
        <f t="shared" si="0"/>
        <v>6.2867906757711325E-2</v>
      </c>
      <c r="H20" s="35">
        <f t="shared" si="2"/>
        <v>18.350515463917525</v>
      </c>
      <c r="I20" s="12"/>
      <c r="J20" s="32">
        <v>1455</v>
      </c>
    </row>
    <row r="21" spans="1:11" ht="20.149999999999999" customHeight="1" x14ac:dyDescent="0.25">
      <c r="A21" s="10"/>
      <c r="B21" s="16" t="s">
        <v>22</v>
      </c>
      <c r="C21" s="17">
        <f t="shared" si="1"/>
        <v>200</v>
      </c>
      <c r="D21" s="17">
        <v>74</v>
      </c>
      <c r="E21" s="17">
        <v>126</v>
      </c>
      <c r="F21" s="18">
        <f t="shared" si="3"/>
        <v>0.63</v>
      </c>
      <c r="G21" s="18">
        <f t="shared" si="0"/>
        <v>2.9668000941841299E-2</v>
      </c>
      <c r="H21" s="36">
        <f t="shared" si="2"/>
        <v>31.818181818181817</v>
      </c>
      <c r="I21" s="12"/>
      <c r="J21" s="32">
        <v>396</v>
      </c>
    </row>
    <row r="22" spans="1:11" ht="20.149999999999999" customHeight="1" x14ac:dyDescent="0.25">
      <c r="A22" s="10"/>
      <c r="B22" s="13" t="s">
        <v>23</v>
      </c>
      <c r="C22" s="14">
        <f t="shared" si="1"/>
        <v>222</v>
      </c>
      <c r="D22" s="14">
        <v>95</v>
      </c>
      <c r="E22" s="14">
        <v>127</v>
      </c>
      <c r="F22" s="15">
        <f t="shared" si="3"/>
        <v>0.57207207207207211</v>
      </c>
      <c r="G22" s="15">
        <f t="shared" si="0"/>
        <v>2.9903461266776548E-2</v>
      </c>
      <c r="H22" s="35">
        <f t="shared" si="2"/>
        <v>18.759231905465288</v>
      </c>
      <c r="I22" s="12"/>
      <c r="J22" s="32">
        <v>677</v>
      </c>
    </row>
    <row r="23" spans="1:11" ht="20.149999999999999" customHeight="1" x14ac:dyDescent="0.25">
      <c r="A23" s="10"/>
      <c r="B23" s="16" t="s">
        <v>24</v>
      </c>
      <c r="C23" s="17">
        <f t="shared" si="1"/>
        <v>201</v>
      </c>
      <c r="D23" s="17">
        <v>73</v>
      </c>
      <c r="E23" s="17">
        <v>128</v>
      </c>
      <c r="F23" s="18">
        <f t="shared" si="3"/>
        <v>0.63681592039800994</v>
      </c>
      <c r="G23" s="18">
        <f t="shared" si="0"/>
        <v>3.0138921591711797E-2</v>
      </c>
      <c r="H23" s="36">
        <f t="shared" si="2"/>
        <v>10.783487784330244</v>
      </c>
      <c r="I23" s="12"/>
      <c r="J23" s="32">
        <v>1187</v>
      </c>
    </row>
    <row r="24" spans="1:11" ht="20.149999999999999" customHeight="1" x14ac:dyDescent="0.25">
      <c r="A24" s="10"/>
      <c r="B24" s="13" t="s">
        <v>25</v>
      </c>
      <c r="C24" s="14">
        <f t="shared" si="1"/>
        <v>65</v>
      </c>
      <c r="D24" s="14">
        <v>28</v>
      </c>
      <c r="E24" s="14">
        <v>37</v>
      </c>
      <c r="F24" s="15">
        <f t="shared" si="3"/>
        <v>0.56923076923076921</v>
      </c>
      <c r="G24" s="15">
        <f t="shared" si="0"/>
        <v>8.7120320226041909E-3</v>
      </c>
      <c r="H24" s="35">
        <f t="shared" si="2"/>
        <v>2.786144578313253</v>
      </c>
      <c r="I24" s="12"/>
      <c r="J24" s="32">
        <v>1328</v>
      </c>
    </row>
    <row r="25" spans="1:11" ht="20.149999999999999" customHeight="1" x14ac:dyDescent="0.25">
      <c r="A25" s="10"/>
      <c r="B25" s="16" t="s">
        <v>26</v>
      </c>
      <c r="C25" s="17">
        <f t="shared" si="1"/>
        <v>190</v>
      </c>
      <c r="D25" s="17">
        <v>68</v>
      </c>
      <c r="E25" s="17">
        <v>122</v>
      </c>
      <c r="F25" s="18">
        <f t="shared" si="3"/>
        <v>0.64210526315789473</v>
      </c>
      <c r="G25" s="18">
        <f t="shared" si="0"/>
        <v>2.8726159642100305E-2</v>
      </c>
      <c r="H25" s="36">
        <f t="shared" si="2"/>
        <v>20.132013201320131</v>
      </c>
      <c r="I25" s="12"/>
      <c r="J25" s="32">
        <v>606</v>
      </c>
    </row>
    <row r="26" spans="1:11" s="2" customFormat="1" ht="20.149999999999999" customHeight="1" x14ac:dyDescent="0.3">
      <c r="A26" s="19"/>
      <c r="B26" s="20" t="s">
        <v>27</v>
      </c>
      <c r="C26" s="21">
        <f t="shared" si="1"/>
        <v>7326</v>
      </c>
      <c r="D26" s="21">
        <f>SUM(D6:D25)</f>
        <v>3079</v>
      </c>
      <c r="E26" s="21">
        <f>SUM(E6:E25)</f>
        <v>4247</v>
      </c>
      <c r="F26" s="22">
        <f>E26/C26</f>
        <v>0.57971607971607975</v>
      </c>
      <c r="G26" s="22">
        <f>SUM(G6:G25)</f>
        <v>1</v>
      </c>
      <c r="H26" s="23">
        <f>E26/J26*100</f>
        <v>14.591493162921735</v>
      </c>
      <c r="I26" s="24"/>
      <c r="J26" s="33">
        <v>29106</v>
      </c>
      <c r="K26" s="25"/>
    </row>
    <row r="27" spans="1:11" ht="14.25" customHeight="1" x14ac:dyDescent="0.25">
      <c r="A27" s="10"/>
      <c r="B27" s="49" t="s">
        <v>29</v>
      </c>
      <c r="C27" s="50"/>
      <c r="D27" s="50"/>
      <c r="E27" s="50"/>
      <c r="F27" s="50"/>
      <c r="G27" s="50"/>
      <c r="H27" s="51"/>
      <c r="I27" s="12"/>
      <c r="J27" s="34" t="s">
        <v>30</v>
      </c>
    </row>
    <row r="28" spans="1:11" ht="7.5" customHeight="1" x14ac:dyDescent="0.3">
      <c r="A28" s="26"/>
      <c r="B28" s="27"/>
      <c r="C28" s="28"/>
      <c r="D28" s="28"/>
      <c r="E28" s="28"/>
      <c r="F28" s="28"/>
      <c r="G28" s="29"/>
      <c r="H28" s="30"/>
      <c r="I28" s="31"/>
    </row>
  </sheetData>
  <mergeCells count="1">
    <mergeCell ref="B27:H27"/>
  </mergeCells>
  <printOptions horizontalCentered="1"/>
  <pageMargins left="0.59" right="0.59" top="0.59" bottom="0.59" header="0" footer="0"/>
  <pageSetup paperSize="9" scale="59" orientation="portrait" r:id="rId1"/>
  <webPublishItems count="1">
    <webPublishItem id="379" divId="1_7_1_379" sourceType="range" sourceRef="A4:I28" destinationFile="\\reid\inetpub\gpaqssl\lldades-edicio\indicadors\2021\1_7_1.htm"/>
  </webPublishItem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showGridLines="0" zoomScaleNormal="100" zoomScaleSheetLayoutView="100" workbookViewId="0">
      <selection activeCell="B4" sqref="B4"/>
    </sheetView>
  </sheetViews>
  <sheetFormatPr defaultColWidth="9.1796875" defaultRowHeight="12.5" x14ac:dyDescent="0.25"/>
  <cols>
    <col min="1" max="1" width="0.54296875" style="1" customWidth="1"/>
    <col min="2" max="2" width="18.453125" style="1" customWidth="1"/>
    <col min="3" max="3" width="16.1796875" style="3" customWidth="1"/>
    <col min="4" max="4" width="13.81640625" style="4" customWidth="1"/>
    <col min="5" max="5" width="15" style="4" customWidth="1"/>
    <col min="6" max="6" width="21.1796875" style="4" customWidth="1"/>
    <col min="7" max="7" width="23.54296875" style="4" customWidth="1"/>
    <col min="8" max="8" width="19.1796875" style="1" customWidth="1"/>
    <col min="9" max="9" width="0.54296875" style="1" customWidth="1"/>
    <col min="10" max="10" width="0.81640625" style="34" customWidth="1"/>
    <col min="11" max="11" width="13.81640625" style="1" customWidth="1"/>
    <col min="12" max="16384" width="9.1796875" style="1"/>
  </cols>
  <sheetData>
    <row r="1" spans="1:10" ht="13" x14ac:dyDescent="0.3">
      <c r="B1" s="2" t="s">
        <v>0</v>
      </c>
    </row>
    <row r="3" spans="1:10" ht="13" x14ac:dyDescent="0.3">
      <c r="B3" s="2" t="s">
        <v>40</v>
      </c>
      <c r="C3" s="4"/>
    </row>
    <row r="4" spans="1:10" ht="4" customHeight="1" x14ac:dyDescent="0.25">
      <c r="A4" s="5"/>
      <c r="B4" s="6"/>
      <c r="C4" s="7"/>
      <c r="D4" s="7"/>
      <c r="E4" s="7"/>
      <c r="F4" s="7"/>
      <c r="G4" s="8"/>
      <c r="H4" s="6"/>
      <c r="I4" s="9"/>
    </row>
    <row r="5" spans="1:10" ht="54" x14ac:dyDescent="0.25">
      <c r="A5" s="10"/>
      <c r="B5" s="11" t="s">
        <v>1</v>
      </c>
      <c r="C5" s="11" t="s">
        <v>2</v>
      </c>
      <c r="D5" s="11" t="s">
        <v>3</v>
      </c>
      <c r="E5" s="11" t="s">
        <v>4</v>
      </c>
      <c r="F5" s="11" t="s">
        <v>5</v>
      </c>
      <c r="G5" s="11" t="s">
        <v>6</v>
      </c>
      <c r="H5" s="11" t="s">
        <v>7</v>
      </c>
      <c r="I5" s="12"/>
    </row>
    <row r="6" spans="1:10" ht="20" customHeight="1" x14ac:dyDescent="0.25">
      <c r="A6" s="10"/>
      <c r="B6" s="13" t="s">
        <v>28</v>
      </c>
      <c r="C6" s="14">
        <v>28</v>
      </c>
      <c r="D6" s="14">
        <v>11</v>
      </c>
      <c r="E6" s="14">
        <v>17</v>
      </c>
      <c r="F6" s="15">
        <f t="shared" ref="F6:F26" si="0">E6/C6</f>
        <v>0.6071428571428571</v>
      </c>
      <c r="G6" s="15">
        <f t="shared" ref="G6:G25" si="1">E6/$E$26</f>
        <v>3.5925612848689771E-3</v>
      </c>
      <c r="H6" s="35">
        <f t="shared" ref="H6:H26" si="2">E6/J6*100</f>
        <v>9.4972067039106136</v>
      </c>
      <c r="I6" s="12"/>
      <c r="J6" s="32">
        <v>179</v>
      </c>
    </row>
    <row r="7" spans="1:10" ht="20.149999999999999" customHeight="1" x14ac:dyDescent="0.25">
      <c r="A7" s="10"/>
      <c r="B7" s="16" t="s">
        <v>8</v>
      </c>
      <c r="C7" s="17">
        <v>63</v>
      </c>
      <c r="D7" s="17">
        <v>40</v>
      </c>
      <c r="E7" s="17">
        <v>23</v>
      </c>
      <c r="F7" s="18">
        <f t="shared" si="0"/>
        <v>0.36507936507936506</v>
      </c>
      <c r="G7" s="18">
        <f t="shared" si="1"/>
        <v>4.8605240912933225E-3</v>
      </c>
      <c r="H7" s="36">
        <f t="shared" si="2"/>
        <v>7.2784810126582276</v>
      </c>
      <c r="I7" s="12"/>
      <c r="J7" s="32">
        <v>316</v>
      </c>
    </row>
    <row r="8" spans="1:10" ht="20.149999999999999" customHeight="1" x14ac:dyDescent="0.25">
      <c r="A8" s="10"/>
      <c r="B8" s="13" t="s">
        <v>9</v>
      </c>
      <c r="C8" s="14">
        <v>1136</v>
      </c>
      <c r="D8" s="14">
        <v>499</v>
      </c>
      <c r="E8" s="14">
        <v>637</v>
      </c>
      <c r="F8" s="15">
        <f t="shared" si="0"/>
        <v>0.56073943661971826</v>
      </c>
      <c r="G8" s="15">
        <f t="shared" si="1"/>
        <v>0.13461538461538461</v>
      </c>
      <c r="H8" s="35">
        <f t="shared" si="2"/>
        <v>17.000266880170802</v>
      </c>
      <c r="I8" s="12"/>
      <c r="J8" s="32">
        <v>3747</v>
      </c>
    </row>
    <row r="9" spans="1:10" ht="20.149999999999999" customHeight="1" x14ac:dyDescent="0.25">
      <c r="A9" s="10"/>
      <c r="B9" s="16" t="s">
        <v>10</v>
      </c>
      <c r="C9" s="17">
        <v>619</v>
      </c>
      <c r="D9" s="17">
        <v>230</v>
      </c>
      <c r="E9" s="17">
        <v>389</v>
      </c>
      <c r="F9" s="18">
        <f t="shared" si="0"/>
        <v>0.62843295638126007</v>
      </c>
      <c r="G9" s="18">
        <f t="shared" si="1"/>
        <v>8.2206255283178362E-2</v>
      </c>
      <c r="H9" s="36">
        <f t="shared" si="2"/>
        <v>16.803455723542115</v>
      </c>
      <c r="I9" s="12"/>
      <c r="J9" s="32">
        <v>2315</v>
      </c>
    </row>
    <row r="10" spans="1:10" ht="20.149999999999999" customHeight="1" x14ac:dyDescent="0.25">
      <c r="A10" s="10"/>
      <c r="B10" s="13" t="s">
        <v>11</v>
      </c>
      <c r="C10" s="14">
        <v>414</v>
      </c>
      <c r="D10" s="14">
        <v>184</v>
      </c>
      <c r="E10" s="14">
        <v>230</v>
      </c>
      <c r="F10" s="15">
        <f t="shared" si="0"/>
        <v>0.55555555555555558</v>
      </c>
      <c r="G10" s="15">
        <f t="shared" si="1"/>
        <v>4.8605240912933223E-2</v>
      </c>
      <c r="H10" s="35">
        <f t="shared" si="2"/>
        <v>14.743589743589745</v>
      </c>
      <c r="I10" s="12"/>
      <c r="J10" s="32">
        <v>1560</v>
      </c>
    </row>
    <row r="11" spans="1:10" ht="20.149999999999999" customHeight="1" x14ac:dyDescent="0.25">
      <c r="A11" s="10"/>
      <c r="B11" s="16" t="s">
        <v>12</v>
      </c>
      <c r="C11" s="17">
        <v>570</v>
      </c>
      <c r="D11" s="17">
        <v>290</v>
      </c>
      <c r="E11" s="17">
        <v>280</v>
      </c>
      <c r="F11" s="18">
        <f t="shared" si="0"/>
        <v>0.49122807017543857</v>
      </c>
      <c r="G11" s="18">
        <f t="shared" si="1"/>
        <v>5.9171597633136092E-2</v>
      </c>
      <c r="H11" s="36">
        <f t="shared" si="2"/>
        <v>8.4286574352799519</v>
      </c>
      <c r="I11" s="12"/>
      <c r="J11" s="32">
        <v>3322</v>
      </c>
    </row>
    <row r="12" spans="1:10" ht="20.149999999999999" customHeight="1" x14ac:dyDescent="0.25">
      <c r="A12" s="10"/>
      <c r="B12" s="13" t="s">
        <v>13</v>
      </c>
      <c r="C12" s="14">
        <v>369</v>
      </c>
      <c r="D12" s="14">
        <v>151</v>
      </c>
      <c r="E12" s="14">
        <v>218</v>
      </c>
      <c r="F12" s="15">
        <f t="shared" si="0"/>
        <v>0.59078590785907859</v>
      </c>
      <c r="G12" s="15">
        <f t="shared" si="1"/>
        <v>4.6069315300084533E-2</v>
      </c>
      <c r="H12" s="35">
        <f t="shared" si="2"/>
        <v>15.785662563359883</v>
      </c>
      <c r="I12" s="12"/>
      <c r="J12" s="32">
        <v>1381</v>
      </c>
    </row>
    <row r="13" spans="1:10" ht="20.149999999999999" customHeight="1" x14ac:dyDescent="0.25">
      <c r="A13" s="10"/>
      <c r="B13" s="16" t="s">
        <v>14</v>
      </c>
      <c r="C13" s="17">
        <v>758</v>
      </c>
      <c r="D13" s="17">
        <v>285</v>
      </c>
      <c r="E13" s="17">
        <v>473</v>
      </c>
      <c r="F13" s="18">
        <f t="shared" si="0"/>
        <v>0.62401055408970973</v>
      </c>
      <c r="G13" s="18">
        <f t="shared" si="1"/>
        <v>9.9957734573119184E-2</v>
      </c>
      <c r="H13" s="36">
        <f t="shared" si="2"/>
        <v>19.48908117016893</v>
      </c>
      <c r="I13" s="12"/>
      <c r="J13" s="32">
        <v>2427</v>
      </c>
    </row>
    <row r="14" spans="1:10" ht="20.149999999999999" customHeight="1" x14ac:dyDescent="0.25">
      <c r="A14" s="10"/>
      <c r="B14" s="13" t="s">
        <v>15</v>
      </c>
      <c r="C14" s="14">
        <v>259</v>
      </c>
      <c r="D14" s="14">
        <v>119</v>
      </c>
      <c r="E14" s="14">
        <v>140</v>
      </c>
      <c r="F14" s="15">
        <f t="shared" si="0"/>
        <v>0.54054054054054057</v>
      </c>
      <c r="G14" s="15">
        <f t="shared" si="1"/>
        <v>2.9585798816568046E-2</v>
      </c>
      <c r="H14" s="35">
        <f t="shared" si="2"/>
        <v>17.391304347826086</v>
      </c>
      <c r="I14" s="12"/>
      <c r="J14" s="32">
        <v>805</v>
      </c>
    </row>
    <row r="15" spans="1:10" ht="20.149999999999999" customHeight="1" x14ac:dyDescent="0.25">
      <c r="A15" s="10"/>
      <c r="B15" s="16" t="s">
        <v>16</v>
      </c>
      <c r="C15" s="17">
        <v>177</v>
      </c>
      <c r="D15" s="17">
        <v>62</v>
      </c>
      <c r="E15" s="17">
        <v>115</v>
      </c>
      <c r="F15" s="18">
        <f t="shared" si="0"/>
        <v>0.64971751412429379</v>
      </c>
      <c r="G15" s="18">
        <f t="shared" si="1"/>
        <v>2.4302620456466612E-2</v>
      </c>
      <c r="H15" s="36">
        <f t="shared" si="2"/>
        <v>13.922518159806296</v>
      </c>
      <c r="I15" s="12"/>
      <c r="J15" s="32">
        <v>826</v>
      </c>
    </row>
    <row r="16" spans="1:10" ht="20.149999999999999" customHeight="1" x14ac:dyDescent="0.25">
      <c r="A16" s="10"/>
      <c r="B16" s="13" t="s">
        <v>17</v>
      </c>
      <c r="C16" s="14">
        <v>1093</v>
      </c>
      <c r="D16" s="14">
        <v>440</v>
      </c>
      <c r="E16" s="14">
        <v>653</v>
      </c>
      <c r="F16" s="15">
        <f t="shared" si="0"/>
        <v>0.59743824336688012</v>
      </c>
      <c r="G16" s="15">
        <f t="shared" si="1"/>
        <v>0.13799661876584954</v>
      </c>
      <c r="H16" s="35">
        <f t="shared" si="2"/>
        <v>20.796178343949045</v>
      </c>
      <c r="I16" s="12"/>
      <c r="J16" s="32">
        <v>3140</v>
      </c>
    </row>
    <row r="17" spans="1:11" ht="20.149999999999999" customHeight="1" x14ac:dyDescent="0.25">
      <c r="A17" s="10"/>
      <c r="B17" s="16" t="s">
        <v>18</v>
      </c>
      <c r="C17" s="17">
        <v>535</v>
      </c>
      <c r="D17" s="17">
        <v>237</v>
      </c>
      <c r="E17" s="17">
        <v>298</v>
      </c>
      <c r="F17" s="18">
        <f t="shared" si="0"/>
        <v>0.55700934579439254</v>
      </c>
      <c r="G17" s="18">
        <f t="shared" si="1"/>
        <v>6.297548605240913E-2</v>
      </c>
      <c r="H17" s="36">
        <f t="shared" si="2"/>
        <v>23.065015479876159</v>
      </c>
      <c r="I17" s="12"/>
      <c r="J17" s="32">
        <v>1292</v>
      </c>
    </row>
    <row r="18" spans="1:11" ht="20.149999999999999" customHeight="1" x14ac:dyDescent="0.25">
      <c r="A18" s="10"/>
      <c r="B18" s="13" t="s">
        <v>19</v>
      </c>
      <c r="C18" s="14">
        <v>252</v>
      </c>
      <c r="D18" s="14">
        <v>92</v>
      </c>
      <c r="E18" s="14">
        <v>160</v>
      </c>
      <c r="F18" s="15">
        <f t="shared" si="0"/>
        <v>0.63492063492063489</v>
      </c>
      <c r="G18" s="15">
        <f t="shared" si="1"/>
        <v>3.38123415046492E-2</v>
      </c>
      <c r="H18" s="35">
        <f t="shared" si="2"/>
        <v>19.631901840490798</v>
      </c>
      <c r="I18" s="12"/>
      <c r="J18" s="32">
        <v>815</v>
      </c>
    </row>
    <row r="19" spans="1:11" ht="20.149999999999999" customHeight="1" x14ac:dyDescent="0.25">
      <c r="A19" s="10"/>
      <c r="B19" s="16" t="s">
        <v>20</v>
      </c>
      <c r="C19" s="17">
        <v>368</v>
      </c>
      <c r="D19" s="17">
        <v>130</v>
      </c>
      <c r="E19" s="17">
        <v>238</v>
      </c>
      <c r="F19" s="18">
        <f t="shared" si="0"/>
        <v>0.64673913043478259</v>
      </c>
      <c r="G19" s="18">
        <f t="shared" si="1"/>
        <v>5.0295857988165681E-2</v>
      </c>
      <c r="H19" s="36">
        <f t="shared" si="2"/>
        <v>23.776223776223777</v>
      </c>
      <c r="I19" s="12"/>
      <c r="J19" s="32">
        <v>1001</v>
      </c>
    </row>
    <row r="20" spans="1:11" ht="20.149999999999999" customHeight="1" x14ac:dyDescent="0.25">
      <c r="A20" s="10"/>
      <c r="B20" s="13" t="s">
        <v>21</v>
      </c>
      <c r="C20" s="14">
        <v>504</v>
      </c>
      <c r="D20" s="14">
        <v>208</v>
      </c>
      <c r="E20" s="14">
        <v>296</v>
      </c>
      <c r="F20" s="15">
        <f t="shared" si="0"/>
        <v>0.58730158730158732</v>
      </c>
      <c r="G20" s="15">
        <f t="shared" si="1"/>
        <v>6.2552831783601021E-2</v>
      </c>
      <c r="H20" s="35">
        <f t="shared" si="2"/>
        <v>20.948336871903749</v>
      </c>
      <c r="I20" s="12"/>
      <c r="J20" s="32">
        <v>1413</v>
      </c>
    </row>
    <row r="21" spans="1:11" ht="20.149999999999999" customHeight="1" x14ac:dyDescent="0.25">
      <c r="A21" s="10"/>
      <c r="B21" s="16" t="s">
        <v>22</v>
      </c>
      <c r="C21" s="17">
        <v>224</v>
      </c>
      <c r="D21" s="17">
        <v>84</v>
      </c>
      <c r="E21" s="17">
        <v>140</v>
      </c>
      <c r="F21" s="18">
        <f t="shared" si="0"/>
        <v>0.625</v>
      </c>
      <c r="G21" s="18">
        <f t="shared" si="1"/>
        <v>2.9585798816568046E-2</v>
      </c>
      <c r="H21" s="36">
        <f t="shared" si="2"/>
        <v>35.087719298245609</v>
      </c>
      <c r="I21" s="12"/>
      <c r="J21" s="32">
        <v>399</v>
      </c>
    </row>
    <row r="22" spans="1:11" ht="20.149999999999999" customHeight="1" x14ac:dyDescent="0.25">
      <c r="A22" s="10"/>
      <c r="B22" s="13" t="s">
        <v>23</v>
      </c>
      <c r="C22" s="14">
        <v>247</v>
      </c>
      <c r="D22" s="14">
        <v>110</v>
      </c>
      <c r="E22" s="14">
        <v>137</v>
      </c>
      <c r="F22" s="15">
        <f t="shared" si="0"/>
        <v>0.55465587044534415</v>
      </c>
      <c r="G22" s="15">
        <f t="shared" si="1"/>
        <v>2.8951817413355875E-2</v>
      </c>
      <c r="H22" s="35">
        <f t="shared" si="2"/>
        <v>21.5748031496063</v>
      </c>
      <c r="I22" s="12"/>
      <c r="J22" s="32">
        <v>635</v>
      </c>
    </row>
    <row r="23" spans="1:11" ht="20.149999999999999" customHeight="1" x14ac:dyDescent="0.25">
      <c r="A23" s="10"/>
      <c r="B23" s="16" t="s">
        <v>24</v>
      </c>
      <c r="C23" s="17">
        <v>182</v>
      </c>
      <c r="D23" s="17">
        <v>66</v>
      </c>
      <c r="E23" s="17">
        <v>116</v>
      </c>
      <c r="F23" s="18">
        <f t="shared" si="0"/>
        <v>0.63736263736263732</v>
      </c>
      <c r="G23" s="18">
        <f t="shared" si="1"/>
        <v>2.4513947590870666E-2</v>
      </c>
      <c r="H23" s="36">
        <f t="shared" si="2"/>
        <v>11.836734693877551</v>
      </c>
      <c r="I23" s="12"/>
      <c r="J23" s="32">
        <v>980</v>
      </c>
    </row>
    <row r="24" spans="1:11" ht="20.149999999999999" customHeight="1" x14ac:dyDescent="0.25">
      <c r="A24" s="10"/>
      <c r="B24" s="13" t="s">
        <v>25</v>
      </c>
      <c r="C24" s="14">
        <v>74</v>
      </c>
      <c r="D24" s="14">
        <v>33</v>
      </c>
      <c r="E24" s="14">
        <v>41</v>
      </c>
      <c r="F24" s="15">
        <f t="shared" si="0"/>
        <v>0.55405405405405406</v>
      </c>
      <c r="G24" s="15">
        <f t="shared" si="1"/>
        <v>8.6644125105663564E-3</v>
      </c>
      <c r="H24" s="35">
        <f t="shared" si="2"/>
        <v>3.7238873751135335</v>
      </c>
      <c r="I24" s="12"/>
      <c r="J24" s="32">
        <v>1101</v>
      </c>
    </row>
    <row r="25" spans="1:11" ht="20.149999999999999" customHeight="1" x14ac:dyDescent="0.25">
      <c r="A25" s="10"/>
      <c r="B25" s="16" t="s">
        <v>26</v>
      </c>
      <c r="C25" s="17">
        <v>195</v>
      </c>
      <c r="D25" s="17">
        <v>64</v>
      </c>
      <c r="E25" s="17">
        <v>131</v>
      </c>
      <c r="F25" s="18">
        <f t="shared" si="0"/>
        <v>0.67179487179487174</v>
      </c>
      <c r="G25" s="18">
        <f t="shared" si="1"/>
        <v>2.768385460693153E-2</v>
      </c>
      <c r="H25" s="36">
        <f t="shared" si="2"/>
        <v>22.091062394603711</v>
      </c>
      <c r="I25" s="12"/>
      <c r="J25" s="32">
        <v>593</v>
      </c>
    </row>
    <row r="26" spans="1:11" s="2" customFormat="1" ht="20.149999999999999" customHeight="1" x14ac:dyDescent="0.3">
      <c r="A26" s="19"/>
      <c r="B26" s="20" t="s">
        <v>27</v>
      </c>
      <c r="C26" s="21">
        <f>SUM(C6:C25)</f>
        <v>8067</v>
      </c>
      <c r="D26" s="21">
        <f>SUM(D6:D25)</f>
        <v>3335</v>
      </c>
      <c r="E26" s="21">
        <f>SUM(E6:E25)</f>
        <v>4732</v>
      </c>
      <c r="F26" s="22">
        <f t="shared" si="0"/>
        <v>0.58658733110202055</v>
      </c>
      <c r="G26" s="22">
        <f>SUM(G6:G25)</f>
        <v>1</v>
      </c>
      <c r="H26" s="23">
        <f t="shared" si="2"/>
        <v>16.775382870107773</v>
      </c>
      <c r="I26" s="24"/>
      <c r="J26" s="33">
        <v>28208</v>
      </c>
      <c r="K26" s="25"/>
    </row>
    <row r="27" spans="1:11" ht="14.25" customHeight="1" x14ac:dyDescent="0.25">
      <c r="A27" s="10"/>
      <c r="B27" s="49" t="s">
        <v>29</v>
      </c>
      <c r="C27" s="50"/>
      <c r="D27" s="50"/>
      <c r="E27" s="50"/>
      <c r="F27" s="50"/>
      <c r="G27" s="50"/>
      <c r="H27" s="51"/>
      <c r="I27" s="12"/>
      <c r="J27" s="34" t="s">
        <v>30</v>
      </c>
    </row>
    <row r="28" spans="1:11" ht="7.5" customHeight="1" x14ac:dyDescent="0.3">
      <c r="A28" s="26"/>
      <c r="B28" s="27"/>
      <c r="C28" s="28"/>
      <c r="D28" s="28"/>
      <c r="E28" s="28"/>
      <c r="F28" s="28"/>
      <c r="G28" s="29"/>
      <c r="H28" s="30"/>
      <c r="I28" s="31"/>
    </row>
  </sheetData>
  <mergeCells count="1">
    <mergeCell ref="B27:H27"/>
  </mergeCells>
  <printOptions horizontalCentered="1"/>
  <pageMargins left="0.59" right="0.59" top="0.59" bottom="0.59" header="0" footer="0"/>
  <pageSetup paperSize="9" scale="5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showGridLines="0" zoomScaleNormal="100" zoomScaleSheetLayoutView="100" workbookViewId="0">
      <selection activeCell="B3" sqref="B3"/>
    </sheetView>
  </sheetViews>
  <sheetFormatPr defaultColWidth="9.1796875" defaultRowHeight="12.5" x14ac:dyDescent="0.25"/>
  <cols>
    <col min="1" max="1" width="0.54296875" style="1" customWidth="1"/>
    <col min="2" max="2" width="18.453125" style="1" customWidth="1"/>
    <col min="3" max="3" width="16.1796875" style="3" customWidth="1"/>
    <col min="4" max="4" width="13.81640625" style="4" customWidth="1"/>
    <col min="5" max="5" width="15" style="4" customWidth="1"/>
    <col min="6" max="6" width="21.1796875" style="4" customWidth="1"/>
    <col min="7" max="7" width="23.54296875" style="4" customWidth="1"/>
    <col min="8" max="8" width="19.1796875" style="1" customWidth="1"/>
    <col min="9" max="9" width="0.54296875" style="1" customWidth="1"/>
    <col min="10" max="10" width="0.81640625" style="1" customWidth="1"/>
    <col min="11" max="16384" width="9.1796875" style="1"/>
  </cols>
  <sheetData>
    <row r="1" spans="1:10" ht="13" x14ac:dyDescent="0.3">
      <c r="B1" s="2" t="s">
        <v>0</v>
      </c>
    </row>
    <row r="3" spans="1:10" ht="13" x14ac:dyDescent="0.3">
      <c r="B3" s="2" t="s">
        <v>38</v>
      </c>
      <c r="C3" s="4"/>
    </row>
    <row r="4" spans="1:10" ht="4" customHeight="1" x14ac:dyDescent="0.25">
      <c r="A4" s="5"/>
      <c r="B4" s="6"/>
      <c r="C4" s="7"/>
      <c r="D4" s="7"/>
      <c r="E4" s="7"/>
      <c r="F4" s="7"/>
      <c r="G4" s="8"/>
      <c r="H4" s="6"/>
      <c r="I4" s="9"/>
    </row>
    <row r="5" spans="1:10" ht="54" x14ac:dyDescent="0.25">
      <c r="A5" s="10"/>
      <c r="B5" s="11" t="s">
        <v>1</v>
      </c>
      <c r="C5" s="11" t="s">
        <v>2</v>
      </c>
      <c r="D5" s="11" t="s">
        <v>3</v>
      </c>
      <c r="E5" s="11" t="s">
        <v>4</v>
      </c>
      <c r="F5" s="11" t="s">
        <v>5</v>
      </c>
      <c r="G5" s="11" t="s">
        <v>6</v>
      </c>
      <c r="H5" s="11" t="s">
        <v>7</v>
      </c>
      <c r="I5" s="12"/>
    </row>
    <row r="6" spans="1:10" ht="20" customHeight="1" x14ac:dyDescent="0.25">
      <c r="A6" s="10"/>
      <c r="B6" s="13" t="s">
        <v>28</v>
      </c>
      <c r="C6" s="14">
        <v>35</v>
      </c>
      <c r="D6" s="14">
        <v>13</v>
      </c>
      <c r="E6" s="14">
        <v>22</v>
      </c>
      <c r="F6" s="15">
        <f t="shared" ref="F6:F26" si="0">E6/C6</f>
        <v>0.62857142857142856</v>
      </c>
      <c r="G6" s="15">
        <f t="shared" ref="G6:G25" si="1">E6/$E$26</f>
        <v>5.2368483694358488E-3</v>
      </c>
      <c r="H6" s="35">
        <f t="shared" ref="H6:H26" si="2">E6/J6*100</f>
        <v>18.803418803418804</v>
      </c>
      <c r="I6" s="12"/>
      <c r="J6" s="32">
        <v>117</v>
      </c>
    </row>
    <row r="7" spans="1:10" ht="20.149999999999999" customHeight="1" x14ac:dyDescent="0.25">
      <c r="A7" s="10"/>
      <c r="B7" s="16" t="s">
        <v>8</v>
      </c>
      <c r="C7" s="17">
        <v>61</v>
      </c>
      <c r="D7" s="17">
        <v>30</v>
      </c>
      <c r="E7" s="17">
        <v>31</v>
      </c>
      <c r="F7" s="18">
        <f t="shared" si="0"/>
        <v>0.50819672131147542</v>
      </c>
      <c r="G7" s="18">
        <f t="shared" si="1"/>
        <v>7.3791954296596046E-3</v>
      </c>
      <c r="H7" s="36">
        <f t="shared" si="2"/>
        <v>6.8888888888888893</v>
      </c>
      <c r="I7" s="12"/>
      <c r="J7" s="32">
        <v>450</v>
      </c>
    </row>
    <row r="8" spans="1:10" ht="20.149999999999999" customHeight="1" x14ac:dyDescent="0.25">
      <c r="A8" s="10"/>
      <c r="B8" s="13" t="s">
        <v>9</v>
      </c>
      <c r="C8" s="14">
        <v>1086</v>
      </c>
      <c r="D8" s="14">
        <v>537</v>
      </c>
      <c r="E8" s="14">
        <v>549</v>
      </c>
      <c r="F8" s="15">
        <f t="shared" si="0"/>
        <v>0.50552486187845302</v>
      </c>
      <c r="G8" s="15">
        <f t="shared" si="1"/>
        <v>0.13068317067364912</v>
      </c>
      <c r="H8" s="35">
        <f t="shared" si="2"/>
        <v>15.111478117258464</v>
      </c>
      <c r="I8" s="12"/>
      <c r="J8" s="32">
        <v>3633</v>
      </c>
    </row>
    <row r="9" spans="1:10" ht="20.149999999999999" customHeight="1" x14ac:dyDescent="0.25">
      <c r="A9" s="10"/>
      <c r="B9" s="16" t="s">
        <v>10</v>
      </c>
      <c r="C9" s="17">
        <v>559</v>
      </c>
      <c r="D9" s="17">
        <v>224</v>
      </c>
      <c r="E9" s="17">
        <v>335</v>
      </c>
      <c r="F9" s="18">
        <f t="shared" si="0"/>
        <v>0.59928443649373886</v>
      </c>
      <c r="G9" s="18">
        <f t="shared" si="1"/>
        <v>7.9742918352773154E-2</v>
      </c>
      <c r="H9" s="36">
        <f t="shared" si="2"/>
        <v>14.152936206168146</v>
      </c>
      <c r="I9" s="12"/>
      <c r="J9" s="32">
        <v>2367</v>
      </c>
    </row>
    <row r="10" spans="1:10" ht="20.149999999999999" customHeight="1" x14ac:dyDescent="0.25">
      <c r="A10" s="10"/>
      <c r="B10" s="13" t="s">
        <v>11</v>
      </c>
      <c r="C10" s="14">
        <v>442</v>
      </c>
      <c r="D10" s="14">
        <v>205</v>
      </c>
      <c r="E10" s="14">
        <v>237</v>
      </c>
      <c r="F10" s="15">
        <f t="shared" si="0"/>
        <v>0.53619909502262442</v>
      </c>
      <c r="G10" s="15">
        <f t="shared" si="1"/>
        <v>5.6415139252558914E-2</v>
      </c>
      <c r="H10" s="35">
        <f t="shared" si="2"/>
        <v>14.285714285714285</v>
      </c>
      <c r="I10" s="12"/>
      <c r="J10" s="32">
        <v>1659</v>
      </c>
    </row>
    <row r="11" spans="1:10" ht="20.149999999999999" customHeight="1" x14ac:dyDescent="0.25">
      <c r="A11" s="10"/>
      <c r="B11" s="16" t="s">
        <v>12</v>
      </c>
      <c r="C11" s="17">
        <v>575</v>
      </c>
      <c r="D11" s="17">
        <v>307</v>
      </c>
      <c r="E11" s="17">
        <v>268</v>
      </c>
      <c r="F11" s="18">
        <f t="shared" si="0"/>
        <v>0.46608695652173915</v>
      </c>
      <c r="G11" s="18">
        <f t="shared" si="1"/>
        <v>6.3794334682218526E-2</v>
      </c>
      <c r="H11" s="36">
        <f t="shared" si="2"/>
        <v>8.0119581464872933</v>
      </c>
      <c r="I11" s="12"/>
      <c r="J11" s="32">
        <v>3345</v>
      </c>
    </row>
    <row r="12" spans="1:10" ht="20.149999999999999" customHeight="1" x14ac:dyDescent="0.25">
      <c r="A12" s="10"/>
      <c r="B12" s="13" t="s">
        <v>13</v>
      </c>
      <c r="C12" s="14">
        <v>303</v>
      </c>
      <c r="D12" s="14">
        <v>152</v>
      </c>
      <c r="E12" s="14">
        <v>151</v>
      </c>
      <c r="F12" s="15">
        <f t="shared" si="0"/>
        <v>0.49834983498349833</v>
      </c>
      <c r="G12" s="15">
        <f t="shared" si="1"/>
        <v>3.5943822899309689E-2</v>
      </c>
      <c r="H12" s="35">
        <f t="shared" si="2"/>
        <v>12.051077414205906</v>
      </c>
      <c r="I12" s="12"/>
      <c r="J12" s="32">
        <v>1253</v>
      </c>
    </row>
    <row r="13" spans="1:10" ht="20.149999999999999" customHeight="1" x14ac:dyDescent="0.25">
      <c r="A13" s="10"/>
      <c r="B13" s="16" t="s">
        <v>14</v>
      </c>
      <c r="C13" s="17">
        <v>717</v>
      </c>
      <c r="D13" s="17">
        <v>271</v>
      </c>
      <c r="E13" s="17">
        <v>446</v>
      </c>
      <c r="F13" s="18">
        <f t="shared" si="0"/>
        <v>0.62203626220362618</v>
      </c>
      <c r="G13" s="18">
        <f t="shared" si="1"/>
        <v>0.10616519876219947</v>
      </c>
      <c r="H13" s="36">
        <f t="shared" si="2"/>
        <v>18.286182861828618</v>
      </c>
      <c r="I13" s="12"/>
      <c r="J13" s="32">
        <v>2439</v>
      </c>
    </row>
    <row r="14" spans="1:10" ht="20.149999999999999" customHeight="1" x14ac:dyDescent="0.25">
      <c r="A14" s="10"/>
      <c r="B14" s="13" t="s">
        <v>15</v>
      </c>
      <c r="C14" s="14">
        <v>268</v>
      </c>
      <c r="D14" s="14">
        <v>139</v>
      </c>
      <c r="E14" s="14">
        <v>129</v>
      </c>
      <c r="F14" s="15">
        <f t="shared" si="0"/>
        <v>0.48134328358208955</v>
      </c>
      <c r="G14" s="15">
        <f t="shared" si="1"/>
        <v>3.0706974529873841E-2</v>
      </c>
      <c r="H14" s="35">
        <f t="shared" si="2"/>
        <v>15.158636897767334</v>
      </c>
      <c r="I14" s="12"/>
      <c r="J14" s="32">
        <v>851</v>
      </c>
    </row>
    <row r="15" spans="1:10" ht="20.149999999999999" customHeight="1" x14ac:dyDescent="0.25">
      <c r="A15" s="10"/>
      <c r="B15" s="16" t="s">
        <v>16</v>
      </c>
      <c r="C15" s="17">
        <v>194</v>
      </c>
      <c r="D15" s="17">
        <v>78</v>
      </c>
      <c r="E15" s="17">
        <v>116</v>
      </c>
      <c r="F15" s="18">
        <f t="shared" si="0"/>
        <v>0.59793814432989689</v>
      </c>
      <c r="G15" s="18">
        <f t="shared" si="1"/>
        <v>2.7612473220661748E-2</v>
      </c>
      <c r="H15" s="36">
        <f t="shared" si="2"/>
        <v>13.776722090261281</v>
      </c>
      <c r="I15" s="12"/>
      <c r="J15" s="32">
        <v>842</v>
      </c>
    </row>
    <row r="16" spans="1:10" ht="20.149999999999999" customHeight="1" x14ac:dyDescent="0.25">
      <c r="A16" s="10"/>
      <c r="B16" s="13" t="s">
        <v>17</v>
      </c>
      <c r="C16" s="14">
        <v>1060</v>
      </c>
      <c r="D16" s="14">
        <v>495</v>
      </c>
      <c r="E16" s="14">
        <v>565</v>
      </c>
      <c r="F16" s="15">
        <f t="shared" si="0"/>
        <v>0.53301886792452835</v>
      </c>
      <c r="G16" s="15">
        <f t="shared" si="1"/>
        <v>0.13449178766960249</v>
      </c>
      <c r="H16" s="35">
        <f t="shared" si="2"/>
        <v>18.739635157545607</v>
      </c>
      <c r="I16" s="12"/>
      <c r="J16" s="32">
        <v>3015</v>
      </c>
    </row>
    <row r="17" spans="1:11" ht="20.149999999999999" customHeight="1" x14ac:dyDescent="0.25">
      <c r="A17" s="10"/>
      <c r="B17" s="16" t="s">
        <v>18</v>
      </c>
      <c r="C17" s="17">
        <v>518</v>
      </c>
      <c r="D17" s="17">
        <v>248</v>
      </c>
      <c r="E17" s="17">
        <v>270</v>
      </c>
      <c r="F17" s="18">
        <f t="shared" si="0"/>
        <v>0.52123552123552119</v>
      </c>
      <c r="G17" s="18">
        <f t="shared" si="1"/>
        <v>6.4270411806712682E-2</v>
      </c>
      <c r="H17" s="36">
        <f t="shared" si="2"/>
        <v>20.753266717909298</v>
      </c>
      <c r="I17" s="12"/>
      <c r="J17" s="32">
        <v>1301</v>
      </c>
    </row>
    <row r="18" spans="1:11" ht="20.149999999999999" customHeight="1" x14ac:dyDescent="0.25">
      <c r="A18" s="10"/>
      <c r="B18" s="13" t="s">
        <v>19</v>
      </c>
      <c r="C18" s="14">
        <v>238</v>
      </c>
      <c r="D18" s="14">
        <v>94</v>
      </c>
      <c r="E18" s="14">
        <v>144</v>
      </c>
      <c r="F18" s="15">
        <f t="shared" si="0"/>
        <v>0.60504201680672265</v>
      </c>
      <c r="G18" s="15">
        <f t="shared" si="1"/>
        <v>3.42775529635801E-2</v>
      </c>
      <c r="H18" s="35">
        <f t="shared" si="2"/>
        <v>16.216216216216218</v>
      </c>
      <c r="I18" s="12"/>
      <c r="J18" s="32">
        <v>888</v>
      </c>
    </row>
    <row r="19" spans="1:11" ht="20.149999999999999" customHeight="1" x14ac:dyDescent="0.25">
      <c r="A19" s="10"/>
      <c r="B19" s="16" t="s">
        <v>20</v>
      </c>
      <c r="C19" s="17">
        <v>335</v>
      </c>
      <c r="D19" s="17">
        <v>135</v>
      </c>
      <c r="E19" s="17">
        <v>200</v>
      </c>
      <c r="F19" s="18">
        <f t="shared" si="0"/>
        <v>0.59701492537313428</v>
      </c>
      <c r="G19" s="18">
        <f t="shared" si="1"/>
        <v>4.7607712449416806E-2</v>
      </c>
      <c r="H19" s="36">
        <f t="shared" si="2"/>
        <v>21.668472372697725</v>
      </c>
      <c r="I19" s="12"/>
      <c r="J19" s="32">
        <v>923</v>
      </c>
    </row>
    <row r="20" spans="1:11" ht="20.149999999999999" customHeight="1" x14ac:dyDescent="0.25">
      <c r="A20" s="10"/>
      <c r="B20" s="13" t="s">
        <v>21</v>
      </c>
      <c r="C20" s="14">
        <v>465</v>
      </c>
      <c r="D20" s="14">
        <v>227</v>
      </c>
      <c r="E20" s="14">
        <v>238</v>
      </c>
      <c r="F20" s="15">
        <f t="shared" si="0"/>
        <v>0.51182795698924732</v>
      </c>
      <c r="G20" s="15">
        <f t="shared" si="1"/>
        <v>5.6653177814805999E-2</v>
      </c>
      <c r="H20" s="35">
        <f t="shared" si="2"/>
        <v>16.879432624113473</v>
      </c>
      <c r="I20" s="12"/>
      <c r="J20" s="32">
        <v>1410</v>
      </c>
    </row>
    <row r="21" spans="1:11" ht="20.149999999999999" customHeight="1" x14ac:dyDescent="0.25">
      <c r="A21" s="10"/>
      <c r="B21" s="16" t="s">
        <v>22</v>
      </c>
      <c r="C21" s="17">
        <v>201</v>
      </c>
      <c r="D21" s="17">
        <v>69</v>
      </c>
      <c r="E21" s="17">
        <v>132</v>
      </c>
      <c r="F21" s="18">
        <f t="shared" si="0"/>
        <v>0.65671641791044777</v>
      </c>
      <c r="G21" s="18">
        <f t="shared" si="1"/>
        <v>3.1421090216615093E-2</v>
      </c>
      <c r="H21" s="36">
        <f t="shared" si="2"/>
        <v>32.195121951219512</v>
      </c>
      <c r="I21" s="12"/>
      <c r="J21" s="32">
        <v>410</v>
      </c>
    </row>
    <row r="22" spans="1:11" ht="20.149999999999999" customHeight="1" x14ac:dyDescent="0.25">
      <c r="A22" s="10"/>
      <c r="B22" s="13" t="s">
        <v>23</v>
      </c>
      <c r="C22" s="14">
        <v>204</v>
      </c>
      <c r="D22" s="14">
        <v>97</v>
      </c>
      <c r="E22" s="14">
        <v>107</v>
      </c>
      <c r="F22" s="15">
        <f t="shared" si="0"/>
        <v>0.52450980392156865</v>
      </c>
      <c r="G22" s="15">
        <f t="shared" si="1"/>
        <v>2.5470126160437992E-2</v>
      </c>
      <c r="H22" s="35">
        <f t="shared" si="2"/>
        <v>17.803660565723796</v>
      </c>
      <c r="I22" s="12"/>
      <c r="J22" s="32">
        <v>601</v>
      </c>
    </row>
    <row r="23" spans="1:11" ht="20.149999999999999" customHeight="1" x14ac:dyDescent="0.25">
      <c r="A23" s="10"/>
      <c r="B23" s="16" t="s">
        <v>24</v>
      </c>
      <c r="C23" s="17">
        <v>167</v>
      </c>
      <c r="D23" s="17">
        <v>59</v>
      </c>
      <c r="E23" s="17">
        <v>108</v>
      </c>
      <c r="F23" s="18">
        <f t="shared" si="0"/>
        <v>0.6467065868263473</v>
      </c>
      <c r="G23" s="18">
        <f t="shared" si="1"/>
        <v>2.5708164722685074E-2</v>
      </c>
      <c r="H23" s="36">
        <f t="shared" si="2"/>
        <v>11.986681465038846</v>
      </c>
      <c r="I23" s="12"/>
      <c r="J23" s="32">
        <v>901</v>
      </c>
    </row>
    <row r="24" spans="1:11" ht="20.149999999999999" customHeight="1" x14ac:dyDescent="0.25">
      <c r="A24" s="10"/>
      <c r="B24" s="13" t="s">
        <v>25</v>
      </c>
      <c r="C24" s="14">
        <v>69</v>
      </c>
      <c r="D24" s="14">
        <v>35</v>
      </c>
      <c r="E24" s="14">
        <v>34</v>
      </c>
      <c r="F24" s="15">
        <f t="shared" si="0"/>
        <v>0.49275362318840582</v>
      </c>
      <c r="G24" s="15">
        <f t="shared" si="1"/>
        <v>8.0933111164008566E-3</v>
      </c>
      <c r="H24" s="35">
        <f t="shared" si="2"/>
        <v>2.5954198473282442</v>
      </c>
      <c r="I24" s="12"/>
      <c r="J24" s="32">
        <v>1310</v>
      </c>
    </row>
    <row r="25" spans="1:11" ht="20.149999999999999" customHeight="1" x14ac:dyDescent="0.25">
      <c r="A25" s="10"/>
      <c r="B25" s="16" t="s">
        <v>26</v>
      </c>
      <c r="C25" s="17">
        <v>187</v>
      </c>
      <c r="D25" s="17">
        <v>68</v>
      </c>
      <c r="E25" s="17">
        <v>119</v>
      </c>
      <c r="F25" s="18">
        <f t="shared" si="0"/>
        <v>0.63636363636363635</v>
      </c>
      <c r="G25" s="18">
        <f t="shared" si="1"/>
        <v>2.8326588907403E-2</v>
      </c>
      <c r="H25" s="36">
        <f t="shared" si="2"/>
        <v>20.695652173913043</v>
      </c>
      <c r="I25" s="12"/>
      <c r="J25" s="32">
        <v>575</v>
      </c>
    </row>
    <row r="26" spans="1:11" s="2" customFormat="1" ht="20.149999999999999" customHeight="1" x14ac:dyDescent="0.3">
      <c r="A26" s="19"/>
      <c r="B26" s="20" t="s">
        <v>27</v>
      </c>
      <c r="C26" s="21">
        <f>SUM(C6:C25)</f>
        <v>7684</v>
      </c>
      <c r="D26" s="21">
        <f>SUM(D6:D25)</f>
        <v>3483</v>
      </c>
      <c r="E26" s="21">
        <f>SUM(E6:E25)</f>
        <v>4201</v>
      </c>
      <c r="F26" s="22">
        <f t="shared" si="0"/>
        <v>0.54672045809474235</v>
      </c>
      <c r="G26" s="22">
        <f>SUM(G7:G25)</f>
        <v>0.99476315163056428</v>
      </c>
      <c r="H26" s="23">
        <f t="shared" si="2"/>
        <v>14.892938173567781</v>
      </c>
      <c r="I26" s="24"/>
      <c r="J26" s="33">
        <v>28208</v>
      </c>
      <c r="K26" s="25"/>
    </row>
    <row r="27" spans="1:11" ht="14.25" customHeight="1" x14ac:dyDescent="0.25">
      <c r="A27" s="10"/>
      <c r="B27" s="49" t="s">
        <v>29</v>
      </c>
      <c r="C27" s="50"/>
      <c r="D27" s="50"/>
      <c r="E27" s="50"/>
      <c r="F27" s="50"/>
      <c r="G27" s="50"/>
      <c r="H27" s="51"/>
      <c r="I27" s="12"/>
      <c r="J27" s="34" t="s">
        <v>30</v>
      </c>
    </row>
    <row r="28" spans="1:11" ht="7.5" customHeight="1" x14ac:dyDescent="0.3">
      <c r="A28" s="26"/>
      <c r="B28" s="27"/>
      <c r="C28" s="28"/>
      <c r="D28" s="28"/>
      <c r="E28" s="28"/>
      <c r="F28" s="28"/>
      <c r="G28" s="29"/>
      <c r="H28" s="30"/>
      <c r="I28" s="31"/>
    </row>
  </sheetData>
  <mergeCells count="1">
    <mergeCell ref="B27:H27"/>
  </mergeCells>
  <printOptions horizontalCentered="1"/>
  <pageMargins left="0.59" right="0.59" top="0.59" bottom="0.59" header="0" footer="0"/>
  <pageSetup paperSize="9" scale="5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GridLines="0" zoomScaleNormal="100" zoomScaleSheetLayoutView="100" workbookViewId="0">
      <selection activeCell="B3" sqref="B3"/>
    </sheetView>
  </sheetViews>
  <sheetFormatPr defaultColWidth="9.1796875" defaultRowHeight="12.5" x14ac:dyDescent="0.25"/>
  <cols>
    <col min="1" max="1" width="0.54296875" style="1" customWidth="1"/>
    <col min="2" max="2" width="18.453125" style="1" customWidth="1"/>
    <col min="3" max="3" width="16.1796875" style="3" customWidth="1"/>
    <col min="4" max="4" width="13.81640625" style="4" customWidth="1"/>
    <col min="5" max="5" width="15" style="4" customWidth="1"/>
    <col min="6" max="6" width="21.1796875" style="4" customWidth="1"/>
    <col min="7" max="7" width="23.54296875" style="4" customWidth="1"/>
    <col min="8" max="8" width="19.1796875" style="1" customWidth="1"/>
    <col min="9" max="9" width="0.54296875" style="1" customWidth="1"/>
    <col min="10" max="10" width="8.1796875" style="1" customWidth="1"/>
    <col min="11" max="16384" width="9.1796875" style="1"/>
  </cols>
  <sheetData>
    <row r="1" spans="1:10" ht="13" x14ac:dyDescent="0.3">
      <c r="B1" s="2" t="s">
        <v>0</v>
      </c>
    </row>
    <row r="3" spans="1:10" ht="13" x14ac:dyDescent="0.3">
      <c r="B3" s="2" t="s">
        <v>39</v>
      </c>
      <c r="C3" s="4"/>
    </row>
    <row r="4" spans="1:10" ht="4" customHeight="1" x14ac:dyDescent="0.25">
      <c r="A4" s="5"/>
      <c r="B4" s="6"/>
      <c r="C4" s="7"/>
      <c r="D4" s="7"/>
      <c r="E4" s="7"/>
      <c r="F4" s="7"/>
      <c r="G4" s="8"/>
      <c r="H4" s="6"/>
      <c r="I4" s="9"/>
    </row>
    <row r="5" spans="1:10" ht="54" x14ac:dyDescent="0.25">
      <c r="A5" s="10"/>
      <c r="B5" s="11" t="s">
        <v>1</v>
      </c>
      <c r="C5" s="11" t="s">
        <v>2</v>
      </c>
      <c r="D5" s="11" t="s">
        <v>3</v>
      </c>
      <c r="E5" s="11" t="s">
        <v>4</v>
      </c>
      <c r="F5" s="11" t="s">
        <v>5</v>
      </c>
      <c r="G5" s="11" t="s">
        <v>6</v>
      </c>
      <c r="H5" s="11" t="s">
        <v>7</v>
      </c>
      <c r="I5" s="12"/>
    </row>
    <row r="6" spans="1:10" ht="20.149999999999999" customHeight="1" x14ac:dyDescent="0.25">
      <c r="A6" s="10"/>
      <c r="B6" s="13" t="s">
        <v>8</v>
      </c>
      <c r="C6" s="14">
        <f t="shared" ref="C6:C26" si="0">D6+E6</f>
        <v>80</v>
      </c>
      <c r="D6" s="14">
        <v>39</v>
      </c>
      <c r="E6" s="14">
        <v>41</v>
      </c>
      <c r="F6" s="15">
        <f t="shared" ref="F6:F27" si="1">E6/C6</f>
        <v>0.51249999999999996</v>
      </c>
      <c r="G6" s="15">
        <f t="shared" ref="G6:G26" si="2">E6/$E$27</f>
        <v>1.0146003464488988E-2</v>
      </c>
      <c r="H6" s="42">
        <v>11.021505376344086</v>
      </c>
      <c r="I6" s="12"/>
      <c r="J6" s="38"/>
    </row>
    <row r="7" spans="1:10" ht="20.149999999999999" customHeight="1" x14ac:dyDescent="0.25">
      <c r="A7" s="10"/>
      <c r="B7" s="16" t="s">
        <v>9</v>
      </c>
      <c r="C7" s="17">
        <f t="shared" si="0"/>
        <v>1060</v>
      </c>
      <c r="D7" s="17">
        <v>516</v>
      </c>
      <c r="E7" s="17">
        <v>544</v>
      </c>
      <c r="F7" s="18">
        <f t="shared" si="1"/>
        <v>0.51320754716981132</v>
      </c>
      <c r="G7" s="18">
        <f t="shared" si="2"/>
        <v>0.13462014352882951</v>
      </c>
      <c r="H7" s="41">
        <v>12.749003984063744</v>
      </c>
      <c r="I7" s="12"/>
      <c r="J7" s="38"/>
    </row>
    <row r="8" spans="1:10" ht="20.149999999999999" customHeight="1" x14ac:dyDescent="0.25">
      <c r="A8" s="10"/>
      <c r="B8" s="13" t="s">
        <v>10</v>
      </c>
      <c r="C8" s="14">
        <f t="shared" si="0"/>
        <v>555</v>
      </c>
      <c r="D8" s="14">
        <v>233</v>
      </c>
      <c r="E8" s="14">
        <v>322</v>
      </c>
      <c r="F8" s="15">
        <f t="shared" si="1"/>
        <v>0.58018018018018014</v>
      </c>
      <c r="G8" s="15">
        <f t="shared" si="2"/>
        <v>7.968324672110863E-2</v>
      </c>
      <c r="H8" s="42">
        <v>12.702169625246547</v>
      </c>
      <c r="I8" s="12"/>
      <c r="J8" s="38"/>
    </row>
    <row r="9" spans="1:10" ht="20.149999999999999" customHeight="1" x14ac:dyDescent="0.25">
      <c r="A9" s="10"/>
      <c r="B9" s="16" t="s">
        <v>11</v>
      </c>
      <c r="C9" s="17">
        <f t="shared" si="0"/>
        <v>437</v>
      </c>
      <c r="D9" s="17">
        <v>207</v>
      </c>
      <c r="E9" s="17">
        <v>230</v>
      </c>
      <c r="F9" s="18">
        <f t="shared" si="1"/>
        <v>0.52631578947368418</v>
      </c>
      <c r="G9" s="18">
        <f t="shared" si="2"/>
        <v>5.691660480079188E-2</v>
      </c>
      <c r="H9" s="41">
        <v>12.041884816753926</v>
      </c>
      <c r="I9" s="12"/>
      <c r="J9" s="38"/>
    </row>
    <row r="10" spans="1:10" ht="20.149999999999999" customHeight="1" x14ac:dyDescent="0.25">
      <c r="A10" s="10"/>
      <c r="B10" s="13" t="s">
        <v>12</v>
      </c>
      <c r="C10" s="14">
        <f t="shared" si="0"/>
        <v>559</v>
      </c>
      <c r="D10" s="14">
        <v>312</v>
      </c>
      <c r="E10" s="14">
        <v>247</v>
      </c>
      <c r="F10" s="15">
        <f t="shared" si="1"/>
        <v>0.44186046511627908</v>
      </c>
      <c r="G10" s="15">
        <f t="shared" si="2"/>
        <v>6.1123484286067807E-2</v>
      </c>
      <c r="H10" s="42">
        <v>6.3333333333333339</v>
      </c>
      <c r="I10" s="12"/>
      <c r="J10" s="38"/>
    </row>
    <row r="11" spans="1:10" ht="20.149999999999999" customHeight="1" x14ac:dyDescent="0.25">
      <c r="A11" s="10"/>
      <c r="B11" s="16" t="s">
        <v>13</v>
      </c>
      <c r="C11" s="17">
        <f t="shared" si="0"/>
        <v>322</v>
      </c>
      <c r="D11" s="17">
        <v>143</v>
      </c>
      <c r="E11" s="17">
        <v>179</v>
      </c>
      <c r="F11" s="18">
        <f t="shared" si="1"/>
        <v>0.55590062111801242</v>
      </c>
      <c r="G11" s="18">
        <f t="shared" si="2"/>
        <v>4.4295966344964119E-2</v>
      </c>
      <c r="H11" s="41">
        <v>13.591495823842065</v>
      </c>
      <c r="I11" s="12"/>
      <c r="J11" s="38"/>
    </row>
    <row r="12" spans="1:10" ht="20.149999999999999" customHeight="1" x14ac:dyDescent="0.25">
      <c r="A12" s="10"/>
      <c r="B12" s="13" t="s">
        <v>14</v>
      </c>
      <c r="C12" s="14">
        <f t="shared" si="0"/>
        <v>717</v>
      </c>
      <c r="D12" s="14">
        <v>286</v>
      </c>
      <c r="E12" s="14">
        <v>431</v>
      </c>
      <c r="F12" s="15">
        <f t="shared" si="1"/>
        <v>0.60111576011157597</v>
      </c>
      <c r="G12" s="15">
        <f t="shared" si="2"/>
        <v>0.10665676812670132</v>
      </c>
      <c r="H12" s="42">
        <v>15.892330383480827</v>
      </c>
      <c r="I12" s="12"/>
      <c r="J12" s="38"/>
    </row>
    <row r="13" spans="1:10" ht="20.149999999999999" customHeight="1" x14ac:dyDescent="0.25">
      <c r="A13" s="10"/>
      <c r="B13" s="16" t="s">
        <v>15</v>
      </c>
      <c r="C13" s="17">
        <f t="shared" si="0"/>
        <v>244</v>
      </c>
      <c r="D13" s="17">
        <v>128</v>
      </c>
      <c r="E13" s="17">
        <v>116</v>
      </c>
      <c r="F13" s="18">
        <f t="shared" si="1"/>
        <v>0.47540983606557374</v>
      </c>
      <c r="G13" s="18">
        <f t="shared" si="2"/>
        <v>2.870576589952982E-2</v>
      </c>
      <c r="H13" s="41">
        <v>12.513484358144552</v>
      </c>
      <c r="I13" s="12"/>
      <c r="J13" s="38"/>
    </row>
    <row r="14" spans="1:10" ht="20.149999999999999" customHeight="1" x14ac:dyDescent="0.25">
      <c r="A14" s="10"/>
      <c r="B14" s="13" t="s">
        <v>16</v>
      </c>
      <c r="C14" s="14">
        <f t="shared" si="0"/>
        <v>188</v>
      </c>
      <c r="D14" s="14">
        <v>74</v>
      </c>
      <c r="E14" s="14">
        <v>114</v>
      </c>
      <c r="F14" s="15">
        <f t="shared" si="1"/>
        <v>0.6063829787234043</v>
      </c>
      <c r="G14" s="15">
        <f t="shared" si="2"/>
        <v>2.8210838901262063E-2</v>
      </c>
      <c r="H14" s="42">
        <v>11.538461538461538</v>
      </c>
      <c r="I14" s="12"/>
      <c r="J14" s="38"/>
    </row>
    <row r="15" spans="1:10" ht="20.149999999999999" customHeight="1" x14ac:dyDescent="0.25">
      <c r="A15" s="10"/>
      <c r="B15" s="16" t="s">
        <v>17</v>
      </c>
      <c r="C15" s="17">
        <f t="shared" si="0"/>
        <v>1081</v>
      </c>
      <c r="D15" s="17">
        <v>533</v>
      </c>
      <c r="E15" s="17">
        <v>548</v>
      </c>
      <c r="F15" s="18">
        <f t="shared" si="1"/>
        <v>0.50693802035152635</v>
      </c>
      <c r="G15" s="18">
        <f t="shared" si="2"/>
        <v>0.13560999752536501</v>
      </c>
      <c r="H15" s="41">
        <v>15.013698630136988</v>
      </c>
      <c r="I15" s="12"/>
      <c r="J15" s="38"/>
    </row>
    <row r="16" spans="1:10" ht="20.149999999999999" customHeight="1" x14ac:dyDescent="0.25">
      <c r="A16" s="10"/>
      <c r="B16" s="13" t="s">
        <v>18</v>
      </c>
      <c r="C16" s="14">
        <f t="shared" si="0"/>
        <v>493</v>
      </c>
      <c r="D16" s="14">
        <v>243</v>
      </c>
      <c r="E16" s="14">
        <v>250</v>
      </c>
      <c r="F16" s="15">
        <f t="shared" si="1"/>
        <v>0.50709939148073024</v>
      </c>
      <c r="G16" s="15">
        <f t="shared" si="2"/>
        <v>6.1865874783469436E-2</v>
      </c>
      <c r="H16" s="42">
        <v>16.903313049357674</v>
      </c>
      <c r="I16" s="12"/>
      <c r="J16" s="38"/>
    </row>
    <row r="17" spans="1:10" ht="20.149999999999999" customHeight="1" x14ac:dyDescent="0.25">
      <c r="A17" s="10"/>
      <c r="B17" s="16" t="s">
        <v>19</v>
      </c>
      <c r="C17" s="17">
        <f t="shared" si="0"/>
        <v>230</v>
      </c>
      <c r="D17" s="17">
        <v>97</v>
      </c>
      <c r="E17" s="17">
        <v>133</v>
      </c>
      <c r="F17" s="18">
        <f t="shared" si="1"/>
        <v>0.57826086956521738</v>
      </c>
      <c r="G17" s="18">
        <f t="shared" si="2"/>
        <v>3.291264538480574E-2</v>
      </c>
      <c r="H17" s="41">
        <v>12.4765478424015</v>
      </c>
      <c r="I17" s="12"/>
      <c r="J17" s="38"/>
    </row>
    <row r="18" spans="1:10" ht="20.149999999999999" customHeight="1" x14ac:dyDescent="0.25">
      <c r="A18" s="10"/>
      <c r="B18" s="13" t="s">
        <v>20</v>
      </c>
      <c r="C18" s="14">
        <f t="shared" si="0"/>
        <v>309</v>
      </c>
      <c r="D18" s="14">
        <v>131</v>
      </c>
      <c r="E18" s="14">
        <v>178</v>
      </c>
      <c r="F18" s="15">
        <f t="shared" si="1"/>
        <v>0.57605177993527512</v>
      </c>
      <c r="G18" s="15">
        <f t="shared" si="2"/>
        <v>4.4048502845830242E-2</v>
      </c>
      <c r="H18" s="42">
        <v>17.8</v>
      </c>
      <c r="I18" s="12"/>
      <c r="J18" s="38"/>
    </row>
    <row r="19" spans="1:10" ht="20.149999999999999" customHeight="1" x14ac:dyDescent="0.25">
      <c r="A19" s="10"/>
      <c r="B19" s="16" t="s">
        <v>21</v>
      </c>
      <c r="C19" s="17">
        <f t="shared" si="0"/>
        <v>442</v>
      </c>
      <c r="D19" s="17">
        <v>210</v>
      </c>
      <c r="E19" s="17">
        <v>232</v>
      </c>
      <c r="F19" s="18">
        <f t="shared" si="1"/>
        <v>0.52488687782805432</v>
      </c>
      <c r="G19" s="18">
        <f t="shared" si="2"/>
        <v>5.741153179905964E-2</v>
      </c>
      <c r="H19" s="41">
        <v>14.320987654320987</v>
      </c>
      <c r="I19" s="12"/>
      <c r="J19" s="38"/>
    </row>
    <row r="20" spans="1:10" ht="20.149999999999999" customHeight="1" x14ac:dyDescent="0.25">
      <c r="A20" s="10"/>
      <c r="B20" s="13" t="s">
        <v>22</v>
      </c>
      <c r="C20" s="14">
        <f t="shared" si="0"/>
        <v>197</v>
      </c>
      <c r="D20" s="14">
        <v>63</v>
      </c>
      <c r="E20" s="14">
        <v>134</v>
      </c>
      <c r="F20" s="15">
        <f t="shared" si="1"/>
        <v>0.68020304568527923</v>
      </c>
      <c r="G20" s="15">
        <f t="shared" si="2"/>
        <v>3.3160108883939617E-2</v>
      </c>
      <c r="H20" s="42">
        <v>26.693227091633464</v>
      </c>
      <c r="I20" s="12"/>
      <c r="J20" s="38"/>
    </row>
    <row r="21" spans="1:10" ht="20.149999999999999" customHeight="1" x14ac:dyDescent="0.25">
      <c r="A21" s="10"/>
      <c r="B21" s="16" t="s">
        <v>23</v>
      </c>
      <c r="C21" s="17">
        <f t="shared" si="0"/>
        <v>209</v>
      </c>
      <c r="D21" s="17">
        <v>89</v>
      </c>
      <c r="E21" s="17">
        <v>120</v>
      </c>
      <c r="F21" s="18">
        <f t="shared" si="1"/>
        <v>0.57416267942583732</v>
      </c>
      <c r="G21" s="18">
        <f t="shared" si="2"/>
        <v>2.9695619896065329E-2</v>
      </c>
      <c r="H21" s="41">
        <v>16.107382550335569</v>
      </c>
      <c r="I21" s="12"/>
      <c r="J21" s="38"/>
    </row>
    <row r="22" spans="1:10" ht="20.149999999999999" customHeight="1" x14ac:dyDescent="0.25">
      <c r="A22" s="10"/>
      <c r="B22" s="13" t="s">
        <v>24</v>
      </c>
      <c r="C22" s="14">
        <f t="shared" si="0"/>
        <v>137</v>
      </c>
      <c r="D22" s="14">
        <v>57</v>
      </c>
      <c r="E22" s="14">
        <v>80</v>
      </c>
      <c r="F22" s="40">
        <f t="shared" si="1"/>
        <v>0.58394160583941601</v>
      </c>
      <c r="G22" s="40">
        <f t="shared" si="2"/>
        <v>1.9797079930710219E-2</v>
      </c>
      <c r="H22" s="39">
        <v>9.9378881987577632</v>
      </c>
      <c r="I22" s="12"/>
      <c r="J22" s="38"/>
    </row>
    <row r="23" spans="1:10" ht="20.149999999999999" customHeight="1" x14ac:dyDescent="0.25">
      <c r="A23" s="10"/>
      <c r="B23" s="16" t="s">
        <v>25</v>
      </c>
      <c r="C23" s="17">
        <f t="shared" si="0"/>
        <v>72</v>
      </c>
      <c r="D23" s="17">
        <v>35</v>
      </c>
      <c r="E23" s="17">
        <v>37</v>
      </c>
      <c r="F23" s="18">
        <f t="shared" si="1"/>
        <v>0.51388888888888884</v>
      </c>
      <c r="G23" s="18">
        <f t="shared" si="2"/>
        <v>9.1561494679534769E-3</v>
      </c>
      <c r="H23" s="41">
        <v>2.798789712556732</v>
      </c>
      <c r="I23" s="12"/>
      <c r="J23" s="38"/>
    </row>
    <row r="24" spans="1:10" ht="20.149999999999999" customHeight="1" x14ac:dyDescent="0.25">
      <c r="A24" s="10"/>
      <c r="B24" s="13" t="s">
        <v>26</v>
      </c>
      <c r="C24" s="14">
        <f t="shared" si="0"/>
        <v>154</v>
      </c>
      <c r="D24" s="14">
        <v>49</v>
      </c>
      <c r="E24" s="14">
        <v>105</v>
      </c>
      <c r="F24" s="40">
        <f t="shared" si="1"/>
        <v>0.68181818181818177</v>
      </c>
      <c r="G24" s="40">
        <f t="shared" si="2"/>
        <v>2.5983667409057165E-2</v>
      </c>
      <c r="H24" s="39">
        <v>20.388349514563107</v>
      </c>
      <c r="I24" s="12"/>
      <c r="J24" s="38"/>
    </row>
    <row r="25" spans="1:10" ht="20.149999999999999" customHeight="1" x14ac:dyDescent="0.25">
      <c r="A25" s="10"/>
      <c r="B25" s="16" t="s">
        <v>36</v>
      </c>
      <c r="C25" s="17">
        <f t="shared" si="0"/>
        <v>1</v>
      </c>
      <c r="D25" s="17">
        <v>1</v>
      </c>
      <c r="E25" s="17">
        <v>0</v>
      </c>
      <c r="F25" s="18">
        <f t="shared" si="1"/>
        <v>0</v>
      </c>
      <c r="G25" s="18">
        <f t="shared" si="2"/>
        <v>0</v>
      </c>
      <c r="H25" s="41">
        <v>0</v>
      </c>
      <c r="I25" s="12"/>
      <c r="J25" s="38"/>
    </row>
    <row r="26" spans="1:10" ht="20.149999999999999" customHeight="1" x14ac:dyDescent="0.25">
      <c r="A26" s="10"/>
      <c r="B26" s="13" t="s">
        <v>35</v>
      </c>
      <c r="C26" s="14">
        <f t="shared" si="0"/>
        <v>1</v>
      </c>
      <c r="D26" s="14">
        <v>1</v>
      </c>
      <c r="E26" s="14">
        <v>0</v>
      </c>
      <c r="F26" s="40">
        <f t="shared" si="1"/>
        <v>0</v>
      </c>
      <c r="G26" s="40">
        <f t="shared" si="2"/>
        <v>0</v>
      </c>
      <c r="H26" s="39">
        <v>0</v>
      </c>
      <c r="I26" s="12"/>
      <c r="J26" s="38"/>
    </row>
    <row r="27" spans="1:10" s="2" customFormat="1" ht="20.149999999999999" customHeight="1" x14ac:dyDescent="0.3">
      <c r="A27" s="19"/>
      <c r="B27" s="20" t="s">
        <v>27</v>
      </c>
      <c r="C27" s="21">
        <f>SUM(C6:C26)</f>
        <v>7488</v>
      </c>
      <c r="D27" s="21">
        <f>SUM(D6:D26)</f>
        <v>3447</v>
      </c>
      <c r="E27" s="21">
        <f>SUM(E6:E26)</f>
        <v>4041</v>
      </c>
      <c r="F27" s="22">
        <f t="shared" si="1"/>
        <v>0.53966346153846156</v>
      </c>
      <c r="G27" s="22">
        <f>SUM(G6:G26)</f>
        <v>1</v>
      </c>
      <c r="H27" s="23">
        <v>12.670889251222878</v>
      </c>
      <c r="I27" s="24"/>
      <c r="J27" s="25"/>
    </row>
    <row r="28" spans="1:10" ht="14.25" customHeight="1" x14ac:dyDescent="0.25">
      <c r="A28" s="10"/>
      <c r="B28" s="49" t="s">
        <v>34</v>
      </c>
      <c r="C28" s="50"/>
      <c r="D28" s="50"/>
      <c r="E28" s="50"/>
      <c r="F28" s="50"/>
      <c r="G28" s="50"/>
      <c r="H28" s="51"/>
      <c r="I28" s="12"/>
    </row>
    <row r="29" spans="1:10" ht="7.5" customHeight="1" x14ac:dyDescent="0.3">
      <c r="A29" s="26"/>
      <c r="B29" s="27"/>
      <c r="C29" s="28"/>
      <c r="D29" s="28"/>
      <c r="E29" s="28"/>
      <c r="F29" s="28"/>
      <c r="G29" s="29"/>
      <c r="H29" s="30"/>
      <c r="I29" s="31"/>
    </row>
  </sheetData>
  <mergeCells count="1">
    <mergeCell ref="B28:H28"/>
  </mergeCells>
  <printOptions horizontalCentered="1"/>
  <pageMargins left="0.59" right="0.59" top="0.59" bottom="0.59" header="0" footer="0"/>
  <pageSetup paperSize="9" scale="5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GridLines="0" zoomScaleNormal="100" zoomScaleSheetLayoutView="100" workbookViewId="0">
      <selection activeCell="B3" sqref="B3"/>
    </sheetView>
  </sheetViews>
  <sheetFormatPr defaultColWidth="9.1796875" defaultRowHeight="12.5" x14ac:dyDescent="0.25"/>
  <cols>
    <col min="1" max="1" width="0.54296875" style="1" customWidth="1"/>
    <col min="2" max="2" width="18.453125" style="1" customWidth="1"/>
    <col min="3" max="3" width="16.1796875" style="3" customWidth="1"/>
    <col min="4" max="4" width="13.81640625" style="4" customWidth="1"/>
    <col min="5" max="5" width="15" style="4" customWidth="1"/>
    <col min="6" max="6" width="21.1796875" style="4" customWidth="1"/>
    <col min="7" max="7" width="23.54296875" style="4" customWidth="1"/>
    <col min="8" max="8" width="19.1796875" style="1" customWidth="1"/>
    <col min="9" max="9" width="0.54296875" style="1" customWidth="1"/>
    <col min="10" max="10" width="8.1796875" style="1" customWidth="1"/>
    <col min="11" max="16384" width="9.1796875" style="1"/>
  </cols>
  <sheetData>
    <row r="1" spans="1:10" ht="13" x14ac:dyDescent="0.3">
      <c r="B1" s="2" t="s">
        <v>0</v>
      </c>
    </row>
    <row r="3" spans="1:10" ht="13" x14ac:dyDescent="0.3">
      <c r="B3" s="2" t="s">
        <v>37</v>
      </c>
      <c r="C3" s="4"/>
    </row>
    <row r="4" spans="1:10" ht="4" customHeight="1" x14ac:dyDescent="0.25">
      <c r="A4" s="5"/>
      <c r="B4" s="6"/>
      <c r="C4" s="7"/>
      <c r="D4" s="7"/>
      <c r="E4" s="7"/>
      <c r="F4" s="7"/>
      <c r="G4" s="8"/>
      <c r="H4" s="6"/>
      <c r="I4" s="9"/>
    </row>
    <row r="5" spans="1:10" ht="54" x14ac:dyDescent="0.25">
      <c r="A5" s="10"/>
      <c r="B5" s="11" t="s">
        <v>1</v>
      </c>
      <c r="C5" s="11" t="s">
        <v>2</v>
      </c>
      <c r="D5" s="11" t="s">
        <v>3</v>
      </c>
      <c r="E5" s="11" t="s">
        <v>4</v>
      </c>
      <c r="F5" s="11" t="s">
        <v>5</v>
      </c>
      <c r="G5" s="11" t="s">
        <v>6</v>
      </c>
      <c r="H5" s="11" t="s">
        <v>7</v>
      </c>
      <c r="I5" s="12"/>
    </row>
    <row r="6" spans="1:10" ht="20.149999999999999" customHeight="1" x14ac:dyDescent="0.25">
      <c r="A6" s="10"/>
      <c r="B6" s="13" t="s">
        <v>8</v>
      </c>
      <c r="C6" s="14">
        <f t="shared" ref="C6:C26" si="0">D6+E6</f>
        <v>74</v>
      </c>
      <c r="D6" s="14">
        <v>27</v>
      </c>
      <c r="E6" s="14">
        <v>47</v>
      </c>
      <c r="F6" s="15">
        <f t="shared" ref="F6:F27" si="1">E6/C6</f>
        <v>0.63513513513513509</v>
      </c>
      <c r="G6" s="15">
        <f t="shared" ref="G6:G26" si="2">E6/$E$27</f>
        <v>1.1279097672186225E-2</v>
      </c>
      <c r="H6" s="42">
        <v>10.195227765726681</v>
      </c>
      <c r="I6" s="12"/>
      <c r="J6" s="38"/>
    </row>
    <row r="7" spans="1:10" ht="20.149999999999999" customHeight="1" x14ac:dyDescent="0.25">
      <c r="A7" s="10"/>
      <c r="B7" s="16" t="s">
        <v>9</v>
      </c>
      <c r="C7" s="17">
        <f t="shared" si="0"/>
        <v>1146</v>
      </c>
      <c r="D7" s="17">
        <v>557</v>
      </c>
      <c r="E7" s="17">
        <v>589</v>
      </c>
      <c r="F7" s="18">
        <f t="shared" si="1"/>
        <v>0.51396160558464221</v>
      </c>
      <c r="G7" s="18">
        <f t="shared" si="2"/>
        <v>0.14134869210463163</v>
      </c>
      <c r="H7" s="41">
        <v>14.158653846153847</v>
      </c>
      <c r="I7" s="12"/>
      <c r="J7" s="38"/>
    </row>
    <row r="8" spans="1:10" ht="20.149999999999999" customHeight="1" x14ac:dyDescent="0.25">
      <c r="A8" s="10"/>
      <c r="B8" s="13" t="s">
        <v>10</v>
      </c>
      <c r="C8" s="14">
        <f t="shared" si="0"/>
        <v>540</v>
      </c>
      <c r="D8" s="14">
        <v>222</v>
      </c>
      <c r="E8" s="14">
        <v>318</v>
      </c>
      <c r="F8" s="15">
        <f t="shared" si="1"/>
        <v>0.58888888888888891</v>
      </c>
      <c r="G8" s="15">
        <f t="shared" si="2"/>
        <v>7.6313894888408923E-2</v>
      </c>
      <c r="H8" s="42">
        <v>11.049339819318972</v>
      </c>
      <c r="I8" s="12"/>
      <c r="J8" s="38"/>
    </row>
    <row r="9" spans="1:10" ht="20.149999999999999" customHeight="1" x14ac:dyDescent="0.25">
      <c r="A9" s="10"/>
      <c r="B9" s="16" t="s">
        <v>11</v>
      </c>
      <c r="C9" s="17">
        <f t="shared" si="0"/>
        <v>426</v>
      </c>
      <c r="D9" s="17">
        <v>185</v>
      </c>
      <c r="E9" s="17">
        <v>241</v>
      </c>
      <c r="F9" s="18">
        <f t="shared" si="1"/>
        <v>0.56572769953051638</v>
      </c>
      <c r="G9" s="18">
        <f t="shared" si="2"/>
        <v>5.7835373170146386E-2</v>
      </c>
      <c r="H9" s="41">
        <v>12.697576396206534</v>
      </c>
      <c r="I9" s="12"/>
      <c r="J9" s="38"/>
    </row>
    <row r="10" spans="1:10" ht="20.149999999999999" customHeight="1" x14ac:dyDescent="0.25">
      <c r="A10" s="10"/>
      <c r="B10" s="13" t="s">
        <v>12</v>
      </c>
      <c r="C10" s="14">
        <f t="shared" si="0"/>
        <v>561</v>
      </c>
      <c r="D10" s="14">
        <v>280</v>
      </c>
      <c r="E10" s="14">
        <v>281</v>
      </c>
      <c r="F10" s="15">
        <f t="shared" si="1"/>
        <v>0.50089126559714792</v>
      </c>
      <c r="G10" s="15">
        <f t="shared" si="2"/>
        <v>6.7434605231581471E-2</v>
      </c>
      <c r="H10" s="42">
        <v>7.4240422721268171</v>
      </c>
      <c r="I10" s="12"/>
      <c r="J10" s="38"/>
    </row>
    <row r="11" spans="1:10" ht="20.149999999999999" customHeight="1" x14ac:dyDescent="0.25">
      <c r="A11" s="10"/>
      <c r="B11" s="16" t="s">
        <v>13</v>
      </c>
      <c r="C11" s="17">
        <f t="shared" si="0"/>
        <v>328</v>
      </c>
      <c r="D11" s="17">
        <v>149</v>
      </c>
      <c r="E11" s="17">
        <v>179</v>
      </c>
      <c r="F11" s="18">
        <f t="shared" si="1"/>
        <v>0.54573170731707321</v>
      </c>
      <c r="G11" s="18">
        <f t="shared" si="2"/>
        <v>4.2956563474922008E-2</v>
      </c>
      <c r="H11" s="41">
        <v>11.563307493540051</v>
      </c>
      <c r="I11" s="12"/>
      <c r="J11" s="38"/>
    </row>
    <row r="12" spans="1:10" ht="20.149999999999999" customHeight="1" x14ac:dyDescent="0.25">
      <c r="A12" s="10"/>
      <c r="B12" s="13" t="s">
        <v>14</v>
      </c>
      <c r="C12" s="14">
        <f t="shared" si="0"/>
        <v>698</v>
      </c>
      <c r="D12" s="14">
        <v>248</v>
      </c>
      <c r="E12" s="14">
        <v>450</v>
      </c>
      <c r="F12" s="15">
        <f t="shared" si="1"/>
        <v>0.64469914040114618</v>
      </c>
      <c r="G12" s="15">
        <f t="shared" si="2"/>
        <v>0.10799136069114471</v>
      </c>
      <c r="H12" s="42">
        <v>18.233387358184768</v>
      </c>
      <c r="I12" s="12"/>
      <c r="J12" s="38"/>
    </row>
    <row r="13" spans="1:10" ht="20.149999999999999" customHeight="1" x14ac:dyDescent="0.25">
      <c r="A13" s="10"/>
      <c r="B13" s="16" t="s">
        <v>15</v>
      </c>
      <c r="C13" s="17">
        <f t="shared" si="0"/>
        <v>227</v>
      </c>
      <c r="D13" s="17">
        <v>115</v>
      </c>
      <c r="E13" s="17">
        <v>112</v>
      </c>
      <c r="F13" s="18">
        <f t="shared" si="1"/>
        <v>0.4933920704845815</v>
      </c>
      <c r="G13" s="18">
        <f t="shared" si="2"/>
        <v>2.687784977201824E-2</v>
      </c>
      <c r="H13" s="41">
        <v>12.403100775193799</v>
      </c>
      <c r="I13" s="12"/>
      <c r="J13" s="38"/>
    </row>
    <row r="14" spans="1:10" ht="20.149999999999999" customHeight="1" x14ac:dyDescent="0.25">
      <c r="A14" s="10"/>
      <c r="B14" s="13" t="s">
        <v>16</v>
      </c>
      <c r="C14" s="14">
        <f t="shared" si="0"/>
        <v>199</v>
      </c>
      <c r="D14" s="14">
        <v>90</v>
      </c>
      <c r="E14" s="14">
        <v>109</v>
      </c>
      <c r="F14" s="15">
        <f t="shared" si="1"/>
        <v>0.54773869346733672</v>
      </c>
      <c r="G14" s="15">
        <f t="shared" si="2"/>
        <v>2.6157907367410606E-2</v>
      </c>
      <c r="H14" s="42">
        <v>12.233445566778901</v>
      </c>
      <c r="I14" s="12"/>
      <c r="J14" s="38"/>
    </row>
    <row r="15" spans="1:10" ht="20.149999999999999" customHeight="1" x14ac:dyDescent="0.25">
      <c r="A15" s="10"/>
      <c r="B15" s="16" t="s">
        <v>17</v>
      </c>
      <c r="C15" s="17">
        <f t="shared" si="0"/>
        <v>1146</v>
      </c>
      <c r="D15" s="17">
        <v>534</v>
      </c>
      <c r="E15" s="17">
        <v>612</v>
      </c>
      <c r="F15" s="18">
        <f t="shared" si="1"/>
        <v>0.53403141361256545</v>
      </c>
      <c r="G15" s="18">
        <f t="shared" si="2"/>
        <v>0.14686825053995681</v>
      </c>
      <c r="H15" s="41">
        <v>18.590522478736329</v>
      </c>
      <c r="I15" s="12"/>
      <c r="J15" s="38"/>
    </row>
    <row r="16" spans="1:10" ht="20.149999999999999" customHeight="1" x14ac:dyDescent="0.25">
      <c r="A16" s="10"/>
      <c r="B16" s="13" t="s">
        <v>18</v>
      </c>
      <c r="C16" s="14">
        <f t="shared" si="0"/>
        <v>490</v>
      </c>
      <c r="D16" s="14">
        <v>221</v>
      </c>
      <c r="E16" s="14">
        <v>269</v>
      </c>
      <c r="F16" s="15">
        <f t="shared" si="1"/>
        <v>0.54897959183673473</v>
      </c>
      <c r="G16" s="15">
        <f t="shared" si="2"/>
        <v>6.4554835613150952E-2</v>
      </c>
      <c r="H16" s="42">
        <v>16.87578419071518</v>
      </c>
      <c r="I16" s="12"/>
      <c r="J16" s="38"/>
    </row>
    <row r="17" spans="1:10" ht="20.149999999999999" customHeight="1" x14ac:dyDescent="0.25">
      <c r="A17" s="10"/>
      <c r="B17" s="16" t="s">
        <v>19</v>
      </c>
      <c r="C17" s="17">
        <f t="shared" si="0"/>
        <v>231</v>
      </c>
      <c r="D17" s="17">
        <v>98</v>
      </c>
      <c r="E17" s="17">
        <v>133</v>
      </c>
      <c r="F17" s="18">
        <f t="shared" si="1"/>
        <v>0.5757575757575758</v>
      </c>
      <c r="G17" s="18">
        <f t="shared" si="2"/>
        <v>3.1917446604271656E-2</v>
      </c>
      <c r="H17" s="41">
        <v>11.605584642233858</v>
      </c>
      <c r="I17" s="12"/>
      <c r="J17" s="38"/>
    </row>
    <row r="18" spans="1:10" ht="20.149999999999999" customHeight="1" x14ac:dyDescent="0.25">
      <c r="A18" s="10"/>
      <c r="B18" s="13" t="s">
        <v>20</v>
      </c>
      <c r="C18" s="14">
        <f t="shared" si="0"/>
        <v>256</v>
      </c>
      <c r="D18" s="14">
        <v>105</v>
      </c>
      <c r="E18" s="14">
        <v>151</v>
      </c>
      <c r="F18" s="15">
        <f t="shared" si="1"/>
        <v>0.58984375</v>
      </c>
      <c r="G18" s="15">
        <f t="shared" si="2"/>
        <v>3.6237101031917449E-2</v>
      </c>
      <c r="H18" s="42">
        <v>17.827626918536012</v>
      </c>
      <c r="I18" s="12"/>
      <c r="J18" s="38"/>
    </row>
    <row r="19" spans="1:10" ht="20.149999999999999" customHeight="1" x14ac:dyDescent="0.25">
      <c r="A19" s="10"/>
      <c r="B19" s="16" t="s">
        <v>21</v>
      </c>
      <c r="C19" s="17">
        <f t="shared" si="0"/>
        <v>458</v>
      </c>
      <c r="D19" s="17">
        <v>232</v>
      </c>
      <c r="E19" s="17">
        <v>226</v>
      </c>
      <c r="F19" s="18">
        <f t="shared" si="1"/>
        <v>0.49344978165938863</v>
      </c>
      <c r="G19" s="18">
        <f t="shared" si="2"/>
        <v>5.4235661147108233E-2</v>
      </c>
      <c r="H19" s="41">
        <v>14.966887417218544</v>
      </c>
      <c r="I19" s="12"/>
      <c r="J19" s="38"/>
    </row>
    <row r="20" spans="1:10" ht="20.149999999999999" customHeight="1" x14ac:dyDescent="0.25">
      <c r="A20" s="10"/>
      <c r="B20" s="13" t="s">
        <v>22</v>
      </c>
      <c r="C20" s="14">
        <f t="shared" si="0"/>
        <v>181</v>
      </c>
      <c r="D20" s="14">
        <v>64</v>
      </c>
      <c r="E20" s="14">
        <v>117</v>
      </c>
      <c r="F20" s="15">
        <f t="shared" si="1"/>
        <v>0.64640883977900554</v>
      </c>
      <c r="G20" s="15">
        <f t="shared" si="2"/>
        <v>2.8077753779697623E-2</v>
      </c>
      <c r="H20" s="42">
        <v>25.21551724137931</v>
      </c>
      <c r="I20" s="12"/>
      <c r="J20" s="38"/>
    </row>
    <row r="21" spans="1:10" ht="20.149999999999999" customHeight="1" x14ac:dyDescent="0.25">
      <c r="A21" s="10"/>
      <c r="B21" s="16" t="s">
        <v>23</v>
      </c>
      <c r="C21" s="17">
        <f t="shared" si="0"/>
        <v>217</v>
      </c>
      <c r="D21" s="17">
        <v>103</v>
      </c>
      <c r="E21" s="17">
        <v>114</v>
      </c>
      <c r="F21" s="18">
        <f t="shared" si="1"/>
        <v>0.52534562211981561</v>
      </c>
      <c r="G21" s="18">
        <f t="shared" si="2"/>
        <v>2.7357811375089993E-2</v>
      </c>
      <c r="H21" s="41">
        <v>15.179760319573901</v>
      </c>
      <c r="I21" s="12"/>
      <c r="J21" s="38"/>
    </row>
    <row r="22" spans="1:10" ht="20.149999999999999" customHeight="1" x14ac:dyDescent="0.25">
      <c r="A22" s="10"/>
      <c r="B22" s="13" t="s">
        <v>24</v>
      </c>
      <c r="C22" s="14">
        <f t="shared" si="0"/>
        <v>116</v>
      </c>
      <c r="D22" s="14">
        <v>62</v>
      </c>
      <c r="E22" s="14">
        <v>54</v>
      </c>
      <c r="F22" s="40">
        <f t="shared" si="1"/>
        <v>0.46551724137931033</v>
      </c>
      <c r="G22" s="40">
        <f t="shared" si="2"/>
        <v>1.2958963282937365E-2</v>
      </c>
      <c r="H22" s="39">
        <v>7.7586206896551726</v>
      </c>
      <c r="I22" s="12"/>
      <c r="J22" s="38"/>
    </row>
    <row r="23" spans="1:10" ht="20.149999999999999" customHeight="1" x14ac:dyDescent="0.25">
      <c r="A23" s="10"/>
      <c r="B23" s="16" t="s">
        <v>25</v>
      </c>
      <c r="C23" s="17">
        <f t="shared" si="0"/>
        <v>71</v>
      </c>
      <c r="D23" s="17">
        <v>33</v>
      </c>
      <c r="E23" s="17">
        <v>38</v>
      </c>
      <c r="F23" s="18">
        <f t="shared" si="1"/>
        <v>0.53521126760563376</v>
      </c>
      <c r="G23" s="18">
        <f t="shared" si="2"/>
        <v>9.1192704583633304E-3</v>
      </c>
      <c r="H23" s="41">
        <v>2.916346891788181</v>
      </c>
      <c r="I23" s="12"/>
      <c r="J23" s="38"/>
    </row>
    <row r="24" spans="1:10" ht="20.149999999999999" customHeight="1" x14ac:dyDescent="0.25">
      <c r="A24" s="10"/>
      <c r="B24" s="13" t="s">
        <v>26</v>
      </c>
      <c r="C24" s="14">
        <f t="shared" si="0"/>
        <v>149</v>
      </c>
      <c r="D24" s="14">
        <v>59</v>
      </c>
      <c r="E24" s="14">
        <v>90</v>
      </c>
      <c r="F24" s="40">
        <f t="shared" si="1"/>
        <v>0.60402684563758391</v>
      </c>
      <c r="G24" s="40">
        <f t="shared" si="2"/>
        <v>2.159827213822894E-2</v>
      </c>
      <c r="H24" s="39">
        <v>17.892644135188867</v>
      </c>
      <c r="I24" s="12"/>
      <c r="J24" s="38"/>
    </row>
    <row r="25" spans="1:10" ht="20.149999999999999" customHeight="1" x14ac:dyDescent="0.25">
      <c r="A25" s="10"/>
      <c r="B25" s="16" t="s">
        <v>36</v>
      </c>
      <c r="C25" s="17">
        <f t="shared" si="0"/>
        <v>4</v>
      </c>
      <c r="D25" s="17">
        <v>3</v>
      </c>
      <c r="E25" s="17">
        <v>1</v>
      </c>
      <c r="F25" s="18">
        <f t="shared" si="1"/>
        <v>0.25</v>
      </c>
      <c r="G25" s="18">
        <f t="shared" si="2"/>
        <v>2.3998080153587713E-4</v>
      </c>
      <c r="H25" s="41">
        <v>0.42553191489361702</v>
      </c>
      <c r="I25" s="12"/>
      <c r="J25" s="38"/>
    </row>
    <row r="26" spans="1:10" ht="20.149999999999999" customHeight="1" x14ac:dyDescent="0.25">
      <c r="A26" s="10"/>
      <c r="B26" s="13" t="s">
        <v>35</v>
      </c>
      <c r="C26" s="14">
        <f t="shared" si="0"/>
        <v>68</v>
      </c>
      <c r="D26" s="14">
        <v>32</v>
      </c>
      <c r="E26" s="14">
        <v>36</v>
      </c>
      <c r="F26" s="40">
        <f t="shared" si="1"/>
        <v>0.52941176470588236</v>
      </c>
      <c r="G26" s="40">
        <f t="shared" si="2"/>
        <v>8.6393088552915772E-3</v>
      </c>
      <c r="H26" s="39">
        <v>17.142857142857142</v>
      </c>
      <c r="I26" s="12"/>
      <c r="J26" s="38"/>
    </row>
    <row r="27" spans="1:10" s="2" customFormat="1" ht="20.149999999999999" customHeight="1" x14ac:dyDescent="0.3">
      <c r="A27" s="19"/>
      <c r="B27" s="20" t="s">
        <v>27</v>
      </c>
      <c r="C27" s="21">
        <f>SUM(C6:C26)</f>
        <v>7586</v>
      </c>
      <c r="D27" s="21">
        <f>SUM(D6:D26)</f>
        <v>3419</v>
      </c>
      <c r="E27" s="21">
        <f>SUM(E6:E26)</f>
        <v>4167</v>
      </c>
      <c r="F27" s="22">
        <f t="shared" si="1"/>
        <v>0.54930134458212498</v>
      </c>
      <c r="G27" s="22">
        <f>SUM(G6:G26)</f>
        <v>1</v>
      </c>
      <c r="H27" s="23">
        <v>13.210537995751832</v>
      </c>
      <c r="I27" s="24"/>
      <c r="J27" s="25"/>
    </row>
    <row r="28" spans="1:10" ht="14.25" customHeight="1" x14ac:dyDescent="0.25">
      <c r="A28" s="10"/>
      <c r="B28" s="49" t="s">
        <v>34</v>
      </c>
      <c r="C28" s="50"/>
      <c r="D28" s="50"/>
      <c r="E28" s="50"/>
      <c r="F28" s="50"/>
      <c r="G28" s="50"/>
      <c r="H28" s="51"/>
      <c r="I28" s="12"/>
    </row>
    <row r="29" spans="1:10" ht="14" customHeight="1" x14ac:dyDescent="0.25">
      <c r="A29" s="26"/>
      <c r="B29" s="52" t="s">
        <v>33</v>
      </c>
      <c r="C29" s="53"/>
      <c r="D29" s="54"/>
      <c r="E29" s="28"/>
      <c r="F29" s="28"/>
      <c r="G29" s="29"/>
      <c r="H29" s="30"/>
      <c r="I29" s="31"/>
    </row>
  </sheetData>
  <mergeCells count="2">
    <mergeCell ref="B28:H28"/>
    <mergeCell ref="B29:D29"/>
  </mergeCells>
  <printOptions horizontalCentered="1"/>
  <pageMargins left="0.59" right="0.59" top="0.59" bottom="0.59" header="0" footer="0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7</vt:i4>
      </vt:variant>
    </vt:vector>
  </HeadingPairs>
  <TitlesOfParts>
    <vt:vector size="7" baseType="lpstr">
      <vt:lpstr>23-24</vt:lpstr>
      <vt:lpstr>22-23</vt:lpstr>
      <vt:lpstr>21-22</vt:lpstr>
      <vt:lpstr>20-21</vt:lpstr>
      <vt:lpstr>19-20</vt:lpstr>
      <vt:lpstr>18-19</vt:lpstr>
      <vt:lpstr>17-18</vt:lpstr>
    </vt:vector>
  </TitlesOfParts>
  <Company>UPC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Lopez</dc:creator>
  <cp:lastModifiedBy>UPC</cp:lastModifiedBy>
  <cp:lastPrinted>2022-07-05T14:12:54Z</cp:lastPrinted>
  <dcterms:created xsi:type="dcterms:W3CDTF">2018-06-21T15:01:30Z</dcterms:created>
  <dcterms:modified xsi:type="dcterms:W3CDTF">2024-07-15T10:23:09Z</dcterms:modified>
</cp:coreProperties>
</file>