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lemann\grups\GPAQ\GPAQ-COMU\Estadístiques internes\Nou portal dades\Llibre de dades\Polítiques transversals\"/>
    </mc:Choice>
  </mc:AlternateContent>
  <bookViews>
    <workbookView xWindow="0" yWindow="0" windowWidth="19200" windowHeight="7512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  <sheet name="2017" sheetId="7" r:id="rId7"/>
  </sheets>
  <definedNames>
    <definedName name="_1Àrea_d_impressió" localSheetId="6">'2017'!$A$1:$N$1</definedName>
  </definedNames>
  <calcPr calcId="162913"/>
  <extLst>
    <ext uri="GoogleSheetsCustomDataVersion2">
      <go:sheetsCustomData xmlns:go="http://customooxmlschemas.google.com/" r:id="rId11" roundtripDataChecksum="bpEdtM225yGgpKjzwnwGLD69taBvaCYoE/BWBZdE8qk="/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  <c r="O9" i="1"/>
  <c r="O8" i="1"/>
  <c r="M17" i="1"/>
  <c r="M16" i="1"/>
  <c r="M15" i="1"/>
  <c r="M14" i="1"/>
  <c r="M13" i="1"/>
  <c r="M12" i="1"/>
  <c r="M11" i="1"/>
  <c r="M10" i="1"/>
  <c r="M9" i="1"/>
  <c r="M8" i="1"/>
  <c r="I15" i="1"/>
  <c r="I14" i="1"/>
  <c r="I13" i="1"/>
  <c r="I12" i="1"/>
  <c r="I11" i="1"/>
  <c r="I10" i="1"/>
  <c r="I9" i="1"/>
  <c r="I8" i="1"/>
  <c r="G16" i="1"/>
  <c r="G15" i="1"/>
  <c r="G14" i="1"/>
  <c r="G13" i="1"/>
  <c r="G12" i="1"/>
  <c r="G11" i="1"/>
  <c r="G10" i="1"/>
  <c r="G9" i="1"/>
  <c r="G8" i="1"/>
  <c r="E16" i="1"/>
  <c r="E15" i="1"/>
  <c r="E14" i="1"/>
  <c r="E13" i="1"/>
  <c r="E12" i="1"/>
  <c r="E11" i="1"/>
  <c r="E10" i="1"/>
  <c r="E9" i="1"/>
  <c r="E8" i="1"/>
  <c r="K16" i="1"/>
  <c r="K17" i="1"/>
  <c r="N16" i="7"/>
  <c r="O16" i="7" s="1"/>
  <c r="J16" i="7"/>
  <c r="K16" i="7" s="1"/>
  <c r="H16" i="7"/>
  <c r="I16" i="7" s="1"/>
  <c r="F16" i="7"/>
  <c r="G16" i="7" s="1"/>
  <c r="C16" i="7"/>
  <c r="O15" i="7"/>
  <c r="L15" i="7"/>
  <c r="M15" i="7" s="1"/>
  <c r="K15" i="7"/>
  <c r="G15" i="7"/>
  <c r="D15" i="7"/>
  <c r="E15" i="7" s="1"/>
  <c r="O14" i="7"/>
  <c r="M14" i="7"/>
  <c r="L14" i="7"/>
  <c r="I14" i="7"/>
  <c r="G14" i="7"/>
  <c r="E14" i="7"/>
  <c r="D14" i="7"/>
  <c r="O13" i="7"/>
  <c r="L13" i="7"/>
  <c r="M13" i="7" s="1"/>
  <c r="I13" i="7"/>
  <c r="G13" i="7"/>
  <c r="D13" i="7"/>
  <c r="E13" i="7" s="1"/>
  <c r="O12" i="7"/>
  <c r="L12" i="7"/>
  <c r="M12" i="7" s="1"/>
  <c r="I12" i="7"/>
  <c r="G12" i="7"/>
  <c r="E12" i="7"/>
  <c r="D12" i="7"/>
  <c r="O11" i="7"/>
  <c r="L11" i="7"/>
  <c r="M11" i="7" s="1"/>
  <c r="I11" i="7"/>
  <c r="G11" i="7"/>
  <c r="D11" i="7"/>
  <c r="E11" i="7" s="1"/>
  <c r="O10" i="7"/>
  <c r="M10" i="7"/>
  <c r="L10" i="7"/>
  <c r="I10" i="7"/>
  <c r="G10" i="7"/>
  <c r="D10" i="7"/>
  <c r="E10" i="7" s="1"/>
  <c r="O9" i="7"/>
  <c r="L9" i="7"/>
  <c r="M9" i="7" s="1"/>
  <c r="I9" i="7"/>
  <c r="G9" i="7"/>
  <c r="D9" i="7"/>
  <c r="E9" i="7" s="1"/>
  <c r="O8" i="7"/>
  <c r="M8" i="7"/>
  <c r="L8" i="7"/>
  <c r="I8" i="7"/>
  <c r="G8" i="7"/>
  <c r="E8" i="7"/>
  <c r="D8" i="7"/>
  <c r="O7" i="7"/>
  <c r="L7" i="7"/>
  <c r="M7" i="7" s="1"/>
  <c r="I7" i="7"/>
  <c r="G7" i="7"/>
  <c r="D7" i="7"/>
  <c r="E7" i="7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C17" i="5"/>
  <c r="O16" i="5"/>
  <c r="M16" i="5"/>
  <c r="K16" i="5"/>
  <c r="G16" i="5"/>
  <c r="E16" i="5"/>
  <c r="O15" i="5"/>
  <c r="M15" i="5"/>
  <c r="I15" i="5"/>
  <c r="G15" i="5"/>
  <c r="E15" i="5"/>
  <c r="O14" i="5"/>
  <c r="M14" i="5"/>
  <c r="I14" i="5"/>
  <c r="G14" i="5"/>
  <c r="E14" i="5"/>
  <c r="O13" i="5"/>
  <c r="M13" i="5"/>
  <c r="I13" i="5"/>
  <c r="G13" i="5"/>
  <c r="E13" i="5"/>
  <c r="O12" i="5"/>
  <c r="M12" i="5"/>
  <c r="I12" i="5"/>
  <c r="G12" i="5"/>
  <c r="E12" i="5"/>
  <c r="O11" i="5"/>
  <c r="M11" i="5"/>
  <c r="I11" i="5"/>
  <c r="G11" i="5"/>
  <c r="E11" i="5"/>
  <c r="O10" i="5"/>
  <c r="M10" i="5"/>
  <c r="I10" i="5"/>
  <c r="G10" i="5"/>
  <c r="E10" i="5"/>
  <c r="O9" i="5"/>
  <c r="M9" i="5"/>
  <c r="I9" i="5"/>
  <c r="G9" i="5"/>
  <c r="E9" i="5"/>
  <c r="O8" i="5"/>
  <c r="M8" i="5"/>
  <c r="I8" i="5"/>
  <c r="G8" i="5"/>
  <c r="E8" i="5"/>
  <c r="N17" i="4"/>
  <c r="O17" i="4" s="1"/>
  <c r="L17" i="4"/>
  <c r="M17" i="4" s="1"/>
  <c r="J17" i="4"/>
  <c r="K17" i="4" s="1"/>
  <c r="H17" i="4"/>
  <c r="I17" i="4" s="1"/>
  <c r="F17" i="4"/>
  <c r="G17" i="4" s="1"/>
  <c r="D17" i="4"/>
  <c r="E17" i="4" s="1"/>
  <c r="C17" i="4"/>
  <c r="O16" i="4"/>
  <c r="M16" i="4"/>
  <c r="K16" i="4"/>
  <c r="G16" i="4"/>
  <c r="E16" i="4"/>
  <c r="D16" i="4"/>
  <c r="O15" i="4"/>
  <c r="M15" i="4"/>
  <c r="I15" i="4"/>
  <c r="G15" i="4"/>
  <c r="E15" i="4"/>
  <c r="D15" i="4"/>
  <c r="O14" i="4"/>
  <c r="M14" i="4"/>
  <c r="I14" i="4"/>
  <c r="G14" i="4"/>
  <c r="E14" i="4"/>
  <c r="D14" i="4"/>
  <c r="O13" i="4"/>
  <c r="M13" i="4"/>
  <c r="I13" i="4"/>
  <c r="G13" i="4"/>
  <c r="E13" i="4"/>
  <c r="D13" i="4"/>
  <c r="O12" i="4"/>
  <c r="M12" i="4"/>
  <c r="I12" i="4"/>
  <c r="G12" i="4"/>
  <c r="E12" i="4"/>
  <c r="D12" i="4"/>
  <c r="O11" i="4"/>
  <c r="M11" i="4"/>
  <c r="I11" i="4"/>
  <c r="G11" i="4"/>
  <c r="E11" i="4"/>
  <c r="D11" i="4"/>
  <c r="O10" i="4"/>
  <c r="M10" i="4"/>
  <c r="I10" i="4"/>
  <c r="G10" i="4"/>
  <c r="E10" i="4"/>
  <c r="D10" i="4"/>
  <c r="O9" i="4"/>
  <c r="M9" i="4"/>
  <c r="I9" i="4"/>
  <c r="G9" i="4"/>
  <c r="E9" i="4"/>
  <c r="D9" i="4"/>
  <c r="O8" i="4"/>
  <c r="M8" i="4"/>
  <c r="I8" i="4"/>
  <c r="G8" i="4"/>
  <c r="E8" i="4"/>
  <c r="D8" i="4"/>
  <c r="N17" i="3"/>
  <c r="L17" i="3"/>
  <c r="M17" i="3" s="1"/>
  <c r="K17" i="3"/>
  <c r="J17" i="3"/>
  <c r="H17" i="3"/>
  <c r="F17" i="3"/>
  <c r="G17" i="3" s="1"/>
  <c r="C17" i="3"/>
  <c r="O17" i="3" s="1"/>
  <c r="O16" i="3"/>
  <c r="M16" i="3"/>
  <c r="K16" i="3"/>
  <c r="G16" i="3"/>
  <c r="D16" i="3"/>
  <c r="E16" i="3" s="1"/>
  <c r="O15" i="3"/>
  <c r="M15" i="3"/>
  <c r="I15" i="3"/>
  <c r="G15" i="3"/>
  <c r="D15" i="3"/>
  <c r="E15" i="3" s="1"/>
  <c r="O14" i="3"/>
  <c r="M14" i="3"/>
  <c r="I14" i="3"/>
  <c r="G14" i="3"/>
  <c r="D14" i="3"/>
  <c r="E14" i="3" s="1"/>
  <c r="O13" i="3"/>
  <c r="M13" i="3"/>
  <c r="I13" i="3"/>
  <c r="G13" i="3"/>
  <c r="D13" i="3"/>
  <c r="E13" i="3" s="1"/>
  <c r="O12" i="3"/>
  <c r="M12" i="3"/>
  <c r="I12" i="3"/>
  <c r="G12" i="3"/>
  <c r="D12" i="3"/>
  <c r="E12" i="3" s="1"/>
  <c r="O11" i="3"/>
  <c r="M11" i="3"/>
  <c r="I11" i="3"/>
  <c r="G11" i="3"/>
  <c r="D11" i="3"/>
  <c r="E11" i="3" s="1"/>
  <c r="O10" i="3"/>
  <c r="M10" i="3"/>
  <c r="I10" i="3"/>
  <c r="G10" i="3"/>
  <c r="D10" i="3"/>
  <c r="E10" i="3" s="1"/>
  <c r="O9" i="3"/>
  <c r="M9" i="3"/>
  <c r="I9" i="3"/>
  <c r="G9" i="3"/>
  <c r="D9" i="3"/>
  <c r="E9" i="3" s="1"/>
  <c r="O8" i="3"/>
  <c r="M8" i="3"/>
  <c r="I8" i="3"/>
  <c r="G8" i="3"/>
  <c r="D8" i="3"/>
  <c r="D17" i="3" s="1"/>
  <c r="E17" i="3" s="1"/>
  <c r="N17" i="2"/>
  <c r="L17" i="2"/>
  <c r="M17" i="2" s="1"/>
  <c r="J17" i="2"/>
  <c r="K17" i="2" s="1"/>
  <c r="H17" i="2"/>
  <c r="I17" i="2" s="1"/>
  <c r="F17" i="2"/>
  <c r="G17" i="2" s="1"/>
  <c r="D17" i="2"/>
  <c r="E17" i="2" s="1"/>
  <c r="C17" i="2"/>
  <c r="O17" i="2" s="1"/>
  <c r="O16" i="2"/>
  <c r="M16" i="2"/>
  <c r="K16" i="2"/>
  <c r="G16" i="2"/>
  <c r="E16" i="2"/>
  <c r="O15" i="2"/>
  <c r="M15" i="2"/>
  <c r="I15" i="2"/>
  <c r="G15" i="2"/>
  <c r="E15" i="2"/>
  <c r="O14" i="2"/>
  <c r="M14" i="2"/>
  <c r="I14" i="2"/>
  <c r="G14" i="2"/>
  <c r="E14" i="2"/>
  <c r="O13" i="2"/>
  <c r="M13" i="2"/>
  <c r="I13" i="2"/>
  <c r="G13" i="2"/>
  <c r="E13" i="2"/>
  <c r="O12" i="2"/>
  <c r="M12" i="2"/>
  <c r="I12" i="2"/>
  <c r="G12" i="2"/>
  <c r="E12" i="2"/>
  <c r="O11" i="2"/>
  <c r="M11" i="2"/>
  <c r="I11" i="2"/>
  <c r="G11" i="2"/>
  <c r="E11" i="2"/>
  <c r="O10" i="2"/>
  <c r="M10" i="2"/>
  <c r="I10" i="2"/>
  <c r="G10" i="2"/>
  <c r="E10" i="2"/>
  <c r="O9" i="2"/>
  <c r="M9" i="2"/>
  <c r="I9" i="2"/>
  <c r="G9" i="2"/>
  <c r="E9" i="2"/>
  <c r="O8" i="2"/>
  <c r="M8" i="2"/>
  <c r="I8" i="2"/>
  <c r="G8" i="2"/>
  <c r="E8" i="2"/>
  <c r="N17" i="1"/>
  <c r="O17" i="1" s="1"/>
  <c r="L17" i="1"/>
  <c r="J17" i="1"/>
  <c r="H17" i="1"/>
  <c r="I17" i="1" s="1"/>
  <c r="F17" i="1"/>
  <c r="G17" i="1" s="1"/>
  <c r="D17" i="1"/>
  <c r="E17" i="1" s="1"/>
  <c r="C17" i="1"/>
  <c r="D16" i="7" l="1"/>
  <c r="E16" i="7" s="1"/>
  <c r="I17" i="3"/>
  <c r="L16" i="7"/>
  <c r="M16" i="7" s="1"/>
  <c r="E8" i="3"/>
</calcChain>
</file>

<file path=xl/sharedStrings.xml><?xml version="1.0" encoding="utf-8"?>
<sst xmlns="http://schemas.openxmlformats.org/spreadsheetml/2006/main" count="242" uniqueCount="102">
  <si>
    <t xml:space="preserve">Consum de recursos per campus i per superfície </t>
  </si>
  <si>
    <t>Any 2022</t>
  </si>
  <si>
    <t>CAMPUS</t>
  </si>
  <si>
    <t>SUPERFÍCIES ÚTILS</t>
  </si>
  <si>
    <t>ENERGIA</t>
  </si>
  <si>
    <t>ELECTRICITAT</t>
  </si>
  <si>
    <t>GAS</t>
  </si>
  <si>
    <t>CLIMA</t>
  </si>
  <si>
    <r>
      <rPr>
        <b/>
        <sz val="10"/>
        <color rgb="FFFFFFFF"/>
        <rFont val="Arial"/>
        <family val="2"/>
      </rPr>
      <t>CO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</si>
  <si>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AIGUA m</t>
    </r>
    <r>
      <rPr>
        <b/>
        <sz val="8"/>
        <color rgb="FFFFFFFF"/>
        <rFont val="Arial"/>
        <family val="2"/>
      </rPr>
      <t>3</t>
    </r>
  </si>
  <si>
    <t>kWh totals</t>
  </si>
  <si>
    <t>kWh/m2</t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</si>
  <si>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</si>
  <si>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</si>
  <si>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</si>
  <si>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Tn CO</t>
    </r>
    <r>
      <rPr>
        <b/>
        <sz val="8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 totals</t>
    </r>
  </si>
  <si>
    <t>Kg</t>
  </si>
  <si>
    <r>
      <rPr>
        <b/>
        <sz val="10"/>
        <color rgb="FFFFFFFF"/>
        <rFont val="Arial"/>
        <family val="2"/>
      </rPr>
      <t>m</t>
    </r>
    <r>
      <rPr>
        <b/>
        <sz val="8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 totals</t>
    </r>
  </si>
  <si>
    <r>
      <rPr>
        <b/>
        <sz val="10"/>
        <color rgb="FFFFFFFF"/>
        <rFont val="Arial"/>
        <family val="2"/>
      </rPr>
      <t>m</t>
    </r>
    <r>
      <rPr>
        <b/>
        <sz val="8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</si>
  <si>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CO</t>
    </r>
    <r>
      <rPr>
        <b/>
        <sz val="8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/m</t>
    </r>
    <r>
      <rPr>
        <b/>
        <sz val="8"/>
        <color rgb="FFFFFFFF"/>
        <rFont val="Arial"/>
        <family val="2"/>
      </rPr>
      <t>2</t>
    </r>
  </si>
  <si>
    <t>NORD (Barcelona)</t>
  </si>
  <si>
    <t>SUD (Barcelona)</t>
  </si>
  <si>
    <t>NÀUTICA (Barcelona)</t>
  </si>
  <si>
    <t>BAIX LLOBREGAT</t>
  </si>
  <si>
    <t>TERRASSA</t>
  </si>
  <si>
    <t>VALLÈS</t>
  </si>
  <si>
    <t>VILANOVA</t>
  </si>
  <si>
    <t>MANRESA</t>
  </si>
  <si>
    <t>DIAGONAL BESÒS</t>
  </si>
  <si>
    <t>TOTAL UPC</t>
  </si>
  <si>
    <t>Dades a 31/12/2022</t>
  </si>
  <si>
    <r>
      <rPr>
        <b/>
        <sz val="10"/>
        <color rgb="FFFFFFFF"/>
        <rFont val="Arial"/>
        <family val="2"/>
      </rPr>
      <t>CO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</si>
  <si>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AIGUA m</t>
    </r>
    <r>
      <rPr>
        <b/>
        <sz val="8"/>
        <color rgb="FFFFFFFF"/>
        <rFont val="Arial"/>
        <family val="2"/>
      </rPr>
      <t>3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</si>
  <si>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</si>
  <si>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</si>
  <si>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</si>
  <si>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Tn CO</t>
    </r>
    <r>
      <rPr>
        <b/>
        <sz val="8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 totals</t>
    </r>
  </si>
  <si>
    <r>
      <rPr>
        <b/>
        <sz val="10"/>
        <color rgb="FFFFFFFF"/>
        <rFont val="Arial"/>
        <family val="2"/>
      </rPr>
      <t>m</t>
    </r>
    <r>
      <rPr>
        <b/>
        <sz val="8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 totals</t>
    </r>
  </si>
  <si>
    <r>
      <rPr>
        <b/>
        <sz val="10"/>
        <color rgb="FFFFFFFF"/>
        <rFont val="Arial"/>
        <family val="2"/>
      </rPr>
      <t>m</t>
    </r>
    <r>
      <rPr>
        <b/>
        <sz val="8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</si>
  <si>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CO</t>
    </r>
    <r>
      <rPr>
        <b/>
        <sz val="8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/m</t>
    </r>
    <r>
      <rPr>
        <b/>
        <sz val="8"/>
        <color rgb="FFFFFFFF"/>
        <rFont val="Arial"/>
        <family val="2"/>
      </rPr>
      <t>2</t>
    </r>
  </si>
  <si>
    <t>Any 2021</t>
  </si>
  <si>
    <r>
      <rPr>
        <b/>
        <sz val="10"/>
        <color rgb="FFFFFFFF"/>
        <rFont val="Arial"/>
        <family val="2"/>
      </rPr>
      <t>CO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</si>
  <si>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AIGUA m</t>
    </r>
    <r>
      <rPr>
        <b/>
        <sz val="8"/>
        <color rgb="FFFFFFFF"/>
        <rFont val="Arial"/>
        <family val="2"/>
      </rPr>
      <t>3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</si>
  <si>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</si>
  <si>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</si>
  <si>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</si>
  <si>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Tn CO</t>
    </r>
    <r>
      <rPr>
        <b/>
        <sz val="8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 totals</t>
    </r>
  </si>
  <si>
    <r>
      <rPr>
        <b/>
        <sz val="10"/>
        <color rgb="FFFFFFFF"/>
        <rFont val="Arial"/>
        <family val="2"/>
      </rPr>
      <t>m</t>
    </r>
    <r>
      <rPr>
        <b/>
        <sz val="8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 totals</t>
    </r>
  </si>
  <si>
    <r>
      <rPr>
        <b/>
        <sz val="10"/>
        <color rgb="FFFFFFFF"/>
        <rFont val="Arial"/>
        <family val="2"/>
      </rPr>
      <t>m</t>
    </r>
    <r>
      <rPr>
        <b/>
        <sz val="8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</si>
  <si>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CO</t>
    </r>
    <r>
      <rPr>
        <b/>
        <sz val="8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/m</t>
    </r>
    <r>
      <rPr>
        <b/>
        <sz val="8"/>
        <color rgb="FFFFFFFF"/>
        <rFont val="Arial"/>
        <family val="2"/>
      </rPr>
      <t>2</t>
    </r>
  </si>
  <si>
    <t>Dades a 31/12/2021</t>
  </si>
  <si>
    <t>Any 2020</t>
  </si>
  <si>
    <r>
      <rPr>
        <b/>
        <sz val="10"/>
        <color rgb="FFFFFFFF"/>
        <rFont val="Arial"/>
        <family val="2"/>
      </rPr>
      <t>CO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</si>
  <si>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AIGUA m</t>
    </r>
    <r>
      <rPr>
        <b/>
        <sz val="8"/>
        <color rgb="FFFFFFFF"/>
        <rFont val="Arial"/>
        <family val="2"/>
      </rPr>
      <t>3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</si>
  <si>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</si>
  <si>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</si>
  <si>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</si>
  <si>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Tn CO</t>
    </r>
    <r>
      <rPr>
        <b/>
        <sz val="8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 totals</t>
    </r>
  </si>
  <si>
    <r>
      <rPr>
        <b/>
        <sz val="10"/>
        <color rgb="FFFFFFFF"/>
        <rFont val="Arial"/>
        <family val="2"/>
      </rPr>
      <t>m</t>
    </r>
    <r>
      <rPr>
        <b/>
        <sz val="8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 totals</t>
    </r>
  </si>
  <si>
    <r>
      <rPr>
        <b/>
        <sz val="10"/>
        <color rgb="FFFFFFFF"/>
        <rFont val="Arial"/>
        <family val="2"/>
      </rPr>
      <t>m</t>
    </r>
    <r>
      <rPr>
        <b/>
        <sz val="8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</si>
  <si>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CO</t>
    </r>
    <r>
      <rPr>
        <b/>
        <sz val="8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/m</t>
    </r>
    <r>
      <rPr>
        <b/>
        <sz val="8"/>
        <color rgb="FFFFFFFF"/>
        <rFont val="Arial"/>
        <family val="2"/>
      </rPr>
      <t>2</t>
    </r>
  </si>
  <si>
    <t>Dades a 31/12/2020</t>
  </si>
  <si>
    <t>Any 2019</t>
  </si>
  <si>
    <r>
      <rPr>
        <b/>
        <sz val="10"/>
        <color rgb="FFFFFFFF"/>
        <rFont val="Arial"/>
        <family val="2"/>
      </rPr>
      <t>CO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</si>
  <si>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AIGUA m</t>
    </r>
    <r>
      <rPr>
        <b/>
        <sz val="8"/>
        <color rgb="FFFFFFFF"/>
        <rFont val="Arial"/>
        <family val="2"/>
      </rPr>
      <t>3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</si>
  <si>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</si>
  <si>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</si>
  <si>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</si>
  <si>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Tn CO</t>
    </r>
    <r>
      <rPr>
        <b/>
        <sz val="8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 totals</t>
    </r>
  </si>
  <si>
    <r>
      <rPr>
        <b/>
        <sz val="10"/>
        <color rgb="FFFFFFFF"/>
        <rFont val="Arial"/>
        <family val="2"/>
      </rPr>
      <t>m</t>
    </r>
    <r>
      <rPr>
        <b/>
        <sz val="8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 totals</t>
    </r>
  </si>
  <si>
    <r>
      <rPr>
        <b/>
        <sz val="10"/>
        <color rgb="FFFFFFFF"/>
        <rFont val="Arial"/>
        <family val="2"/>
      </rPr>
      <t>m</t>
    </r>
    <r>
      <rPr>
        <b/>
        <sz val="8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</si>
  <si>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CO</t>
    </r>
    <r>
      <rPr>
        <b/>
        <sz val="8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/m</t>
    </r>
    <r>
      <rPr>
        <b/>
        <sz val="8"/>
        <color rgb="FFFFFFFF"/>
        <rFont val="Arial"/>
        <family val="2"/>
      </rPr>
      <t>2</t>
    </r>
  </si>
  <si>
    <t>Dades a 31/12/2019</t>
  </si>
  <si>
    <t>Any 2018</t>
  </si>
  <si>
    <r>
      <rPr>
        <b/>
        <sz val="10"/>
        <color rgb="FFFFFFFF"/>
        <rFont val="Arial"/>
        <family val="2"/>
      </rPr>
      <t>CO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</si>
  <si>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AIGUA m</t>
    </r>
    <r>
      <rPr>
        <b/>
        <sz val="8"/>
        <color rgb="FFFFFFFF"/>
        <rFont val="Arial"/>
        <family val="2"/>
      </rPr>
      <t>3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</si>
  <si>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</si>
  <si>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</si>
  <si>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kWh/m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</si>
  <si>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Tn CO</t>
    </r>
    <r>
      <rPr>
        <b/>
        <sz val="8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 totals</t>
    </r>
  </si>
  <si>
    <r>
      <rPr>
        <b/>
        <sz val="10"/>
        <color rgb="FFFFFFFF"/>
        <rFont val="Arial"/>
        <family val="2"/>
      </rPr>
      <t>m</t>
    </r>
    <r>
      <rPr>
        <b/>
        <sz val="8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 totals</t>
    </r>
  </si>
  <si>
    <r>
      <rPr>
        <b/>
        <sz val="10"/>
        <color rgb="FFFFFFFF"/>
        <rFont val="Arial"/>
        <family val="2"/>
      </rPr>
      <t>m</t>
    </r>
    <r>
      <rPr>
        <b/>
        <sz val="8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/m</t>
    </r>
    <r>
      <rPr>
        <b/>
        <sz val="8"/>
        <color rgb="FFFFFFFF"/>
        <rFont val="Arial"/>
        <family val="2"/>
      </rPr>
      <t>2</t>
    </r>
  </si>
  <si>
    <r>
      <rPr>
        <b/>
        <sz val="10"/>
        <color rgb="FFFFFFFF"/>
        <rFont val="Arial"/>
        <family val="2"/>
      </rPr>
      <t>CO</t>
    </r>
    <r>
      <rPr>
        <b/>
        <sz val="8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/m</t>
    </r>
    <r>
      <rPr>
        <b/>
        <sz val="8"/>
        <color rgb="FFFFFFFF"/>
        <rFont val="Arial"/>
        <family val="2"/>
      </rPr>
      <t>2</t>
    </r>
  </si>
  <si>
    <t>Dades a 31/12/2018</t>
  </si>
  <si>
    <t>Any 2017</t>
  </si>
  <si>
    <r>
      <rPr>
        <b/>
        <sz val="10"/>
        <color theme="0"/>
        <rFont val="Arial"/>
        <family val="2"/>
      </rPr>
      <t>CO</t>
    </r>
    <r>
      <rPr>
        <b/>
        <vertAlign val="subscript"/>
        <sz val="10"/>
        <color theme="0"/>
        <rFont val="Arial"/>
        <family val="2"/>
      </rPr>
      <t>2</t>
    </r>
  </si>
  <si>
    <r>
      <rPr>
        <b/>
        <sz val="10"/>
        <color theme="0"/>
        <rFont val="Arial"/>
        <family val="2"/>
      </rPr>
      <t>AIGUA m</t>
    </r>
    <r>
      <rPr>
        <b/>
        <vertAlign val="superscript"/>
        <sz val="10"/>
        <color theme="0"/>
        <rFont val="Arial"/>
        <family val="2"/>
      </rPr>
      <t>3</t>
    </r>
  </si>
  <si>
    <r>
      <rPr>
        <b/>
        <sz val="10"/>
        <color theme="0"/>
        <rFont val="Arial"/>
        <family val="2"/>
      </rPr>
      <t>kWh/m</t>
    </r>
    <r>
      <rPr>
        <b/>
        <vertAlign val="superscript"/>
        <sz val="10"/>
        <color theme="0"/>
        <rFont val="Arial"/>
        <family val="2"/>
      </rPr>
      <t>2</t>
    </r>
  </si>
  <si>
    <r>
      <rPr>
        <b/>
        <sz val="10"/>
        <color theme="0"/>
        <rFont val="Arial"/>
        <family val="2"/>
      </rPr>
      <t>kWh/m</t>
    </r>
    <r>
      <rPr>
        <b/>
        <vertAlign val="superscript"/>
        <sz val="10"/>
        <color theme="0"/>
        <rFont val="Arial"/>
        <family val="2"/>
      </rPr>
      <t>2</t>
    </r>
  </si>
  <si>
    <r>
      <rPr>
        <b/>
        <sz val="10"/>
        <color theme="0"/>
        <rFont val="Arial"/>
        <family val="2"/>
      </rPr>
      <t>kWh/m</t>
    </r>
    <r>
      <rPr>
        <b/>
        <vertAlign val="superscript"/>
        <sz val="10"/>
        <color theme="0"/>
        <rFont val="Arial"/>
        <family val="2"/>
      </rPr>
      <t>2</t>
    </r>
  </si>
  <si>
    <r>
      <rPr>
        <b/>
        <sz val="10"/>
        <color theme="0"/>
        <rFont val="Arial"/>
        <family val="2"/>
      </rPr>
      <t>Tn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 xml:space="preserve"> totals</t>
    </r>
  </si>
  <si>
    <r>
      <rPr>
        <b/>
        <sz val="10"/>
        <color theme="0"/>
        <rFont val="Arial"/>
        <family val="2"/>
      </rPr>
      <t>Kg 
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/m</t>
    </r>
    <r>
      <rPr>
        <b/>
        <vertAlign val="superscript"/>
        <sz val="10"/>
        <color theme="0"/>
        <rFont val="Arial"/>
        <family val="2"/>
      </rPr>
      <t>2</t>
    </r>
  </si>
  <si>
    <r>
      <rPr>
        <b/>
        <sz val="10"/>
        <color theme="0"/>
        <rFont val="Arial"/>
        <family val="2"/>
      </rPr>
      <t>m</t>
    </r>
    <r>
      <rPr>
        <b/>
        <vertAlign val="superscript"/>
        <sz val="10"/>
        <color theme="0"/>
        <rFont val="Arial"/>
        <family val="2"/>
      </rPr>
      <t>3</t>
    </r>
    <r>
      <rPr>
        <b/>
        <sz val="10"/>
        <color theme="0"/>
        <rFont val="Arial"/>
        <family val="2"/>
      </rPr>
      <t xml:space="preserve"> totals</t>
    </r>
  </si>
  <si>
    <r>
      <rPr>
        <b/>
        <sz val="10"/>
        <color theme="0"/>
        <rFont val="Arial"/>
        <family val="2"/>
      </rPr>
      <t>m</t>
    </r>
    <r>
      <rPr>
        <b/>
        <vertAlign val="superscript"/>
        <sz val="10"/>
        <color theme="0"/>
        <rFont val="Arial"/>
        <family val="2"/>
      </rPr>
      <t>3</t>
    </r>
    <r>
      <rPr>
        <b/>
        <sz val="10"/>
        <color theme="0"/>
        <rFont val="Arial"/>
        <family val="2"/>
      </rPr>
      <t>/m</t>
    </r>
    <r>
      <rPr>
        <b/>
        <vertAlign val="superscript"/>
        <sz val="10"/>
        <color theme="0"/>
        <rFont val="Arial"/>
        <family val="2"/>
      </rPr>
      <t>2</t>
    </r>
  </si>
  <si>
    <t>Podeu trobar més informació  a http://www.upc.edu/sirena i a http://www.upc.edu/energia2020</t>
  </si>
  <si>
    <t>Dades a 31/12/2017</t>
  </si>
  <si>
    <t xml:space="preserve">Electricitat </t>
  </si>
  <si>
    <t>Gas</t>
  </si>
  <si>
    <r>
      <rPr>
        <sz val="10"/>
        <color theme="0"/>
        <rFont val="Arial"/>
        <family val="2"/>
      </rPr>
      <t>Co</t>
    </r>
    <r>
      <rPr>
        <vertAlign val="subscript"/>
        <sz val="10"/>
        <color theme="0"/>
        <rFont val="Arial"/>
        <family val="2"/>
      </rPr>
      <t xml:space="preserve">2 </t>
    </r>
    <r>
      <rPr>
        <sz val="10"/>
        <color theme="0"/>
        <rFont val="Arial"/>
        <family val="2"/>
      </rPr>
      <t>(Tn)</t>
    </r>
  </si>
  <si>
    <r>
      <rPr>
        <sz val="10"/>
        <color theme="0"/>
        <rFont val="Arial"/>
        <family val="2"/>
      </rPr>
      <t>Aigua (m</t>
    </r>
    <r>
      <rPr>
        <vertAlign val="superscript"/>
        <sz val="10"/>
        <color theme="0"/>
        <rFont val="Arial"/>
        <family val="2"/>
      </rPr>
      <t>3</t>
    </r>
    <r>
      <rPr>
        <sz val="10"/>
        <color theme="0"/>
        <rFont val="Arial"/>
        <family val="2"/>
      </rPr>
      <t>)</t>
    </r>
  </si>
  <si>
    <t>Dades a 31/12/2023</t>
  </si>
  <si>
    <t>Any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</si>
</sst>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€_-;\-* #,##0\ _€_-;_-* &quot;-&quot;??\ _€_-;_-@"/>
    <numFmt numFmtId="165" formatCode="_-* #,##0.00\ _€_-;\-* #,##0.00\ _€_-;_-* &quot;-&quot;??\ _€_-;_-@"/>
  </numFmts>
  <fonts count="25" x14ac:knownFonts="1">
    <font>
      <sz val="11"/>
      <color theme="1"/>
      <name val="Arial"/>
      <scheme val="minor"/>
    </font>
    <font>
      <b/>
      <sz val="11"/>
      <color rgb="FF1E4E79"/>
      <name val="Arial"/>
      <family val="2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sz val="11"/>
      <name val="Arial"/>
      <family val="2"/>
    </font>
    <font>
      <sz val="10"/>
      <color rgb="FF244062"/>
      <name val="Arial"/>
      <family val="2"/>
    </font>
    <font>
      <sz val="8"/>
      <color rgb="FF44546A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10"/>
      <color rgb="FFC55A11"/>
      <name val="Arial"/>
      <family val="2"/>
    </font>
    <font>
      <b/>
      <sz val="14"/>
      <color rgb="FF1E4E7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1E4E79"/>
      <name val="Arial"/>
      <family val="2"/>
    </font>
    <font>
      <sz val="8"/>
      <color rgb="FF1E4E79"/>
      <name val="Arial"/>
      <family val="2"/>
    </font>
    <font>
      <b/>
      <sz val="8"/>
      <color rgb="FFFFFFFF"/>
      <name val="Arial"/>
      <family val="2"/>
    </font>
    <font>
      <b/>
      <vertAlign val="subscript"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vertAlign val="superscript"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B8CCE4"/>
        <bgColor rgb="FFB8CCE4"/>
      </patternFill>
    </fill>
    <fill>
      <patternFill patternType="solid">
        <fgColor rgb="FFDEEAF6"/>
        <bgColor rgb="FFDEEAF6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2E75B5"/>
        <bgColor rgb="FF2E75B5"/>
      </patternFill>
    </fill>
    <fill>
      <patternFill patternType="solid">
        <fgColor rgb="FFBDD6EE"/>
        <bgColor rgb="FFBDD6EE"/>
      </patternFill>
    </fill>
  </fills>
  <borders count="51">
    <border>
      <left/>
      <right/>
      <top/>
      <bottom/>
      <diagonal/>
    </border>
    <border>
      <left style="thin">
        <color rgb="FF44546A"/>
      </left>
      <right/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44546A"/>
      </left>
      <right/>
      <top/>
      <bottom style="thin">
        <color rgb="FF44546A"/>
      </bottom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0" xfId="0" applyFont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horizontal="right" vertical="center"/>
    </xf>
    <xf numFmtId="1" fontId="5" fillId="3" borderId="17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4" fontId="5" fillId="3" borderId="17" xfId="0" applyNumberFormat="1" applyFont="1" applyFill="1" applyBorder="1" applyAlignment="1">
      <alignment horizontal="right" vertical="center"/>
    </xf>
    <xf numFmtId="2" fontId="5" fillId="3" borderId="19" xfId="0" applyNumberFormat="1" applyFont="1" applyFill="1" applyBorder="1" applyAlignment="1">
      <alignment horizontal="right" vertical="center"/>
    </xf>
    <xf numFmtId="3" fontId="5" fillId="3" borderId="18" xfId="0" applyNumberFormat="1" applyFont="1" applyFill="1" applyBorder="1" applyAlignment="1">
      <alignment horizontal="right" vertical="center"/>
    </xf>
    <xf numFmtId="0" fontId="5" fillId="4" borderId="18" xfId="0" applyFont="1" applyFill="1" applyBorder="1" applyAlignment="1">
      <alignment vertical="center"/>
    </xf>
    <xf numFmtId="3" fontId="5" fillId="4" borderId="17" xfId="0" applyNumberFormat="1" applyFont="1" applyFill="1" applyBorder="1" applyAlignment="1">
      <alignment horizontal="right" vertical="center"/>
    </xf>
    <xf numFmtId="1" fontId="5" fillId="4" borderId="17" xfId="0" applyNumberFormat="1" applyFont="1" applyFill="1" applyBorder="1" applyAlignment="1">
      <alignment horizontal="right" vertical="center"/>
    </xf>
    <xf numFmtId="3" fontId="5" fillId="4" borderId="17" xfId="0" applyNumberFormat="1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center" vertical="center"/>
    </xf>
    <xf numFmtId="4" fontId="5" fillId="4" borderId="17" xfId="0" applyNumberFormat="1" applyFont="1" applyFill="1" applyBorder="1" applyAlignment="1">
      <alignment horizontal="right" vertical="center"/>
    </xf>
    <xf numFmtId="2" fontId="5" fillId="4" borderId="19" xfId="0" applyNumberFormat="1" applyFont="1" applyFill="1" applyBorder="1" applyAlignment="1">
      <alignment horizontal="right" vertical="center"/>
    </xf>
    <xf numFmtId="3" fontId="5" fillId="4" borderId="18" xfId="0" applyNumberFormat="1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left" vertical="center"/>
    </xf>
    <xf numFmtId="1" fontId="5" fillId="3" borderId="17" xfId="0" applyNumberFormat="1" applyFont="1" applyFill="1" applyBorder="1" applyAlignment="1">
      <alignment horizontal="center" vertical="center"/>
    </xf>
    <xf numFmtId="4" fontId="5" fillId="3" borderId="17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3" fontId="3" fillId="2" borderId="17" xfId="0" applyNumberFormat="1" applyFont="1" applyFill="1" applyBorder="1" applyAlignment="1">
      <alignment horizontal="right" vertical="center"/>
    </xf>
    <xf numFmtId="164" fontId="3" fillId="2" borderId="17" xfId="0" applyNumberFormat="1" applyFont="1" applyFill="1" applyBorder="1" applyAlignment="1">
      <alignment horizontal="right" vertical="center"/>
    </xf>
    <xf numFmtId="1" fontId="3" fillId="2" borderId="17" xfId="0" applyNumberFormat="1" applyFont="1" applyFill="1" applyBorder="1" applyAlignment="1">
      <alignment horizontal="right" vertical="center"/>
    </xf>
    <xf numFmtId="2" fontId="3" fillId="2" borderId="19" xfId="0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applyFont="1" applyAlignment="1">
      <alignment horizontal="left"/>
    </xf>
    <xf numFmtId="0" fontId="7" fillId="0" borderId="0" xfId="0" applyFont="1" applyAlignment="1"/>
    <xf numFmtId="164" fontId="2" fillId="0" borderId="0" xfId="0" applyNumberFormat="1" applyFont="1"/>
    <xf numFmtId="0" fontId="8" fillId="0" borderId="0" xfId="0" applyFont="1" applyAlignment="1">
      <alignment horizontal="left"/>
    </xf>
    <xf numFmtId="165" fontId="8" fillId="0" borderId="0" xfId="0" applyNumberFormat="1" applyFont="1"/>
    <xf numFmtId="165" fontId="2" fillId="0" borderId="0" xfId="0" applyNumberFormat="1" applyFont="1"/>
    <xf numFmtId="164" fontId="8" fillId="0" borderId="0" xfId="0" applyNumberFormat="1" applyFont="1"/>
    <xf numFmtId="3" fontId="5" fillId="3" borderId="18" xfId="0" applyNumberFormat="1" applyFont="1" applyFill="1" applyBorder="1" applyAlignment="1">
      <alignment horizontal="right" vertical="center"/>
    </xf>
    <xf numFmtId="3" fontId="5" fillId="4" borderId="18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5" fillId="5" borderId="18" xfId="0" applyFont="1" applyFill="1" applyBorder="1" applyAlignment="1">
      <alignment vertical="center"/>
    </xf>
    <xf numFmtId="3" fontId="5" fillId="5" borderId="17" xfId="0" applyNumberFormat="1" applyFont="1" applyFill="1" applyBorder="1" applyAlignment="1">
      <alignment horizontal="right" vertical="center"/>
    </xf>
    <xf numFmtId="1" fontId="5" fillId="5" borderId="17" xfId="0" applyNumberFormat="1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center" vertical="center"/>
    </xf>
    <xf numFmtId="4" fontId="5" fillId="5" borderId="17" xfId="0" applyNumberFormat="1" applyFont="1" applyFill="1" applyBorder="1" applyAlignment="1">
      <alignment horizontal="right" vertical="center"/>
    </xf>
    <xf numFmtId="2" fontId="5" fillId="5" borderId="19" xfId="0" applyNumberFormat="1" applyFont="1" applyFill="1" applyBorder="1" applyAlignment="1">
      <alignment horizontal="right" vertical="center"/>
    </xf>
    <xf numFmtId="3" fontId="5" fillId="5" borderId="18" xfId="0" applyNumberFormat="1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4" fontId="3" fillId="2" borderId="17" xfId="0" applyNumberFormat="1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 vertical="center"/>
    </xf>
    <xf numFmtId="0" fontId="10" fillId="0" borderId="0" xfId="0" applyFont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11" fillId="0" borderId="0" xfId="0" applyFont="1" applyAlignment="1">
      <alignment horizontal="left"/>
    </xf>
    <xf numFmtId="164" fontId="11" fillId="0" borderId="0" xfId="0" applyNumberFormat="1" applyFont="1"/>
    <xf numFmtId="165" fontId="11" fillId="0" borderId="0" xfId="0" applyNumberFormat="1" applyFont="1"/>
    <xf numFmtId="165" fontId="9" fillId="0" borderId="0" xfId="0" applyNumberFormat="1" applyFont="1"/>
    <xf numFmtId="0" fontId="12" fillId="6" borderId="31" xfId="0" applyFont="1" applyFill="1" applyBorder="1"/>
    <xf numFmtId="0" fontId="14" fillId="7" borderId="31" xfId="0" applyFont="1" applyFill="1" applyBorder="1"/>
    <xf numFmtId="0" fontId="15" fillId="6" borderId="31" xfId="0" applyFont="1" applyFill="1" applyBorder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2" fillId="6" borderId="32" xfId="0" applyFont="1" applyFill="1" applyBorder="1"/>
    <xf numFmtId="0" fontId="15" fillId="7" borderId="33" xfId="0" applyFont="1" applyFill="1" applyBorder="1"/>
    <xf numFmtId="0" fontId="14" fillId="7" borderId="33" xfId="0" applyFont="1" applyFill="1" applyBorder="1"/>
    <xf numFmtId="0" fontId="14" fillId="7" borderId="34" xfId="0" applyFont="1" applyFill="1" applyBorder="1"/>
    <xf numFmtId="0" fontId="16" fillId="6" borderId="31" xfId="0" applyFont="1" applyFill="1" applyBorder="1"/>
    <xf numFmtId="0" fontId="12" fillId="6" borderId="35" xfId="0" applyFont="1" applyFill="1" applyBorder="1"/>
    <xf numFmtId="0" fontId="16" fillId="7" borderId="40" xfId="0" applyFont="1" applyFill="1" applyBorder="1"/>
    <xf numFmtId="0" fontId="17" fillId="8" borderId="42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 wrapText="1"/>
    </xf>
    <xf numFmtId="164" fontId="15" fillId="6" borderId="31" xfId="0" applyNumberFormat="1" applyFont="1" applyFill="1" applyBorder="1"/>
    <xf numFmtId="0" fontId="18" fillId="9" borderId="42" xfId="0" applyFont="1" applyFill="1" applyBorder="1" applyAlignment="1">
      <alignment vertical="center"/>
    </xf>
    <xf numFmtId="3" fontId="18" fillId="9" borderId="42" xfId="0" applyNumberFormat="1" applyFont="1" applyFill="1" applyBorder="1" applyAlignment="1">
      <alignment horizontal="right" vertical="center"/>
    </xf>
    <xf numFmtId="3" fontId="18" fillId="9" borderId="42" xfId="0" applyNumberFormat="1" applyFont="1" applyFill="1" applyBorder="1" applyAlignment="1">
      <alignment horizontal="center" vertical="center"/>
    </xf>
    <xf numFmtId="4" fontId="18" fillId="9" borderId="43" xfId="0" applyNumberFormat="1" applyFont="1" applyFill="1" applyBorder="1" applyAlignment="1">
      <alignment horizontal="right" vertical="center"/>
    </xf>
    <xf numFmtId="0" fontId="18" fillId="4" borderId="42" xfId="0" applyFont="1" applyFill="1" applyBorder="1" applyAlignment="1">
      <alignment vertical="center"/>
    </xf>
    <xf numFmtId="3" fontId="18" fillId="4" borderId="42" xfId="0" applyNumberFormat="1" applyFont="1" applyFill="1" applyBorder="1" applyAlignment="1">
      <alignment horizontal="right" vertical="center"/>
    </xf>
    <xf numFmtId="3" fontId="18" fillId="4" borderId="42" xfId="0" applyNumberFormat="1" applyFont="1" applyFill="1" applyBorder="1" applyAlignment="1">
      <alignment horizontal="center" vertical="center"/>
    </xf>
    <xf numFmtId="4" fontId="18" fillId="4" borderId="43" xfId="0" applyNumberFormat="1" applyFont="1" applyFill="1" applyBorder="1" applyAlignment="1">
      <alignment horizontal="right" vertical="center"/>
    </xf>
    <xf numFmtId="3" fontId="18" fillId="9" borderId="42" xfId="0" applyNumberFormat="1" applyFont="1" applyFill="1" applyBorder="1" applyAlignment="1">
      <alignment horizontal="left" vertical="center"/>
    </xf>
    <xf numFmtId="3" fontId="17" fillId="8" borderId="42" xfId="0" applyNumberFormat="1" applyFont="1" applyFill="1" applyBorder="1" applyAlignment="1">
      <alignment vertical="center"/>
    </xf>
    <xf numFmtId="4" fontId="17" fillId="8" borderId="43" xfId="0" applyNumberFormat="1" applyFont="1" applyFill="1" applyBorder="1" applyAlignment="1">
      <alignment vertical="center"/>
    </xf>
    <xf numFmtId="0" fontId="12" fillId="6" borderId="45" xfId="0" applyFont="1" applyFill="1" applyBorder="1"/>
    <xf numFmtId="0" fontId="12" fillId="6" borderId="46" xfId="0" applyFont="1" applyFill="1" applyBorder="1"/>
    <xf numFmtId="0" fontId="10" fillId="6" borderId="47" xfId="0" applyFont="1" applyFill="1" applyBorder="1"/>
    <xf numFmtId="0" fontId="12" fillId="6" borderId="47" xfId="0" applyFont="1" applyFill="1" applyBorder="1"/>
    <xf numFmtId="0" fontId="12" fillId="6" borderId="48" xfId="0" applyFont="1" applyFill="1" applyBorder="1"/>
    <xf numFmtId="0" fontId="12" fillId="6" borderId="49" xfId="0" applyFont="1" applyFill="1" applyBorder="1"/>
    <xf numFmtId="0" fontId="14" fillId="7" borderId="50" xfId="0" applyFont="1" applyFill="1" applyBorder="1"/>
    <xf numFmtId="0" fontId="15" fillId="7" borderId="31" xfId="0" applyFont="1" applyFill="1" applyBorder="1"/>
    <xf numFmtId="0" fontId="16" fillId="7" borderId="31" xfId="0" applyFont="1" applyFill="1" applyBorder="1"/>
    <xf numFmtId="0" fontId="14" fillId="7" borderId="31" xfId="0" applyFont="1" applyFill="1" applyBorder="1" applyAlignment="1">
      <alignment horizontal="right"/>
    </xf>
    <xf numFmtId="0" fontId="14" fillId="7" borderId="31" xfId="0" applyFont="1" applyFill="1" applyBorder="1" applyAlignment="1">
      <alignment vertical="center"/>
    </xf>
    <xf numFmtId="3" fontId="14" fillId="7" borderId="31" xfId="0" applyNumberFormat="1" applyFont="1" applyFill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3" fillId="2" borderId="1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4" fillId="0" borderId="11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17" fillId="8" borderId="37" xfId="0" applyFont="1" applyFill="1" applyBorder="1" applyAlignment="1">
      <alignment horizontal="center" vertical="center" wrapText="1"/>
    </xf>
    <xf numFmtId="0" fontId="4" fillId="0" borderId="38" xfId="0" applyFont="1" applyBorder="1"/>
    <xf numFmtId="0" fontId="19" fillId="6" borderId="37" xfId="0" applyFont="1" applyFill="1" applyBorder="1" applyAlignment="1">
      <alignment horizontal="left"/>
    </xf>
    <xf numFmtId="0" fontId="4" fillId="0" borderId="44" xfId="0" applyFont="1" applyBorder="1"/>
    <xf numFmtId="0" fontId="4" fillId="0" borderId="39" xfId="0" applyFont="1" applyBorder="1"/>
    <xf numFmtId="0" fontId="13" fillId="0" borderId="0" xfId="0" applyFont="1" applyAlignment="1">
      <alignment horizontal="left"/>
    </xf>
    <xf numFmtId="0" fontId="17" fillId="8" borderId="36" xfId="0" applyFont="1" applyFill="1" applyBorder="1" applyAlignment="1">
      <alignment horizontal="center" vertical="center" wrapText="1"/>
    </xf>
    <xf numFmtId="0" fontId="4" fillId="0" borderId="41" xfId="0" applyFont="1" applyBorder="1"/>
    <xf numFmtId="2" fontId="3" fillId="2" borderId="1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chemeClr val="accent1"/>
                </a:solidFill>
                <a:latin typeface="Arial"/>
              </a:defRPr>
            </a:pPr>
            <a:r>
              <a:rPr sz="1000" b="1" i="0">
                <a:solidFill>
                  <a:schemeClr val="accent1"/>
                </a:solidFill>
                <a:latin typeface="Arial"/>
              </a:rPr>
              <a:t>Evolució consum d'Energia (kWh)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Electricitat </c:v>
          </c:tx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numRef>
              <c:f>'2017'!$E$24:$E$28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'2017'!$F$24:$F$28</c:f>
              <c:numCache>
                <c:formatCode>#,##0</c:formatCode>
                <c:ptCount val="5"/>
                <c:pt idx="0">
                  <c:v>29958213.96875</c:v>
                </c:pt>
                <c:pt idx="1">
                  <c:v>27682421.657918502</c:v>
                </c:pt>
                <c:pt idx="2">
                  <c:v>27258177</c:v>
                </c:pt>
                <c:pt idx="3">
                  <c:v>28355373</c:v>
                </c:pt>
                <c:pt idx="4">
                  <c:v>29324299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B-4D85-BBE7-E0F4B681168B}"/>
            </c:ext>
          </c:extLst>
        </c:ser>
        <c:ser>
          <c:idx val="1"/>
          <c:order val="1"/>
          <c:tx>
            <c:v>Gas</c:v>
          </c:tx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numRef>
              <c:f>'2017'!$E$24:$E$28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'2017'!$G$24:$G$28</c:f>
              <c:numCache>
                <c:formatCode>#,##0</c:formatCode>
                <c:ptCount val="5"/>
                <c:pt idx="0">
                  <c:v>13282642</c:v>
                </c:pt>
                <c:pt idx="1">
                  <c:v>11441025</c:v>
                </c:pt>
                <c:pt idx="2">
                  <c:v>10127600</c:v>
                </c:pt>
                <c:pt idx="3">
                  <c:v>11526388</c:v>
                </c:pt>
                <c:pt idx="4">
                  <c:v>12732127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0B-4D85-BBE7-E0F4B681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138318"/>
        <c:axId val="498975011"/>
      </c:lineChart>
      <c:catAx>
        <c:axId val="2561383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chemeClr val="accent1"/>
                </a:solidFill>
                <a:latin typeface="Arial"/>
              </a:defRPr>
            </a:pPr>
            <a:endParaRPr lang="es-ES"/>
          </a:p>
        </c:txPr>
        <c:crossAx val="498975011"/>
        <c:crosses val="autoZero"/>
        <c:auto val="1"/>
        <c:lblAlgn val="ctr"/>
        <c:lblOffset val="100"/>
        <c:noMultiLvlLbl val="1"/>
      </c:catAx>
      <c:valAx>
        <c:axId val="4989750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chemeClr val="accent1"/>
                </a:solidFill>
                <a:latin typeface="Arial"/>
              </a:defRPr>
            </a:pPr>
            <a:endParaRPr lang="es-ES"/>
          </a:p>
        </c:txPr>
        <c:crossAx val="25613831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chemeClr val="accent1"/>
              </a:solidFill>
              <a:latin typeface="Arial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chemeClr val="accent1"/>
                </a:solidFill>
                <a:latin typeface="Arial"/>
              </a:defRPr>
            </a:pPr>
            <a:r>
              <a:rPr sz="1000" b="1" i="0">
                <a:solidFill>
                  <a:schemeClr val="accent1"/>
                </a:solidFill>
                <a:latin typeface="Arial"/>
              </a:rPr>
              <a:t>Evolució emissions de Co2 (Tn)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Co2 (Tn)</c:v>
          </c:tx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numRef>
              <c:f>'2017'!$E$24:$E$28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'2017'!$H$24:$H$28</c:f>
              <c:numCache>
                <c:formatCode>#,##0</c:formatCode>
                <c:ptCount val="5"/>
                <c:pt idx="0">
                  <c:v>10456.1318996563</c:v>
                </c:pt>
                <c:pt idx="1">
                  <c:v>9460</c:v>
                </c:pt>
                <c:pt idx="2">
                  <c:v>9152</c:v>
                </c:pt>
                <c:pt idx="3">
                  <c:v>10808</c:v>
                </c:pt>
                <c:pt idx="4">
                  <c:v>11324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C-4C27-A338-E93B36D9F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44872"/>
        <c:axId val="1948227164"/>
      </c:lineChart>
      <c:catAx>
        <c:axId val="184844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chemeClr val="accent1"/>
                </a:solidFill>
                <a:latin typeface="Arial"/>
              </a:defRPr>
            </a:pPr>
            <a:endParaRPr lang="es-ES"/>
          </a:p>
        </c:txPr>
        <c:crossAx val="1948227164"/>
        <c:crosses val="autoZero"/>
        <c:auto val="1"/>
        <c:lblAlgn val="ctr"/>
        <c:lblOffset val="100"/>
        <c:noMultiLvlLbl val="1"/>
      </c:catAx>
      <c:valAx>
        <c:axId val="1948227164"/>
        <c:scaling>
          <c:orientation val="minMax"/>
          <c:min val="8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chemeClr val="accent1"/>
                </a:solidFill>
                <a:latin typeface="Arial"/>
              </a:defRPr>
            </a:pPr>
            <a:endParaRPr lang="es-ES"/>
          </a:p>
        </c:txPr>
        <c:crossAx val="18484487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chemeClr val="accent1"/>
                </a:solidFill>
                <a:latin typeface="Arial"/>
              </a:defRPr>
            </a:pPr>
            <a:r>
              <a:rPr sz="1000" b="1" i="0">
                <a:solidFill>
                  <a:schemeClr val="accent1"/>
                </a:solidFill>
                <a:latin typeface="Arial"/>
              </a:rPr>
              <a:t>Evolució consum d'Aigua (m3)</a:t>
            </a:r>
          </a:p>
        </c:rich>
      </c:tx>
      <c:layout>
        <c:manualLayout>
          <c:xMode val="edge"/>
          <c:yMode val="edge"/>
          <c:x val="0.19906103286384977"/>
          <c:y val="3.24074074074074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Aigua (m3)</c:v>
          </c:tx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numRef>
              <c:f>'2017'!$E$24:$E$28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'2017'!$I$24:$I$28</c:f>
              <c:numCache>
                <c:formatCode>#,##0</c:formatCode>
                <c:ptCount val="5"/>
                <c:pt idx="0">
                  <c:v>85688</c:v>
                </c:pt>
                <c:pt idx="1">
                  <c:v>75679</c:v>
                </c:pt>
                <c:pt idx="2">
                  <c:v>93856</c:v>
                </c:pt>
                <c:pt idx="3">
                  <c:v>102674</c:v>
                </c:pt>
                <c:pt idx="4">
                  <c:v>101340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5-48E7-B4A8-C41CB2193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232535"/>
        <c:axId val="689093396"/>
      </c:lineChart>
      <c:catAx>
        <c:axId val="892232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chemeClr val="accent1"/>
                </a:solidFill>
                <a:latin typeface="Arial"/>
              </a:defRPr>
            </a:pPr>
            <a:endParaRPr lang="es-ES"/>
          </a:p>
        </c:txPr>
        <c:crossAx val="689093396"/>
        <c:crosses val="autoZero"/>
        <c:auto val="1"/>
        <c:lblAlgn val="ctr"/>
        <c:lblOffset val="100"/>
        <c:noMultiLvlLbl val="1"/>
      </c:catAx>
      <c:valAx>
        <c:axId val="689093396"/>
        <c:scaling>
          <c:orientation val="minMax"/>
          <c:min val="7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chemeClr val="accent1"/>
                </a:solidFill>
                <a:latin typeface="Arial"/>
              </a:defRPr>
            </a:pPr>
            <a:endParaRPr lang="es-ES"/>
          </a:p>
        </c:txPr>
        <c:crossAx val="892232535"/>
        <c:crosses val="autoZero"/>
        <c:crossBetween val="between"/>
        <c:majorUnit val="5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20</xdr:row>
      <xdr:rowOff>95250</xdr:rowOff>
    </xdr:from>
    <xdr:ext cx="3876675" cy="2533650"/>
    <xdr:graphicFrame macro="">
      <xdr:nvGraphicFramePr>
        <xdr:cNvPr id="187012176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142875</xdr:colOff>
      <xdr:row>20</xdr:row>
      <xdr:rowOff>95250</xdr:rowOff>
    </xdr:from>
    <xdr:ext cx="4076700" cy="2533650"/>
    <xdr:graphicFrame macro="">
      <xdr:nvGraphicFramePr>
        <xdr:cNvPr id="189161118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152400</xdr:colOff>
      <xdr:row>20</xdr:row>
      <xdr:rowOff>76200</xdr:rowOff>
    </xdr:from>
    <xdr:ext cx="4152900" cy="2543175"/>
    <xdr:graphicFrame macro="">
      <xdr:nvGraphicFramePr>
        <xdr:cNvPr id="2113191040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showGridLines="0" tabSelected="1" workbookViewId="0">
      <selection activeCell="N1" sqref="N1"/>
    </sheetView>
  </sheetViews>
  <sheetFormatPr defaultColWidth="12.59765625" defaultRowHeight="15" customHeight="1" x14ac:dyDescent="0.25"/>
  <cols>
    <col min="1" max="1" width="0.59765625" customWidth="1"/>
    <col min="2" max="2" width="17.59765625" customWidth="1"/>
    <col min="3" max="3" width="12.69921875" customWidth="1"/>
    <col min="4" max="4" width="11.09765625" customWidth="1"/>
    <col min="5" max="5" width="11.69921875" customWidth="1"/>
    <col min="6" max="6" width="11.296875" customWidth="1"/>
    <col min="7" max="7" width="9.3984375" customWidth="1"/>
    <col min="8" max="8" width="10.09765625" customWidth="1"/>
    <col min="9" max="9" width="10.5" customWidth="1"/>
    <col min="10" max="10" width="10.69921875" customWidth="1"/>
    <col min="11" max="11" width="8.8984375" customWidth="1"/>
    <col min="12" max="13" width="10.09765625" customWidth="1"/>
    <col min="14" max="14" width="9.296875" customWidth="1"/>
    <col min="15" max="15" width="8.59765625" customWidth="1"/>
    <col min="16" max="16" width="0.8984375" customWidth="1"/>
  </cols>
  <sheetData>
    <row r="1" spans="1:16" ht="14.25" customHeight="1" x14ac:dyDescent="0.25">
      <c r="B1" s="120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6" ht="14.25" customHeight="1" x14ac:dyDescent="0.25">
      <c r="B2" s="1"/>
    </row>
    <row r="3" spans="1:16" ht="14.25" customHeight="1" x14ac:dyDescent="0.25">
      <c r="B3" s="120" t="s">
        <v>101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6" ht="5.25" customHeigh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ht="14.25" customHeight="1" x14ac:dyDescent="0.3">
      <c r="A5" s="5"/>
      <c r="B5" s="116" t="s">
        <v>2</v>
      </c>
      <c r="C5" s="123" t="s">
        <v>3</v>
      </c>
      <c r="D5" s="113" t="s">
        <v>4</v>
      </c>
      <c r="E5" s="114"/>
      <c r="F5" s="113" t="s">
        <v>5</v>
      </c>
      <c r="G5" s="114"/>
      <c r="H5" s="113" t="s">
        <v>6</v>
      </c>
      <c r="I5" s="114"/>
      <c r="J5" s="113" t="s">
        <v>7</v>
      </c>
      <c r="K5" s="114"/>
      <c r="L5" s="113" t="s">
        <v>8</v>
      </c>
      <c r="M5" s="114"/>
      <c r="N5" s="113" t="s">
        <v>9</v>
      </c>
      <c r="O5" s="115"/>
      <c r="P5" s="6"/>
    </row>
    <row r="6" spans="1:16" ht="14.25" customHeight="1" x14ac:dyDescent="0.3">
      <c r="A6" s="5"/>
      <c r="B6" s="122"/>
      <c r="C6" s="124"/>
      <c r="D6" s="116" t="s">
        <v>10</v>
      </c>
      <c r="E6" s="116" t="s">
        <v>11</v>
      </c>
      <c r="F6" s="116" t="s">
        <v>10</v>
      </c>
      <c r="G6" s="116" t="s">
        <v>12</v>
      </c>
      <c r="H6" s="116" t="s">
        <v>10</v>
      </c>
      <c r="I6" s="116" t="s">
        <v>13</v>
      </c>
      <c r="J6" s="116" t="s">
        <v>10</v>
      </c>
      <c r="K6" s="116" t="s">
        <v>14</v>
      </c>
      <c r="L6" s="116" t="s">
        <v>15</v>
      </c>
      <c r="M6" s="7" t="s">
        <v>16</v>
      </c>
      <c r="N6" s="116" t="s">
        <v>17</v>
      </c>
      <c r="O6" s="118" t="s">
        <v>18</v>
      </c>
      <c r="P6" s="6"/>
    </row>
    <row r="7" spans="1:16" ht="14.25" customHeight="1" x14ac:dyDescent="0.3">
      <c r="A7" s="5"/>
      <c r="B7" s="117"/>
      <c r="C7" s="119"/>
      <c r="D7" s="117"/>
      <c r="E7" s="117"/>
      <c r="F7" s="117"/>
      <c r="G7" s="117"/>
      <c r="H7" s="117"/>
      <c r="I7" s="117"/>
      <c r="J7" s="117"/>
      <c r="K7" s="117"/>
      <c r="L7" s="117"/>
      <c r="M7" s="8" t="s">
        <v>19</v>
      </c>
      <c r="N7" s="117"/>
      <c r="O7" s="119"/>
      <c r="P7" s="6"/>
    </row>
    <row r="8" spans="1:16" ht="18" customHeight="1" x14ac:dyDescent="0.3">
      <c r="A8" s="5"/>
      <c r="B8" s="9" t="s">
        <v>20</v>
      </c>
      <c r="C8" s="10">
        <v>118937.01</v>
      </c>
      <c r="D8" s="10">
        <v>13772432.91</v>
      </c>
      <c r="E8" s="11">
        <f t="shared" ref="E8:E16" si="0">D8/C8</f>
        <v>115.79602438299064</v>
      </c>
      <c r="F8" s="12">
        <v>10526649.91</v>
      </c>
      <c r="G8" s="11">
        <f t="shared" ref="G8:G16" si="1">F8/C8</f>
        <v>88.506091669867942</v>
      </c>
      <c r="H8" s="12">
        <v>3245783</v>
      </c>
      <c r="I8" s="11">
        <f t="shared" ref="I8:I15" si="2">H8/C8</f>
        <v>27.289932713122688</v>
      </c>
      <c r="J8" s="13"/>
      <c r="K8" s="13"/>
      <c r="L8" s="14">
        <v>584.24093999999991</v>
      </c>
      <c r="M8" s="15">
        <f t="shared" ref="M8:M25" si="3">L8*1000/C8</f>
        <v>4.9121878883620829</v>
      </c>
      <c r="N8" s="16">
        <v>30842</v>
      </c>
      <c r="O8" s="15">
        <f t="shared" ref="O8:O16" si="4">N8/C8</f>
        <v>0.25931373253792073</v>
      </c>
      <c r="P8" s="6"/>
    </row>
    <row r="9" spans="1:16" ht="18" customHeight="1" x14ac:dyDescent="0.3">
      <c r="A9" s="5"/>
      <c r="B9" s="17" t="s">
        <v>21</v>
      </c>
      <c r="C9" s="18">
        <v>88383.55</v>
      </c>
      <c r="D9" s="18">
        <v>6406906</v>
      </c>
      <c r="E9" s="19">
        <f t="shared" si="0"/>
        <v>72.489801552438209</v>
      </c>
      <c r="F9" s="20">
        <v>3895146</v>
      </c>
      <c r="G9" s="19">
        <f t="shared" si="1"/>
        <v>44.070938540033751</v>
      </c>
      <c r="H9" s="20">
        <v>2511760</v>
      </c>
      <c r="I9" s="19">
        <f t="shared" si="2"/>
        <v>28.418863012404458</v>
      </c>
      <c r="J9" s="21"/>
      <c r="K9" s="21"/>
      <c r="L9" s="22">
        <v>452.11680000000001</v>
      </c>
      <c r="M9" s="23">
        <f t="shared" si="3"/>
        <v>5.1153953422328025</v>
      </c>
      <c r="N9" s="24">
        <v>13498</v>
      </c>
      <c r="O9" s="23">
        <f t="shared" si="4"/>
        <v>0.15272072687734312</v>
      </c>
      <c r="P9" s="6"/>
    </row>
    <row r="10" spans="1:16" ht="18" customHeight="1" x14ac:dyDescent="0.3">
      <c r="A10" s="5"/>
      <c r="B10" s="9" t="s">
        <v>22</v>
      </c>
      <c r="C10" s="10">
        <v>4280.34</v>
      </c>
      <c r="D10" s="10">
        <v>213591</v>
      </c>
      <c r="E10" s="11">
        <f t="shared" si="0"/>
        <v>49.900475195895652</v>
      </c>
      <c r="F10" s="12">
        <v>125325</v>
      </c>
      <c r="G10" s="11">
        <f t="shared" si="1"/>
        <v>29.279216137035842</v>
      </c>
      <c r="H10" s="12">
        <v>88266</v>
      </c>
      <c r="I10" s="11">
        <f t="shared" si="2"/>
        <v>20.62125905885981</v>
      </c>
      <c r="J10" s="13"/>
      <c r="K10" s="13"/>
      <c r="L10" s="14">
        <v>15.887879999999999</v>
      </c>
      <c r="M10" s="15">
        <f t="shared" si="3"/>
        <v>3.7118266305947656</v>
      </c>
      <c r="N10" s="16">
        <v>634</v>
      </c>
      <c r="O10" s="15">
        <f t="shared" si="4"/>
        <v>0.14811907465294813</v>
      </c>
      <c r="P10" s="6"/>
    </row>
    <row r="11" spans="1:16" ht="18" customHeight="1" x14ac:dyDescent="0.3">
      <c r="A11" s="5"/>
      <c r="B11" s="17" t="s">
        <v>23</v>
      </c>
      <c r="C11" s="18">
        <v>43440.51</v>
      </c>
      <c r="D11" s="20">
        <v>3288908</v>
      </c>
      <c r="E11" s="19">
        <f t="shared" si="0"/>
        <v>75.710621261122398</v>
      </c>
      <c r="F11" s="20">
        <v>2674776</v>
      </c>
      <c r="G11" s="19">
        <f t="shared" si="1"/>
        <v>61.573310258097798</v>
      </c>
      <c r="H11" s="20">
        <v>614132</v>
      </c>
      <c r="I11" s="19">
        <f t="shared" si="2"/>
        <v>14.137311003024596</v>
      </c>
      <c r="J11" s="21"/>
      <c r="K11" s="21"/>
      <c r="L11" s="22">
        <v>110.54375999999999</v>
      </c>
      <c r="M11" s="23">
        <f t="shared" si="3"/>
        <v>2.544715980544427</v>
      </c>
      <c r="N11" s="24">
        <v>7649</v>
      </c>
      <c r="O11" s="23">
        <f t="shared" si="4"/>
        <v>0.17607988488164616</v>
      </c>
      <c r="P11" s="6"/>
    </row>
    <row r="12" spans="1:16" ht="18" customHeight="1" x14ac:dyDescent="0.3">
      <c r="A12" s="5"/>
      <c r="B12" s="9" t="s">
        <v>24</v>
      </c>
      <c r="C12" s="10">
        <v>65132.41</v>
      </c>
      <c r="D12" s="10">
        <v>4991512</v>
      </c>
      <c r="E12" s="11">
        <f t="shared" si="0"/>
        <v>76.63637811037546</v>
      </c>
      <c r="F12" s="12">
        <v>3171432</v>
      </c>
      <c r="G12" s="11">
        <f t="shared" si="1"/>
        <v>48.692072042167638</v>
      </c>
      <c r="H12" s="12">
        <v>1820080</v>
      </c>
      <c r="I12" s="11">
        <f t="shared" si="2"/>
        <v>27.944306068207823</v>
      </c>
      <c r="J12" s="13"/>
      <c r="K12" s="13"/>
      <c r="L12" s="14">
        <v>327.61439999999999</v>
      </c>
      <c r="M12" s="15">
        <f t="shared" si="3"/>
        <v>5.0299750922774074</v>
      </c>
      <c r="N12" s="16">
        <v>8383.2000000000007</v>
      </c>
      <c r="O12" s="15">
        <f t="shared" si="4"/>
        <v>0.1287101152866906</v>
      </c>
      <c r="P12" s="6"/>
    </row>
    <row r="13" spans="1:16" ht="18" customHeight="1" x14ac:dyDescent="0.3">
      <c r="A13" s="5"/>
      <c r="B13" s="17" t="s">
        <v>25</v>
      </c>
      <c r="C13" s="18">
        <v>8937.98</v>
      </c>
      <c r="D13" s="18">
        <v>765840</v>
      </c>
      <c r="E13" s="19">
        <f t="shared" si="0"/>
        <v>85.683789849608075</v>
      </c>
      <c r="F13" s="20">
        <v>347068</v>
      </c>
      <c r="G13" s="19">
        <f t="shared" si="1"/>
        <v>38.830697763924292</v>
      </c>
      <c r="H13" s="20">
        <v>418772</v>
      </c>
      <c r="I13" s="19">
        <f t="shared" si="2"/>
        <v>46.853092085683791</v>
      </c>
      <c r="J13" s="21"/>
      <c r="K13" s="21"/>
      <c r="L13" s="22">
        <v>75.378959999999992</v>
      </c>
      <c r="M13" s="23">
        <f t="shared" si="3"/>
        <v>8.433556575423081</v>
      </c>
      <c r="N13" s="24">
        <v>1958</v>
      </c>
      <c r="O13" s="23">
        <f t="shared" si="4"/>
        <v>0.21906515789921213</v>
      </c>
      <c r="P13" s="6"/>
    </row>
    <row r="14" spans="1:16" ht="18" customHeight="1" x14ac:dyDescent="0.3">
      <c r="A14" s="5"/>
      <c r="B14" s="9" t="s">
        <v>26</v>
      </c>
      <c r="C14" s="10">
        <v>17056.07</v>
      </c>
      <c r="D14" s="10">
        <v>717179.83000000007</v>
      </c>
      <c r="E14" s="11">
        <f t="shared" si="0"/>
        <v>42.048363427213893</v>
      </c>
      <c r="F14" s="12">
        <v>383008.83</v>
      </c>
      <c r="G14" s="11">
        <f t="shared" si="1"/>
        <v>22.455866445201035</v>
      </c>
      <c r="H14" s="12">
        <v>334171</v>
      </c>
      <c r="I14" s="11">
        <f t="shared" si="2"/>
        <v>19.592496982012854</v>
      </c>
      <c r="J14" s="13"/>
      <c r="K14" s="13"/>
      <c r="L14" s="14">
        <v>60.150779999999997</v>
      </c>
      <c r="M14" s="15">
        <f t="shared" si="3"/>
        <v>3.5266494567623141</v>
      </c>
      <c r="N14" s="16">
        <v>2560</v>
      </c>
      <c r="O14" s="15">
        <f t="shared" si="4"/>
        <v>0.1500931926287826</v>
      </c>
      <c r="P14" s="6"/>
    </row>
    <row r="15" spans="1:16" ht="18" customHeight="1" x14ac:dyDescent="0.3">
      <c r="A15" s="5"/>
      <c r="B15" s="17" t="s">
        <v>27</v>
      </c>
      <c r="C15" s="18">
        <v>7988.4</v>
      </c>
      <c r="D15" s="18">
        <v>744644.02</v>
      </c>
      <c r="E15" s="19">
        <f t="shared" si="0"/>
        <v>93.215665214561113</v>
      </c>
      <c r="F15" s="20">
        <v>316826.02</v>
      </c>
      <c r="G15" s="19">
        <f t="shared" si="1"/>
        <v>39.66076060287417</v>
      </c>
      <c r="H15" s="20">
        <v>427818</v>
      </c>
      <c r="I15" s="19">
        <f t="shared" si="2"/>
        <v>53.55490461168695</v>
      </c>
      <c r="J15" s="21"/>
      <c r="K15" s="21"/>
      <c r="L15" s="22">
        <v>77.007239999999996</v>
      </c>
      <c r="M15" s="23">
        <f t="shared" si="3"/>
        <v>9.6398828301036499</v>
      </c>
      <c r="N15" s="24">
        <v>2255</v>
      </c>
      <c r="O15" s="23">
        <f t="shared" si="4"/>
        <v>0.28228431225276651</v>
      </c>
      <c r="P15" s="6"/>
    </row>
    <row r="16" spans="1:16" ht="18" customHeight="1" x14ac:dyDescent="0.3">
      <c r="A16" s="5"/>
      <c r="B16" s="25" t="s">
        <v>28</v>
      </c>
      <c r="C16" s="10">
        <v>39694.519999999997</v>
      </c>
      <c r="D16" s="10">
        <v>5890210</v>
      </c>
      <c r="E16" s="11">
        <f t="shared" si="0"/>
        <v>148.38849292043335</v>
      </c>
      <c r="F16" s="12">
        <v>3177310</v>
      </c>
      <c r="G16" s="11">
        <f t="shared" si="1"/>
        <v>80.044046382221026</v>
      </c>
      <c r="H16" s="13"/>
      <c r="I16" s="26"/>
      <c r="J16" s="12">
        <v>2712900</v>
      </c>
      <c r="K16" s="11">
        <f>J16/C16</f>
        <v>68.344446538212338</v>
      </c>
      <c r="L16" s="27">
        <v>19.7028</v>
      </c>
      <c r="M16" s="15">
        <f t="shared" si="3"/>
        <v>0.49636070671719928</v>
      </c>
      <c r="N16" s="16">
        <v>11922</v>
      </c>
      <c r="O16" s="15">
        <f t="shared" si="4"/>
        <v>0.30034372502803913</v>
      </c>
      <c r="P16" s="6"/>
    </row>
    <row r="17" spans="1:16" ht="19.8" customHeight="1" x14ac:dyDescent="0.3">
      <c r="A17" s="5"/>
      <c r="B17" s="28" t="s">
        <v>29</v>
      </c>
      <c r="C17" s="29">
        <f t="shared" ref="C17:D17" si="5">SUM(C8:C16)</f>
        <v>393850.79000000004</v>
      </c>
      <c r="D17" s="29">
        <f t="shared" si="5"/>
        <v>36791223.760000005</v>
      </c>
      <c r="E17" s="29">
        <f>D17/C17</f>
        <v>93.414116955306866</v>
      </c>
      <c r="F17" s="29">
        <f>SUM(F8:F16)</f>
        <v>24617541.759999998</v>
      </c>
      <c r="G17" s="31">
        <f>F17/C17</f>
        <v>62.504741351413806</v>
      </c>
      <c r="H17" s="29">
        <f>SUM(H8:H16)</f>
        <v>9460782</v>
      </c>
      <c r="I17" s="31">
        <f>H17/C17</f>
        <v>24.021234031293929</v>
      </c>
      <c r="J17" s="29">
        <f>SUM(J8:J16)</f>
        <v>2712900</v>
      </c>
      <c r="K17" s="31">
        <f>J17/C17</f>
        <v>6.8881415725991051</v>
      </c>
      <c r="L17" s="29">
        <f>SUM(L8:L16)</f>
        <v>1722.6435599999998</v>
      </c>
      <c r="M17" s="133">
        <f>L17*1000/C17</f>
        <v>4.3738481773770204</v>
      </c>
      <c r="N17" s="29">
        <f>SUM(N8:N16)</f>
        <v>79701.2</v>
      </c>
      <c r="O17" s="32">
        <f>N17/C17</f>
        <v>0.20236394600097157</v>
      </c>
      <c r="P17" s="6"/>
    </row>
    <row r="18" spans="1:16" ht="16.2" customHeight="1" x14ac:dyDescent="0.3">
      <c r="A18" s="5"/>
      <c r="B18" s="33" t="s">
        <v>100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6"/>
    </row>
    <row r="19" spans="1:16" ht="3.75" customHeight="1" x14ac:dyDescent="0.3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</row>
    <row r="20" spans="1:16" ht="14.25" customHeight="1" x14ac:dyDescent="0.3">
      <c r="C20" s="38"/>
    </row>
    <row r="21" spans="1:16" ht="14.25" customHeight="1" x14ac:dyDescent="0.3">
      <c r="C21" s="38"/>
    </row>
    <row r="22" spans="1:16" ht="14.25" customHeight="1" x14ac:dyDescent="0.3">
      <c r="C22" s="38"/>
      <c r="J22" s="39"/>
      <c r="K22" s="40"/>
    </row>
    <row r="23" spans="1:16" ht="14.25" customHeight="1" x14ac:dyDescent="0.3">
      <c r="C23" s="38"/>
    </row>
    <row r="24" spans="1:16" ht="14.25" customHeight="1" x14ac:dyDescent="0.3">
      <c r="C24" s="38"/>
      <c r="E24" s="40"/>
      <c r="H24" s="41"/>
      <c r="L24" s="42"/>
    </row>
    <row r="25" spans="1:16" ht="14.25" customHeight="1" x14ac:dyDescent="0.3">
      <c r="C25" s="38"/>
      <c r="E25" s="40"/>
      <c r="H25" s="38"/>
      <c r="L25" s="43"/>
    </row>
    <row r="26" spans="1:16" ht="14.25" customHeight="1" x14ac:dyDescent="0.3">
      <c r="C26" s="38"/>
      <c r="E26" s="40"/>
      <c r="H26" s="38"/>
      <c r="L26" s="43"/>
    </row>
    <row r="27" spans="1:16" ht="14.25" customHeight="1" x14ac:dyDescent="0.3">
      <c r="C27" s="38"/>
      <c r="E27" s="40"/>
      <c r="H27" s="38"/>
      <c r="L27" s="43"/>
    </row>
    <row r="28" spans="1:16" ht="14.25" customHeight="1" x14ac:dyDescent="0.3">
      <c r="C28" s="38"/>
      <c r="E28" s="40"/>
      <c r="H28" s="38"/>
      <c r="L28" s="43"/>
    </row>
    <row r="29" spans="1:16" ht="14.25" customHeight="1" x14ac:dyDescent="0.3">
      <c r="C29" s="38"/>
      <c r="D29" s="38"/>
      <c r="E29" s="38"/>
      <c r="F29" s="38"/>
      <c r="G29" s="38"/>
      <c r="H29" s="38"/>
      <c r="L29" s="38"/>
    </row>
    <row r="30" spans="1:16" ht="14.25" customHeight="1" x14ac:dyDescent="0.3">
      <c r="C30" s="38"/>
      <c r="D30" s="38"/>
      <c r="E30" s="38"/>
      <c r="F30" s="38"/>
      <c r="G30" s="38"/>
      <c r="H30" s="38"/>
      <c r="L30" s="38"/>
    </row>
    <row r="31" spans="1:16" ht="14.25" customHeight="1" x14ac:dyDescent="0.3">
      <c r="C31" s="38"/>
      <c r="D31" s="38"/>
      <c r="E31" s="38"/>
      <c r="F31" s="38"/>
      <c r="G31" s="38"/>
      <c r="H31" s="38"/>
      <c r="L31" s="38"/>
    </row>
    <row r="32" spans="1:16" ht="14.25" customHeight="1" x14ac:dyDescent="0.3">
      <c r="C32" s="38"/>
      <c r="D32" s="38"/>
      <c r="E32" s="38"/>
      <c r="F32" s="38"/>
      <c r="G32" s="38"/>
      <c r="H32" s="38"/>
      <c r="K32" s="38"/>
      <c r="L32" s="38"/>
    </row>
    <row r="33" spans="3:12" ht="14.25" customHeight="1" x14ac:dyDescent="0.3">
      <c r="C33" s="38"/>
      <c r="D33" s="38"/>
      <c r="E33" s="38"/>
      <c r="F33" s="38"/>
      <c r="G33" s="38"/>
      <c r="H33" s="38"/>
      <c r="K33" s="38"/>
      <c r="L33" s="38"/>
    </row>
    <row r="34" spans="3:12" ht="14.25" customHeight="1" x14ac:dyDescent="0.3">
      <c r="C34" s="38"/>
      <c r="D34" s="38"/>
      <c r="E34" s="38"/>
      <c r="F34" s="38"/>
      <c r="G34" s="38"/>
      <c r="H34" s="38"/>
      <c r="K34" s="38"/>
      <c r="L34" s="38"/>
    </row>
    <row r="35" spans="3:12" ht="14.25" customHeight="1" x14ac:dyDescent="0.3">
      <c r="C35" s="38"/>
      <c r="D35" s="38"/>
      <c r="E35" s="38"/>
      <c r="F35" s="38"/>
      <c r="G35" s="38"/>
      <c r="H35" s="38"/>
      <c r="K35" s="38"/>
      <c r="L35" s="38"/>
    </row>
    <row r="36" spans="3:12" ht="14.25" customHeight="1" x14ac:dyDescent="0.3">
      <c r="C36" s="38"/>
      <c r="D36" s="38"/>
      <c r="E36" s="38"/>
      <c r="F36" s="38"/>
      <c r="G36" s="38"/>
      <c r="H36" s="38"/>
      <c r="K36" s="38"/>
      <c r="L36" s="38"/>
    </row>
    <row r="37" spans="3:12" ht="14.25" customHeight="1" x14ac:dyDescent="0.3">
      <c r="C37" s="38"/>
      <c r="D37" s="38"/>
      <c r="E37" s="38"/>
      <c r="F37" s="38"/>
      <c r="G37" s="38"/>
      <c r="H37" s="38"/>
      <c r="K37" s="38"/>
      <c r="L37" s="38"/>
    </row>
    <row r="38" spans="3:12" ht="14.25" customHeight="1" x14ac:dyDescent="0.3"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3:12" ht="14.25" customHeight="1" x14ac:dyDescent="0.3"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3:12" ht="14.25" customHeight="1" x14ac:dyDescent="0.3"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3:12" ht="14.25" customHeight="1" x14ac:dyDescent="0.3"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3:12" ht="14.25" customHeight="1" x14ac:dyDescent="0.3"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3:12" ht="14.25" customHeight="1" x14ac:dyDescent="0.3"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3:12" ht="14.25" customHeight="1" x14ac:dyDescent="0.3"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3:12" ht="14.25" customHeight="1" x14ac:dyDescent="0.3"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3:12" ht="14.25" customHeight="1" x14ac:dyDescent="0.3"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3:12" ht="14.25" customHeight="1" x14ac:dyDescent="0.3"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3:12" ht="14.25" customHeight="1" x14ac:dyDescent="0.3"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3:12" ht="14.25" customHeight="1" x14ac:dyDescent="0.3"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3:12" ht="14.25" customHeight="1" x14ac:dyDescent="0.3">
      <c r="H50" s="41"/>
      <c r="I50" s="44"/>
      <c r="J50" s="42"/>
      <c r="K50" s="44"/>
      <c r="L50" s="42"/>
    </row>
    <row r="51" spans="3:12" ht="14.25" customHeight="1" x14ac:dyDescent="0.3">
      <c r="H51" s="38"/>
      <c r="I51" s="40"/>
      <c r="J51" s="43"/>
      <c r="K51" s="40"/>
      <c r="L51" s="43"/>
    </row>
    <row r="52" spans="3:12" ht="14.25" customHeight="1" x14ac:dyDescent="0.3">
      <c r="H52" s="38"/>
      <c r="I52" s="40"/>
      <c r="J52" s="43"/>
      <c r="K52" s="40"/>
      <c r="L52" s="43"/>
    </row>
    <row r="53" spans="3:12" ht="14.25" customHeight="1" x14ac:dyDescent="0.3">
      <c r="H53" s="38"/>
      <c r="I53" s="40"/>
      <c r="J53" s="43"/>
      <c r="K53" s="40"/>
      <c r="L53" s="43"/>
    </row>
    <row r="54" spans="3:12" ht="14.25" customHeight="1" x14ac:dyDescent="0.3">
      <c r="H54" s="38"/>
      <c r="I54" s="40"/>
      <c r="J54" s="43"/>
      <c r="K54" s="40"/>
      <c r="L54" s="43"/>
    </row>
    <row r="55" spans="3:12" ht="14.25" customHeight="1" x14ac:dyDescent="0.3">
      <c r="H55" s="38"/>
      <c r="I55" s="40"/>
      <c r="J55" s="43"/>
      <c r="K55" s="40"/>
      <c r="L55" s="43"/>
    </row>
    <row r="56" spans="3:12" ht="14.25" customHeight="1" x14ac:dyDescent="0.3">
      <c r="H56" s="38"/>
      <c r="I56" s="40"/>
      <c r="J56" s="43"/>
      <c r="K56" s="40"/>
      <c r="L56" s="43"/>
    </row>
    <row r="57" spans="3:12" ht="14.25" customHeight="1" x14ac:dyDescent="0.3">
      <c r="H57" s="38"/>
      <c r="I57" s="40"/>
      <c r="J57" s="43"/>
      <c r="K57" s="40"/>
      <c r="L57" s="43"/>
    </row>
    <row r="58" spans="3:12" ht="14.25" customHeight="1" x14ac:dyDescent="0.3">
      <c r="H58" s="38"/>
      <c r="I58" s="40"/>
      <c r="J58" s="43"/>
      <c r="K58" s="40"/>
      <c r="L58" s="43"/>
    </row>
    <row r="59" spans="3:12" ht="14.25" customHeight="1" x14ac:dyDescent="0.3">
      <c r="H59" s="38"/>
      <c r="I59" s="40"/>
      <c r="J59" s="43"/>
      <c r="K59" s="40"/>
      <c r="L59" s="43"/>
    </row>
    <row r="60" spans="3:12" ht="14.25" customHeight="1" x14ac:dyDescent="0.3">
      <c r="C60" s="43"/>
      <c r="D60" s="43"/>
      <c r="E60" s="43"/>
      <c r="H60" s="38"/>
      <c r="I60" s="40"/>
      <c r="J60" s="43"/>
      <c r="K60" s="40"/>
      <c r="L60" s="43"/>
    </row>
    <row r="61" spans="3:12" ht="14.25" customHeight="1" x14ac:dyDescent="0.3">
      <c r="H61" s="38"/>
      <c r="I61" s="40"/>
      <c r="J61" s="43"/>
      <c r="K61" s="40"/>
      <c r="L61" s="43"/>
    </row>
    <row r="62" spans="3:12" ht="14.25" customHeight="1" x14ac:dyDescent="0.3">
      <c r="H62" s="38"/>
      <c r="I62" s="40"/>
      <c r="J62" s="43"/>
      <c r="K62" s="40"/>
      <c r="L62" s="43"/>
    </row>
    <row r="63" spans="3:12" ht="14.25" customHeight="1" x14ac:dyDescent="0.25"/>
    <row r="64" spans="3:1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1">
    <mergeCell ref="B1:M1"/>
    <mergeCell ref="B3:M3"/>
    <mergeCell ref="B5:B7"/>
    <mergeCell ref="C5:C7"/>
    <mergeCell ref="D5:E5"/>
    <mergeCell ref="F5:G5"/>
    <mergeCell ref="H5:I5"/>
    <mergeCell ref="L6:L7"/>
    <mergeCell ref="J5:K5"/>
    <mergeCell ref="L5:M5"/>
    <mergeCell ref="N5:O5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O6:O7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showGridLines="0" workbookViewId="0">
      <selection activeCell="O8" sqref="O8:O16"/>
    </sheetView>
  </sheetViews>
  <sheetFormatPr defaultColWidth="12.59765625" defaultRowHeight="15" customHeight="1" x14ac:dyDescent="0.25"/>
  <cols>
    <col min="1" max="1" width="0.59765625" customWidth="1"/>
    <col min="2" max="2" width="17.59765625" customWidth="1"/>
    <col min="3" max="3" width="13.8984375" customWidth="1"/>
    <col min="4" max="4" width="11.09765625" customWidth="1"/>
    <col min="6" max="6" width="11.8984375" customWidth="1"/>
    <col min="7" max="8" width="10.09765625" customWidth="1"/>
    <col min="9" max="9" width="10.5" customWidth="1"/>
    <col min="10" max="10" width="11.3984375" customWidth="1"/>
    <col min="11" max="11" width="10.5" customWidth="1"/>
    <col min="12" max="15" width="10.09765625" customWidth="1"/>
    <col min="16" max="16" width="0.8984375" customWidth="1"/>
  </cols>
  <sheetData>
    <row r="1" spans="1:16" ht="14.25" customHeight="1" x14ac:dyDescent="0.25">
      <c r="B1" s="120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6" ht="14.25" customHeight="1" x14ac:dyDescent="0.25">
      <c r="B2" s="1"/>
    </row>
    <row r="3" spans="1:16" ht="14.25" customHeight="1" x14ac:dyDescent="0.25">
      <c r="B3" s="120" t="s">
        <v>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6" ht="5.25" customHeigh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ht="14.25" customHeight="1" x14ac:dyDescent="0.3">
      <c r="A5" s="5"/>
      <c r="B5" s="116" t="s">
        <v>2</v>
      </c>
      <c r="C5" s="123" t="s">
        <v>3</v>
      </c>
      <c r="D5" s="113" t="s">
        <v>4</v>
      </c>
      <c r="E5" s="114"/>
      <c r="F5" s="113" t="s">
        <v>5</v>
      </c>
      <c r="G5" s="114"/>
      <c r="H5" s="113" t="s">
        <v>6</v>
      </c>
      <c r="I5" s="114"/>
      <c r="J5" s="113" t="s">
        <v>7</v>
      </c>
      <c r="K5" s="114"/>
      <c r="L5" s="113" t="s">
        <v>31</v>
      </c>
      <c r="M5" s="114"/>
      <c r="N5" s="113" t="s">
        <v>32</v>
      </c>
      <c r="O5" s="115"/>
      <c r="P5" s="6"/>
    </row>
    <row r="6" spans="1:16" ht="14.25" customHeight="1" x14ac:dyDescent="0.3">
      <c r="A6" s="5"/>
      <c r="B6" s="122"/>
      <c r="C6" s="124"/>
      <c r="D6" s="116" t="s">
        <v>10</v>
      </c>
      <c r="E6" s="116" t="s">
        <v>11</v>
      </c>
      <c r="F6" s="116" t="s">
        <v>10</v>
      </c>
      <c r="G6" s="116" t="s">
        <v>33</v>
      </c>
      <c r="H6" s="116" t="s">
        <v>10</v>
      </c>
      <c r="I6" s="116" t="s">
        <v>34</v>
      </c>
      <c r="J6" s="116" t="s">
        <v>10</v>
      </c>
      <c r="K6" s="116" t="s">
        <v>35</v>
      </c>
      <c r="L6" s="116" t="s">
        <v>36</v>
      </c>
      <c r="M6" s="7" t="s">
        <v>16</v>
      </c>
      <c r="N6" s="116" t="s">
        <v>37</v>
      </c>
      <c r="O6" s="118" t="s">
        <v>38</v>
      </c>
      <c r="P6" s="6"/>
    </row>
    <row r="7" spans="1:16" ht="14.25" customHeight="1" x14ac:dyDescent="0.3">
      <c r="A7" s="5"/>
      <c r="B7" s="117"/>
      <c r="C7" s="119"/>
      <c r="D7" s="117"/>
      <c r="E7" s="117"/>
      <c r="F7" s="117"/>
      <c r="G7" s="117"/>
      <c r="H7" s="117"/>
      <c r="I7" s="117"/>
      <c r="J7" s="117"/>
      <c r="K7" s="117"/>
      <c r="L7" s="117"/>
      <c r="M7" s="8" t="s">
        <v>39</v>
      </c>
      <c r="N7" s="117"/>
      <c r="O7" s="119"/>
      <c r="P7" s="6"/>
    </row>
    <row r="8" spans="1:16" ht="14.25" customHeight="1" x14ac:dyDescent="0.3">
      <c r="A8" s="5"/>
      <c r="B8" s="9" t="s">
        <v>20</v>
      </c>
      <c r="C8" s="10">
        <v>118937.01</v>
      </c>
      <c r="D8" s="10">
        <v>14873836</v>
      </c>
      <c r="E8" s="11">
        <f t="shared" ref="E8:E17" si="0">D8/C8</f>
        <v>125.05641431544311</v>
      </c>
      <c r="F8" s="10">
        <v>11843874</v>
      </c>
      <c r="G8" s="11">
        <f t="shared" ref="G8:G17" si="1">F8/C8</f>
        <v>99.581063959822103</v>
      </c>
      <c r="H8" s="10">
        <v>3029962</v>
      </c>
      <c r="I8" s="11">
        <f t="shared" ref="I8:I15" si="2">H8/C8</f>
        <v>25.475350355621014</v>
      </c>
      <c r="J8" s="13"/>
      <c r="K8" s="13"/>
      <c r="L8" s="14">
        <v>545.39316000000008</v>
      </c>
      <c r="M8" s="15">
        <f t="shared" ref="M8:M17" si="3">L8*1000/C8</f>
        <v>4.585563064011783</v>
      </c>
      <c r="N8" s="45">
        <v>35580</v>
      </c>
      <c r="O8" s="15">
        <f t="shared" ref="O8:O17" si="4">N8/C8</f>
        <v>0.2991499450002989</v>
      </c>
      <c r="P8" s="6"/>
    </row>
    <row r="9" spans="1:16" ht="14.25" customHeight="1" x14ac:dyDescent="0.3">
      <c r="A9" s="5"/>
      <c r="B9" s="17" t="s">
        <v>21</v>
      </c>
      <c r="C9" s="18">
        <v>88383.55</v>
      </c>
      <c r="D9" s="18">
        <v>6886831</v>
      </c>
      <c r="E9" s="19">
        <f t="shared" si="0"/>
        <v>77.919827841266837</v>
      </c>
      <c r="F9" s="18">
        <v>4389661</v>
      </c>
      <c r="G9" s="19">
        <f t="shared" si="1"/>
        <v>49.66604079605311</v>
      </c>
      <c r="H9" s="18">
        <v>2497170</v>
      </c>
      <c r="I9" s="19">
        <f t="shared" si="2"/>
        <v>28.253787045213731</v>
      </c>
      <c r="J9" s="21"/>
      <c r="K9" s="21"/>
      <c r="L9" s="22">
        <v>449.49059999999997</v>
      </c>
      <c r="M9" s="23">
        <f t="shared" si="3"/>
        <v>5.0856816681384709</v>
      </c>
      <c r="N9" s="46">
        <v>16231</v>
      </c>
      <c r="O9" s="23">
        <f t="shared" si="4"/>
        <v>0.1836427706286973</v>
      </c>
      <c r="P9" s="6"/>
    </row>
    <row r="10" spans="1:16" ht="14.25" customHeight="1" x14ac:dyDescent="0.3">
      <c r="A10" s="5"/>
      <c r="B10" s="9" t="s">
        <v>22</v>
      </c>
      <c r="C10" s="10">
        <v>4280.34</v>
      </c>
      <c r="D10" s="10">
        <v>259002</v>
      </c>
      <c r="E10" s="11">
        <f t="shared" si="0"/>
        <v>60.509679137638599</v>
      </c>
      <c r="F10" s="10">
        <v>133312</v>
      </c>
      <c r="G10" s="11">
        <f t="shared" si="1"/>
        <v>31.145189400841989</v>
      </c>
      <c r="H10" s="10">
        <v>125690</v>
      </c>
      <c r="I10" s="11">
        <f t="shared" si="2"/>
        <v>29.36448973679661</v>
      </c>
      <c r="J10" s="13"/>
      <c r="K10" s="13"/>
      <c r="L10" s="14">
        <v>22.624200000000002</v>
      </c>
      <c r="M10" s="15">
        <f t="shared" si="3"/>
        <v>5.2856081526233893</v>
      </c>
      <c r="N10" s="45">
        <v>1333</v>
      </c>
      <c r="O10" s="15">
        <f t="shared" si="4"/>
        <v>0.31142385885233415</v>
      </c>
      <c r="P10" s="6"/>
    </row>
    <row r="11" spans="1:16" ht="14.25" customHeight="1" x14ac:dyDescent="0.3">
      <c r="A11" s="5"/>
      <c r="B11" s="17" t="s">
        <v>23</v>
      </c>
      <c r="C11" s="18">
        <v>43440.51</v>
      </c>
      <c r="D11" s="18">
        <v>2989497</v>
      </c>
      <c r="E11" s="19">
        <f t="shared" si="0"/>
        <v>68.818183764417128</v>
      </c>
      <c r="F11" s="18">
        <v>2296383</v>
      </c>
      <c r="G11" s="19">
        <f t="shared" si="1"/>
        <v>52.862708103565083</v>
      </c>
      <c r="H11" s="18">
        <v>693114</v>
      </c>
      <c r="I11" s="19">
        <f t="shared" si="2"/>
        <v>15.955475660852047</v>
      </c>
      <c r="J11" s="21"/>
      <c r="K11" s="21"/>
      <c r="L11" s="22">
        <v>126.77055</v>
      </c>
      <c r="M11" s="23">
        <f t="shared" si="3"/>
        <v>2.9182564845578471</v>
      </c>
      <c r="N11" s="46">
        <v>7562</v>
      </c>
      <c r="O11" s="23">
        <f t="shared" si="4"/>
        <v>0.17407714596352575</v>
      </c>
      <c r="P11" s="6"/>
    </row>
    <row r="12" spans="1:16" ht="14.25" customHeight="1" x14ac:dyDescent="0.3">
      <c r="A12" s="5"/>
      <c r="B12" s="9" t="s">
        <v>24</v>
      </c>
      <c r="C12" s="10">
        <v>65132.41</v>
      </c>
      <c r="D12" s="10">
        <v>6416295.5</v>
      </c>
      <c r="E12" s="11">
        <f t="shared" si="0"/>
        <v>98.511562830240734</v>
      </c>
      <c r="F12" s="10">
        <v>3322564</v>
      </c>
      <c r="G12" s="11">
        <f t="shared" si="1"/>
        <v>51.012452940095415</v>
      </c>
      <c r="H12" s="10">
        <v>2492993</v>
      </c>
      <c r="I12" s="11">
        <f t="shared" si="2"/>
        <v>38.275767778284262</v>
      </c>
      <c r="J12" s="13"/>
      <c r="K12" s="13"/>
      <c r="L12" s="14">
        <v>448.73874000000001</v>
      </c>
      <c r="M12" s="15">
        <f t="shared" si="3"/>
        <v>6.8896382000911673</v>
      </c>
      <c r="N12" s="45">
        <v>9006</v>
      </c>
      <c r="O12" s="15">
        <f t="shared" si="4"/>
        <v>0.13827217509685269</v>
      </c>
      <c r="P12" s="6"/>
    </row>
    <row r="13" spans="1:16" ht="14.25" customHeight="1" x14ac:dyDescent="0.3">
      <c r="A13" s="5"/>
      <c r="B13" s="17" t="s">
        <v>25</v>
      </c>
      <c r="C13" s="18">
        <v>8937.98</v>
      </c>
      <c r="D13" s="18">
        <v>1089596</v>
      </c>
      <c r="E13" s="19">
        <f t="shared" si="0"/>
        <v>121.90629202571499</v>
      </c>
      <c r="F13" s="18">
        <v>371157</v>
      </c>
      <c r="G13" s="19">
        <f t="shared" si="1"/>
        <v>41.525825745862043</v>
      </c>
      <c r="H13" s="18">
        <v>718439</v>
      </c>
      <c r="I13" s="19">
        <f t="shared" si="2"/>
        <v>80.380466279852939</v>
      </c>
      <c r="J13" s="21"/>
      <c r="K13" s="21"/>
      <c r="L13" s="22">
        <v>129.31901999999999</v>
      </c>
      <c r="M13" s="23">
        <f t="shared" si="3"/>
        <v>14.468483930373528</v>
      </c>
      <c r="N13" s="46">
        <v>2015</v>
      </c>
      <c r="O13" s="23">
        <f t="shared" si="4"/>
        <v>0.22544243777676837</v>
      </c>
      <c r="P13" s="6"/>
    </row>
    <row r="14" spans="1:16" ht="14.25" customHeight="1" x14ac:dyDescent="0.3">
      <c r="A14" s="5"/>
      <c r="B14" s="9" t="s">
        <v>26</v>
      </c>
      <c r="C14" s="10">
        <v>17056.07</v>
      </c>
      <c r="D14" s="10">
        <v>951705.08</v>
      </c>
      <c r="E14" s="11">
        <f t="shared" si="0"/>
        <v>55.798614803996465</v>
      </c>
      <c r="F14" s="10">
        <v>479134.08199999999</v>
      </c>
      <c r="G14" s="11">
        <f t="shared" si="1"/>
        <v>28.091704712750357</v>
      </c>
      <c r="H14" s="10">
        <v>472571</v>
      </c>
      <c r="I14" s="11">
        <f t="shared" si="2"/>
        <v>27.706910208506415</v>
      </c>
      <c r="J14" s="13"/>
      <c r="K14" s="13"/>
      <c r="L14" s="14">
        <v>85.062780000000004</v>
      </c>
      <c r="M14" s="15">
        <f t="shared" si="3"/>
        <v>4.987243837531155</v>
      </c>
      <c r="N14" s="45">
        <v>2092</v>
      </c>
      <c r="O14" s="15">
        <f t="shared" si="4"/>
        <v>0.12265428085133329</v>
      </c>
      <c r="P14" s="6"/>
    </row>
    <row r="15" spans="1:16" ht="14.25" customHeight="1" x14ac:dyDescent="0.3">
      <c r="A15" s="5"/>
      <c r="B15" s="17" t="s">
        <v>27</v>
      </c>
      <c r="C15" s="18">
        <v>7988.4</v>
      </c>
      <c r="D15" s="18">
        <v>869294.05</v>
      </c>
      <c r="E15" s="19">
        <f t="shared" si="0"/>
        <v>108.81954458965501</v>
      </c>
      <c r="F15" s="18">
        <v>264653.04599999997</v>
      </c>
      <c r="G15" s="19">
        <f t="shared" si="1"/>
        <v>33.129668769716083</v>
      </c>
      <c r="H15" s="18">
        <v>604641</v>
      </c>
      <c r="I15" s="19">
        <f t="shared" si="2"/>
        <v>75.689875319212859</v>
      </c>
      <c r="J15" s="21"/>
      <c r="K15" s="21"/>
      <c r="L15" s="22">
        <v>108.83538</v>
      </c>
      <c r="M15" s="23">
        <f t="shared" si="3"/>
        <v>13.624177557458315</v>
      </c>
      <c r="N15" s="46">
        <v>1973</v>
      </c>
      <c r="O15" s="23">
        <f t="shared" si="4"/>
        <v>0.24698312553202145</v>
      </c>
      <c r="P15" s="6"/>
    </row>
    <row r="16" spans="1:16" ht="14.25" customHeight="1" x14ac:dyDescent="0.3">
      <c r="A16" s="5"/>
      <c r="B16" s="25" t="s">
        <v>28</v>
      </c>
      <c r="C16" s="10">
        <v>39694.519999999997</v>
      </c>
      <c r="D16" s="10"/>
      <c r="E16" s="11">
        <f t="shared" si="0"/>
        <v>0</v>
      </c>
      <c r="F16" s="10">
        <v>3198216</v>
      </c>
      <c r="G16" s="11">
        <f t="shared" si="1"/>
        <v>80.570718577778507</v>
      </c>
      <c r="H16" s="13"/>
      <c r="I16" s="26"/>
      <c r="J16" s="10">
        <v>3663759</v>
      </c>
      <c r="K16" s="11">
        <f t="shared" ref="K16:K17" si="5">J16/C16</f>
        <v>92.298861404546528</v>
      </c>
      <c r="L16" s="14">
        <v>29.681799999999999</v>
      </c>
      <c r="M16" s="15">
        <f t="shared" si="3"/>
        <v>0.74775560959044229</v>
      </c>
      <c r="N16" s="45">
        <v>14269</v>
      </c>
      <c r="O16" s="15">
        <f t="shared" si="4"/>
        <v>0.35947027448625152</v>
      </c>
      <c r="P16" s="6"/>
    </row>
    <row r="17" spans="1:16" ht="14.25" customHeight="1" x14ac:dyDescent="0.3">
      <c r="A17" s="5"/>
      <c r="B17" s="28" t="s">
        <v>29</v>
      </c>
      <c r="C17" s="29">
        <f t="shared" ref="C17:D17" si="6">SUM(C8:C16)</f>
        <v>393850.79000000004</v>
      </c>
      <c r="D17" s="29">
        <f t="shared" si="6"/>
        <v>34336056.629999995</v>
      </c>
      <c r="E17" s="29">
        <f t="shared" si="0"/>
        <v>87.180367544774995</v>
      </c>
      <c r="F17" s="29">
        <f>SUM(F8:F16)</f>
        <v>26298954.127999999</v>
      </c>
      <c r="G17" s="31">
        <f t="shared" si="1"/>
        <v>66.773902187678729</v>
      </c>
      <c r="H17" s="29">
        <f>SUM(H8:H16)</f>
        <v>10634580</v>
      </c>
      <c r="I17" s="31">
        <f>H17/C17</f>
        <v>27.001545432979832</v>
      </c>
      <c r="J17" s="29">
        <f>SUM(J8:J16)</f>
        <v>3663759</v>
      </c>
      <c r="K17" s="31">
        <f t="shared" si="5"/>
        <v>9.302403582839073</v>
      </c>
      <c r="L17" s="29">
        <f>SUM(L8:L16)</f>
        <v>1945.91623</v>
      </c>
      <c r="M17" s="32">
        <f t="shared" si="3"/>
        <v>4.9407447678345386</v>
      </c>
      <c r="N17" s="29">
        <f>SUM(N8:N16)</f>
        <v>90061</v>
      </c>
      <c r="O17" s="32">
        <f t="shared" si="4"/>
        <v>0.22866781605287625</v>
      </c>
      <c r="P17" s="6"/>
    </row>
    <row r="18" spans="1:16" ht="13.5" customHeight="1" x14ac:dyDescent="0.3">
      <c r="A18" s="5"/>
      <c r="B18" s="33" t="s">
        <v>30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6"/>
    </row>
    <row r="19" spans="1:16" ht="3.75" customHeight="1" x14ac:dyDescent="0.3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</row>
    <row r="20" spans="1:16" ht="14.25" customHeight="1" x14ac:dyDescent="0.3">
      <c r="C20" s="38"/>
    </row>
    <row r="21" spans="1:16" ht="14.25" customHeight="1" x14ac:dyDescent="0.3">
      <c r="C21" s="38"/>
    </row>
    <row r="22" spans="1:16" ht="14.25" customHeight="1" x14ac:dyDescent="0.3">
      <c r="C22" s="38"/>
      <c r="K22" s="40"/>
    </row>
    <row r="23" spans="1:16" ht="14.25" customHeight="1" x14ac:dyDescent="0.3">
      <c r="C23" s="38"/>
    </row>
    <row r="24" spans="1:16" ht="14.25" customHeight="1" x14ac:dyDescent="0.3">
      <c r="C24" s="38"/>
      <c r="E24" s="40"/>
      <c r="H24" s="41"/>
      <c r="L24" s="42"/>
    </row>
    <row r="25" spans="1:16" ht="14.25" customHeight="1" x14ac:dyDescent="0.3">
      <c r="C25" s="38"/>
      <c r="E25" s="40"/>
      <c r="H25" s="38"/>
      <c r="L25" s="43"/>
    </row>
    <row r="26" spans="1:16" ht="14.25" customHeight="1" x14ac:dyDescent="0.3">
      <c r="C26" s="38"/>
      <c r="E26" s="40"/>
      <c r="H26" s="38"/>
      <c r="L26" s="43"/>
    </row>
    <row r="27" spans="1:16" ht="14.25" customHeight="1" x14ac:dyDescent="0.3">
      <c r="C27" s="38"/>
      <c r="E27" s="40"/>
      <c r="H27" s="38"/>
      <c r="L27" s="43"/>
    </row>
    <row r="28" spans="1:16" ht="14.25" customHeight="1" x14ac:dyDescent="0.3">
      <c r="C28" s="38"/>
      <c r="E28" s="40"/>
      <c r="H28" s="38"/>
      <c r="L28" s="43"/>
    </row>
    <row r="29" spans="1:16" ht="14.25" customHeight="1" x14ac:dyDescent="0.3">
      <c r="C29" s="38"/>
      <c r="D29" s="38"/>
      <c r="E29" s="38"/>
      <c r="F29" s="38"/>
      <c r="G29" s="38"/>
      <c r="H29" s="38"/>
      <c r="L29" s="38"/>
    </row>
    <row r="30" spans="1:16" ht="14.25" customHeight="1" x14ac:dyDescent="0.3">
      <c r="C30" s="38"/>
      <c r="D30" s="38"/>
      <c r="E30" s="38"/>
      <c r="F30" s="38"/>
      <c r="G30" s="38"/>
      <c r="H30" s="38"/>
      <c r="L30" s="38"/>
    </row>
    <row r="31" spans="1:16" ht="14.25" customHeight="1" x14ac:dyDescent="0.3">
      <c r="C31" s="38"/>
      <c r="D31" s="38"/>
      <c r="E31" s="38"/>
      <c r="F31" s="38"/>
      <c r="G31" s="38"/>
      <c r="H31" s="38"/>
      <c r="L31" s="38"/>
    </row>
    <row r="32" spans="1:16" ht="14.25" customHeight="1" x14ac:dyDescent="0.3">
      <c r="C32" s="38"/>
      <c r="D32" s="38"/>
      <c r="E32" s="38"/>
      <c r="F32" s="38"/>
      <c r="G32" s="38"/>
      <c r="H32" s="38"/>
      <c r="K32" s="38"/>
      <c r="L32" s="38"/>
    </row>
    <row r="33" spans="3:12" ht="14.25" customHeight="1" x14ac:dyDescent="0.3">
      <c r="C33" s="38"/>
      <c r="D33" s="38"/>
      <c r="E33" s="38"/>
      <c r="F33" s="38"/>
      <c r="G33" s="38"/>
      <c r="H33" s="38"/>
      <c r="K33" s="38"/>
      <c r="L33" s="38"/>
    </row>
    <row r="34" spans="3:12" ht="14.25" customHeight="1" x14ac:dyDescent="0.3">
      <c r="C34" s="38"/>
      <c r="D34" s="38"/>
      <c r="E34" s="38"/>
      <c r="F34" s="38"/>
      <c r="G34" s="38"/>
      <c r="H34" s="38"/>
      <c r="K34" s="38"/>
      <c r="L34" s="38"/>
    </row>
    <row r="35" spans="3:12" ht="14.25" customHeight="1" x14ac:dyDescent="0.3">
      <c r="C35" s="38"/>
      <c r="D35" s="38"/>
      <c r="E35" s="38"/>
      <c r="F35" s="38"/>
      <c r="G35" s="38"/>
      <c r="H35" s="38"/>
      <c r="K35" s="38"/>
      <c r="L35" s="38"/>
    </row>
    <row r="36" spans="3:12" ht="14.25" customHeight="1" x14ac:dyDescent="0.3">
      <c r="C36" s="38"/>
      <c r="D36" s="38"/>
      <c r="E36" s="38"/>
      <c r="F36" s="38"/>
      <c r="G36" s="38"/>
      <c r="H36" s="38"/>
      <c r="K36" s="38"/>
      <c r="L36" s="38"/>
    </row>
    <row r="37" spans="3:12" ht="14.25" customHeight="1" x14ac:dyDescent="0.3">
      <c r="C37" s="38"/>
      <c r="D37" s="38"/>
      <c r="E37" s="38"/>
      <c r="F37" s="38"/>
      <c r="G37" s="38"/>
      <c r="H37" s="38"/>
      <c r="K37" s="38"/>
      <c r="L37" s="38"/>
    </row>
    <row r="38" spans="3:12" ht="14.25" customHeight="1" x14ac:dyDescent="0.3"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3:12" ht="14.25" customHeight="1" x14ac:dyDescent="0.3"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3:12" ht="14.25" customHeight="1" x14ac:dyDescent="0.3"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3:12" ht="14.25" customHeight="1" x14ac:dyDescent="0.3"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3:12" ht="14.25" customHeight="1" x14ac:dyDescent="0.3"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3:12" ht="14.25" customHeight="1" x14ac:dyDescent="0.3"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3:12" ht="14.25" customHeight="1" x14ac:dyDescent="0.3"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3:12" ht="14.25" customHeight="1" x14ac:dyDescent="0.3"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3:12" ht="14.25" customHeight="1" x14ac:dyDescent="0.3"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3:12" ht="14.25" customHeight="1" x14ac:dyDescent="0.3"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3:12" ht="14.25" customHeight="1" x14ac:dyDescent="0.3"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3:12" ht="14.25" customHeight="1" x14ac:dyDescent="0.3"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3:12" ht="14.25" customHeight="1" x14ac:dyDescent="0.3">
      <c r="H50" s="41"/>
      <c r="I50" s="44"/>
      <c r="J50" s="42"/>
      <c r="K50" s="44"/>
      <c r="L50" s="42"/>
    </row>
    <row r="51" spans="3:12" ht="14.25" customHeight="1" x14ac:dyDescent="0.3">
      <c r="H51" s="38"/>
      <c r="I51" s="40"/>
      <c r="J51" s="43"/>
      <c r="K51" s="40"/>
      <c r="L51" s="43"/>
    </row>
    <row r="52" spans="3:12" ht="14.25" customHeight="1" x14ac:dyDescent="0.3">
      <c r="H52" s="38"/>
      <c r="I52" s="40"/>
      <c r="J52" s="43"/>
      <c r="K52" s="40"/>
      <c r="L52" s="43"/>
    </row>
    <row r="53" spans="3:12" ht="14.25" customHeight="1" x14ac:dyDescent="0.3">
      <c r="H53" s="38"/>
      <c r="I53" s="40"/>
      <c r="J53" s="43"/>
      <c r="K53" s="40"/>
      <c r="L53" s="43"/>
    </row>
    <row r="54" spans="3:12" ht="14.25" customHeight="1" x14ac:dyDescent="0.3">
      <c r="H54" s="38"/>
      <c r="I54" s="40"/>
      <c r="J54" s="43"/>
      <c r="K54" s="40"/>
      <c r="L54" s="43"/>
    </row>
    <row r="55" spans="3:12" ht="14.25" customHeight="1" x14ac:dyDescent="0.3">
      <c r="H55" s="38"/>
      <c r="I55" s="40"/>
      <c r="J55" s="43"/>
      <c r="K55" s="40"/>
      <c r="L55" s="43"/>
    </row>
    <row r="56" spans="3:12" ht="14.25" customHeight="1" x14ac:dyDescent="0.3">
      <c r="H56" s="38"/>
      <c r="I56" s="40"/>
      <c r="J56" s="43"/>
      <c r="K56" s="40"/>
      <c r="L56" s="43"/>
    </row>
    <row r="57" spans="3:12" ht="14.25" customHeight="1" x14ac:dyDescent="0.3">
      <c r="H57" s="38"/>
      <c r="I57" s="40"/>
      <c r="J57" s="43"/>
      <c r="K57" s="40"/>
      <c r="L57" s="43"/>
    </row>
    <row r="58" spans="3:12" ht="14.25" customHeight="1" x14ac:dyDescent="0.3">
      <c r="H58" s="38"/>
      <c r="I58" s="40"/>
      <c r="J58" s="43"/>
      <c r="K58" s="40"/>
      <c r="L58" s="43"/>
    </row>
    <row r="59" spans="3:12" ht="14.25" customHeight="1" x14ac:dyDescent="0.3">
      <c r="H59" s="38"/>
      <c r="I59" s="40"/>
      <c r="J59" s="43"/>
      <c r="K59" s="40"/>
      <c r="L59" s="43"/>
    </row>
    <row r="60" spans="3:12" ht="14.25" customHeight="1" x14ac:dyDescent="0.3">
      <c r="C60" s="43"/>
      <c r="D60" s="43"/>
      <c r="E60" s="43"/>
      <c r="H60" s="38"/>
      <c r="I60" s="40"/>
      <c r="J60" s="43"/>
      <c r="K60" s="40"/>
      <c r="L60" s="43"/>
    </row>
    <row r="61" spans="3:12" ht="14.25" customHeight="1" x14ac:dyDescent="0.3">
      <c r="H61" s="38"/>
      <c r="I61" s="40"/>
      <c r="J61" s="43"/>
      <c r="K61" s="40"/>
      <c r="L61" s="43"/>
    </row>
    <row r="62" spans="3:12" ht="14.25" customHeight="1" x14ac:dyDescent="0.3">
      <c r="H62" s="38"/>
      <c r="I62" s="40"/>
      <c r="J62" s="43"/>
      <c r="K62" s="40"/>
      <c r="L62" s="43"/>
    </row>
    <row r="63" spans="3:12" ht="14.25" customHeight="1" x14ac:dyDescent="0.25"/>
    <row r="64" spans="3:1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1">
    <mergeCell ref="B1:M1"/>
    <mergeCell ref="B3:M3"/>
    <mergeCell ref="B5:B7"/>
    <mergeCell ref="C5:C7"/>
    <mergeCell ref="D5:E5"/>
    <mergeCell ref="F5:G5"/>
    <mergeCell ref="H5:I5"/>
    <mergeCell ref="L6:L7"/>
    <mergeCell ref="J5:K5"/>
    <mergeCell ref="L5:M5"/>
    <mergeCell ref="N5:O5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O6:O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showGridLines="0" workbookViewId="0"/>
  </sheetViews>
  <sheetFormatPr defaultColWidth="12.59765625" defaultRowHeight="15" customHeight="1" x14ac:dyDescent="0.25"/>
  <cols>
    <col min="1" max="1" width="0.59765625" customWidth="1"/>
    <col min="2" max="2" width="17.59765625" customWidth="1"/>
    <col min="3" max="3" width="13.8984375" customWidth="1"/>
    <col min="4" max="4" width="11.09765625" customWidth="1"/>
    <col min="6" max="6" width="11.8984375" customWidth="1"/>
    <col min="7" max="8" width="10.09765625" customWidth="1"/>
    <col min="9" max="9" width="10.5" customWidth="1"/>
    <col min="10" max="10" width="11.3984375" customWidth="1"/>
    <col min="11" max="11" width="10.5" customWidth="1"/>
    <col min="12" max="15" width="10.09765625" customWidth="1"/>
    <col min="16" max="16" width="0.8984375" customWidth="1"/>
  </cols>
  <sheetData>
    <row r="1" spans="1:16" ht="14.25" customHeight="1" x14ac:dyDescent="0.25">
      <c r="B1" s="120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6" ht="14.25" customHeight="1" x14ac:dyDescent="0.25">
      <c r="B2" s="1"/>
    </row>
    <row r="3" spans="1:16" ht="14.25" customHeight="1" x14ac:dyDescent="0.25">
      <c r="B3" s="120" t="s">
        <v>40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6" ht="5.25" customHeigh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ht="14.25" customHeight="1" x14ac:dyDescent="0.3">
      <c r="A5" s="5"/>
      <c r="B5" s="116" t="s">
        <v>2</v>
      </c>
      <c r="C5" s="123" t="s">
        <v>3</v>
      </c>
      <c r="D5" s="113" t="s">
        <v>4</v>
      </c>
      <c r="E5" s="114"/>
      <c r="F5" s="113" t="s">
        <v>5</v>
      </c>
      <c r="G5" s="114"/>
      <c r="H5" s="113" t="s">
        <v>6</v>
      </c>
      <c r="I5" s="114"/>
      <c r="J5" s="113" t="s">
        <v>7</v>
      </c>
      <c r="K5" s="114"/>
      <c r="L5" s="113" t="s">
        <v>41</v>
      </c>
      <c r="M5" s="114"/>
      <c r="N5" s="113" t="s">
        <v>42</v>
      </c>
      <c r="O5" s="115"/>
      <c r="P5" s="6"/>
    </row>
    <row r="6" spans="1:16" ht="14.25" customHeight="1" x14ac:dyDescent="0.3">
      <c r="A6" s="5"/>
      <c r="B6" s="122"/>
      <c r="C6" s="124"/>
      <c r="D6" s="116" t="s">
        <v>10</v>
      </c>
      <c r="E6" s="116" t="s">
        <v>11</v>
      </c>
      <c r="F6" s="116" t="s">
        <v>10</v>
      </c>
      <c r="G6" s="116" t="s">
        <v>43</v>
      </c>
      <c r="H6" s="116" t="s">
        <v>10</v>
      </c>
      <c r="I6" s="116" t="s">
        <v>44</v>
      </c>
      <c r="J6" s="116" t="s">
        <v>10</v>
      </c>
      <c r="K6" s="116" t="s">
        <v>45</v>
      </c>
      <c r="L6" s="116" t="s">
        <v>46</v>
      </c>
      <c r="M6" s="7" t="s">
        <v>16</v>
      </c>
      <c r="N6" s="116" t="s">
        <v>47</v>
      </c>
      <c r="O6" s="118" t="s">
        <v>48</v>
      </c>
      <c r="P6" s="6"/>
    </row>
    <row r="7" spans="1:16" ht="14.25" customHeight="1" x14ac:dyDescent="0.3">
      <c r="A7" s="5"/>
      <c r="B7" s="117"/>
      <c r="C7" s="119"/>
      <c r="D7" s="117"/>
      <c r="E7" s="117"/>
      <c r="F7" s="117"/>
      <c r="G7" s="117"/>
      <c r="H7" s="117"/>
      <c r="I7" s="117"/>
      <c r="J7" s="117"/>
      <c r="K7" s="117"/>
      <c r="L7" s="117"/>
      <c r="M7" s="8" t="s">
        <v>49</v>
      </c>
      <c r="N7" s="117"/>
      <c r="O7" s="119"/>
      <c r="P7" s="6"/>
    </row>
    <row r="8" spans="1:16" ht="14.25" customHeight="1" x14ac:dyDescent="0.3">
      <c r="A8" s="5"/>
      <c r="B8" s="9" t="s">
        <v>20</v>
      </c>
      <c r="C8" s="10">
        <v>118937.01</v>
      </c>
      <c r="D8" s="10">
        <f t="shared" ref="D8:D16" si="0">F8+H8+J8</f>
        <v>16385610</v>
      </c>
      <c r="E8" s="11">
        <f t="shared" ref="E8:E17" si="1">D8/C8</f>
        <v>137.76712564070681</v>
      </c>
      <c r="F8" s="10">
        <v>11715253</v>
      </c>
      <c r="G8" s="11">
        <f t="shared" ref="G8:G17" si="2">F8/C8</f>
        <v>98.499642794114294</v>
      </c>
      <c r="H8" s="10">
        <v>4670357</v>
      </c>
      <c r="I8" s="11">
        <f t="shared" ref="I8:I15" si="3">H8/C8</f>
        <v>39.267482846592493</v>
      </c>
      <c r="J8" s="13"/>
      <c r="K8" s="13"/>
      <c r="L8" s="14">
        <v>852.19100000000003</v>
      </c>
      <c r="M8" s="15">
        <f t="shared" ref="M8:M17" si="4">L8*1000/C8</f>
        <v>7.1650615733487841</v>
      </c>
      <c r="N8" s="45">
        <v>29182</v>
      </c>
      <c r="O8" s="15">
        <f t="shared" ref="O8:O17" si="5">N8/C8</f>
        <v>0.24535676489597311</v>
      </c>
      <c r="P8" s="6"/>
    </row>
    <row r="9" spans="1:16" ht="14.25" customHeight="1" x14ac:dyDescent="0.3">
      <c r="A9" s="5"/>
      <c r="B9" s="17" t="s">
        <v>21</v>
      </c>
      <c r="C9" s="18">
        <v>88383.55</v>
      </c>
      <c r="D9" s="18">
        <f t="shared" si="0"/>
        <v>7183083</v>
      </c>
      <c r="E9" s="19">
        <f t="shared" si="1"/>
        <v>81.271718549435946</v>
      </c>
      <c r="F9" s="18">
        <v>3989407</v>
      </c>
      <c r="G9" s="19">
        <f t="shared" si="2"/>
        <v>45.137437905583106</v>
      </c>
      <c r="H9" s="18">
        <v>3193676</v>
      </c>
      <c r="I9" s="19">
        <f t="shared" si="3"/>
        <v>36.13428064385284</v>
      </c>
      <c r="J9" s="21"/>
      <c r="K9" s="21"/>
      <c r="L9" s="22">
        <v>579.95100000000002</v>
      </c>
      <c r="M9" s="23">
        <f t="shared" si="4"/>
        <v>6.5617527243474605</v>
      </c>
      <c r="N9" s="46">
        <v>12885</v>
      </c>
      <c r="O9" s="23">
        <f t="shared" si="5"/>
        <v>0.14578504710435369</v>
      </c>
      <c r="P9" s="6"/>
    </row>
    <row r="10" spans="1:16" ht="14.25" customHeight="1" x14ac:dyDescent="0.3">
      <c r="A10" s="5"/>
      <c r="B10" s="9" t="s">
        <v>22</v>
      </c>
      <c r="C10" s="10">
        <v>4280.34</v>
      </c>
      <c r="D10" s="10">
        <f t="shared" si="0"/>
        <v>272875</v>
      </c>
      <c r="E10" s="11">
        <f t="shared" si="1"/>
        <v>63.750776807449874</v>
      </c>
      <c r="F10" s="10">
        <v>119424</v>
      </c>
      <c r="G10" s="11">
        <f t="shared" si="2"/>
        <v>27.900587336519994</v>
      </c>
      <c r="H10" s="10">
        <v>153451</v>
      </c>
      <c r="I10" s="11">
        <f t="shared" si="3"/>
        <v>35.850189470929877</v>
      </c>
      <c r="J10" s="13"/>
      <c r="K10" s="13"/>
      <c r="L10" s="14">
        <v>27.989000000000001</v>
      </c>
      <c r="M10" s="15">
        <f t="shared" si="4"/>
        <v>6.5389665306961593</v>
      </c>
      <c r="N10" s="45">
        <v>933</v>
      </c>
      <c r="O10" s="15">
        <f t="shared" si="5"/>
        <v>0.21797333856656245</v>
      </c>
      <c r="P10" s="6"/>
    </row>
    <row r="11" spans="1:16" ht="14.25" customHeight="1" x14ac:dyDescent="0.3">
      <c r="A11" s="5"/>
      <c r="B11" s="17" t="s">
        <v>23</v>
      </c>
      <c r="C11" s="18">
        <v>43440.51</v>
      </c>
      <c r="D11" s="18">
        <f t="shared" si="0"/>
        <v>3229074</v>
      </c>
      <c r="E11" s="19">
        <f t="shared" si="1"/>
        <v>74.333243325181954</v>
      </c>
      <c r="F11" s="18">
        <v>2321749</v>
      </c>
      <c r="G11" s="19">
        <f t="shared" si="2"/>
        <v>53.446633108128793</v>
      </c>
      <c r="H11" s="18">
        <v>907325</v>
      </c>
      <c r="I11" s="19">
        <f t="shared" si="3"/>
        <v>20.88661021705316</v>
      </c>
      <c r="J11" s="21"/>
      <c r="K11" s="21"/>
      <c r="L11" s="22">
        <v>167.96799999999999</v>
      </c>
      <c r="M11" s="23">
        <f t="shared" si="4"/>
        <v>3.8666212712511889</v>
      </c>
      <c r="N11" s="46">
        <v>5111</v>
      </c>
      <c r="O11" s="23">
        <f t="shared" si="5"/>
        <v>0.11765515644268448</v>
      </c>
      <c r="P11" s="6"/>
    </row>
    <row r="12" spans="1:16" ht="14.25" customHeight="1" x14ac:dyDescent="0.3">
      <c r="A12" s="5"/>
      <c r="B12" s="9" t="s">
        <v>24</v>
      </c>
      <c r="C12" s="10">
        <v>65132.41</v>
      </c>
      <c r="D12" s="10">
        <f t="shared" si="0"/>
        <v>6539594.04</v>
      </c>
      <c r="E12" s="11">
        <f t="shared" si="1"/>
        <v>100.40460716868913</v>
      </c>
      <c r="F12" s="10">
        <v>3215468.04</v>
      </c>
      <c r="G12" s="11">
        <f t="shared" si="2"/>
        <v>49.368172312371058</v>
      </c>
      <c r="H12" s="10">
        <v>3324126</v>
      </c>
      <c r="I12" s="11">
        <f t="shared" si="3"/>
        <v>51.036434856318074</v>
      </c>
      <c r="J12" s="13"/>
      <c r="K12" s="13"/>
      <c r="L12" s="14">
        <v>601.27499999999998</v>
      </c>
      <c r="M12" s="15">
        <f t="shared" si="4"/>
        <v>9.2315791784765828</v>
      </c>
      <c r="N12" s="45">
        <v>7425</v>
      </c>
      <c r="O12" s="15">
        <f t="shared" si="5"/>
        <v>0.11399854542462039</v>
      </c>
      <c r="P12" s="6"/>
    </row>
    <row r="13" spans="1:16" ht="14.25" customHeight="1" x14ac:dyDescent="0.3">
      <c r="A13" s="5"/>
      <c r="B13" s="17" t="s">
        <v>25</v>
      </c>
      <c r="C13" s="18">
        <v>8937.98</v>
      </c>
      <c r="D13" s="18">
        <f t="shared" si="0"/>
        <v>1129852</v>
      </c>
      <c r="E13" s="19">
        <f t="shared" si="1"/>
        <v>126.4102179687133</v>
      </c>
      <c r="F13" s="18">
        <v>306494</v>
      </c>
      <c r="G13" s="19">
        <f t="shared" si="2"/>
        <v>34.291193312135405</v>
      </c>
      <c r="H13" s="18">
        <v>823358</v>
      </c>
      <c r="I13" s="19">
        <f t="shared" si="3"/>
        <v>92.119024656577892</v>
      </c>
      <c r="J13" s="21"/>
      <c r="K13" s="21"/>
      <c r="L13" s="22">
        <v>148.77099999999999</v>
      </c>
      <c r="M13" s="23">
        <f t="shared" si="4"/>
        <v>16.644812362524867</v>
      </c>
      <c r="N13" s="46">
        <v>1436</v>
      </c>
      <c r="O13" s="23">
        <f t="shared" si="5"/>
        <v>0.16066270007317091</v>
      </c>
      <c r="P13" s="6"/>
    </row>
    <row r="14" spans="1:16" ht="14.25" customHeight="1" x14ac:dyDescent="0.3">
      <c r="A14" s="5"/>
      <c r="B14" s="9" t="s">
        <v>26</v>
      </c>
      <c r="C14" s="10">
        <v>17056.07</v>
      </c>
      <c r="D14" s="10">
        <f t="shared" si="0"/>
        <v>1049164</v>
      </c>
      <c r="E14" s="11">
        <f t="shared" si="1"/>
        <v>61.512646230931274</v>
      </c>
      <c r="F14" s="10">
        <v>490673</v>
      </c>
      <c r="G14" s="11">
        <f t="shared" si="2"/>
        <v>28.768233244821346</v>
      </c>
      <c r="H14" s="10">
        <v>558491</v>
      </c>
      <c r="I14" s="11">
        <f t="shared" si="3"/>
        <v>32.744412986109928</v>
      </c>
      <c r="J14" s="13"/>
      <c r="K14" s="13"/>
      <c r="L14" s="14">
        <v>101.43</v>
      </c>
      <c r="M14" s="15">
        <f t="shared" si="4"/>
        <v>5.9468564563818047</v>
      </c>
      <c r="N14" s="45">
        <v>2283</v>
      </c>
      <c r="O14" s="15">
        <f t="shared" si="5"/>
        <v>0.13385264014512135</v>
      </c>
      <c r="P14" s="6"/>
    </row>
    <row r="15" spans="1:16" ht="14.25" customHeight="1" x14ac:dyDescent="0.3">
      <c r="A15" s="5"/>
      <c r="B15" s="17" t="s">
        <v>27</v>
      </c>
      <c r="C15" s="18">
        <v>7988.4</v>
      </c>
      <c r="D15" s="18">
        <f t="shared" si="0"/>
        <v>1056343</v>
      </c>
      <c r="E15" s="19">
        <f t="shared" si="1"/>
        <v>132.23461519202846</v>
      </c>
      <c r="F15" s="18">
        <v>308567</v>
      </c>
      <c r="G15" s="19">
        <f t="shared" si="2"/>
        <v>38.626883981773574</v>
      </c>
      <c r="H15" s="18">
        <v>747776</v>
      </c>
      <c r="I15" s="19">
        <f t="shared" si="3"/>
        <v>93.607731210254869</v>
      </c>
      <c r="J15" s="21"/>
      <c r="K15" s="21"/>
      <c r="L15" s="22">
        <v>135.733</v>
      </c>
      <c r="M15" s="23">
        <f t="shared" si="4"/>
        <v>16.991262330379051</v>
      </c>
      <c r="N15" s="46">
        <v>2870</v>
      </c>
      <c r="O15" s="23">
        <f t="shared" si="5"/>
        <v>0.35927094286715738</v>
      </c>
      <c r="P15" s="6"/>
    </row>
    <row r="16" spans="1:16" ht="14.25" customHeight="1" x14ac:dyDescent="0.3">
      <c r="A16" s="5"/>
      <c r="B16" s="25" t="s">
        <v>28</v>
      </c>
      <c r="C16" s="10">
        <v>39694.519999999997</v>
      </c>
      <c r="D16" s="10">
        <f t="shared" si="0"/>
        <v>8221153</v>
      </c>
      <c r="E16" s="11">
        <f t="shared" si="1"/>
        <v>207.11052810312358</v>
      </c>
      <c r="F16" s="10">
        <v>3253253</v>
      </c>
      <c r="G16" s="11">
        <f t="shared" si="2"/>
        <v>81.957232383714427</v>
      </c>
      <c r="H16" s="13"/>
      <c r="I16" s="26"/>
      <c r="J16" s="10">
        <v>4967900</v>
      </c>
      <c r="K16" s="11">
        <f t="shared" ref="K16:K17" si="6">J16/C16</f>
        <v>125.15329571940914</v>
      </c>
      <c r="L16" s="14">
        <v>330.084</v>
      </c>
      <c r="M16" s="15">
        <f t="shared" si="4"/>
        <v>8.3156062852000741</v>
      </c>
      <c r="N16" s="45">
        <v>16368</v>
      </c>
      <c r="O16" s="15">
        <f t="shared" si="5"/>
        <v>0.41234911015424802</v>
      </c>
      <c r="P16" s="6"/>
    </row>
    <row r="17" spans="1:16" ht="14.25" customHeight="1" x14ac:dyDescent="0.3">
      <c r="A17" s="5"/>
      <c r="B17" s="28" t="s">
        <v>29</v>
      </c>
      <c r="C17" s="29">
        <f t="shared" ref="C17:D17" si="7">SUM(C8:C16)</f>
        <v>393850.79000000004</v>
      </c>
      <c r="D17" s="29">
        <f t="shared" si="7"/>
        <v>45066748.039999999</v>
      </c>
      <c r="E17" s="30">
        <f t="shared" si="1"/>
        <v>114.42594298211257</v>
      </c>
      <c r="F17" s="29">
        <f>SUM(F8:F16)</f>
        <v>25720288.039999999</v>
      </c>
      <c r="G17" s="31">
        <f t="shared" si="2"/>
        <v>65.304650118894003</v>
      </c>
      <c r="H17" s="29">
        <f>SUM(H8:H16)</f>
        <v>14378560</v>
      </c>
      <c r="I17" s="31">
        <f>H17/C17</f>
        <v>36.507632750971503</v>
      </c>
      <c r="J17" s="29">
        <f>SUM(J8:J16)</f>
        <v>4967900</v>
      </c>
      <c r="K17" s="31">
        <f t="shared" si="6"/>
        <v>12.613660112247075</v>
      </c>
      <c r="L17" s="29">
        <f>SUM(L8:L16)</f>
        <v>2945.3920000000003</v>
      </c>
      <c r="M17" s="32">
        <f t="shared" si="4"/>
        <v>7.4784463425857295</v>
      </c>
      <c r="N17" s="29">
        <f>SUM(N8:N16)</f>
        <v>78493</v>
      </c>
      <c r="O17" s="32">
        <f t="shared" si="5"/>
        <v>0.19929628679937392</v>
      </c>
      <c r="P17" s="6"/>
    </row>
    <row r="18" spans="1:16" ht="13.5" customHeight="1" x14ac:dyDescent="0.3">
      <c r="A18" s="5"/>
      <c r="B18" s="33" t="s">
        <v>50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6"/>
    </row>
    <row r="19" spans="1:16" ht="3.75" customHeight="1" x14ac:dyDescent="0.3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</row>
    <row r="20" spans="1:16" ht="14.25" customHeight="1" x14ac:dyDescent="0.3">
      <c r="C20" s="38"/>
    </row>
    <row r="21" spans="1:16" ht="14.25" customHeight="1" x14ac:dyDescent="0.3">
      <c r="C21" s="38"/>
    </row>
    <row r="22" spans="1:16" ht="14.25" customHeight="1" x14ac:dyDescent="0.3">
      <c r="C22" s="38"/>
      <c r="I22" s="40"/>
      <c r="K22" s="40"/>
    </row>
    <row r="23" spans="1:16" ht="14.25" customHeight="1" x14ac:dyDescent="0.3">
      <c r="C23" s="38"/>
    </row>
    <row r="24" spans="1:16" ht="14.25" customHeight="1" x14ac:dyDescent="0.3">
      <c r="C24" s="38"/>
      <c r="E24" s="40"/>
      <c r="H24" s="41"/>
      <c r="I24" s="44"/>
      <c r="J24" s="38"/>
      <c r="K24" s="40"/>
      <c r="L24" s="42"/>
    </row>
    <row r="25" spans="1:16" ht="14.25" customHeight="1" x14ac:dyDescent="0.3">
      <c r="C25" s="38"/>
      <c r="E25" s="40"/>
      <c r="H25" s="38"/>
      <c r="I25" s="40"/>
      <c r="J25" s="38"/>
      <c r="K25" s="40"/>
      <c r="L25" s="43"/>
    </row>
    <row r="26" spans="1:16" ht="14.25" customHeight="1" x14ac:dyDescent="0.3">
      <c r="C26" s="38"/>
      <c r="E26" s="40"/>
      <c r="H26" s="38"/>
      <c r="I26" s="40"/>
      <c r="J26" s="38"/>
      <c r="K26" s="40"/>
      <c r="L26" s="43"/>
    </row>
    <row r="27" spans="1:16" ht="14.25" customHeight="1" x14ac:dyDescent="0.3">
      <c r="C27" s="38"/>
      <c r="E27" s="40"/>
      <c r="H27" s="38"/>
      <c r="I27" s="40"/>
      <c r="J27" s="38"/>
      <c r="K27" s="40"/>
      <c r="L27" s="43"/>
    </row>
    <row r="28" spans="1:16" ht="14.25" customHeight="1" x14ac:dyDescent="0.3">
      <c r="C28" s="38"/>
      <c r="E28" s="40"/>
      <c r="H28" s="38"/>
      <c r="I28" s="40"/>
      <c r="J28" s="38"/>
      <c r="K28" s="40"/>
      <c r="L28" s="43"/>
    </row>
    <row r="29" spans="1:16" ht="14.25" customHeight="1" x14ac:dyDescent="0.3"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6" ht="14.25" customHeight="1" x14ac:dyDescent="0.3"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6" ht="14.25" customHeight="1" x14ac:dyDescent="0.3"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6" ht="14.25" customHeight="1" x14ac:dyDescent="0.3"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3:12" ht="14.25" customHeight="1" x14ac:dyDescent="0.3"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3:12" ht="14.25" customHeight="1" x14ac:dyDescent="0.3"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3:12" ht="14.25" customHeight="1" x14ac:dyDescent="0.3"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3:12" ht="14.25" customHeight="1" x14ac:dyDescent="0.3"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3:12" ht="14.25" customHeight="1" x14ac:dyDescent="0.3"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3:12" ht="14.25" customHeight="1" x14ac:dyDescent="0.3"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3:12" ht="14.25" customHeight="1" x14ac:dyDescent="0.3"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3:12" ht="14.25" customHeight="1" x14ac:dyDescent="0.3"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3:12" ht="14.25" customHeight="1" x14ac:dyDescent="0.3"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3:12" ht="14.25" customHeight="1" x14ac:dyDescent="0.3"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3:12" ht="14.25" customHeight="1" x14ac:dyDescent="0.3"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3:12" ht="14.25" customHeight="1" x14ac:dyDescent="0.3"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3:12" ht="14.25" customHeight="1" x14ac:dyDescent="0.3"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3:12" ht="14.25" customHeight="1" x14ac:dyDescent="0.3"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3:12" ht="14.25" customHeight="1" x14ac:dyDescent="0.3"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3:12" ht="14.25" customHeight="1" x14ac:dyDescent="0.3"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3:12" ht="14.25" customHeight="1" x14ac:dyDescent="0.3"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3:12" ht="14.25" customHeight="1" x14ac:dyDescent="0.3">
      <c r="H50" s="41"/>
      <c r="I50" s="44"/>
      <c r="J50" s="42"/>
      <c r="K50" s="44"/>
      <c r="L50" s="42"/>
    </row>
    <row r="51" spans="3:12" ht="14.25" customHeight="1" x14ac:dyDescent="0.3">
      <c r="H51" s="38"/>
      <c r="I51" s="40"/>
      <c r="J51" s="43"/>
      <c r="K51" s="40"/>
      <c r="L51" s="43"/>
    </row>
    <row r="52" spans="3:12" ht="14.25" customHeight="1" x14ac:dyDescent="0.3">
      <c r="H52" s="38"/>
      <c r="I52" s="40"/>
      <c r="J52" s="43"/>
      <c r="K52" s="40"/>
      <c r="L52" s="43"/>
    </row>
    <row r="53" spans="3:12" ht="14.25" customHeight="1" x14ac:dyDescent="0.3">
      <c r="H53" s="38"/>
      <c r="I53" s="40"/>
      <c r="J53" s="43"/>
      <c r="K53" s="40"/>
      <c r="L53" s="43"/>
    </row>
    <row r="54" spans="3:12" ht="14.25" customHeight="1" x14ac:dyDescent="0.3">
      <c r="H54" s="38"/>
      <c r="I54" s="40"/>
      <c r="J54" s="43"/>
      <c r="K54" s="40"/>
      <c r="L54" s="43"/>
    </row>
    <row r="55" spans="3:12" ht="14.25" customHeight="1" x14ac:dyDescent="0.3">
      <c r="H55" s="38"/>
      <c r="I55" s="40"/>
      <c r="J55" s="43"/>
      <c r="K55" s="40"/>
      <c r="L55" s="43"/>
    </row>
    <row r="56" spans="3:12" ht="14.25" customHeight="1" x14ac:dyDescent="0.3">
      <c r="H56" s="38"/>
      <c r="I56" s="40"/>
      <c r="J56" s="43"/>
      <c r="K56" s="40"/>
      <c r="L56" s="43"/>
    </row>
    <row r="57" spans="3:12" ht="14.25" customHeight="1" x14ac:dyDescent="0.3">
      <c r="H57" s="38"/>
      <c r="I57" s="40"/>
      <c r="J57" s="43"/>
      <c r="K57" s="40"/>
      <c r="L57" s="43"/>
    </row>
    <row r="58" spans="3:12" ht="14.25" customHeight="1" x14ac:dyDescent="0.3">
      <c r="H58" s="38"/>
      <c r="I58" s="40"/>
      <c r="J58" s="43"/>
      <c r="K58" s="40"/>
      <c r="L58" s="43"/>
    </row>
    <row r="59" spans="3:12" ht="14.25" customHeight="1" x14ac:dyDescent="0.3">
      <c r="H59" s="38"/>
      <c r="I59" s="40"/>
      <c r="J59" s="43"/>
      <c r="K59" s="40"/>
      <c r="L59" s="43"/>
    </row>
    <row r="60" spans="3:12" ht="14.25" customHeight="1" x14ac:dyDescent="0.3">
      <c r="C60" s="43"/>
      <c r="D60" s="43"/>
      <c r="E60" s="43"/>
      <c r="H60" s="38"/>
      <c r="I60" s="40"/>
      <c r="J60" s="43"/>
      <c r="K60" s="40"/>
      <c r="L60" s="43"/>
    </row>
    <row r="61" spans="3:12" ht="14.25" customHeight="1" x14ac:dyDescent="0.3">
      <c r="H61" s="38"/>
      <c r="I61" s="40"/>
      <c r="J61" s="43"/>
      <c r="K61" s="40"/>
      <c r="L61" s="43"/>
    </row>
    <row r="62" spans="3:12" ht="14.25" customHeight="1" x14ac:dyDescent="0.3">
      <c r="H62" s="38"/>
      <c r="I62" s="40"/>
      <c r="J62" s="43"/>
      <c r="K62" s="40"/>
      <c r="L62" s="43"/>
    </row>
    <row r="63" spans="3:12" ht="14.25" customHeight="1" x14ac:dyDescent="0.25"/>
    <row r="64" spans="3:1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1">
    <mergeCell ref="B1:M1"/>
    <mergeCell ref="B3:M3"/>
    <mergeCell ref="B5:B7"/>
    <mergeCell ref="C5:C7"/>
    <mergeCell ref="D5:E5"/>
    <mergeCell ref="F5:G5"/>
    <mergeCell ref="H5:I5"/>
    <mergeCell ref="L6:L7"/>
    <mergeCell ref="J5:K5"/>
    <mergeCell ref="L5:M5"/>
    <mergeCell ref="N5:O5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O6:O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2.59765625" defaultRowHeight="15" customHeight="1" x14ac:dyDescent="0.25"/>
  <cols>
    <col min="1" max="1" width="0.59765625" customWidth="1"/>
    <col min="2" max="2" width="17.59765625" customWidth="1"/>
    <col min="3" max="3" width="13.8984375" customWidth="1"/>
    <col min="4" max="4" width="11.09765625" customWidth="1"/>
    <col min="6" max="6" width="11.8984375" customWidth="1"/>
    <col min="7" max="8" width="10.09765625" customWidth="1"/>
    <col min="9" max="9" width="10.5" customWidth="1"/>
    <col min="10" max="10" width="11.3984375" customWidth="1"/>
    <col min="11" max="11" width="10.5" customWidth="1"/>
    <col min="12" max="15" width="10.09765625" customWidth="1"/>
    <col min="16" max="16" width="0.8984375" customWidth="1"/>
  </cols>
  <sheetData>
    <row r="1" spans="1:26" ht="14.25" customHeight="1" x14ac:dyDescent="0.25">
      <c r="A1" s="47"/>
      <c r="B1" s="120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4.25" customHeight="1" x14ac:dyDescent="0.25">
      <c r="A2" s="47"/>
      <c r="B2" s="1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4.25" customHeight="1" x14ac:dyDescent="0.25">
      <c r="A3" s="47"/>
      <c r="B3" s="120" t="s">
        <v>51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5.25" customHeigh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4.25" customHeight="1" x14ac:dyDescent="0.3">
      <c r="A5" s="5"/>
      <c r="B5" s="116" t="s">
        <v>2</v>
      </c>
      <c r="C5" s="123" t="s">
        <v>3</v>
      </c>
      <c r="D5" s="113" t="s">
        <v>4</v>
      </c>
      <c r="E5" s="114"/>
      <c r="F5" s="113" t="s">
        <v>5</v>
      </c>
      <c r="G5" s="114"/>
      <c r="H5" s="113" t="s">
        <v>6</v>
      </c>
      <c r="I5" s="114"/>
      <c r="J5" s="113" t="s">
        <v>7</v>
      </c>
      <c r="K5" s="114"/>
      <c r="L5" s="113" t="s">
        <v>52</v>
      </c>
      <c r="M5" s="114"/>
      <c r="N5" s="113" t="s">
        <v>53</v>
      </c>
      <c r="O5" s="115"/>
      <c r="P5" s="6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4.25" customHeight="1" x14ac:dyDescent="0.3">
      <c r="A6" s="5"/>
      <c r="B6" s="122"/>
      <c r="C6" s="124"/>
      <c r="D6" s="116" t="s">
        <v>10</v>
      </c>
      <c r="E6" s="116" t="s">
        <v>11</v>
      </c>
      <c r="F6" s="116" t="s">
        <v>10</v>
      </c>
      <c r="G6" s="116" t="s">
        <v>54</v>
      </c>
      <c r="H6" s="116" t="s">
        <v>10</v>
      </c>
      <c r="I6" s="116" t="s">
        <v>55</v>
      </c>
      <c r="J6" s="116" t="s">
        <v>10</v>
      </c>
      <c r="K6" s="116" t="s">
        <v>56</v>
      </c>
      <c r="L6" s="116" t="s">
        <v>57</v>
      </c>
      <c r="M6" s="7" t="s">
        <v>16</v>
      </c>
      <c r="N6" s="116" t="s">
        <v>58</v>
      </c>
      <c r="O6" s="118" t="s">
        <v>59</v>
      </c>
      <c r="P6" s="6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4.25" customHeight="1" x14ac:dyDescent="0.3">
      <c r="A7" s="5"/>
      <c r="B7" s="117"/>
      <c r="C7" s="119"/>
      <c r="D7" s="117"/>
      <c r="E7" s="117"/>
      <c r="F7" s="117"/>
      <c r="G7" s="117"/>
      <c r="H7" s="117"/>
      <c r="I7" s="117"/>
      <c r="J7" s="117"/>
      <c r="K7" s="117"/>
      <c r="L7" s="117"/>
      <c r="M7" s="8" t="s">
        <v>60</v>
      </c>
      <c r="N7" s="117"/>
      <c r="O7" s="119"/>
      <c r="P7" s="6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4.25" customHeight="1" x14ac:dyDescent="0.3">
      <c r="A8" s="5"/>
      <c r="B8" s="9" t="s">
        <v>20</v>
      </c>
      <c r="C8" s="10">
        <v>118937.01</v>
      </c>
      <c r="D8" s="10">
        <f t="shared" ref="D8:D16" si="0">F8+H8+J8</f>
        <v>14493604</v>
      </c>
      <c r="E8" s="11">
        <f t="shared" ref="E8:E17" si="1">D8/C8</f>
        <v>121.85949520674852</v>
      </c>
      <c r="F8" s="10">
        <v>11144625</v>
      </c>
      <c r="G8" s="11">
        <f t="shared" ref="G8:G17" si="2">F8/C8</f>
        <v>93.701909943759304</v>
      </c>
      <c r="H8" s="10">
        <v>3348979</v>
      </c>
      <c r="I8" s="11">
        <f t="shared" ref="I8:I15" si="3">H8/C8</f>
        <v>28.157585262989208</v>
      </c>
      <c r="J8" s="13"/>
      <c r="K8" s="13"/>
      <c r="L8" s="14">
        <v>614.35299999999995</v>
      </c>
      <c r="M8" s="15">
        <f t="shared" ref="M8:M17" si="4">L8*1000/C8</f>
        <v>5.1653644227309901</v>
      </c>
      <c r="N8" s="45">
        <v>29208</v>
      </c>
      <c r="O8" s="15">
        <f t="shared" ref="O8:O17" si="5">N8/C8</f>
        <v>0.24557536800361807</v>
      </c>
      <c r="P8" s="6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4.25" customHeight="1" x14ac:dyDescent="0.3">
      <c r="A9" s="5"/>
      <c r="B9" s="17" t="s">
        <v>21</v>
      </c>
      <c r="C9" s="18">
        <v>88383.55</v>
      </c>
      <c r="D9" s="10">
        <f t="shared" si="0"/>
        <v>6106778</v>
      </c>
      <c r="E9" s="19">
        <f t="shared" si="1"/>
        <v>69.094056529750162</v>
      </c>
      <c r="F9" s="18">
        <v>3574350</v>
      </c>
      <c r="G9" s="19">
        <f t="shared" si="2"/>
        <v>40.441349097201908</v>
      </c>
      <c r="H9" s="18">
        <v>2532428</v>
      </c>
      <c r="I9" s="19">
        <f t="shared" si="3"/>
        <v>28.652707432548251</v>
      </c>
      <c r="J9" s="21"/>
      <c r="K9" s="21"/>
      <c r="L9" s="22">
        <v>460.26600000000002</v>
      </c>
      <c r="M9" s="23">
        <f t="shared" si="4"/>
        <v>5.2075980202198258</v>
      </c>
      <c r="N9" s="46">
        <v>11213</v>
      </c>
      <c r="O9" s="23">
        <f t="shared" si="5"/>
        <v>0.1268674996648132</v>
      </c>
      <c r="P9" s="6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4.25" customHeight="1" x14ac:dyDescent="0.3">
      <c r="A10" s="5"/>
      <c r="B10" s="9" t="s">
        <v>22</v>
      </c>
      <c r="C10" s="10">
        <v>4280.34</v>
      </c>
      <c r="D10" s="10">
        <f t="shared" si="0"/>
        <v>164864</v>
      </c>
      <c r="E10" s="11">
        <f t="shared" si="1"/>
        <v>38.516566440983659</v>
      </c>
      <c r="F10" s="10">
        <v>93770</v>
      </c>
      <c r="G10" s="11">
        <f t="shared" si="2"/>
        <v>21.907138217992028</v>
      </c>
      <c r="H10" s="10">
        <v>71094</v>
      </c>
      <c r="I10" s="11">
        <f t="shared" si="3"/>
        <v>16.609428222991632</v>
      </c>
      <c r="J10" s="13"/>
      <c r="K10" s="13"/>
      <c r="L10" s="14">
        <v>13.497999999999999</v>
      </c>
      <c r="M10" s="15">
        <f t="shared" si="4"/>
        <v>3.1534878070433656</v>
      </c>
      <c r="N10" s="45">
        <v>1776</v>
      </c>
      <c r="O10" s="15">
        <f t="shared" si="5"/>
        <v>0.41492031006882629</v>
      </c>
      <c r="P10" s="6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4.25" customHeight="1" x14ac:dyDescent="0.3">
      <c r="A11" s="5"/>
      <c r="B11" s="17" t="s">
        <v>23</v>
      </c>
      <c r="C11" s="18">
        <v>43440.51</v>
      </c>
      <c r="D11" s="10">
        <f t="shared" si="0"/>
        <v>2503836</v>
      </c>
      <c r="E11" s="19">
        <f t="shared" si="1"/>
        <v>57.638273583804605</v>
      </c>
      <c r="F11" s="18">
        <v>1944508</v>
      </c>
      <c r="G11" s="19">
        <f t="shared" si="2"/>
        <v>44.762549979270496</v>
      </c>
      <c r="H11" s="18">
        <v>559328</v>
      </c>
      <c r="I11" s="19">
        <f t="shared" si="3"/>
        <v>12.875723604534109</v>
      </c>
      <c r="J11" s="21"/>
      <c r="K11" s="21"/>
      <c r="L11" s="22">
        <v>102.423</v>
      </c>
      <c r="M11" s="23">
        <f t="shared" si="4"/>
        <v>2.3577761863293039</v>
      </c>
      <c r="N11" s="46">
        <v>4416</v>
      </c>
      <c r="O11" s="23">
        <f t="shared" si="5"/>
        <v>0.10165626508528559</v>
      </c>
      <c r="P11" s="6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4.25" customHeight="1" x14ac:dyDescent="0.3">
      <c r="A12" s="5"/>
      <c r="B12" s="9" t="s">
        <v>24</v>
      </c>
      <c r="C12" s="10">
        <v>65132.41</v>
      </c>
      <c r="D12" s="10">
        <f t="shared" si="0"/>
        <v>4807239</v>
      </c>
      <c r="E12" s="11">
        <f t="shared" si="1"/>
        <v>73.80717218969788</v>
      </c>
      <c r="F12" s="10">
        <v>2650397</v>
      </c>
      <c r="G12" s="11">
        <f t="shared" si="2"/>
        <v>40.692444821249509</v>
      </c>
      <c r="H12" s="10">
        <v>2156842</v>
      </c>
      <c r="I12" s="11">
        <f t="shared" si="3"/>
        <v>33.114727368448364</v>
      </c>
      <c r="J12" s="13"/>
      <c r="K12" s="13"/>
      <c r="L12" s="14">
        <v>391.53</v>
      </c>
      <c r="M12" s="15">
        <f t="shared" si="4"/>
        <v>6.0112929952998817</v>
      </c>
      <c r="N12" s="45">
        <v>8363</v>
      </c>
      <c r="O12" s="15">
        <f t="shared" si="5"/>
        <v>0.12839997782977783</v>
      </c>
      <c r="P12" s="6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4.25" customHeight="1" x14ac:dyDescent="0.3">
      <c r="A13" s="5"/>
      <c r="B13" s="17" t="s">
        <v>25</v>
      </c>
      <c r="C13" s="18">
        <v>8937.98</v>
      </c>
      <c r="D13" s="10">
        <f t="shared" si="0"/>
        <v>939935</v>
      </c>
      <c r="E13" s="19">
        <f t="shared" si="1"/>
        <v>105.16190459141775</v>
      </c>
      <c r="F13" s="18">
        <v>275175</v>
      </c>
      <c r="G13" s="19">
        <f t="shared" si="2"/>
        <v>30.787157724676046</v>
      </c>
      <c r="H13" s="18">
        <v>664760</v>
      </c>
      <c r="I13" s="19">
        <f t="shared" si="3"/>
        <v>74.374746866741702</v>
      </c>
      <c r="J13" s="21"/>
      <c r="K13" s="21"/>
      <c r="L13" s="22">
        <v>120.07599999999999</v>
      </c>
      <c r="M13" s="23">
        <f t="shared" si="4"/>
        <v>13.434355413639324</v>
      </c>
      <c r="N13" s="46">
        <v>1063</v>
      </c>
      <c r="O13" s="23">
        <f t="shared" si="5"/>
        <v>0.11893067561126788</v>
      </c>
      <c r="P13" s="6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4.25" customHeight="1" x14ac:dyDescent="0.3">
      <c r="A14" s="5"/>
      <c r="B14" s="9" t="s">
        <v>26</v>
      </c>
      <c r="C14" s="10">
        <v>17056.07</v>
      </c>
      <c r="D14" s="10">
        <f t="shared" si="0"/>
        <v>771688</v>
      </c>
      <c r="E14" s="11">
        <f t="shared" si="1"/>
        <v>45.244185794265618</v>
      </c>
      <c r="F14" s="10">
        <v>422176</v>
      </c>
      <c r="G14" s="11">
        <f t="shared" si="2"/>
        <v>24.752243629394112</v>
      </c>
      <c r="H14" s="10">
        <v>349512</v>
      </c>
      <c r="I14" s="11">
        <f t="shared" si="3"/>
        <v>20.49194216487151</v>
      </c>
      <c r="J14" s="13"/>
      <c r="K14" s="13"/>
      <c r="L14" s="14">
        <v>63.58</v>
      </c>
      <c r="M14" s="15">
        <f t="shared" si="4"/>
        <v>3.7277051513039052</v>
      </c>
      <c r="N14" s="45">
        <v>1696</v>
      </c>
      <c r="O14" s="15">
        <f t="shared" si="5"/>
        <v>9.9436740116568473E-2</v>
      </c>
      <c r="P14" s="6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4.25" customHeight="1" x14ac:dyDescent="0.3">
      <c r="A15" s="5"/>
      <c r="B15" s="17" t="s">
        <v>27</v>
      </c>
      <c r="C15" s="18">
        <v>7988.4</v>
      </c>
      <c r="D15" s="10">
        <f t="shared" si="0"/>
        <v>951780</v>
      </c>
      <c r="E15" s="19">
        <f t="shared" si="1"/>
        <v>119.14526062791047</v>
      </c>
      <c r="F15" s="18">
        <v>282630</v>
      </c>
      <c r="G15" s="19">
        <f t="shared" si="2"/>
        <v>35.380051074057384</v>
      </c>
      <c r="H15" s="18">
        <v>669150</v>
      </c>
      <c r="I15" s="19">
        <f t="shared" si="3"/>
        <v>83.765209553853097</v>
      </c>
      <c r="J15" s="21"/>
      <c r="K15" s="21"/>
      <c r="L15" s="22">
        <v>121.21299999999999</v>
      </c>
      <c r="M15" s="23">
        <f t="shared" si="4"/>
        <v>15.17362675880026</v>
      </c>
      <c r="N15" s="46">
        <v>1941</v>
      </c>
      <c r="O15" s="23">
        <f t="shared" si="5"/>
        <v>0.24297731710980924</v>
      </c>
      <c r="P15" s="6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4.25" customHeight="1" x14ac:dyDescent="0.3">
      <c r="A16" s="5"/>
      <c r="B16" s="25" t="s">
        <v>28</v>
      </c>
      <c r="C16" s="10">
        <v>39694.519999999997</v>
      </c>
      <c r="D16" s="10">
        <f t="shared" si="0"/>
        <v>6639583</v>
      </c>
      <c r="E16" s="11">
        <f t="shared" si="1"/>
        <v>167.26699302573758</v>
      </c>
      <c r="F16" s="10">
        <v>2769023</v>
      </c>
      <c r="G16" s="11">
        <f t="shared" si="2"/>
        <v>69.758319284374778</v>
      </c>
      <c r="H16" s="13"/>
      <c r="I16" s="26"/>
      <c r="J16" s="10">
        <v>3870560</v>
      </c>
      <c r="K16" s="11">
        <f t="shared" ref="K16:K17" si="6">J16/C16</f>
        <v>97.508673741362799</v>
      </c>
      <c r="L16" s="14">
        <v>196.49100000000001</v>
      </c>
      <c r="M16" s="15">
        <f t="shared" si="4"/>
        <v>4.9500787514246305</v>
      </c>
      <c r="N16" s="45">
        <v>10181</v>
      </c>
      <c r="O16" s="15">
        <f t="shared" si="5"/>
        <v>0.25648376652495108</v>
      </c>
      <c r="P16" s="6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4.25" customHeight="1" x14ac:dyDescent="0.3">
      <c r="A17" s="5"/>
      <c r="B17" s="28" t="s">
        <v>29</v>
      </c>
      <c r="C17" s="29">
        <f t="shared" ref="C17:D17" si="7">SUM(C8:C16)</f>
        <v>393850.79000000004</v>
      </c>
      <c r="D17" s="29">
        <f t="shared" si="7"/>
        <v>37379307</v>
      </c>
      <c r="E17" s="30">
        <f t="shared" si="1"/>
        <v>94.907279480130015</v>
      </c>
      <c r="F17" s="29">
        <f>SUM(F8:F16)</f>
        <v>23156654</v>
      </c>
      <c r="G17" s="31">
        <f t="shared" si="2"/>
        <v>58.795499686569116</v>
      </c>
      <c r="H17" s="29">
        <f>SUM(H8:H16)</f>
        <v>10352093</v>
      </c>
      <c r="I17" s="31">
        <f>H17/C17</f>
        <v>26.284301727565403</v>
      </c>
      <c r="J17" s="29">
        <f>SUM(J8:J16)</f>
        <v>3870560</v>
      </c>
      <c r="K17" s="31">
        <f t="shared" si="6"/>
        <v>9.8274780659954999</v>
      </c>
      <c r="L17" s="29">
        <f>SUM(L8:L16)</f>
        <v>2083.4299999999998</v>
      </c>
      <c r="M17" s="32">
        <f t="shared" si="4"/>
        <v>5.2898967144384796</v>
      </c>
      <c r="N17" s="29">
        <f>SUM(N8:N16)</f>
        <v>69857</v>
      </c>
      <c r="O17" s="32">
        <f t="shared" si="5"/>
        <v>0.17736920116371988</v>
      </c>
      <c r="P17" s="6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3.5" customHeight="1" x14ac:dyDescent="0.3">
      <c r="A18" s="5"/>
      <c r="B18" s="33" t="s">
        <v>61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6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3.75" customHeight="1" x14ac:dyDescent="0.3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4.25" customHeight="1" x14ac:dyDescent="0.3">
      <c r="A20" s="47"/>
      <c r="B20" s="47"/>
      <c r="C20" s="3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4.25" customHeight="1" x14ac:dyDescent="0.3">
      <c r="A21" s="47"/>
      <c r="B21" s="47"/>
      <c r="C21" s="38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4.25" customHeight="1" x14ac:dyDescent="0.3">
      <c r="A22" s="47"/>
      <c r="B22" s="47"/>
      <c r="C22" s="38"/>
      <c r="D22" s="47"/>
      <c r="E22" s="47"/>
      <c r="F22" s="47"/>
      <c r="G22" s="47"/>
      <c r="H22" s="47"/>
      <c r="I22" s="40"/>
      <c r="J22" s="47"/>
      <c r="K22" s="40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4.25" customHeight="1" x14ac:dyDescent="0.3">
      <c r="A23" s="47"/>
      <c r="B23" s="47"/>
      <c r="C23" s="38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4.25" customHeight="1" x14ac:dyDescent="0.3">
      <c r="A24" s="47"/>
      <c r="B24" s="47"/>
      <c r="C24" s="38"/>
      <c r="D24" s="47"/>
      <c r="E24" s="40"/>
      <c r="F24" s="47"/>
      <c r="G24" s="47"/>
      <c r="H24" s="41"/>
      <c r="I24" s="44"/>
      <c r="J24" s="38"/>
      <c r="K24" s="40"/>
      <c r="L24" s="42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4.25" customHeight="1" x14ac:dyDescent="0.3">
      <c r="A25" s="47"/>
      <c r="B25" s="47"/>
      <c r="C25" s="38"/>
      <c r="D25" s="47"/>
      <c r="E25" s="40"/>
      <c r="F25" s="47"/>
      <c r="G25" s="47"/>
      <c r="H25" s="38"/>
      <c r="I25" s="40"/>
      <c r="J25" s="38"/>
      <c r="K25" s="40"/>
      <c r="L25" s="43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4.25" customHeight="1" x14ac:dyDescent="0.3">
      <c r="A26" s="47"/>
      <c r="B26" s="47"/>
      <c r="C26" s="38"/>
      <c r="D26" s="47"/>
      <c r="E26" s="40"/>
      <c r="F26" s="47"/>
      <c r="G26" s="47"/>
      <c r="H26" s="38"/>
      <c r="I26" s="40"/>
      <c r="J26" s="38"/>
      <c r="K26" s="40"/>
      <c r="L26" s="43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4.25" customHeight="1" x14ac:dyDescent="0.3">
      <c r="A27" s="47"/>
      <c r="B27" s="47"/>
      <c r="C27" s="38"/>
      <c r="D27" s="47"/>
      <c r="E27" s="40"/>
      <c r="F27" s="47"/>
      <c r="G27" s="47"/>
      <c r="H27" s="38"/>
      <c r="I27" s="40"/>
      <c r="J27" s="38"/>
      <c r="K27" s="40"/>
      <c r="L27" s="43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4.25" customHeight="1" x14ac:dyDescent="0.3">
      <c r="A28" s="47"/>
      <c r="B28" s="47"/>
      <c r="C28" s="38"/>
      <c r="D28" s="47"/>
      <c r="E28" s="40"/>
      <c r="F28" s="47"/>
      <c r="G28" s="47"/>
      <c r="H28" s="38"/>
      <c r="I28" s="40"/>
      <c r="J28" s="38"/>
      <c r="K28" s="40"/>
      <c r="L28" s="43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4.25" customHeight="1" x14ac:dyDescent="0.3">
      <c r="A29" s="47"/>
      <c r="B29" s="4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4.25" customHeight="1" x14ac:dyDescent="0.3">
      <c r="A30" s="47"/>
      <c r="B30" s="4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4.25" customHeight="1" x14ac:dyDescent="0.3">
      <c r="A31" s="47"/>
      <c r="B31" s="4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4.25" customHeight="1" x14ac:dyDescent="0.3">
      <c r="A32" s="47"/>
      <c r="B32" s="4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4.25" customHeight="1" x14ac:dyDescent="0.3">
      <c r="A33" s="47"/>
      <c r="B33" s="4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4.25" customHeight="1" x14ac:dyDescent="0.3">
      <c r="A34" s="47"/>
      <c r="B34" s="4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4.25" customHeight="1" x14ac:dyDescent="0.3">
      <c r="A35" s="47"/>
      <c r="B35" s="4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4.25" customHeight="1" x14ac:dyDescent="0.3">
      <c r="A36" s="47"/>
      <c r="B36" s="4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4.25" customHeight="1" x14ac:dyDescent="0.3">
      <c r="A37" s="47"/>
      <c r="B37" s="4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4.25" customHeight="1" x14ac:dyDescent="0.3">
      <c r="A38" s="47"/>
      <c r="B38" s="4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4.25" customHeight="1" x14ac:dyDescent="0.3">
      <c r="A39" s="47"/>
      <c r="B39" s="4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4.25" customHeight="1" x14ac:dyDescent="0.3">
      <c r="A40" s="47"/>
      <c r="B40" s="4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4.25" customHeight="1" x14ac:dyDescent="0.3">
      <c r="A41" s="47"/>
      <c r="B41" s="4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4.25" customHeight="1" x14ac:dyDescent="0.3">
      <c r="A42" s="47"/>
      <c r="B42" s="4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4.25" customHeight="1" x14ac:dyDescent="0.3">
      <c r="A43" s="47"/>
      <c r="B43" s="4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4.25" customHeight="1" x14ac:dyDescent="0.3">
      <c r="A44" s="47"/>
      <c r="B44" s="4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4.25" customHeight="1" x14ac:dyDescent="0.3">
      <c r="A45" s="47"/>
      <c r="B45" s="4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4.25" customHeight="1" x14ac:dyDescent="0.3">
      <c r="A46" s="47"/>
      <c r="B46" s="4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4.25" customHeight="1" x14ac:dyDescent="0.3">
      <c r="A47" s="47"/>
      <c r="B47" s="4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4.25" customHeight="1" x14ac:dyDescent="0.3">
      <c r="A48" s="47"/>
      <c r="B48" s="4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4.25" customHeight="1" x14ac:dyDescent="0.3">
      <c r="A49" s="47"/>
      <c r="B49" s="4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4.25" customHeight="1" x14ac:dyDescent="0.3">
      <c r="A50" s="47"/>
      <c r="B50" s="47"/>
      <c r="C50" s="47"/>
      <c r="D50" s="47"/>
      <c r="E50" s="47"/>
      <c r="F50" s="47"/>
      <c r="G50" s="47"/>
      <c r="H50" s="41"/>
      <c r="I50" s="44"/>
      <c r="J50" s="42"/>
      <c r="K50" s="44"/>
      <c r="L50" s="42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4.25" customHeight="1" x14ac:dyDescent="0.3">
      <c r="A51" s="47"/>
      <c r="B51" s="47"/>
      <c r="C51" s="47"/>
      <c r="D51" s="47"/>
      <c r="E51" s="47"/>
      <c r="F51" s="47"/>
      <c r="G51" s="47"/>
      <c r="H51" s="38"/>
      <c r="I51" s="40"/>
      <c r="J51" s="43"/>
      <c r="K51" s="40"/>
      <c r="L51" s="43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4.25" customHeight="1" x14ac:dyDescent="0.3">
      <c r="A52" s="47"/>
      <c r="B52" s="47"/>
      <c r="C52" s="47"/>
      <c r="D52" s="47"/>
      <c r="E52" s="47"/>
      <c r="F52" s="47"/>
      <c r="G52" s="47"/>
      <c r="H52" s="38"/>
      <c r="I52" s="40"/>
      <c r="J52" s="43"/>
      <c r="K52" s="40"/>
      <c r="L52" s="43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4.25" customHeight="1" x14ac:dyDescent="0.3">
      <c r="A53" s="47"/>
      <c r="B53" s="47"/>
      <c r="C53" s="47"/>
      <c r="D53" s="47"/>
      <c r="E53" s="47"/>
      <c r="F53" s="47"/>
      <c r="G53" s="47"/>
      <c r="H53" s="38"/>
      <c r="I53" s="40"/>
      <c r="J53" s="43"/>
      <c r="K53" s="40"/>
      <c r="L53" s="43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4.25" customHeight="1" x14ac:dyDescent="0.3">
      <c r="A54" s="47"/>
      <c r="B54" s="47"/>
      <c r="C54" s="47"/>
      <c r="D54" s="47"/>
      <c r="E54" s="47"/>
      <c r="F54" s="47"/>
      <c r="G54" s="47"/>
      <c r="H54" s="38"/>
      <c r="I54" s="40"/>
      <c r="J54" s="43"/>
      <c r="K54" s="40"/>
      <c r="L54" s="43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4.25" customHeight="1" x14ac:dyDescent="0.3">
      <c r="A55" s="47"/>
      <c r="B55" s="47"/>
      <c r="C55" s="47"/>
      <c r="D55" s="47"/>
      <c r="E55" s="47"/>
      <c r="F55" s="47"/>
      <c r="G55" s="47"/>
      <c r="H55" s="38"/>
      <c r="I55" s="40"/>
      <c r="J55" s="43"/>
      <c r="K55" s="40"/>
      <c r="L55" s="43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4.25" customHeight="1" x14ac:dyDescent="0.3">
      <c r="A56" s="47"/>
      <c r="B56" s="47"/>
      <c r="C56" s="47"/>
      <c r="D56" s="47"/>
      <c r="E56" s="47"/>
      <c r="F56" s="47"/>
      <c r="G56" s="47"/>
      <c r="H56" s="38"/>
      <c r="I56" s="40"/>
      <c r="J56" s="43"/>
      <c r="K56" s="40"/>
      <c r="L56" s="43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4.25" customHeight="1" x14ac:dyDescent="0.3">
      <c r="A57" s="47"/>
      <c r="B57" s="47"/>
      <c r="C57" s="47"/>
      <c r="D57" s="47"/>
      <c r="E57" s="47"/>
      <c r="F57" s="47"/>
      <c r="G57" s="47"/>
      <c r="H57" s="38"/>
      <c r="I57" s="40"/>
      <c r="J57" s="43"/>
      <c r="K57" s="40"/>
      <c r="L57" s="43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4.25" customHeight="1" x14ac:dyDescent="0.3">
      <c r="A58" s="47"/>
      <c r="B58" s="47"/>
      <c r="C58" s="47"/>
      <c r="D58" s="47"/>
      <c r="E58" s="47"/>
      <c r="F58" s="47"/>
      <c r="G58" s="47"/>
      <c r="H58" s="38"/>
      <c r="I58" s="40"/>
      <c r="J58" s="43"/>
      <c r="K58" s="40"/>
      <c r="L58" s="43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4.25" customHeight="1" x14ac:dyDescent="0.3">
      <c r="A59" s="47"/>
      <c r="B59" s="47"/>
      <c r="C59" s="47"/>
      <c r="D59" s="47"/>
      <c r="E59" s="47"/>
      <c r="F59" s="47"/>
      <c r="G59" s="47"/>
      <c r="H59" s="38"/>
      <c r="I59" s="40"/>
      <c r="J59" s="43"/>
      <c r="K59" s="40"/>
      <c r="L59" s="43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4.25" customHeight="1" x14ac:dyDescent="0.3">
      <c r="A60" s="47"/>
      <c r="B60" s="47"/>
      <c r="C60" s="43"/>
      <c r="D60" s="43"/>
      <c r="E60" s="43"/>
      <c r="F60" s="47"/>
      <c r="G60" s="47"/>
      <c r="H60" s="38"/>
      <c r="I60" s="40"/>
      <c r="J60" s="43"/>
      <c r="K60" s="40"/>
      <c r="L60" s="43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4.25" customHeight="1" x14ac:dyDescent="0.3">
      <c r="A61" s="47"/>
      <c r="B61" s="47"/>
      <c r="C61" s="47"/>
      <c r="D61" s="47"/>
      <c r="E61" s="47"/>
      <c r="F61" s="47"/>
      <c r="G61" s="47"/>
      <c r="H61" s="38"/>
      <c r="I61" s="40"/>
      <c r="J61" s="43"/>
      <c r="K61" s="40"/>
      <c r="L61" s="43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4.25" customHeight="1" x14ac:dyDescent="0.3">
      <c r="A62" s="47"/>
      <c r="B62" s="47"/>
      <c r="C62" s="47"/>
      <c r="D62" s="47"/>
      <c r="E62" s="47"/>
      <c r="F62" s="47"/>
      <c r="G62" s="47"/>
      <c r="H62" s="38"/>
      <c r="I62" s="40"/>
      <c r="J62" s="43"/>
      <c r="K62" s="40"/>
      <c r="L62" s="43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4.25" customHeight="1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4.25" customHeight="1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4.25" customHeight="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4.25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4.25" customHeight="1" x14ac:dyDescent="0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4.25" customHeigh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4.25" customHeight="1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4.25" customHeight="1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4.2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4.2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4.25" customHeight="1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4.25" customHeight="1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4.25" customHeight="1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4.25" customHeight="1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4.25" customHeight="1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4.25" customHeight="1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4.25" customHeight="1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4.25" customHeight="1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4.25" customHeight="1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4.25" customHeight="1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4.25" customHeight="1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4.2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4.25" customHeight="1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4.25" customHeight="1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4.25" customHeight="1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4.25" customHeight="1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4.25" customHeight="1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4.25" customHeigh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4.25" customHeigh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4.25" customHeight="1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4.25" customHeight="1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4.25" customHeight="1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4.25" customHeight="1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4.25" customHeight="1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4.25" customHeight="1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4.25" customHeight="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4.25" customHeight="1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4.25" customHeight="1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4.25" customHeight="1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4.25" customHeight="1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4.25" customHeight="1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4.25" customHeight="1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4.25" customHeight="1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4.25" customHeight="1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4.25" customHeight="1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4.25" customHeight="1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4.25" customHeight="1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4.25" customHeight="1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4.25" customHeight="1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4.25" customHeight="1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4.25" customHeight="1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4.25" customHeight="1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4.25" customHeight="1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4.25" customHeight="1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4.25" customHeight="1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4.25" customHeight="1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4.25" customHeight="1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4.25" customHeight="1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4.25" customHeight="1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4.25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4.25" customHeight="1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4.25" customHeight="1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4.25" customHeight="1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4.25" customHeight="1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4.25" customHeight="1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4.25" customHeight="1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4.25" customHeight="1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4.25" customHeight="1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4.25" customHeight="1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4.25" customHeight="1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4.25" customHeight="1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4.25" customHeight="1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4.25" customHeight="1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4.25" customHeight="1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4.25" customHeight="1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4.25" customHeight="1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4.25" customHeight="1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4.25" customHeight="1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4.25" customHeight="1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4.25" customHeight="1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4.25" customHeight="1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4.25" customHeight="1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4.25" customHeight="1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4.25" customHeight="1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4.25" customHeight="1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4.25" customHeight="1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4.25" customHeight="1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4.25" customHeight="1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4.25" customHeight="1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4.25" customHeight="1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4.25" customHeight="1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4.25" customHeight="1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4.25" customHeight="1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4.25" customHeight="1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4.25" customHeight="1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4.25" customHeight="1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4.25" customHeight="1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4.25" customHeight="1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4.25" customHeight="1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4.25" customHeight="1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4.25" customHeight="1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4.25" customHeight="1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4.25" customHeight="1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4.25" customHeight="1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4.25" customHeight="1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4.25" customHeight="1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4.25" customHeight="1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4.25" customHeight="1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4.25" customHeight="1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4.25" customHeight="1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4.25" customHeight="1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4.25" customHeight="1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4.25" customHeight="1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4.25" customHeight="1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4.25" customHeight="1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4.25" customHeight="1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4.25" customHeight="1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4.25" customHeight="1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4.25" customHeight="1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4.25" customHeight="1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4.25" customHeight="1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4.25" customHeight="1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4.25" customHeight="1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4.25" customHeight="1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4.25" customHeight="1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4.25" customHeight="1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4.25" customHeight="1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4.25" customHeight="1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4.25" customHeight="1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4.25" customHeight="1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4.25" customHeight="1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4.25" customHeight="1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4.25" customHeight="1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4.25" customHeight="1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4.25" customHeight="1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4.25" customHeight="1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4.25" customHeight="1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4.25" customHeight="1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4.25" customHeight="1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4.25" customHeight="1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4.25" customHeight="1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4.25" customHeight="1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4.25" customHeight="1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4.25" customHeight="1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4.25" customHeight="1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4.25" customHeight="1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4.25" customHeight="1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4.25" customHeight="1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4.25" customHeight="1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4.25" customHeight="1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4.25" customHeight="1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4.25" customHeight="1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4.25" customHeight="1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4.25" customHeight="1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4.25" customHeight="1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4.25" customHeight="1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4.25" customHeight="1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4.25" customHeight="1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 x14ac:dyDescent="0.2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 x14ac:dyDescent="0.2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 x14ac:dyDescent="0.2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 x14ac:dyDescent="0.2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 x14ac:dyDescent="0.2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 x14ac:dyDescent="0.2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 x14ac:dyDescent="0.2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 x14ac:dyDescent="0.2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 x14ac:dyDescent="0.2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 x14ac:dyDescent="0.2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 x14ac:dyDescent="0.2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 x14ac:dyDescent="0.2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 x14ac:dyDescent="0.2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 x14ac:dyDescent="0.2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 x14ac:dyDescent="0.2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 x14ac:dyDescent="0.2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 x14ac:dyDescent="0.2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 x14ac:dyDescent="0.2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 x14ac:dyDescent="0.2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 x14ac:dyDescent="0.2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 x14ac:dyDescent="0.2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 x14ac:dyDescent="0.2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 x14ac:dyDescent="0.2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 x14ac:dyDescent="0.2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 x14ac:dyDescent="0.2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 x14ac:dyDescent="0.2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 x14ac:dyDescent="0.2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 x14ac:dyDescent="0.2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 x14ac:dyDescent="0.2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 x14ac:dyDescent="0.2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 x14ac:dyDescent="0.2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 x14ac:dyDescent="0.2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 x14ac:dyDescent="0.2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 x14ac:dyDescent="0.2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 x14ac:dyDescent="0.2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 x14ac:dyDescent="0.2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 x14ac:dyDescent="0.2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 x14ac:dyDescent="0.2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 x14ac:dyDescent="0.2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 x14ac:dyDescent="0.2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 x14ac:dyDescent="0.2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 x14ac:dyDescent="0.2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 x14ac:dyDescent="0.2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 x14ac:dyDescent="0.2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 x14ac:dyDescent="0.2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 x14ac:dyDescent="0.2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 x14ac:dyDescent="0.2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 x14ac:dyDescent="0.2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 x14ac:dyDescent="0.2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 x14ac:dyDescent="0.2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 x14ac:dyDescent="0.2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 x14ac:dyDescent="0.2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 x14ac:dyDescent="0.2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 x14ac:dyDescent="0.2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 x14ac:dyDescent="0.2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 x14ac:dyDescent="0.2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 x14ac:dyDescent="0.2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 x14ac:dyDescent="0.2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 x14ac:dyDescent="0.2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 x14ac:dyDescent="0.2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 x14ac:dyDescent="0.2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 x14ac:dyDescent="0.2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 x14ac:dyDescent="0.2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 x14ac:dyDescent="0.2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 x14ac:dyDescent="0.2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 x14ac:dyDescent="0.2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 x14ac:dyDescent="0.2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 x14ac:dyDescent="0.2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 x14ac:dyDescent="0.2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 x14ac:dyDescent="0.2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 x14ac:dyDescent="0.2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 x14ac:dyDescent="0.2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 x14ac:dyDescent="0.2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 x14ac:dyDescent="0.2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 x14ac:dyDescent="0.2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 x14ac:dyDescent="0.2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 x14ac:dyDescent="0.2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 x14ac:dyDescent="0.2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 x14ac:dyDescent="0.2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 x14ac:dyDescent="0.2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 x14ac:dyDescent="0.2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 x14ac:dyDescent="0.2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 x14ac:dyDescent="0.2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 x14ac:dyDescent="0.2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 x14ac:dyDescent="0.2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 x14ac:dyDescent="0.2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 x14ac:dyDescent="0.2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 x14ac:dyDescent="0.2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 x14ac:dyDescent="0.2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 x14ac:dyDescent="0.2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 x14ac:dyDescent="0.2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 x14ac:dyDescent="0.2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 x14ac:dyDescent="0.2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 x14ac:dyDescent="0.2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 x14ac:dyDescent="0.2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 x14ac:dyDescent="0.2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 x14ac:dyDescent="0.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 x14ac:dyDescent="0.2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 x14ac:dyDescent="0.2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 x14ac:dyDescent="0.2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 x14ac:dyDescent="0.2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 x14ac:dyDescent="0.2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 x14ac:dyDescent="0.2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 x14ac:dyDescent="0.2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 x14ac:dyDescent="0.2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 x14ac:dyDescent="0.2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 x14ac:dyDescent="0.2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 x14ac:dyDescent="0.2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 x14ac:dyDescent="0.2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 x14ac:dyDescent="0.2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 x14ac:dyDescent="0.2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 x14ac:dyDescent="0.2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 x14ac:dyDescent="0.2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 x14ac:dyDescent="0.2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 x14ac:dyDescent="0.2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 x14ac:dyDescent="0.2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 x14ac:dyDescent="0.2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 x14ac:dyDescent="0.2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 x14ac:dyDescent="0.2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 x14ac:dyDescent="0.2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 x14ac:dyDescent="0.2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 x14ac:dyDescent="0.2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 x14ac:dyDescent="0.2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 x14ac:dyDescent="0.2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 x14ac:dyDescent="0.2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 x14ac:dyDescent="0.2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 x14ac:dyDescent="0.2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 x14ac:dyDescent="0.2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 x14ac:dyDescent="0.2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 x14ac:dyDescent="0.2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 x14ac:dyDescent="0.2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 x14ac:dyDescent="0.2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 x14ac:dyDescent="0.2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 x14ac:dyDescent="0.2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 x14ac:dyDescent="0.2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 x14ac:dyDescent="0.2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 x14ac:dyDescent="0.2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 x14ac:dyDescent="0.2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 x14ac:dyDescent="0.2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 x14ac:dyDescent="0.2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 x14ac:dyDescent="0.2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 x14ac:dyDescent="0.2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 x14ac:dyDescent="0.2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 x14ac:dyDescent="0.2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 x14ac:dyDescent="0.2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 x14ac:dyDescent="0.2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 x14ac:dyDescent="0.2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 x14ac:dyDescent="0.2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 x14ac:dyDescent="0.2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 x14ac:dyDescent="0.2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 x14ac:dyDescent="0.2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 x14ac:dyDescent="0.2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 x14ac:dyDescent="0.2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 x14ac:dyDescent="0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 x14ac:dyDescent="0.2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 x14ac:dyDescent="0.2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 x14ac:dyDescent="0.2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 x14ac:dyDescent="0.2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 x14ac:dyDescent="0.2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 x14ac:dyDescent="0.2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 x14ac:dyDescent="0.2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 x14ac:dyDescent="0.2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 x14ac:dyDescent="0.2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 x14ac:dyDescent="0.2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 x14ac:dyDescent="0.2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 x14ac:dyDescent="0.2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 x14ac:dyDescent="0.2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 x14ac:dyDescent="0.2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 x14ac:dyDescent="0.2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 x14ac:dyDescent="0.2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 x14ac:dyDescent="0.2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 x14ac:dyDescent="0.2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 x14ac:dyDescent="0.2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 x14ac:dyDescent="0.2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 x14ac:dyDescent="0.2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 x14ac:dyDescent="0.2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 x14ac:dyDescent="0.2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 x14ac:dyDescent="0.2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 x14ac:dyDescent="0.2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 x14ac:dyDescent="0.2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 x14ac:dyDescent="0.2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 x14ac:dyDescent="0.2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 x14ac:dyDescent="0.2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 x14ac:dyDescent="0.2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 x14ac:dyDescent="0.2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 x14ac:dyDescent="0.2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 x14ac:dyDescent="0.2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 x14ac:dyDescent="0.2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 x14ac:dyDescent="0.2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 x14ac:dyDescent="0.2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 x14ac:dyDescent="0.2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 x14ac:dyDescent="0.2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 x14ac:dyDescent="0.2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 x14ac:dyDescent="0.2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 x14ac:dyDescent="0.2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 x14ac:dyDescent="0.2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 x14ac:dyDescent="0.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 x14ac:dyDescent="0.2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 x14ac:dyDescent="0.2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 x14ac:dyDescent="0.2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 x14ac:dyDescent="0.2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 x14ac:dyDescent="0.2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 x14ac:dyDescent="0.2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 x14ac:dyDescent="0.2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 x14ac:dyDescent="0.2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 x14ac:dyDescent="0.2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 x14ac:dyDescent="0.2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 x14ac:dyDescent="0.2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 x14ac:dyDescent="0.2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 x14ac:dyDescent="0.2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 x14ac:dyDescent="0.2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 x14ac:dyDescent="0.2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 x14ac:dyDescent="0.2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 x14ac:dyDescent="0.2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 x14ac:dyDescent="0.2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 x14ac:dyDescent="0.2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 x14ac:dyDescent="0.2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 x14ac:dyDescent="0.2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 x14ac:dyDescent="0.2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 x14ac:dyDescent="0.2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 x14ac:dyDescent="0.2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 x14ac:dyDescent="0.2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 x14ac:dyDescent="0.2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 x14ac:dyDescent="0.2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 x14ac:dyDescent="0.2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 x14ac:dyDescent="0.2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 x14ac:dyDescent="0.2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 x14ac:dyDescent="0.2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 x14ac:dyDescent="0.2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 x14ac:dyDescent="0.2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 x14ac:dyDescent="0.2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 x14ac:dyDescent="0.2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 x14ac:dyDescent="0.2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 x14ac:dyDescent="0.2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 x14ac:dyDescent="0.2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 x14ac:dyDescent="0.2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 x14ac:dyDescent="0.2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 x14ac:dyDescent="0.2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 x14ac:dyDescent="0.2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 x14ac:dyDescent="0.2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 x14ac:dyDescent="0.2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 x14ac:dyDescent="0.2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 x14ac:dyDescent="0.2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 x14ac:dyDescent="0.2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 x14ac:dyDescent="0.2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 x14ac:dyDescent="0.2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 x14ac:dyDescent="0.2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 x14ac:dyDescent="0.2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 x14ac:dyDescent="0.2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 x14ac:dyDescent="0.2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 x14ac:dyDescent="0.2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 x14ac:dyDescent="0.2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 x14ac:dyDescent="0.2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 x14ac:dyDescent="0.2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 x14ac:dyDescent="0.2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 x14ac:dyDescent="0.2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 x14ac:dyDescent="0.2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 x14ac:dyDescent="0.2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 x14ac:dyDescent="0.2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 x14ac:dyDescent="0.2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 x14ac:dyDescent="0.2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 x14ac:dyDescent="0.2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 x14ac:dyDescent="0.2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 x14ac:dyDescent="0.2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 x14ac:dyDescent="0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 x14ac:dyDescent="0.2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 x14ac:dyDescent="0.2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 x14ac:dyDescent="0.2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 x14ac:dyDescent="0.2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 x14ac:dyDescent="0.2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 x14ac:dyDescent="0.2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 x14ac:dyDescent="0.2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 x14ac:dyDescent="0.2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 x14ac:dyDescent="0.2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 x14ac:dyDescent="0.2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 x14ac:dyDescent="0.2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 x14ac:dyDescent="0.2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 x14ac:dyDescent="0.2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 x14ac:dyDescent="0.2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 x14ac:dyDescent="0.2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 x14ac:dyDescent="0.2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 x14ac:dyDescent="0.2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 x14ac:dyDescent="0.2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 x14ac:dyDescent="0.2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 x14ac:dyDescent="0.2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 x14ac:dyDescent="0.2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 x14ac:dyDescent="0.2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 x14ac:dyDescent="0.2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 x14ac:dyDescent="0.2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 x14ac:dyDescent="0.2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 x14ac:dyDescent="0.2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 x14ac:dyDescent="0.2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 x14ac:dyDescent="0.2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 x14ac:dyDescent="0.2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 x14ac:dyDescent="0.2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 x14ac:dyDescent="0.2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 x14ac:dyDescent="0.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 x14ac:dyDescent="0.2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 x14ac:dyDescent="0.2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 x14ac:dyDescent="0.2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 x14ac:dyDescent="0.2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 x14ac:dyDescent="0.2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 x14ac:dyDescent="0.2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 x14ac:dyDescent="0.2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 x14ac:dyDescent="0.2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 x14ac:dyDescent="0.2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 x14ac:dyDescent="0.2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 x14ac:dyDescent="0.2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 x14ac:dyDescent="0.2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 x14ac:dyDescent="0.2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 x14ac:dyDescent="0.2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 x14ac:dyDescent="0.2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 x14ac:dyDescent="0.2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 x14ac:dyDescent="0.2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 x14ac:dyDescent="0.2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 x14ac:dyDescent="0.2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 x14ac:dyDescent="0.2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 x14ac:dyDescent="0.2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 x14ac:dyDescent="0.2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 x14ac:dyDescent="0.2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 x14ac:dyDescent="0.2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 x14ac:dyDescent="0.2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 x14ac:dyDescent="0.2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 x14ac:dyDescent="0.2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 x14ac:dyDescent="0.2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 x14ac:dyDescent="0.2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 x14ac:dyDescent="0.2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 x14ac:dyDescent="0.2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 x14ac:dyDescent="0.2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 x14ac:dyDescent="0.2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 x14ac:dyDescent="0.2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 x14ac:dyDescent="0.2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 x14ac:dyDescent="0.2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 x14ac:dyDescent="0.2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 x14ac:dyDescent="0.2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 x14ac:dyDescent="0.2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 x14ac:dyDescent="0.2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 x14ac:dyDescent="0.2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 x14ac:dyDescent="0.2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 x14ac:dyDescent="0.2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 x14ac:dyDescent="0.2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 x14ac:dyDescent="0.2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 x14ac:dyDescent="0.2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 x14ac:dyDescent="0.2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 x14ac:dyDescent="0.2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 x14ac:dyDescent="0.2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 x14ac:dyDescent="0.2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 x14ac:dyDescent="0.2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 x14ac:dyDescent="0.2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 x14ac:dyDescent="0.2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 x14ac:dyDescent="0.2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 x14ac:dyDescent="0.2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 x14ac:dyDescent="0.2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 x14ac:dyDescent="0.2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 x14ac:dyDescent="0.2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 x14ac:dyDescent="0.2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 x14ac:dyDescent="0.2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 x14ac:dyDescent="0.2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 x14ac:dyDescent="0.2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 x14ac:dyDescent="0.2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 x14ac:dyDescent="0.2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 x14ac:dyDescent="0.2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 x14ac:dyDescent="0.2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 x14ac:dyDescent="0.2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 x14ac:dyDescent="0.2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 x14ac:dyDescent="0.2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 x14ac:dyDescent="0.2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 x14ac:dyDescent="0.2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 x14ac:dyDescent="0.2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 x14ac:dyDescent="0.2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 x14ac:dyDescent="0.2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 x14ac:dyDescent="0.2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 x14ac:dyDescent="0.2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 x14ac:dyDescent="0.2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 x14ac:dyDescent="0.2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 x14ac:dyDescent="0.2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 x14ac:dyDescent="0.2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 x14ac:dyDescent="0.2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 x14ac:dyDescent="0.2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 x14ac:dyDescent="0.2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 x14ac:dyDescent="0.2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 x14ac:dyDescent="0.2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 x14ac:dyDescent="0.2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 x14ac:dyDescent="0.2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 x14ac:dyDescent="0.2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 x14ac:dyDescent="0.2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 x14ac:dyDescent="0.2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 x14ac:dyDescent="0.2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 x14ac:dyDescent="0.2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 x14ac:dyDescent="0.2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 x14ac:dyDescent="0.2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 x14ac:dyDescent="0.2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 x14ac:dyDescent="0.2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 x14ac:dyDescent="0.2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 x14ac:dyDescent="0.2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 x14ac:dyDescent="0.2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 x14ac:dyDescent="0.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 x14ac:dyDescent="0.2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 x14ac:dyDescent="0.2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 x14ac:dyDescent="0.2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 x14ac:dyDescent="0.2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 x14ac:dyDescent="0.2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 x14ac:dyDescent="0.2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 x14ac:dyDescent="0.2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 x14ac:dyDescent="0.2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 x14ac:dyDescent="0.2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 x14ac:dyDescent="0.2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 x14ac:dyDescent="0.2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 x14ac:dyDescent="0.2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 x14ac:dyDescent="0.2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 x14ac:dyDescent="0.2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 x14ac:dyDescent="0.2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 x14ac:dyDescent="0.2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 x14ac:dyDescent="0.2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 x14ac:dyDescent="0.2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 x14ac:dyDescent="0.2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 x14ac:dyDescent="0.2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 x14ac:dyDescent="0.2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 x14ac:dyDescent="0.2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 x14ac:dyDescent="0.2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 x14ac:dyDescent="0.2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 x14ac:dyDescent="0.2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 x14ac:dyDescent="0.2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 x14ac:dyDescent="0.2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 x14ac:dyDescent="0.2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 x14ac:dyDescent="0.2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 x14ac:dyDescent="0.2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 x14ac:dyDescent="0.2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 x14ac:dyDescent="0.2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 x14ac:dyDescent="0.2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 x14ac:dyDescent="0.2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 x14ac:dyDescent="0.2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 x14ac:dyDescent="0.2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 x14ac:dyDescent="0.2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 x14ac:dyDescent="0.2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 x14ac:dyDescent="0.2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 x14ac:dyDescent="0.2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 x14ac:dyDescent="0.2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 x14ac:dyDescent="0.2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 x14ac:dyDescent="0.2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 x14ac:dyDescent="0.2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 x14ac:dyDescent="0.2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 x14ac:dyDescent="0.2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 x14ac:dyDescent="0.2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 x14ac:dyDescent="0.2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 x14ac:dyDescent="0.2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 x14ac:dyDescent="0.2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 x14ac:dyDescent="0.2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 x14ac:dyDescent="0.2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 x14ac:dyDescent="0.2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 x14ac:dyDescent="0.2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 x14ac:dyDescent="0.2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 x14ac:dyDescent="0.2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 x14ac:dyDescent="0.2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 x14ac:dyDescent="0.2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 x14ac:dyDescent="0.2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 x14ac:dyDescent="0.2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 x14ac:dyDescent="0.2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 x14ac:dyDescent="0.2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 x14ac:dyDescent="0.2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 x14ac:dyDescent="0.2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 x14ac:dyDescent="0.2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 x14ac:dyDescent="0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 x14ac:dyDescent="0.2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 x14ac:dyDescent="0.2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 x14ac:dyDescent="0.2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 x14ac:dyDescent="0.2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 x14ac:dyDescent="0.2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 x14ac:dyDescent="0.2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 x14ac:dyDescent="0.2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 x14ac:dyDescent="0.2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 x14ac:dyDescent="0.2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 x14ac:dyDescent="0.2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 x14ac:dyDescent="0.2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 x14ac:dyDescent="0.2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 x14ac:dyDescent="0.2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 x14ac:dyDescent="0.2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 x14ac:dyDescent="0.2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 x14ac:dyDescent="0.2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 x14ac:dyDescent="0.2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 x14ac:dyDescent="0.2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 x14ac:dyDescent="0.2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 x14ac:dyDescent="0.2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 x14ac:dyDescent="0.2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 x14ac:dyDescent="0.2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 x14ac:dyDescent="0.2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 x14ac:dyDescent="0.2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 x14ac:dyDescent="0.2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 x14ac:dyDescent="0.2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 x14ac:dyDescent="0.2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 x14ac:dyDescent="0.2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 x14ac:dyDescent="0.2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 x14ac:dyDescent="0.2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 x14ac:dyDescent="0.2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 x14ac:dyDescent="0.2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 x14ac:dyDescent="0.2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 x14ac:dyDescent="0.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 x14ac:dyDescent="0.2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 x14ac:dyDescent="0.2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 x14ac:dyDescent="0.2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 x14ac:dyDescent="0.2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 x14ac:dyDescent="0.2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 x14ac:dyDescent="0.2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 x14ac:dyDescent="0.2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 x14ac:dyDescent="0.2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 x14ac:dyDescent="0.2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 x14ac:dyDescent="0.2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 x14ac:dyDescent="0.2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 x14ac:dyDescent="0.2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 x14ac:dyDescent="0.2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 x14ac:dyDescent="0.2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 x14ac:dyDescent="0.2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 x14ac:dyDescent="0.2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 x14ac:dyDescent="0.2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 x14ac:dyDescent="0.2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 x14ac:dyDescent="0.2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 x14ac:dyDescent="0.2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 x14ac:dyDescent="0.2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 x14ac:dyDescent="0.2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 x14ac:dyDescent="0.2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 x14ac:dyDescent="0.2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 x14ac:dyDescent="0.2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 x14ac:dyDescent="0.2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 x14ac:dyDescent="0.2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 x14ac:dyDescent="0.2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 x14ac:dyDescent="0.2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 x14ac:dyDescent="0.2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 x14ac:dyDescent="0.2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 x14ac:dyDescent="0.2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 x14ac:dyDescent="0.2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 x14ac:dyDescent="0.2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 x14ac:dyDescent="0.2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 x14ac:dyDescent="0.2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 x14ac:dyDescent="0.2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 x14ac:dyDescent="0.2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 x14ac:dyDescent="0.2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 x14ac:dyDescent="0.2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 x14ac:dyDescent="0.2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 x14ac:dyDescent="0.2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 x14ac:dyDescent="0.2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 x14ac:dyDescent="0.2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 x14ac:dyDescent="0.2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 x14ac:dyDescent="0.2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 x14ac:dyDescent="0.2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 x14ac:dyDescent="0.2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 x14ac:dyDescent="0.2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 x14ac:dyDescent="0.2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 x14ac:dyDescent="0.2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 x14ac:dyDescent="0.2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 x14ac:dyDescent="0.2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 x14ac:dyDescent="0.2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 x14ac:dyDescent="0.2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 x14ac:dyDescent="0.2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 x14ac:dyDescent="0.2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 x14ac:dyDescent="0.2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 x14ac:dyDescent="0.2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 x14ac:dyDescent="0.2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 x14ac:dyDescent="0.2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 x14ac:dyDescent="0.2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 x14ac:dyDescent="0.2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 x14ac:dyDescent="0.2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 x14ac:dyDescent="0.2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 x14ac:dyDescent="0.2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 x14ac:dyDescent="0.2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 x14ac:dyDescent="0.2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 x14ac:dyDescent="0.2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 x14ac:dyDescent="0.2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 x14ac:dyDescent="0.2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 x14ac:dyDescent="0.2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 x14ac:dyDescent="0.2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 x14ac:dyDescent="0.2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 x14ac:dyDescent="0.2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 x14ac:dyDescent="0.2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 x14ac:dyDescent="0.2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 x14ac:dyDescent="0.2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 x14ac:dyDescent="0.2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 x14ac:dyDescent="0.2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 x14ac:dyDescent="0.2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 x14ac:dyDescent="0.2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 x14ac:dyDescent="0.2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 x14ac:dyDescent="0.2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 x14ac:dyDescent="0.2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 x14ac:dyDescent="0.2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 x14ac:dyDescent="0.2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 x14ac:dyDescent="0.2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 x14ac:dyDescent="0.2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 x14ac:dyDescent="0.2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 x14ac:dyDescent="0.2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 x14ac:dyDescent="0.2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 x14ac:dyDescent="0.2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 x14ac:dyDescent="0.2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 x14ac:dyDescent="0.2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 x14ac:dyDescent="0.2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 x14ac:dyDescent="0.2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 x14ac:dyDescent="0.2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 x14ac:dyDescent="0.2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 x14ac:dyDescent="0.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 x14ac:dyDescent="0.2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 x14ac:dyDescent="0.2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 x14ac:dyDescent="0.2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 x14ac:dyDescent="0.2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 x14ac:dyDescent="0.2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 x14ac:dyDescent="0.2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 x14ac:dyDescent="0.2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 x14ac:dyDescent="0.2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 x14ac:dyDescent="0.2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 x14ac:dyDescent="0.2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 x14ac:dyDescent="0.25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 x14ac:dyDescent="0.25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 x14ac:dyDescent="0.25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 x14ac:dyDescent="0.25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 x14ac:dyDescent="0.25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 x14ac:dyDescent="0.25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 x14ac:dyDescent="0.25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 x14ac:dyDescent="0.25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 x14ac:dyDescent="0.25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 x14ac:dyDescent="0.2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 x14ac:dyDescent="0.25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 x14ac:dyDescent="0.25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 x14ac:dyDescent="0.25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 x14ac:dyDescent="0.25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 x14ac:dyDescent="0.25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 x14ac:dyDescent="0.25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 x14ac:dyDescent="0.25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 x14ac:dyDescent="0.25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 x14ac:dyDescent="0.25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 x14ac:dyDescent="0.2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 x14ac:dyDescent="0.25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 x14ac:dyDescent="0.25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 x14ac:dyDescent="0.25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 x14ac:dyDescent="0.25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 x14ac:dyDescent="0.25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 x14ac:dyDescent="0.25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 x14ac:dyDescent="0.25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 x14ac:dyDescent="0.25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 x14ac:dyDescent="0.25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 x14ac:dyDescent="0.2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 x14ac:dyDescent="0.25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 x14ac:dyDescent="0.25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 x14ac:dyDescent="0.25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 x14ac:dyDescent="0.25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 x14ac:dyDescent="0.25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 x14ac:dyDescent="0.25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 x14ac:dyDescent="0.25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 x14ac:dyDescent="0.25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 x14ac:dyDescent="0.25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 x14ac:dyDescent="0.2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 x14ac:dyDescent="0.25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 x14ac:dyDescent="0.25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 x14ac:dyDescent="0.25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 x14ac:dyDescent="0.25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 x14ac:dyDescent="0.25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 x14ac:dyDescent="0.25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 x14ac:dyDescent="0.25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 x14ac:dyDescent="0.25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 x14ac:dyDescent="0.25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 x14ac:dyDescent="0.2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 x14ac:dyDescent="0.25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 x14ac:dyDescent="0.25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 x14ac:dyDescent="0.25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 x14ac:dyDescent="0.25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 x14ac:dyDescent="0.25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.75" customHeight="1" x14ac:dyDescent="0.25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.75" customHeight="1" x14ac:dyDescent="0.25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.75" customHeight="1" x14ac:dyDescent="0.25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.75" customHeight="1" x14ac:dyDescent="0.25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.75" customHeight="1" x14ac:dyDescent="0.2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.75" customHeight="1" x14ac:dyDescent="0.25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.75" customHeight="1" x14ac:dyDescent="0.25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5.75" customHeight="1" x14ac:dyDescent="0.25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5.75" customHeight="1" x14ac:dyDescent="0.25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5.75" customHeight="1" x14ac:dyDescent="0.25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21">
    <mergeCell ref="B1:M1"/>
    <mergeCell ref="B3:M3"/>
    <mergeCell ref="B5:B7"/>
    <mergeCell ref="C5:C7"/>
    <mergeCell ref="D5:E5"/>
    <mergeCell ref="F5:G5"/>
    <mergeCell ref="H5:I5"/>
    <mergeCell ref="L6:L7"/>
    <mergeCell ref="J5:K5"/>
    <mergeCell ref="L5:M5"/>
    <mergeCell ref="N5:O5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O6:O7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2.59765625" defaultRowHeight="15" customHeight="1" x14ac:dyDescent="0.25"/>
  <cols>
    <col min="1" max="1" width="0.59765625" customWidth="1"/>
    <col min="2" max="2" width="17.59765625" customWidth="1"/>
    <col min="3" max="3" width="13.8984375" customWidth="1"/>
    <col min="4" max="4" width="11.09765625" customWidth="1"/>
    <col min="6" max="6" width="11.8984375" customWidth="1"/>
    <col min="7" max="8" width="10.09765625" customWidth="1"/>
    <col min="9" max="9" width="10.5" customWidth="1"/>
    <col min="10" max="10" width="11.3984375" customWidth="1"/>
    <col min="11" max="11" width="10.5" customWidth="1"/>
    <col min="12" max="15" width="10.09765625" customWidth="1"/>
    <col min="16" max="16" width="0.8984375" customWidth="1"/>
  </cols>
  <sheetData>
    <row r="1" spans="1:26" ht="14.25" customHeight="1" x14ac:dyDescent="0.25">
      <c r="A1" s="47"/>
      <c r="B1" s="120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4.2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4.25" customHeight="1" x14ac:dyDescent="0.25">
      <c r="A3" s="47"/>
      <c r="B3" s="120" t="s">
        <v>62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5.25" customHeigh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4.25" customHeight="1" x14ac:dyDescent="0.3">
      <c r="A5" s="5"/>
      <c r="B5" s="116" t="s">
        <v>2</v>
      </c>
      <c r="C5" s="123" t="s">
        <v>3</v>
      </c>
      <c r="D5" s="113" t="s">
        <v>4</v>
      </c>
      <c r="E5" s="114"/>
      <c r="F5" s="113" t="s">
        <v>5</v>
      </c>
      <c r="G5" s="114"/>
      <c r="H5" s="113" t="s">
        <v>6</v>
      </c>
      <c r="I5" s="114"/>
      <c r="J5" s="113" t="s">
        <v>7</v>
      </c>
      <c r="K5" s="114"/>
      <c r="L5" s="113" t="s">
        <v>63</v>
      </c>
      <c r="M5" s="114"/>
      <c r="N5" s="113" t="s">
        <v>64</v>
      </c>
      <c r="O5" s="115"/>
      <c r="P5" s="6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4.25" customHeight="1" x14ac:dyDescent="0.3">
      <c r="A6" s="5"/>
      <c r="B6" s="122"/>
      <c r="C6" s="124"/>
      <c r="D6" s="116" t="s">
        <v>10</v>
      </c>
      <c r="E6" s="116" t="s">
        <v>11</v>
      </c>
      <c r="F6" s="116" t="s">
        <v>10</v>
      </c>
      <c r="G6" s="116" t="s">
        <v>65</v>
      </c>
      <c r="H6" s="116" t="s">
        <v>10</v>
      </c>
      <c r="I6" s="116" t="s">
        <v>66</v>
      </c>
      <c r="J6" s="116" t="s">
        <v>10</v>
      </c>
      <c r="K6" s="116" t="s">
        <v>67</v>
      </c>
      <c r="L6" s="116" t="s">
        <v>68</v>
      </c>
      <c r="M6" s="7" t="s">
        <v>16</v>
      </c>
      <c r="N6" s="116" t="s">
        <v>69</v>
      </c>
      <c r="O6" s="118" t="s">
        <v>70</v>
      </c>
      <c r="P6" s="6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4.25" customHeight="1" x14ac:dyDescent="0.3">
      <c r="A7" s="5"/>
      <c r="B7" s="117"/>
      <c r="C7" s="119"/>
      <c r="D7" s="117"/>
      <c r="E7" s="117"/>
      <c r="F7" s="117"/>
      <c r="G7" s="117"/>
      <c r="H7" s="117"/>
      <c r="I7" s="117"/>
      <c r="J7" s="117"/>
      <c r="K7" s="117"/>
      <c r="L7" s="117"/>
      <c r="M7" s="8" t="s">
        <v>71</v>
      </c>
      <c r="N7" s="117"/>
      <c r="O7" s="119"/>
      <c r="P7" s="6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4.25" customHeight="1" x14ac:dyDescent="0.3">
      <c r="A8" s="5"/>
      <c r="B8" s="9" t="s">
        <v>20</v>
      </c>
      <c r="C8" s="10">
        <v>125151</v>
      </c>
      <c r="D8" s="10">
        <v>16982299</v>
      </c>
      <c r="E8" s="11">
        <f t="shared" ref="E8:E17" si="0">D8/C8</f>
        <v>135.69447307652356</v>
      </c>
      <c r="F8" s="10">
        <v>13088210</v>
      </c>
      <c r="G8" s="11">
        <f t="shared" ref="G8:G17" si="1">F8/C8</f>
        <v>104.5793481474379</v>
      </c>
      <c r="H8" s="10">
        <v>3894089</v>
      </c>
      <c r="I8" s="11">
        <f t="shared" ref="I8:I15" si="2">H8/C8</f>
        <v>31.115124929085663</v>
      </c>
      <c r="J8" s="13"/>
      <c r="K8" s="13"/>
      <c r="L8" s="14">
        <v>728.52</v>
      </c>
      <c r="M8" s="15">
        <f t="shared" ref="M8:M17" si="3">L8*1000/C8</f>
        <v>5.8211280772826424</v>
      </c>
      <c r="N8" s="45">
        <v>41240</v>
      </c>
      <c r="O8" s="15">
        <f t="shared" ref="O8:O17" si="4">N8/C8</f>
        <v>0.32952193749950059</v>
      </c>
      <c r="P8" s="6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4.25" customHeight="1" x14ac:dyDescent="0.3">
      <c r="A9" s="5"/>
      <c r="B9" s="17" t="s">
        <v>21</v>
      </c>
      <c r="C9" s="18">
        <v>88029</v>
      </c>
      <c r="D9" s="18">
        <v>7417937</v>
      </c>
      <c r="E9" s="19">
        <f t="shared" si="0"/>
        <v>84.266968839814155</v>
      </c>
      <c r="F9" s="18">
        <v>4805880</v>
      </c>
      <c r="G9" s="19">
        <f t="shared" si="1"/>
        <v>54.594281429983297</v>
      </c>
      <c r="H9" s="18">
        <v>2612057</v>
      </c>
      <c r="I9" s="19">
        <f t="shared" si="2"/>
        <v>29.67268740983085</v>
      </c>
      <c r="J9" s="21"/>
      <c r="K9" s="21"/>
      <c r="L9" s="22">
        <v>485.07</v>
      </c>
      <c r="M9" s="23">
        <f t="shared" si="3"/>
        <v>5.5103431823603586</v>
      </c>
      <c r="N9" s="46">
        <v>18536</v>
      </c>
      <c r="O9" s="23">
        <f t="shared" si="4"/>
        <v>0.21056697224778198</v>
      </c>
      <c r="P9" s="6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4.25" customHeight="1" x14ac:dyDescent="0.3">
      <c r="A10" s="5"/>
      <c r="B10" s="9" t="s">
        <v>22</v>
      </c>
      <c r="C10" s="10">
        <v>4036</v>
      </c>
      <c r="D10" s="10">
        <v>254924</v>
      </c>
      <c r="E10" s="11">
        <f t="shared" si="0"/>
        <v>63.162537165510408</v>
      </c>
      <c r="F10" s="10">
        <v>132835</v>
      </c>
      <c r="G10" s="11">
        <f t="shared" si="1"/>
        <v>32.912537165510408</v>
      </c>
      <c r="H10" s="10">
        <v>122107</v>
      </c>
      <c r="I10" s="11">
        <f t="shared" si="2"/>
        <v>30.254459861248762</v>
      </c>
      <c r="J10" s="13"/>
      <c r="K10" s="13"/>
      <c r="L10" s="14">
        <v>22.75</v>
      </c>
      <c r="M10" s="15">
        <f t="shared" si="3"/>
        <v>5.6367690782953419</v>
      </c>
      <c r="N10" s="45">
        <v>1057</v>
      </c>
      <c r="O10" s="15">
        <f t="shared" si="4"/>
        <v>0.26189296333002976</v>
      </c>
      <c r="P10" s="6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4.25" customHeight="1" x14ac:dyDescent="0.3">
      <c r="A11" s="5"/>
      <c r="B11" s="17" t="s">
        <v>23</v>
      </c>
      <c r="C11" s="18">
        <v>47769</v>
      </c>
      <c r="D11" s="18">
        <v>3234026</v>
      </c>
      <c r="E11" s="19">
        <f t="shared" si="0"/>
        <v>67.70135443488455</v>
      </c>
      <c r="F11" s="18">
        <v>2459458</v>
      </c>
      <c r="G11" s="19">
        <f t="shared" si="1"/>
        <v>51.486487052272395</v>
      </c>
      <c r="H11" s="18">
        <v>774568</v>
      </c>
      <c r="I11" s="19">
        <f t="shared" si="2"/>
        <v>16.214867382612155</v>
      </c>
      <c r="J11" s="21"/>
      <c r="K11" s="21"/>
      <c r="L11" s="22">
        <v>145.47</v>
      </c>
      <c r="M11" s="23">
        <f t="shared" si="3"/>
        <v>3.0452804119826666</v>
      </c>
      <c r="N11" s="46">
        <v>9614</v>
      </c>
      <c r="O11" s="23">
        <f t="shared" si="4"/>
        <v>0.20126023153090916</v>
      </c>
      <c r="P11" s="6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4.25" customHeight="1" x14ac:dyDescent="0.3">
      <c r="A12" s="5"/>
      <c r="B12" s="9" t="s">
        <v>24</v>
      </c>
      <c r="C12" s="10">
        <v>72625</v>
      </c>
      <c r="D12" s="10">
        <v>6045390</v>
      </c>
      <c r="E12" s="11">
        <f t="shared" si="0"/>
        <v>83.24117039586919</v>
      </c>
      <c r="F12" s="10">
        <v>3214479</v>
      </c>
      <c r="G12" s="11">
        <f t="shared" si="1"/>
        <v>44.261328743545612</v>
      </c>
      <c r="H12" s="10">
        <v>2830911</v>
      </c>
      <c r="I12" s="11">
        <f t="shared" si="2"/>
        <v>38.979841652323579</v>
      </c>
      <c r="J12" s="13"/>
      <c r="K12" s="13"/>
      <c r="L12" s="14">
        <v>523.32000000000005</v>
      </c>
      <c r="M12" s="15">
        <f t="shared" si="3"/>
        <v>7.2057831325301214</v>
      </c>
      <c r="N12" s="45">
        <v>14029</v>
      </c>
      <c r="O12" s="15">
        <f t="shared" si="4"/>
        <v>0.19317039586919105</v>
      </c>
      <c r="P12" s="6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4.25" customHeight="1" x14ac:dyDescent="0.3">
      <c r="A13" s="5"/>
      <c r="B13" s="17" t="s">
        <v>25</v>
      </c>
      <c r="C13" s="18">
        <v>11493</v>
      </c>
      <c r="D13" s="18">
        <v>1412842</v>
      </c>
      <c r="E13" s="19">
        <f t="shared" si="0"/>
        <v>122.93065344122509</v>
      </c>
      <c r="F13" s="18">
        <v>432087</v>
      </c>
      <c r="G13" s="19">
        <f t="shared" si="1"/>
        <v>37.59566692769512</v>
      </c>
      <c r="H13" s="18">
        <v>980755</v>
      </c>
      <c r="I13" s="19">
        <f t="shared" si="2"/>
        <v>85.334986513529969</v>
      </c>
      <c r="J13" s="21"/>
      <c r="K13" s="21"/>
      <c r="L13" s="22">
        <v>180.16</v>
      </c>
      <c r="M13" s="23">
        <f t="shared" si="3"/>
        <v>15.675628643522144</v>
      </c>
      <c r="N13" s="46">
        <v>1973</v>
      </c>
      <c r="O13" s="23">
        <f t="shared" si="4"/>
        <v>0.17166971199860784</v>
      </c>
      <c r="P13" s="6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4.25" customHeight="1" x14ac:dyDescent="0.3">
      <c r="A14" s="5"/>
      <c r="B14" s="9" t="s">
        <v>26</v>
      </c>
      <c r="C14" s="10">
        <v>17113</v>
      </c>
      <c r="D14" s="10">
        <v>931064</v>
      </c>
      <c r="E14" s="11">
        <f t="shared" si="0"/>
        <v>54.40682522059253</v>
      </c>
      <c r="F14" s="10">
        <v>536604</v>
      </c>
      <c r="G14" s="11">
        <f t="shared" si="1"/>
        <v>31.356512592765732</v>
      </c>
      <c r="H14" s="10">
        <v>394460</v>
      </c>
      <c r="I14" s="11">
        <f t="shared" si="2"/>
        <v>23.050312627826798</v>
      </c>
      <c r="J14" s="13"/>
      <c r="K14" s="13"/>
      <c r="L14" s="14">
        <v>73.11</v>
      </c>
      <c r="M14" s="15">
        <f t="shared" si="3"/>
        <v>4.272190732191901</v>
      </c>
      <c r="N14" s="45">
        <v>2438</v>
      </c>
      <c r="O14" s="15">
        <f t="shared" si="4"/>
        <v>0.14246479284754279</v>
      </c>
      <c r="P14" s="6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4.25" customHeight="1" x14ac:dyDescent="0.3">
      <c r="A15" s="5"/>
      <c r="B15" s="17" t="s">
        <v>27</v>
      </c>
      <c r="C15" s="18">
        <v>8111</v>
      </c>
      <c r="D15" s="18">
        <v>1106496</v>
      </c>
      <c r="E15" s="19">
        <f t="shared" si="0"/>
        <v>136.41918382443595</v>
      </c>
      <c r="F15" s="18">
        <v>382885</v>
      </c>
      <c r="G15" s="19">
        <f t="shared" si="1"/>
        <v>47.205646652693872</v>
      </c>
      <c r="H15" s="18">
        <v>723611</v>
      </c>
      <c r="I15" s="19">
        <f t="shared" si="2"/>
        <v>89.213537171742075</v>
      </c>
      <c r="J15" s="21"/>
      <c r="K15" s="21"/>
      <c r="L15" s="22">
        <v>133.27000000000001</v>
      </c>
      <c r="M15" s="23">
        <f t="shared" si="3"/>
        <v>16.430773024288005</v>
      </c>
      <c r="N15" s="46">
        <v>2339</v>
      </c>
      <c r="O15" s="23">
        <f t="shared" si="4"/>
        <v>0.28837381333990875</v>
      </c>
      <c r="P15" s="6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4.25" customHeight="1" x14ac:dyDescent="0.3">
      <c r="A16" s="5"/>
      <c r="B16" s="25" t="s">
        <v>28</v>
      </c>
      <c r="C16" s="10">
        <v>39305</v>
      </c>
      <c r="D16" s="10">
        <v>6847544</v>
      </c>
      <c r="E16" s="11">
        <f t="shared" si="0"/>
        <v>174.2155959801552</v>
      </c>
      <c r="F16" s="10">
        <v>3077144</v>
      </c>
      <c r="G16" s="11">
        <f t="shared" si="1"/>
        <v>78.28886910062333</v>
      </c>
      <c r="H16" s="13"/>
      <c r="I16" s="26"/>
      <c r="J16" s="10">
        <v>3770400</v>
      </c>
      <c r="K16" s="11">
        <f t="shared" ref="K16:K17" si="5">J16/C16</f>
        <v>95.92672687953187</v>
      </c>
      <c r="L16" s="14">
        <v>45.8</v>
      </c>
      <c r="M16" s="15">
        <f t="shared" si="3"/>
        <v>1.1652461518890727</v>
      </c>
      <c r="N16" s="45">
        <v>12205</v>
      </c>
      <c r="O16" s="15">
        <f t="shared" si="4"/>
        <v>0.31052029003943521</v>
      </c>
      <c r="P16" s="6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4.25" customHeight="1" x14ac:dyDescent="0.3">
      <c r="A17" s="5"/>
      <c r="B17" s="28" t="s">
        <v>29</v>
      </c>
      <c r="C17" s="29">
        <f t="shared" ref="C17:D17" si="6">SUM(C8:C16)</f>
        <v>413632</v>
      </c>
      <c r="D17" s="29">
        <f t="shared" si="6"/>
        <v>44232522</v>
      </c>
      <c r="E17" s="30">
        <f t="shared" si="0"/>
        <v>106.93689559801949</v>
      </c>
      <c r="F17" s="29">
        <f>SUM(F8:F16)</f>
        <v>28129582</v>
      </c>
      <c r="G17" s="31">
        <f t="shared" si="1"/>
        <v>68.00630028624478</v>
      </c>
      <c r="H17" s="29">
        <f>SUM(H8:H16)</f>
        <v>12332558</v>
      </c>
      <c r="I17" s="31">
        <f>H17/C17</f>
        <v>29.815289919542007</v>
      </c>
      <c r="J17" s="29">
        <f>SUM(J8:J16)</f>
        <v>3770400</v>
      </c>
      <c r="K17" s="31">
        <f t="shared" si="5"/>
        <v>9.1153489091753048</v>
      </c>
      <c r="L17" s="29">
        <f>SUM(L8:L16)</f>
        <v>2337.4700000000003</v>
      </c>
      <c r="M17" s="32">
        <f t="shared" si="3"/>
        <v>5.6510859894785712</v>
      </c>
      <c r="N17" s="29">
        <f>SUM(N8:N16)</f>
        <v>103431</v>
      </c>
      <c r="O17" s="32">
        <f t="shared" si="4"/>
        <v>0.25005560498220641</v>
      </c>
      <c r="P17" s="6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3.5" customHeight="1" x14ac:dyDescent="0.3">
      <c r="A18" s="5"/>
      <c r="B18" s="33" t="s">
        <v>72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6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3.75" customHeight="1" x14ac:dyDescent="0.3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4.25" customHeight="1" x14ac:dyDescent="0.3">
      <c r="A20" s="47"/>
      <c r="B20" s="47"/>
      <c r="C20" s="3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4.25" customHeight="1" x14ac:dyDescent="0.3">
      <c r="A21" s="47"/>
      <c r="B21" s="47"/>
      <c r="C21" s="38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4.25" customHeight="1" x14ac:dyDescent="0.3">
      <c r="A22" s="47"/>
      <c r="B22" s="47"/>
      <c r="C22" s="38"/>
      <c r="D22" s="47"/>
      <c r="E22" s="47"/>
      <c r="F22" s="47"/>
      <c r="G22" s="47"/>
      <c r="H22" s="47"/>
      <c r="I22" s="40"/>
      <c r="J22" s="47"/>
      <c r="K22" s="40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4.25" customHeight="1" x14ac:dyDescent="0.3">
      <c r="A23" s="47"/>
      <c r="B23" s="47"/>
      <c r="C23" s="38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4.25" customHeight="1" x14ac:dyDescent="0.3">
      <c r="A24" s="47"/>
      <c r="B24" s="47"/>
      <c r="C24" s="38"/>
      <c r="D24" s="47"/>
      <c r="E24" s="40"/>
      <c r="F24" s="47"/>
      <c r="G24" s="47"/>
      <c r="H24" s="41"/>
      <c r="I24" s="44"/>
      <c r="J24" s="38"/>
      <c r="K24" s="40"/>
      <c r="L24" s="42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4.25" customHeight="1" x14ac:dyDescent="0.3">
      <c r="A25" s="47"/>
      <c r="B25" s="47"/>
      <c r="C25" s="38"/>
      <c r="D25" s="47"/>
      <c r="E25" s="40"/>
      <c r="F25" s="47"/>
      <c r="G25" s="47"/>
      <c r="H25" s="38"/>
      <c r="I25" s="40"/>
      <c r="J25" s="38"/>
      <c r="K25" s="40"/>
      <c r="L25" s="43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4.25" customHeight="1" x14ac:dyDescent="0.3">
      <c r="A26" s="47"/>
      <c r="B26" s="47"/>
      <c r="C26" s="38"/>
      <c r="D26" s="47"/>
      <c r="E26" s="40"/>
      <c r="F26" s="47"/>
      <c r="G26" s="47"/>
      <c r="H26" s="38"/>
      <c r="I26" s="40"/>
      <c r="J26" s="38"/>
      <c r="K26" s="40"/>
      <c r="L26" s="43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4.25" customHeight="1" x14ac:dyDescent="0.3">
      <c r="A27" s="47"/>
      <c r="B27" s="47"/>
      <c r="C27" s="38"/>
      <c r="D27" s="47"/>
      <c r="E27" s="40"/>
      <c r="F27" s="47"/>
      <c r="G27" s="47"/>
      <c r="H27" s="38"/>
      <c r="I27" s="40"/>
      <c r="J27" s="38"/>
      <c r="K27" s="40"/>
      <c r="L27" s="43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4.25" customHeight="1" x14ac:dyDescent="0.3">
      <c r="A28" s="47"/>
      <c r="B28" s="47"/>
      <c r="C28" s="38"/>
      <c r="D28" s="47"/>
      <c r="E28" s="40"/>
      <c r="F28" s="47"/>
      <c r="G28" s="47"/>
      <c r="H28" s="38"/>
      <c r="I28" s="40"/>
      <c r="J28" s="38"/>
      <c r="K28" s="40"/>
      <c r="L28" s="43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4.25" customHeight="1" x14ac:dyDescent="0.3">
      <c r="A29" s="47"/>
      <c r="B29" s="4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4.25" customHeight="1" x14ac:dyDescent="0.3">
      <c r="A30" s="47"/>
      <c r="B30" s="4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4.25" customHeight="1" x14ac:dyDescent="0.3">
      <c r="A31" s="47"/>
      <c r="B31" s="4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4.25" customHeight="1" x14ac:dyDescent="0.3">
      <c r="A32" s="47"/>
      <c r="B32" s="4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4.25" customHeight="1" x14ac:dyDescent="0.3">
      <c r="A33" s="47"/>
      <c r="B33" s="4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4.25" customHeight="1" x14ac:dyDescent="0.3">
      <c r="A34" s="47"/>
      <c r="B34" s="4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4.25" customHeight="1" x14ac:dyDescent="0.3">
      <c r="A35" s="47"/>
      <c r="B35" s="4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4.25" customHeight="1" x14ac:dyDescent="0.3">
      <c r="A36" s="47"/>
      <c r="B36" s="4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4.25" customHeight="1" x14ac:dyDescent="0.3">
      <c r="A37" s="47"/>
      <c r="B37" s="4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4.25" customHeight="1" x14ac:dyDescent="0.3">
      <c r="A38" s="47"/>
      <c r="B38" s="4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4.25" customHeight="1" x14ac:dyDescent="0.3">
      <c r="A39" s="47"/>
      <c r="B39" s="4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4.25" customHeight="1" x14ac:dyDescent="0.3">
      <c r="A40" s="47"/>
      <c r="B40" s="4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4.25" customHeight="1" x14ac:dyDescent="0.3">
      <c r="A41" s="47"/>
      <c r="B41" s="4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4.25" customHeight="1" x14ac:dyDescent="0.3">
      <c r="A42" s="47"/>
      <c r="B42" s="4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4.25" customHeight="1" x14ac:dyDescent="0.3">
      <c r="A43" s="47"/>
      <c r="B43" s="4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4.25" customHeight="1" x14ac:dyDescent="0.3">
      <c r="A44" s="47"/>
      <c r="B44" s="4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4.25" customHeight="1" x14ac:dyDescent="0.3">
      <c r="A45" s="47"/>
      <c r="B45" s="4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4.25" customHeight="1" x14ac:dyDescent="0.3">
      <c r="A46" s="47"/>
      <c r="B46" s="4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4.25" customHeight="1" x14ac:dyDescent="0.3">
      <c r="A47" s="47"/>
      <c r="B47" s="4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4.25" customHeight="1" x14ac:dyDescent="0.3">
      <c r="A48" s="47"/>
      <c r="B48" s="4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4.25" customHeight="1" x14ac:dyDescent="0.3">
      <c r="A49" s="47"/>
      <c r="B49" s="4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4.25" customHeight="1" x14ac:dyDescent="0.3">
      <c r="A50" s="47"/>
      <c r="B50" s="47"/>
      <c r="C50" s="47"/>
      <c r="D50" s="47"/>
      <c r="E50" s="47"/>
      <c r="F50" s="47"/>
      <c r="G50" s="47"/>
      <c r="H50" s="41"/>
      <c r="I50" s="44"/>
      <c r="J50" s="42"/>
      <c r="K50" s="44"/>
      <c r="L50" s="42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4.25" customHeight="1" x14ac:dyDescent="0.3">
      <c r="A51" s="47"/>
      <c r="B51" s="47"/>
      <c r="C51" s="47"/>
      <c r="D51" s="47"/>
      <c r="E51" s="47"/>
      <c r="F51" s="47"/>
      <c r="G51" s="47"/>
      <c r="H51" s="38"/>
      <c r="I51" s="40"/>
      <c r="J51" s="43"/>
      <c r="K51" s="40"/>
      <c r="L51" s="43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4.25" customHeight="1" x14ac:dyDescent="0.3">
      <c r="A52" s="47"/>
      <c r="B52" s="47"/>
      <c r="C52" s="47"/>
      <c r="D52" s="47"/>
      <c r="E52" s="47"/>
      <c r="F52" s="47"/>
      <c r="G52" s="47"/>
      <c r="H52" s="38"/>
      <c r="I52" s="40"/>
      <c r="J52" s="43"/>
      <c r="K52" s="40"/>
      <c r="L52" s="43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4.25" customHeight="1" x14ac:dyDescent="0.3">
      <c r="A53" s="47"/>
      <c r="B53" s="47"/>
      <c r="C53" s="47"/>
      <c r="D53" s="47"/>
      <c r="E53" s="47"/>
      <c r="F53" s="47"/>
      <c r="G53" s="47"/>
      <c r="H53" s="38"/>
      <c r="I53" s="40"/>
      <c r="J53" s="43"/>
      <c r="K53" s="40"/>
      <c r="L53" s="43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4.25" customHeight="1" x14ac:dyDescent="0.3">
      <c r="A54" s="47"/>
      <c r="B54" s="47"/>
      <c r="C54" s="47"/>
      <c r="D54" s="47"/>
      <c r="E54" s="47"/>
      <c r="F54" s="47"/>
      <c r="G54" s="47"/>
      <c r="H54" s="38"/>
      <c r="I54" s="40"/>
      <c r="J54" s="43"/>
      <c r="K54" s="40"/>
      <c r="L54" s="43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4.25" customHeight="1" x14ac:dyDescent="0.3">
      <c r="A55" s="47"/>
      <c r="B55" s="47"/>
      <c r="C55" s="47"/>
      <c r="D55" s="47"/>
      <c r="E55" s="47"/>
      <c r="F55" s="47"/>
      <c r="G55" s="47"/>
      <c r="H55" s="38"/>
      <c r="I55" s="40"/>
      <c r="J55" s="43"/>
      <c r="K55" s="40"/>
      <c r="L55" s="43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4.25" customHeight="1" x14ac:dyDescent="0.3">
      <c r="A56" s="47"/>
      <c r="B56" s="47"/>
      <c r="C56" s="47"/>
      <c r="D56" s="47"/>
      <c r="E56" s="47"/>
      <c r="F56" s="47"/>
      <c r="G56" s="47"/>
      <c r="H56" s="38"/>
      <c r="I56" s="40"/>
      <c r="J56" s="43"/>
      <c r="K56" s="40"/>
      <c r="L56" s="43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4.25" customHeight="1" x14ac:dyDescent="0.3">
      <c r="A57" s="47"/>
      <c r="B57" s="47"/>
      <c r="C57" s="47"/>
      <c r="D57" s="47"/>
      <c r="E57" s="47"/>
      <c r="F57" s="47"/>
      <c r="G57" s="47"/>
      <c r="H57" s="38"/>
      <c r="I57" s="40"/>
      <c r="J57" s="43"/>
      <c r="K57" s="40"/>
      <c r="L57" s="43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4.25" customHeight="1" x14ac:dyDescent="0.3">
      <c r="A58" s="47"/>
      <c r="B58" s="47"/>
      <c r="C58" s="47"/>
      <c r="D58" s="47"/>
      <c r="E58" s="47"/>
      <c r="F58" s="47"/>
      <c r="G58" s="47"/>
      <c r="H58" s="38"/>
      <c r="I58" s="40"/>
      <c r="J58" s="43"/>
      <c r="K58" s="40"/>
      <c r="L58" s="43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4.25" customHeight="1" x14ac:dyDescent="0.3">
      <c r="A59" s="47"/>
      <c r="B59" s="47"/>
      <c r="C59" s="47"/>
      <c r="D59" s="47"/>
      <c r="E59" s="47"/>
      <c r="F59" s="47"/>
      <c r="G59" s="47"/>
      <c r="H59" s="38"/>
      <c r="I59" s="40"/>
      <c r="J59" s="43"/>
      <c r="K59" s="40"/>
      <c r="L59" s="43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4.25" customHeight="1" x14ac:dyDescent="0.3">
      <c r="A60" s="47"/>
      <c r="B60" s="47"/>
      <c r="C60" s="43"/>
      <c r="D60" s="43"/>
      <c r="E60" s="43"/>
      <c r="F60" s="47"/>
      <c r="G60" s="47"/>
      <c r="H60" s="38"/>
      <c r="I60" s="40"/>
      <c r="J60" s="43"/>
      <c r="K60" s="40"/>
      <c r="L60" s="43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4.25" customHeight="1" x14ac:dyDescent="0.3">
      <c r="A61" s="47"/>
      <c r="B61" s="47"/>
      <c r="C61" s="47"/>
      <c r="D61" s="47"/>
      <c r="E61" s="47"/>
      <c r="F61" s="47"/>
      <c r="G61" s="47"/>
      <c r="H61" s="38"/>
      <c r="I61" s="40"/>
      <c r="J61" s="43"/>
      <c r="K61" s="40"/>
      <c r="L61" s="43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4.25" customHeight="1" x14ac:dyDescent="0.3">
      <c r="A62" s="47"/>
      <c r="B62" s="47"/>
      <c r="C62" s="47"/>
      <c r="D62" s="47"/>
      <c r="E62" s="47"/>
      <c r="F62" s="47"/>
      <c r="G62" s="47"/>
      <c r="H62" s="38"/>
      <c r="I62" s="40"/>
      <c r="J62" s="43"/>
      <c r="K62" s="40"/>
      <c r="L62" s="43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4.25" customHeight="1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4.25" customHeight="1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4.25" customHeight="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4.25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4.25" customHeight="1" x14ac:dyDescent="0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4.25" customHeigh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4.25" customHeight="1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4.25" customHeight="1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4.2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4.2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4.25" customHeight="1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4.25" customHeight="1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4.25" customHeight="1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4.25" customHeight="1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4.25" customHeight="1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4.25" customHeight="1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4.25" customHeight="1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4.25" customHeight="1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4.25" customHeight="1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4.25" customHeight="1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4.25" customHeight="1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4.2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4.25" customHeight="1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4.25" customHeight="1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4.25" customHeight="1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4.25" customHeight="1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4.25" customHeight="1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4.25" customHeigh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4.25" customHeigh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4.25" customHeight="1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4.25" customHeight="1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4.25" customHeight="1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4.25" customHeight="1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4.25" customHeight="1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4.25" customHeight="1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4.25" customHeight="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4.25" customHeight="1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4.25" customHeight="1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4.25" customHeight="1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4.25" customHeight="1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4.25" customHeight="1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4.25" customHeight="1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4.25" customHeight="1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4.25" customHeight="1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4.25" customHeight="1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4.25" customHeight="1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4.25" customHeight="1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4.25" customHeight="1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4.25" customHeight="1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4.25" customHeight="1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4.25" customHeight="1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4.25" customHeight="1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4.25" customHeight="1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4.25" customHeight="1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4.25" customHeight="1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4.25" customHeight="1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4.25" customHeight="1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4.25" customHeight="1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4.25" customHeight="1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4.25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4.25" customHeight="1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4.25" customHeight="1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4.25" customHeight="1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4.25" customHeight="1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4.25" customHeight="1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4.25" customHeight="1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4.25" customHeight="1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4.25" customHeight="1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4.25" customHeight="1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4.25" customHeight="1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4.25" customHeight="1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4.25" customHeight="1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4.25" customHeight="1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4.25" customHeight="1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4.25" customHeight="1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4.25" customHeight="1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4.25" customHeight="1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4.25" customHeight="1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4.25" customHeight="1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4.25" customHeight="1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4.25" customHeight="1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4.25" customHeight="1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4.25" customHeight="1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4.25" customHeight="1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4.25" customHeight="1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4.25" customHeight="1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4.25" customHeight="1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4.25" customHeight="1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4.25" customHeight="1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4.25" customHeight="1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4.25" customHeight="1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4.25" customHeight="1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4.25" customHeight="1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4.25" customHeight="1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4.25" customHeight="1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4.25" customHeight="1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4.25" customHeight="1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4.25" customHeight="1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4.25" customHeight="1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4.25" customHeight="1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4.25" customHeight="1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4.25" customHeight="1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4.25" customHeight="1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4.25" customHeight="1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4.25" customHeight="1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4.25" customHeight="1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4.25" customHeight="1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4.25" customHeight="1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4.25" customHeight="1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4.25" customHeight="1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4.25" customHeight="1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4.25" customHeight="1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4.25" customHeight="1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4.25" customHeight="1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4.25" customHeight="1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4.25" customHeight="1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4.25" customHeight="1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4.25" customHeight="1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4.25" customHeight="1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4.25" customHeight="1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4.25" customHeight="1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4.25" customHeight="1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4.25" customHeight="1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4.25" customHeight="1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4.25" customHeight="1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4.25" customHeight="1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4.25" customHeight="1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4.25" customHeight="1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4.25" customHeight="1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4.25" customHeight="1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4.25" customHeight="1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4.25" customHeight="1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4.25" customHeight="1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4.25" customHeight="1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4.25" customHeight="1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4.25" customHeight="1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4.25" customHeight="1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4.25" customHeight="1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4.25" customHeight="1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4.25" customHeight="1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4.25" customHeight="1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4.25" customHeight="1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4.25" customHeight="1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4.25" customHeight="1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4.25" customHeight="1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4.25" customHeight="1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4.25" customHeight="1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4.25" customHeight="1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4.25" customHeight="1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4.25" customHeight="1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4.25" customHeight="1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4.25" customHeight="1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4.25" customHeight="1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4.25" customHeight="1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4.25" customHeight="1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4.25" customHeight="1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4.25" customHeight="1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4.25" customHeight="1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 x14ac:dyDescent="0.2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 x14ac:dyDescent="0.2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 x14ac:dyDescent="0.2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 x14ac:dyDescent="0.2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 x14ac:dyDescent="0.2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 x14ac:dyDescent="0.2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 x14ac:dyDescent="0.2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 x14ac:dyDescent="0.2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 x14ac:dyDescent="0.2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 x14ac:dyDescent="0.2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 x14ac:dyDescent="0.2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 x14ac:dyDescent="0.2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 x14ac:dyDescent="0.2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 x14ac:dyDescent="0.2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 x14ac:dyDescent="0.2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 x14ac:dyDescent="0.2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 x14ac:dyDescent="0.2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 x14ac:dyDescent="0.2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 x14ac:dyDescent="0.2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 x14ac:dyDescent="0.2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 x14ac:dyDescent="0.2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 x14ac:dyDescent="0.2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 x14ac:dyDescent="0.2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 x14ac:dyDescent="0.2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 x14ac:dyDescent="0.2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 x14ac:dyDescent="0.2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 x14ac:dyDescent="0.2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 x14ac:dyDescent="0.2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 x14ac:dyDescent="0.2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 x14ac:dyDescent="0.2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 x14ac:dyDescent="0.2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 x14ac:dyDescent="0.2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 x14ac:dyDescent="0.2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 x14ac:dyDescent="0.2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 x14ac:dyDescent="0.2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 x14ac:dyDescent="0.2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 x14ac:dyDescent="0.2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 x14ac:dyDescent="0.2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 x14ac:dyDescent="0.2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 x14ac:dyDescent="0.2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 x14ac:dyDescent="0.2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 x14ac:dyDescent="0.2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 x14ac:dyDescent="0.2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 x14ac:dyDescent="0.2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 x14ac:dyDescent="0.2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 x14ac:dyDescent="0.2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 x14ac:dyDescent="0.2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 x14ac:dyDescent="0.2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 x14ac:dyDescent="0.2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 x14ac:dyDescent="0.2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 x14ac:dyDescent="0.2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 x14ac:dyDescent="0.2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 x14ac:dyDescent="0.2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 x14ac:dyDescent="0.2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 x14ac:dyDescent="0.2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 x14ac:dyDescent="0.2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 x14ac:dyDescent="0.2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 x14ac:dyDescent="0.2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 x14ac:dyDescent="0.2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 x14ac:dyDescent="0.2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 x14ac:dyDescent="0.2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 x14ac:dyDescent="0.2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 x14ac:dyDescent="0.2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 x14ac:dyDescent="0.2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 x14ac:dyDescent="0.2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 x14ac:dyDescent="0.2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 x14ac:dyDescent="0.2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 x14ac:dyDescent="0.2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 x14ac:dyDescent="0.2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 x14ac:dyDescent="0.2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 x14ac:dyDescent="0.2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 x14ac:dyDescent="0.2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 x14ac:dyDescent="0.2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 x14ac:dyDescent="0.2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 x14ac:dyDescent="0.2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 x14ac:dyDescent="0.2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 x14ac:dyDescent="0.2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 x14ac:dyDescent="0.2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 x14ac:dyDescent="0.2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 x14ac:dyDescent="0.2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 x14ac:dyDescent="0.2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 x14ac:dyDescent="0.2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 x14ac:dyDescent="0.2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 x14ac:dyDescent="0.2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 x14ac:dyDescent="0.2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 x14ac:dyDescent="0.2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 x14ac:dyDescent="0.2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 x14ac:dyDescent="0.2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 x14ac:dyDescent="0.2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 x14ac:dyDescent="0.2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 x14ac:dyDescent="0.2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 x14ac:dyDescent="0.2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 x14ac:dyDescent="0.2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 x14ac:dyDescent="0.2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 x14ac:dyDescent="0.2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 x14ac:dyDescent="0.2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 x14ac:dyDescent="0.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 x14ac:dyDescent="0.2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 x14ac:dyDescent="0.2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 x14ac:dyDescent="0.2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 x14ac:dyDescent="0.2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 x14ac:dyDescent="0.2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 x14ac:dyDescent="0.2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 x14ac:dyDescent="0.2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 x14ac:dyDescent="0.2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 x14ac:dyDescent="0.2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 x14ac:dyDescent="0.2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 x14ac:dyDescent="0.2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 x14ac:dyDescent="0.2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 x14ac:dyDescent="0.2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 x14ac:dyDescent="0.2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 x14ac:dyDescent="0.2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 x14ac:dyDescent="0.2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 x14ac:dyDescent="0.2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 x14ac:dyDescent="0.2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 x14ac:dyDescent="0.2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 x14ac:dyDescent="0.2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 x14ac:dyDescent="0.2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 x14ac:dyDescent="0.2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 x14ac:dyDescent="0.2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 x14ac:dyDescent="0.2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 x14ac:dyDescent="0.2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 x14ac:dyDescent="0.2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 x14ac:dyDescent="0.2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 x14ac:dyDescent="0.2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 x14ac:dyDescent="0.2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 x14ac:dyDescent="0.2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 x14ac:dyDescent="0.2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 x14ac:dyDescent="0.2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 x14ac:dyDescent="0.2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 x14ac:dyDescent="0.2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 x14ac:dyDescent="0.2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 x14ac:dyDescent="0.2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 x14ac:dyDescent="0.2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 x14ac:dyDescent="0.2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 x14ac:dyDescent="0.2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 x14ac:dyDescent="0.2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 x14ac:dyDescent="0.2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 x14ac:dyDescent="0.2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 x14ac:dyDescent="0.2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 x14ac:dyDescent="0.2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 x14ac:dyDescent="0.2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 x14ac:dyDescent="0.2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 x14ac:dyDescent="0.2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 x14ac:dyDescent="0.2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 x14ac:dyDescent="0.2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 x14ac:dyDescent="0.2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 x14ac:dyDescent="0.2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 x14ac:dyDescent="0.2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 x14ac:dyDescent="0.2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 x14ac:dyDescent="0.2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 x14ac:dyDescent="0.2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 x14ac:dyDescent="0.2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 x14ac:dyDescent="0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 x14ac:dyDescent="0.2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 x14ac:dyDescent="0.2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 x14ac:dyDescent="0.2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 x14ac:dyDescent="0.2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 x14ac:dyDescent="0.2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 x14ac:dyDescent="0.2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 x14ac:dyDescent="0.2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 x14ac:dyDescent="0.2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 x14ac:dyDescent="0.2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 x14ac:dyDescent="0.2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 x14ac:dyDescent="0.2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 x14ac:dyDescent="0.2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 x14ac:dyDescent="0.2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 x14ac:dyDescent="0.2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 x14ac:dyDescent="0.2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 x14ac:dyDescent="0.2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 x14ac:dyDescent="0.2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 x14ac:dyDescent="0.2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 x14ac:dyDescent="0.2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 x14ac:dyDescent="0.2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 x14ac:dyDescent="0.2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 x14ac:dyDescent="0.2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 x14ac:dyDescent="0.2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 x14ac:dyDescent="0.2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 x14ac:dyDescent="0.2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 x14ac:dyDescent="0.2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 x14ac:dyDescent="0.2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 x14ac:dyDescent="0.2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 x14ac:dyDescent="0.2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 x14ac:dyDescent="0.2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 x14ac:dyDescent="0.2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 x14ac:dyDescent="0.2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 x14ac:dyDescent="0.2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 x14ac:dyDescent="0.2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 x14ac:dyDescent="0.2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 x14ac:dyDescent="0.2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 x14ac:dyDescent="0.2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 x14ac:dyDescent="0.2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 x14ac:dyDescent="0.2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 x14ac:dyDescent="0.2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 x14ac:dyDescent="0.2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 x14ac:dyDescent="0.2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 x14ac:dyDescent="0.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 x14ac:dyDescent="0.2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 x14ac:dyDescent="0.2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 x14ac:dyDescent="0.2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 x14ac:dyDescent="0.2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 x14ac:dyDescent="0.2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 x14ac:dyDescent="0.2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 x14ac:dyDescent="0.2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 x14ac:dyDescent="0.2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 x14ac:dyDescent="0.2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 x14ac:dyDescent="0.2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 x14ac:dyDescent="0.2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 x14ac:dyDescent="0.2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 x14ac:dyDescent="0.2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 x14ac:dyDescent="0.2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 x14ac:dyDescent="0.2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 x14ac:dyDescent="0.2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 x14ac:dyDescent="0.2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 x14ac:dyDescent="0.2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 x14ac:dyDescent="0.2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 x14ac:dyDescent="0.2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 x14ac:dyDescent="0.2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 x14ac:dyDescent="0.2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 x14ac:dyDescent="0.2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 x14ac:dyDescent="0.2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 x14ac:dyDescent="0.2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 x14ac:dyDescent="0.2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 x14ac:dyDescent="0.2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 x14ac:dyDescent="0.2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 x14ac:dyDescent="0.2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 x14ac:dyDescent="0.2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 x14ac:dyDescent="0.2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 x14ac:dyDescent="0.2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 x14ac:dyDescent="0.2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 x14ac:dyDescent="0.2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 x14ac:dyDescent="0.2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 x14ac:dyDescent="0.2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 x14ac:dyDescent="0.2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 x14ac:dyDescent="0.2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 x14ac:dyDescent="0.2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 x14ac:dyDescent="0.2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 x14ac:dyDescent="0.2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 x14ac:dyDescent="0.2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 x14ac:dyDescent="0.2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 x14ac:dyDescent="0.2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 x14ac:dyDescent="0.2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 x14ac:dyDescent="0.2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 x14ac:dyDescent="0.2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 x14ac:dyDescent="0.2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 x14ac:dyDescent="0.2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 x14ac:dyDescent="0.2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 x14ac:dyDescent="0.2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 x14ac:dyDescent="0.2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 x14ac:dyDescent="0.2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 x14ac:dyDescent="0.2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 x14ac:dyDescent="0.2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 x14ac:dyDescent="0.2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 x14ac:dyDescent="0.2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 x14ac:dyDescent="0.2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 x14ac:dyDescent="0.2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 x14ac:dyDescent="0.2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 x14ac:dyDescent="0.2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 x14ac:dyDescent="0.2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 x14ac:dyDescent="0.2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 x14ac:dyDescent="0.2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 x14ac:dyDescent="0.2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 x14ac:dyDescent="0.2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 x14ac:dyDescent="0.2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 x14ac:dyDescent="0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 x14ac:dyDescent="0.2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 x14ac:dyDescent="0.2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 x14ac:dyDescent="0.2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 x14ac:dyDescent="0.2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 x14ac:dyDescent="0.2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 x14ac:dyDescent="0.2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 x14ac:dyDescent="0.2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 x14ac:dyDescent="0.2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 x14ac:dyDescent="0.2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 x14ac:dyDescent="0.2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 x14ac:dyDescent="0.2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 x14ac:dyDescent="0.2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 x14ac:dyDescent="0.2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 x14ac:dyDescent="0.2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 x14ac:dyDescent="0.2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 x14ac:dyDescent="0.2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 x14ac:dyDescent="0.2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 x14ac:dyDescent="0.2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 x14ac:dyDescent="0.2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 x14ac:dyDescent="0.2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 x14ac:dyDescent="0.2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 x14ac:dyDescent="0.2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 x14ac:dyDescent="0.2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 x14ac:dyDescent="0.2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 x14ac:dyDescent="0.2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 x14ac:dyDescent="0.2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 x14ac:dyDescent="0.2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 x14ac:dyDescent="0.2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 x14ac:dyDescent="0.2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 x14ac:dyDescent="0.2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 x14ac:dyDescent="0.2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 x14ac:dyDescent="0.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 x14ac:dyDescent="0.2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 x14ac:dyDescent="0.2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 x14ac:dyDescent="0.2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 x14ac:dyDescent="0.2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 x14ac:dyDescent="0.2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 x14ac:dyDescent="0.2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 x14ac:dyDescent="0.2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 x14ac:dyDescent="0.2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 x14ac:dyDescent="0.2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 x14ac:dyDescent="0.2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 x14ac:dyDescent="0.2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 x14ac:dyDescent="0.2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 x14ac:dyDescent="0.2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 x14ac:dyDescent="0.2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 x14ac:dyDescent="0.2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 x14ac:dyDescent="0.2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 x14ac:dyDescent="0.2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 x14ac:dyDescent="0.2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 x14ac:dyDescent="0.2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 x14ac:dyDescent="0.2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 x14ac:dyDescent="0.2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 x14ac:dyDescent="0.2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 x14ac:dyDescent="0.2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 x14ac:dyDescent="0.2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 x14ac:dyDescent="0.2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 x14ac:dyDescent="0.2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 x14ac:dyDescent="0.2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 x14ac:dyDescent="0.2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 x14ac:dyDescent="0.2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 x14ac:dyDescent="0.2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 x14ac:dyDescent="0.2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 x14ac:dyDescent="0.2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 x14ac:dyDescent="0.2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 x14ac:dyDescent="0.2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 x14ac:dyDescent="0.2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 x14ac:dyDescent="0.2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 x14ac:dyDescent="0.2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 x14ac:dyDescent="0.2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 x14ac:dyDescent="0.2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 x14ac:dyDescent="0.2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 x14ac:dyDescent="0.2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 x14ac:dyDescent="0.2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 x14ac:dyDescent="0.2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 x14ac:dyDescent="0.2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 x14ac:dyDescent="0.2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 x14ac:dyDescent="0.2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 x14ac:dyDescent="0.2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 x14ac:dyDescent="0.2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 x14ac:dyDescent="0.2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 x14ac:dyDescent="0.2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 x14ac:dyDescent="0.2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 x14ac:dyDescent="0.2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 x14ac:dyDescent="0.2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 x14ac:dyDescent="0.2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 x14ac:dyDescent="0.2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 x14ac:dyDescent="0.2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 x14ac:dyDescent="0.2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 x14ac:dyDescent="0.2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 x14ac:dyDescent="0.2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 x14ac:dyDescent="0.2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 x14ac:dyDescent="0.2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 x14ac:dyDescent="0.2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 x14ac:dyDescent="0.2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 x14ac:dyDescent="0.2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 x14ac:dyDescent="0.2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 x14ac:dyDescent="0.2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 x14ac:dyDescent="0.2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 x14ac:dyDescent="0.2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 x14ac:dyDescent="0.2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 x14ac:dyDescent="0.2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 x14ac:dyDescent="0.2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 x14ac:dyDescent="0.2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 x14ac:dyDescent="0.2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 x14ac:dyDescent="0.2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 x14ac:dyDescent="0.2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 x14ac:dyDescent="0.2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 x14ac:dyDescent="0.2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 x14ac:dyDescent="0.2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 x14ac:dyDescent="0.2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 x14ac:dyDescent="0.2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 x14ac:dyDescent="0.2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 x14ac:dyDescent="0.2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 x14ac:dyDescent="0.2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 x14ac:dyDescent="0.2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 x14ac:dyDescent="0.2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 x14ac:dyDescent="0.2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 x14ac:dyDescent="0.2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 x14ac:dyDescent="0.2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 x14ac:dyDescent="0.2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 x14ac:dyDescent="0.2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 x14ac:dyDescent="0.2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 x14ac:dyDescent="0.2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 x14ac:dyDescent="0.2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 x14ac:dyDescent="0.2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 x14ac:dyDescent="0.2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 x14ac:dyDescent="0.2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 x14ac:dyDescent="0.2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 x14ac:dyDescent="0.2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 x14ac:dyDescent="0.2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 x14ac:dyDescent="0.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 x14ac:dyDescent="0.2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 x14ac:dyDescent="0.2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 x14ac:dyDescent="0.2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 x14ac:dyDescent="0.2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 x14ac:dyDescent="0.2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 x14ac:dyDescent="0.2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 x14ac:dyDescent="0.2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 x14ac:dyDescent="0.2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 x14ac:dyDescent="0.2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 x14ac:dyDescent="0.2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 x14ac:dyDescent="0.2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 x14ac:dyDescent="0.2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 x14ac:dyDescent="0.2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 x14ac:dyDescent="0.2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 x14ac:dyDescent="0.2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 x14ac:dyDescent="0.2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 x14ac:dyDescent="0.2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 x14ac:dyDescent="0.2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 x14ac:dyDescent="0.2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 x14ac:dyDescent="0.2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 x14ac:dyDescent="0.2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 x14ac:dyDescent="0.2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 x14ac:dyDescent="0.2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 x14ac:dyDescent="0.2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 x14ac:dyDescent="0.2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 x14ac:dyDescent="0.2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 x14ac:dyDescent="0.2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 x14ac:dyDescent="0.2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 x14ac:dyDescent="0.2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 x14ac:dyDescent="0.2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 x14ac:dyDescent="0.2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 x14ac:dyDescent="0.2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 x14ac:dyDescent="0.2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 x14ac:dyDescent="0.2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 x14ac:dyDescent="0.2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 x14ac:dyDescent="0.2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 x14ac:dyDescent="0.2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 x14ac:dyDescent="0.2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 x14ac:dyDescent="0.2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 x14ac:dyDescent="0.2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 x14ac:dyDescent="0.2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 x14ac:dyDescent="0.2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 x14ac:dyDescent="0.2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 x14ac:dyDescent="0.2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 x14ac:dyDescent="0.2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 x14ac:dyDescent="0.2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 x14ac:dyDescent="0.2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 x14ac:dyDescent="0.2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 x14ac:dyDescent="0.2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 x14ac:dyDescent="0.2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 x14ac:dyDescent="0.2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 x14ac:dyDescent="0.2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 x14ac:dyDescent="0.2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 x14ac:dyDescent="0.2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 x14ac:dyDescent="0.2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 x14ac:dyDescent="0.2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 x14ac:dyDescent="0.2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 x14ac:dyDescent="0.2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 x14ac:dyDescent="0.2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 x14ac:dyDescent="0.2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 x14ac:dyDescent="0.2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 x14ac:dyDescent="0.2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 x14ac:dyDescent="0.2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 x14ac:dyDescent="0.2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 x14ac:dyDescent="0.2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 x14ac:dyDescent="0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 x14ac:dyDescent="0.2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 x14ac:dyDescent="0.2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 x14ac:dyDescent="0.2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 x14ac:dyDescent="0.2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 x14ac:dyDescent="0.2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 x14ac:dyDescent="0.2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 x14ac:dyDescent="0.2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 x14ac:dyDescent="0.2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 x14ac:dyDescent="0.2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 x14ac:dyDescent="0.2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 x14ac:dyDescent="0.2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 x14ac:dyDescent="0.2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 x14ac:dyDescent="0.2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 x14ac:dyDescent="0.2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 x14ac:dyDescent="0.2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 x14ac:dyDescent="0.2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 x14ac:dyDescent="0.2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 x14ac:dyDescent="0.2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 x14ac:dyDescent="0.2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 x14ac:dyDescent="0.2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 x14ac:dyDescent="0.2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 x14ac:dyDescent="0.2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 x14ac:dyDescent="0.2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 x14ac:dyDescent="0.2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 x14ac:dyDescent="0.2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 x14ac:dyDescent="0.2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 x14ac:dyDescent="0.2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 x14ac:dyDescent="0.2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 x14ac:dyDescent="0.2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 x14ac:dyDescent="0.2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 x14ac:dyDescent="0.2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 x14ac:dyDescent="0.2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 x14ac:dyDescent="0.2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 x14ac:dyDescent="0.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 x14ac:dyDescent="0.2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 x14ac:dyDescent="0.2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 x14ac:dyDescent="0.2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 x14ac:dyDescent="0.2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 x14ac:dyDescent="0.2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 x14ac:dyDescent="0.2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 x14ac:dyDescent="0.2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 x14ac:dyDescent="0.2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 x14ac:dyDescent="0.2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 x14ac:dyDescent="0.2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 x14ac:dyDescent="0.2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 x14ac:dyDescent="0.2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 x14ac:dyDescent="0.2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 x14ac:dyDescent="0.2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 x14ac:dyDescent="0.2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 x14ac:dyDescent="0.2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 x14ac:dyDescent="0.2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 x14ac:dyDescent="0.2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 x14ac:dyDescent="0.2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 x14ac:dyDescent="0.2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 x14ac:dyDescent="0.2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 x14ac:dyDescent="0.2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 x14ac:dyDescent="0.2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 x14ac:dyDescent="0.2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 x14ac:dyDescent="0.2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 x14ac:dyDescent="0.2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 x14ac:dyDescent="0.2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 x14ac:dyDescent="0.2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 x14ac:dyDescent="0.2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 x14ac:dyDescent="0.2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 x14ac:dyDescent="0.2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 x14ac:dyDescent="0.2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 x14ac:dyDescent="0.2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 x14ac:dyDescent="0.2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 x14ac:dyDescent="0.2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 x14ac:dyDescent="0.2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 x14ac:dyDescent="0.2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 x14ac:dyDescent="0.2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 x14ac:dyDescent="0.2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 x14ac:dyDescent="0.2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 x14ac:dyDescent="0.2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 x14ac:dyDescent="0.2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 x14ac:dyDescent="0.2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 x14ac:dyDescent="0.2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 x14ac:dyDescent="0.2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 x14ac:dyDescent="0.2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 x14ac:dyDescent="0.2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 x14ac:dyDescent="0.2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 x14ac:dyDescent="0.2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 x14ac:dyDescent="0.2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 x14ac:dyDescent="0.2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 x14ac:dyDescent="0.2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 x14ac:dyDescent="0.2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 x14ac:dyDescent="0.2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 x14ac:dyDescent="0.2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 x14ac:dyDescent="0.2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 x14ac:dyDescent="0.2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 x14ac:dyDescent="0.2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 x14ac:dyDescent="0.2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 x14ac:dyDescent="0.2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 x14ac:dyDescent="0.2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 x14ac:dyDescent="0.2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 x14ac:dyDescent="0.2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 x14ac:dyDescent="0.2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 x14ac:dyDescent="0.2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 x14ac:dyDescent="0.2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 x14ac:dyDescent="0.2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 x14ac:dyDescent="0.2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 x14ac:dyDescent="0.2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 x14ac:dyDescent="0.2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 x14ac:dyDescent="0.2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 x14ac:dyDescent="0.2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 x14ac:dyDescent="0.2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 x14ac:dyDescent="0.2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 x14ac:dyDescent="0.2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 x14ac:dyDescent="0.2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 x14ac:dyDescent="0.2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 x14ac:dyDescent="0.2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 x14ac:dyDescent="0.2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 x14ac:dyDescent="0.2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 x14ac:dyDescent="0.2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 x14ac:dyDescent="0.2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 x14ac:dyDescent="0.2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 x14ac:dyDescent="0.2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 x14ac:dyDescent="0.2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 x14ac:dyDescent="0.2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 x14ac:dyDescent="0.2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 x14ac:dyDescent="0.2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 x14ac:dyDescent="0.2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 x14ac:dyDescent="0.2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 x14ac:dyDescent="0.2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 x14ac:dyDescent="0.2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 x14ac:dyDescent="0.2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 x14ac:dyDescent="0.2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 x14ac:dyDescent="0.2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 x14ac:dyDescent="0.2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 x14ac:dyDescent="0.2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 x14ac:dyDescent="0.2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 x14ac:dyDescent="0.2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 x14ac:dyDescent="0.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 x14ac:dyDescent="0.2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 x14ac:dyDescent="0.2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 x14ac:dyDescent="0.2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 x14ac:dyDescent="0.2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 x14ac:dyDescent="0.2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 x14ac:dyDescent="0.2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 x14ac:dyDescent="0.2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 x14ac:dyDescent="0.2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 x14ac:dyDescent="0.2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 x14ac:dyDescent="0.2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 x14ac:dyDescent="0.25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 x14ac:dyDescent="0.25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 x14ac:dyDescent="0.25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 x14ac:dyDescent="0.25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 x14ac:dyDescent="0.25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 x14ac:dyDescent="0.25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 x14ac:dyDescent="0.25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 x14ac:dyDescent="0.25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 x14ac:dyDescent="0.25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 x14ac:dyDescent="0.2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 x14ac:dyDescent="0.25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 x14ac:dyDescent="0.25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 x14ac:dyDescent="0.25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 x14ac:dyDescent="0.25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 x14ac:dyDescent="0.25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 x14ac:dyDescent="0.25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 x14ac:dyDescent="0.25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 x14ac:dyDescent="0.25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 x14ac:dyDescent="0.25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 x14ac:dyDescent="0.2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 x14ac:dyDescent="0.25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 x14ac:dyDescent="0.25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 x14ac:dyDescent="0.25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 x14ac:dyDescent="0.25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 x14ac:dyDescent="0.25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 x14ac:dyDescent="0.25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 x14ac:dyDescent="0.25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 x14ac:dyDescent="0.25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 x14ac:dyDescent="0.25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 x14ac:dyDescent="0.2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 x14ac:dyDescent="0.25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 x14ac:dyDescent="0.25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 x14ac:dyDescent="0.25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 x14ac:dyDescent="0.25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 x14ac:dyDescent="0.25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 x14ac:dyDescent="0.25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 x14ac:dyDescent="0.25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 x14ac:dyDescent="0.25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 x14ac:dyDescent="0.25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 x14ac:dyDescent="0.2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 x14ac:dyDescent="0.25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 x14ac:dyDescent="0.25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 x14ac:dyDescent="0.25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 x14ac:dyDescent="0.25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 x14ac:dyDescent="0.25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 x14ac:dyDescent="0.25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 x14ac:dyDescent="0.25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 x14ac:dyDescent="0.25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 x14ac:dyDescent="0.25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 x14ac:dyDescent="0.2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 x14ac:dyDescent="0.25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 x14ac:dyDescent="0.25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 x14ac:dyDescent="0.25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 x14ac:dyDescent="0.25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 x14ac:dyDescent="0.25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.75" customHeight="1" x14ac:dyDescent="0.25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.75" customHeight="1" x14ac:dyDescent="0.25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.75" customHeight="1" x14ac:dyDescent="0.25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.75" customHeight="1" x14ac:dyDescent="0.25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.75" customHeight="1" x14ac:dyDescent="0.2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.75" customHeight="1" x14ac:dyDescent="0.25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.75" customHeight="1" x14ac:dyDescent="0.25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5.75" customHeight="1" x14ac:dyDescent="0.25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5.75" customHeight="1" x14ac:dyDescent="0.25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5.75" customHeight="1" x14ac:dyDescent="0.25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21">
    <mergeCell ref="B1:M1"/>
    <mergeCell ref="B3:M3"/>
    <mergeCell ref="B5:B7"/>
    <mergeCell ref="C5:C7"/>
    <mergeCell ref="D5:E5"/>
    <mergeCell ref="F5:G5"/>
    <mergeCell ref="H5:I5"/>
    <mergeCell ref="L6:L7"/>
    <mergeCell ref="J5:K5"/>
    <mergeCell ref="L5:M5"/>
    <mergeCell ref="N5:O5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O6:O7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2.59765625" defaultRowHeight="15" customHeight="1" x14ac:dyDescent="0.25"/>
  <cols>
    <col min="1" max="1" width="0.59765625" customWidth="1"/>
    <col min="2" max="2" width="16.59765625" customWidth="1"/>
    <col min="3" max="3" width="10.09765625" customWidth="1"/>
    <col min="4" max="4" width="11.09765625" customWidth="1"/>
    <col min="5" max="5" width="10.09765625" customWidth="1"/>
    <col min="6" max="6" width="11.8984375" customWidth="1"/>
    <col min="7" max="8" width="10.09765625" customWidth="1"/>
    <col min="9" max="9" width="10.5" customWidth="1"/>
    <col min="10" max="10" width="11.3984375" customWidth="1"/>
    <col min="11" max="11" width="10.5" customWidth="1"/>
    <col min="12" max="15" width="10.09765625" customWidth="1"/>
    <col min="16" max="16" width="0.8984375" customWidth="1"/>
    <col min="17" max="26" width="10.09765625" customWidth="1"/>
  </cols>
  <sheetData>
    <row r="1" spans="1:26" ht="13.5" customHeight="1" x14ac:dyDescent="0.25">
      <c r="A1" s="47"/>
      <c r="B1" s="120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3.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3.5" customHeight="1" x14ac:dyDescent="0.25">
      <c r="A3" s="47"/>
      <c r="B3" s="120" t="s">
        <v>73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5.2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3.5" customHeight="1" x14ac:dyDescent="0.25">
      <c r="A5" s="51"/>
      <c r="B5" s="116" t="s">
        <v>2</v>
      </c>
      <c r="C5" s="123" t="s">
        <v>3</v>
      </c>
      <c r="D5" s="113" t="s">
        <v>4</v>
      </c>
      <c r="E5" s="114"/>
      <c r="F5" s="113" t="s">
        <v>5</v>
      </c>
      <c r="G5" s="114"/>
      <c r="H5" s="113" t="s">
        <v>6</v>
      </c>
      <c r="I5" s="114"/>
      <c r="J5" s="113" t="s">
        <v>7</v>
      </c>
      <c r="K5" s="114"/>
      <c r="L5" s="113" t="s">
        <v>74</v>
      </c>
      <c r="M5" s="114"/>
      <c r="N5" s="113" t="s">
        <v>75</v>
      </c>
      <c r="O5" s="115"/>
      <c r="P5" s="52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3.5" customHeight="1" x14ac:dyDescent="0.25">
      <c r="A6" s="51"/>
      <c r="B6" s="122"/>
      <c r="C6" s="124"/>
      <c r="D6" s="116" t="s">
        <v>10</v>
      </c>
      <c r="E6" s="116" t="s">
        <v>11</v>
      </c>
      <c r="F6" s="116" t="s">
        <v>10</v>
      </c>
      <c r="G6" s="116" t="s">
        <v>76</v>
      </c>
      <c r="H6" s="116" t="s">
        <v>10</v>
      </c>
      <c r="I6" s="116" t="s">
        <v>77</v>
      </c>
      <c r="J6" s="116" t="s">
        <v>10</v>
      </c>
      <c r="K6" s="116" t="s">
        <v>78</v>
      </c>
      <c r="L6" s="116" t="s">
        <v>79</v>
      </c>
      <c r="M6" s="7" t="s">
        <v>16</v>
      </c>
      <c r="N6" s="116" t="s">
        <v>80</v>
      </c>
      <c r="O6" s="118" t="s">
        <v>81</v>
      </c>
      <c r="P6" s="52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3.5" customHeight="1" x14ac:dyDescent="0.25">
      <c r="A7" s="51"/>
      <c r="B7" s="117"/>
      <c r="C7" s="119"/>
      <c r="D7" s="117"/>
      <c r="E7" s="117"/>
      <c r="F7" s="117"/>
      <c r="G7" s="117"/>
      <c r="H7" s="117"/>
      <c r="I7" s="117"/>
      <c r="J7" s="117"/>
      <c r="K7" s="117"/>
      <c r="L7" s="117"/>
      <c r="M7" s="8" t="s">
        <v>82</v>
      </c>
      <c r="N7" s="117"/>
      <c r="O7" s="119"/>
      <c r="P7" s="52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3.5" customHeight="1" x14ac:dyDescent="0.25">
      <c r="A8" s="51"/>
      <c r="B8" s="9" t="s">
        <v>20</v>
      </c>
      <c r="C8" s="10">
        <v>125151</v>
      </c>
      <c r="D8" s="10">
        <v>18148112</v>
      </c>
      <c r="E8" s="11">
        <v>145.00972425310226</v>
      </c>
      <c r="F8" s="10">
        <v>13944341</v>
      </c>
      <c r="G8" s="11">
        <v>111.42013247996421</v>
      </c>
      <c r="H8" s="10">
        <v>4203771</v>
      </c>
      <c r="I8" s="11">
        <v>33.589591773138046</v>
      </c>
      <c r="J8" s="13"/>
      <c r="K8" s="13"/>
      <c r="L8" s="14">
        <v>756.67878000000007</v>
      </c>
      <c r="M8" s="15">
        <v>6.0461265191648499</v>
      </c>
      <c r="N8" s="45">
        <v>35480</v>
      </c>
      <c r="O8" s="15">
        <v>0.28349753497774688</v>
      </c>
      <c r="P8" s="52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3.5" customHeight="1" x14ac:dyDescent="0.25">
      <c r="A9" s="51"/>
      <c r="B9" s="53" t="s">
        <v>21</v>
      </c>
      <c r="C9" s="54">
        <v>88029</v>
      </c>
      <c r="D9" s="54">
        <v>11099373</v>
      </c>
      <c r="E9" s="55">
        <v>126.08768701223461</v>
      </c>
      <c r="F9" s="54">
        <v>4792507</v>
      </c>
      <c r="G9" s="55">
        <v>54.442365584068888</v>
      </c>
      <c r="H9" s="54">
        <v>6306866</v>
      </c>
      <c r="I9" s="55">
        <v>71.645321428165715</v>
      </c>
      <c r="J9" s="56"/>
      <c r="K9" s="56"/>
      <c r="L9" s="57">
        <v>1135.23588</v>
      </c>
      <c r="M9" s="58">
        <v>12.896157857069829</v>
      </c>
      <c r="N9" s="59">
        <v>18364</v>
      </c>
      <c r="O9" s="58">
        <v>0.20861307069261267</v>
      </c>
      <c r="P9" s="52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3.5" customHeight="1" x14ac:dyDescent="0.25">
      <c r="A10" s="51"/>
      <c r="B10" s="9" t="s">
        <v>22</v>
      </c>
      <c r="C10" s="10">
        <v>4036</v>
      </c>
      <c r="D10" s="10">
        <v>290798</v>
      </c>
      <c r="E10" s="11">
        <v>72.051040634291383</v>
      </c>
      <c r="F10" s="10">
        <v>149346</v>
      </c>
      <c r="G10" s="11">
        <v>37.003468780971261</v>
      </c>
      <c r="H10" s="10">
        <v>141452</v>
      </c>
      <c r="I10" s="11">
        <v>35.047571853320122</v>
      </c>
      <c r="J10" s="13"/>
      <c r="K10" s="13"/>
      <c r="L10" s="14">
        <v>25.461359999999999</v>
      </c>
      <c r="M10" s="15">
        <v>6.3085629335976217</v>
      </c>
      <c r="N10" s="60">
        <v>1017</v>
      </c>
      <c r="O10" s="15">
        <v>0.25198216055500494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3.5" customHeight="1" x14ac:dyDescent="0.25">
      <c r="A11" s="51"/>
      <c r="B11" s="53" t="s">
        <v>23</v>
      </c>
      <c r="C11" s="54">
        <v>47769</v>
      </c>
      <c r="D11" s="54">
        <v>3344971</v>
      </c>
      <c r="E11" s="55">
        <v>70.023885783667225</v>
      </c>
      <c r="F11" s="54">
        <v>2576708</v>
      </c>
      <c r="G11" s="55">
        <v>53.941007766543159</v>
      </c>
      <c r="H11" s="54">
        <v>768263</v>
      </c>
      <c r="I11" s="55">
        <v>16.082878017124077</v>
      </c>
      <c r="J11" s="56"/>
      <c r="K11" s="56"/>
      <c r="L11" s="57">
        <v>138.28734</v>
      </c>
      <c r="M11" s="58">
        <v>2.8949180430823338</v>
      </c>
      <c r="N11" s="59">
        <v>7627</v>
      </c>
      <c r="O11" s="58">
        <v>0.15966421737947203</v>
      </c>
      <c r="P11" s="52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3.5" customHeight="1" x14ac:dyDescent="0.25">
      <c r="A12" s="51"/>
      <c r="B12" s="9" t="s">
        <v>24</v>
      </c>
      <c r="C12" s="10">
        <v>72625</v>
      </c>
      <c r="D12" s="10">
        <v>6596841</v>
      </c>
      <c r="E12" s="11">
        <v>90.834299483648877</v>
      </c>
      <c r="F12" s="10">
        <v>3368529</v>
      </c>
      <c r="G12" s="11">
        <v>46.382499139414804</v>
      </c>
      <c r="H12" s="10">
        <v>3228312</v>
      </c>
      <c r="I12" s="11">
        <v>44.45180034423408</v>
      </c>
      <c r="J12" s="13"/>
      <c r="K12" s="13"/>
      <c r="L12" s="14">
        <v>581.09616000000005</v>
      </c>
      <c r="M12" s="15">
        <v>8.0013240619621353</v>
      </c>
      <c r="N12" s="45">
        <v>11669</v>
      </c>
      <c r="O12" s="15">
        <v>0.16067469879518073</v>
      </c>
      <c r="P12" s="52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3.5" customHeight="1" x14ac:dyDescent="0.25">
      <c r="A13" s="51"/>
      <c r="B13" s="53" t="s">
        <v>25</v>
      </c>
      <c r="C13" s="54">
        <v>11493</v>
      </c>
      <c r="D13" s="54">
        <v>1277029</v>
      </c>
      <c r="E13" s="55">
        <v>111.11363438614809</v>
      </c>
      <c r="F13" s="54">
        <v>423312</v>
      </c>
      <c r="G13" s="55">
        <v>36.83215870529888</v>
      </c>
      <c r="H13" s="54">
        <v>853717</v>
      </c>
      <c r="I13" s="55">
        <v>74.281475680849212</v>
      </c>
      <c r="J13" s="56"/>
      <c r="K13" s="56"/>
      <c r="L13" s="57">
        <v>153.66906</v>
      </c>
      <c r="M13" s="58">
        <v>13.370665622552858</v>
      </c>
      <c r="N13" s="59">
        <v>2057</v>
      </c>
      <c r="O13" s="58">
        <v>0.17897850865744366</v>
      </c>
      <c r="P13" s="52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3.5" customHeight="1" x14ac:dyDescent="0.25">
      <c r="A14" s="51"/>
      <c r="B14" s="9" t="s">
        <v>26</v>
      </c>
      <c r="C14" s="10">
        <v>17113</v>
      </c>
      <c r="D14" s="10">
        <v>1086687</v>
      </c>
      <c r="E14" s="11">
        <v>63.500672003739844</v>
      </c>
      <c r="F14" s="10">
        <v>646976</v>
      </c>
      <c r="G14" s="11">
        <v>37.806112312277214</v>
      </c>
      <c r="H14" s="10">
        <v>439711</v>
      </c>
      <c r="I14" s="11">
        <v>25.694559691462629</v>
      </c>
      <c r="J14" s="13"/>
      <c r="K14" s="13"/>
      <c r="L14" s="14">
        <v>79.14797999999999</v>
      </c>
      <c r="M14" s="15">
        <v>4.6250207444632725</v>
      </c>
      <c r="N14" s="45">
        <v>2556</v>
      </c>
      <c r="O14" s="15">
        <v>0.14936013556945013</v>
      </c>
      <c r="P14" s="52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3.5" customHeight="1" x14ac:dyDescent="0.25">
      <c r="A15" s="51"/>
      <c r="B15" s="53" t="s">
        <v>27</v>
      </c>
      <c r="C15" s="54">
        <v>8111</v>
      </c>
      <c r="D15" s="54">
        <v>1220533</v>
      </c>
      <c r="E15" s="55">
        <v>150.47873258537788</v>
      </c>
      <c r="F15" s="54">
        <v>410332</v>
      </c>
      <c r="G15" s="55">
        <v>50.589569720133156</v>
      </c>
      <c r="H15" s="54">
        <v>810201</v>
      </c>
      <c r="I15" s="55">
        <v>99.889162865244728</v>
      </c>
      <c r="J15" s="56"/>
      <c r="K15" s="56"/>
      <c r="L15" s="57">
        <v>145.83617999999998</v>
      </c>
      <c r="M15" s="58">
        <v>17.980049315744051</v>
      </c>
      <c r="N15" s="59">
        <v>2244</v>
      </c>
      <c r="O15" s="58">
        <v>0.27666132412772776</v>
      </c>
      <c r="P15" s="52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3.5" customHeight="1" x14ac:dyDescent="0.25">
      <c r="A16" s="51"/>
      <c r="B16" s="25" t="s">
        <v>28</v>
      </c>
      <c r="C16" s="10">
        <v>39305</v>
      </c>
      <c r="D16" s="10">
        <v>7529284.7999999998</v>
      </c>
      <c r="E16" s="11">
        <v>191.56048339905863</v>
      </c>
      <c r="F16" s="10">
        <v>2956629</v>
      </c>
      <c r="G16" s="11">
        <v>75.222719755756259</v>
      </c>
      <c r="H16" s="13"/>
      <c r="I16" s="26"/>
      <c r="J16" s="10">
        <v>4572655.8</v>
      </c>
      <c r="K16" s="11">
        <v>116.33776364330238</v>
      </c>
      <c r="L16" s="14">
        <v>273.2054</v>
      </c>
      <c r="M16" s="15">
        <v>6.9509070092863503</v>
      </c>
      <c r="N16" s="45">
        <v>11849</v>
      </c>
      <c r="O16" s="15">
        <v>0.30146291820379084</v>
      </c>
      <c r="P16" s="52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3.5" customHeight="1" x14ac:dyDescent="0.25">
      <c r="A17" s="51"/>
      <c r="B17" s="28" t="s">
        <v>29</v>
      </c>
      <c r="C17" s="29">
        <v>413633</v>
      </c>
      <c r="D17" s="30">
        <v>50593628.799999997</v>
      </c>
      <c r="E17" s="30">
        <v>122.31526208015318</v>
      </c>
      <c r="F17" s="29">
        <v>29268680</v>
      </c>
      <c r="G17" s="31">
        <v>70.760021565010533</v>
      </c>
      <c r="H17" s="29">
        <v>16752293</v>
      </c>
      <c r="I17" s="31">
        <v>40.500378354725079</v>
      </c>
      <c r="J17" s="29">
        <v>4572655.8</v>
      </c>
      <c r="K17" s="31">
        <v>11.054862160417567</v>
      </c>
      <c r="L17" s="61">
        <v>3288.61814</v>
      </c>
      <c r="M17" s="32">
        <v>7.9505700463937838</v>
      </c>
      <c r="N17" s="62">
        <v>92863</v>
      </c>
      <c r="O17" s="32">
        <v>0.22450578169536764</v>
      </c>
      <c r="P17" s="52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3.5" customHeight="1" x14ac:dyDescent="0.25">
      <c r="A18" s="51"/>
      <c r="B18" s="63" t="s">
        <v>83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2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3.7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3.5" customHeight="1" x14ac:dyDescent="0.25">
      <c r="A20" s="47"/>
      <c r="B20" s="47"/>
      <c r="C20" s="6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3.5" customHeight="1" x14ac:dyDescent="0.25">
      <c r="A21" s="47"/>
      <c r="B21" s="47"/>
      <c r="C21" s="6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3.5" customHeight="1" x14ac:dyDescent="0.25">
      <c r="A22" s="47"/>
      <c r="B22" s="47"/>
      <c r="C22" s="67"/>
      <c r="D22" s="47"/>
      <c r="E22" s="47"/>
      <c r="F22" s="47"/>
      <c r="G22" s="47"/>
      <c r="H22" s="47"/>
      <c r="I22" s="68"/>
      <c r="J22" s="47"/>
      <c r="K22" s="68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3.5" customHeight="1" x14ac:dyDescent="0.25">
      <c r="A23" s="47"/>
      <c r="B23" s="47"/>
      <c r="C23" s="6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3.5" customHeight="1" x14ac:dyDescent="0.25">
      <c r="A24" s="47"/>
      <c r="B24" s="47"/>
      <c r="C24" s="67"/>
      <c r="D24" s="47"/>
      <c r="E24" s="68"/>
      <c r="F24" s="47"/>
      <c r="G24" s="47"/>
      <c r="H24" s="69"/>
      <c r="I24" s="70"/>
      <c r="J24" s="67"/>
      <c r="K24" s="68"/>
      <c r="L24" s="71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3.5" customHeight="1" x14ac:dyDescent="0.25">
      <c r="A25" s="47"/>
      <c r="B25" s="47"/>
      <c r="C25" s="67"/>
      <c r="D25" s="47"/>
      <c r="E25" s="68"/>
      <c r="F25" s="47"/>
      <c r="G25" s="47"/>
      <c r="H25" s="67"/>
      <c r="I25" s="68"/>
      <c r="J25" s="67"/>
      <c r="K25" s="68"/>
      <c r="L25" s="72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3.5" customHeight="1" x14ac:dyDescent="0.25">
      <c r="A26" s="47"/>
      <c r="B26" s="47"/>
      <c r="C26" s="67"/>
      <c r="D26" s="47"/>
      <c r="E26" s="68"/>
      <c r="F26" s="47"/>
      <c r="G26" s="47"/>
      <c r="H26" s="67"/>
      <c r="I26" s="68"/>
      <c r="J26" s="67"/>
      <c r="K26" s="68"/>
      <c r="L26" s="72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3.5" customHeight="1" x14ac:dyDescent="0.25">
      <c r="A27" s="47"/>
      <c r="B27" s="47"/>
      <c r="C27" s="67"/>
      <c r="D27" s="47"/>
      <c r="E27" s="68"/>
      <c r="F27" s="47"/>
      <c r="G27" s="47"/>
      <c r="H27" s="67"/>
      <c r="I27" s="68"/>
      <c r="J27" s="67"/>
      <c r="K27" s="68"/>
      <c r="L27" s="72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3.5" customHeight="1" x14ac:dyDescent="0.25">
      <c r="A28" s="47"/>
      <c r="B28" s="47"/>
      <c r="C28" s="67"/>
      <c r="D28" s="47"/>
      <c r="E28" s="68"/>
      <c r="F28" s="47"/>
      <c r="G28" s="47"/>
      <c r="H28" s="67"/>
      <c r="I28" s="68"/>
      <c r="J28" s="67"/>
      <c r="K28" s="68"/>
      <c r="L28" s="72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3.5" customHeight="1" x14ac:dyDescent="0.25">
      <c r="A29" s="47"/>
      <c r="B29" s="4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3.5" customHeight="1" x14ac:dyDescent="0.25">
      <c r="A30" s="47"/>
      <c r="B30" s="4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3.5" customHeight="1" x14ac:dyDescent="0.25">
      <c r="A31" s="47"/>
      <c r="B31" s="4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3.5" customHeight="1" x14ac:dyDescent="0.25">
      <c r="A32" s="47"/>
      <c r="B32" s="4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3.5" customHeight="1" x14ac:dyDescent="0.25">
      <c r="A33" s="47"/>
      <c r="B33" s="4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3.5" customHeight="1" x14ac:dyDescent="0.25">
      <c r="A34" s="47"/>
      <c r="B34" s="4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3.5" customHeight="1" x14ac:dyDescent="0.25">
      <c r="A35" s="47"/>
      <c r="B35" s="4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3.5" customHeight="1" x14ac:dyDescent="0.25">
      <c r="A36" s="47"/>
      <c r="B36" s="4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3.5" customHeight="1" x14ac:dyDescent="0.25">
      <c r="A37" s="47"/>
      <c r="B37" s="4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3.5" customHeight="1" x14ac:dyDescent="0.25">
      <c r="A38" s="47"/>
      <c r="B38" s="4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3.5" customHeight="1" x14ac:dyDescent="0.25">
      <c r="A39" s="47"/>
      <c r="B39" s="4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3.5" customHeight="1" x14ac:dyDescent="0.25">
      <c r="A40" s="47"/>
      <c r="B40" s="4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3.5" customHeight="1" x14ac:dyDescent="0.25">
      <c r="A41" s="47"/>
      <c r="B41" s="4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3.5" customHeight="1" x14ac:dyDescent="0.25">
      <c r="A42" s="47"/>
      <c r="B42" s="4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3.5" customHeight="1" x14ac:dyDescent="0.25">
      <c r="A43" s="47"/>
      <c r="B43" s="4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3.5" customHeight="1" x14ac:dyDescent="0.25">
      <c r="A44" s="47"/>
      <c r="B44" s="4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3.5" customHeight="1" x14ac:dyDescent="0.25">
      <c r="A45" s="47"/>
      <c r="B45" s="4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3.5" customHeight="1" x14ac:dyDescent="0.25">
      <c r="A46" s="47"/>
      <c r="B46" s="4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3.5" customHeight="1" x14ac:dyDescent="0.25">
      <c r="A47" s="47"/>
      <c r="B47" s="4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3.5" customHeight="1" x14ac:dyDescent="0.25">
      <c r="A48" s="47"/>
      <c r="B48" s="4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3.5" customHeight="1" x14ac:dyDescent="0.25">
      <c r="A49" s="47"/>
      <c r="B49" s="4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3.5" customHeight="1" x14ac:dyDescent="0.25">
      <c r="A50" s="47"/>
      <c r="B50" s="47"/>
      <c r="C50" s="47"/>
      <c r="D50" s="47"/>
      <c r="E50" s="47"/>
      <c r="F50" s="47"/>
      <c r="G50" s="47"/>
      <c r="H50" s="69"/>
      <c r="I50" s="70"/>
      <c r="J50" s="71"/>
      <c r="K50" s="70"/>
      <c r="L50" s="71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3.5" customHeight="1" x14ac:dyDescent="0.25">
      <c r="A51" s="47"/>
      <c r="B51" s="47"/>
      <c r="C51" s="47"/>
      <c r="D51" s="47"/>
      <c r="E51" s="47"/>
      <c r="F51" s="47"/>
      <c r="G51" s="47"/>
      <c r="H51" s="67"/>
      <c r="I51" s="68"/>
      <c r="J51" s="72"/>
      <c r="K51" s="68"/>
      <c r="L51" s="72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3.5" customHeight="1" x14ac:dyDescent="0.25">
      <c r="A52" s="47"/>
      <c r="B52" s="47"/>
      <c r="C52" s="47"/>
      <c r="D52" s="47"/>
      <c r="E52" s="47"/>
      <c r="F52" s="47"/>
      <c r="G52" s="47"/>
      <c r="H52" s="67"/>
      <c r="I52" s="68"/>
      <c r="J52" s="72"/>
      <c r="K52" s="68"/>
      <c r="L52" s="72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3.5" customHeight="1" x14ac:dyDescent="0.25">
      <c r="A53" s="47"/>
      <c r="B53" s="47"/>
      <c r="C53" s="47"/>
      <c r="D53" s="47"/>
      <c r="E53" s="47"/>
      <c r="F53" s="47"/>
      <c r="G53" s="47"/>
      <c r="H53" s="67"/>
      <c r="I53" s="68"/>
      <c r="J53" s="72"/>
      <c r="K53" s="68"/>
      <c r="L53" s="72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3.5" customHeight="1" x14ac:dyDescent="0.25">
      <c r="A54" s="47"/>
      <c r="B54" s="47"/>
      <c r="C54" s="47"/>
      <c r="D54" s="47"/>
      <c r="E54" s="47"/>
      <c r="F54" s="47"/>
      <c r="G54" s="47"/>
      <c r="H54" s="67"/>
      <c r="I54" s="68"/>
      <c r="J54" s="72"/>
      <c r="K54" s="68"/>
      <c r="L54" s="72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3.5" customHeight="1" x14ac:dyDescent="0.25">
      <c r="A55" s="47"/>
      <c r="B55" s="47"/>
      <c r="C55" s="47"/>
      <c r="D55" s="47"/>
      <c r="E55" s="47"/>
      <c r="F55" s="47"/>
      <c r="G55" s="47"/>
      <c r="H55" s="67"/>
      <c r="I55" s="68"/>
      <c r="J55" s="72"/>
      <c r="K55" s="68"/>
      <c r="L55" s="72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3.5" customHeight="1" x14ac:dyDescent="0.25">
      <c r="A56" s="47"/>
      <c r="B56" s="47"/>
      <c r="C56" s="47"/>
      <c r="D56" s="47"/>
      <c r="E56" s="47"/>
      <c r="F56" s="47"/>
      <c r="G56" s="47"/>
      <c r="H56" s="67"/>
      <c r="I56" s="68"/>
      <c r="J56" s="72"/>
      <c r="K56" s="68"/>
      <c r="L56" s="72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3.5" customHeight="1" x14ac:dyDescent="0.25">
      <c r="A57" s="47"/>
      <c r="B57" s="47"/>
      <c r="C57" s="47"/>
      <c r="D57" s="47"/>
      <c r="E57" s="47"/>
      <c r="F57" s="47"/>
      <c r="G57" s="47"/>
      <c r="H57" s="67"/>
      <c r="I57" s="68"/>
      <c r="J57" s="72"/>
      <c r="K57" s="68"/>
      <c r="L57" s="72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3.5" customHeight="1" x14ac:dyDescent="0.25">
      <c r="A58" s="47"/>
      <c r="B58" s="47"/>
      <c r="C58" s="47"/>
      <c r="D58" s="47"/>
      <c r="E58" s="47"/>
      <c r="F58" s="47"/>
      <c r="G58" s="47"/>
      <c r="H58" s="67"/>
      <c r="I58" s="68"/>
      <c r="J58" s="72"/>
      <c r="K58" s="68"/>
      <c r="L58" s="72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3.5" customHeight="1" x14ac:dyDescent="0.25">
      <c r="A59" s="47"/>
      <c r="B59" s="47"/>
      <c r="C59" s="47"/>
      <c r="D59" s="47"/>
      <c r="E59" s="47"/>
      <c r="F59" s="47"/>
      <c r="G59" s="47"/>
      <c r="H59" s="67"/>
      <c r="I59" s="68"/>
      <c r="J59" s="72"/>
      <c r="K59" s="68"/>
      <c r="L59" s="72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3.5" customHeight="1" x14ac:dyDescent="0.25">
      <c r="A60" s="47"/>
      <c r="B60" s="47"/>
      <c r="C60" s="72"/>
      <c r="D60" s="72"/>
      <c r="E60" s="72"/>
      <c r="F60" s="47"/>
      <c r="G60" s="47"/>
      <c r="H60" s="67"/>
      <c r="I60" s="68"/>
      <c r="J60" s="72"/>
      <c r="K60" s="68"/>
      <c r="L60" s="72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3.5" customHeight="1" x14ac:dyDescent="0.25">
      <c r="A61" s="47"/>
      <c r="B61" s="47"/>
      <c r="C61" s="47"/>
      <c r="D61" s="47"/>
      <c r="E61" s="47"/>
      <c r="F61" s="47"/>
      <c r="G61" s="47"/>
      <c r="H61" s="67"/>
      <c r="I61" s="68"/>
      <c r="J61" s="72"/>
      <c r="K61" s="68"/>
      <c r="L61" s="72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3.5" customHeight="1" x14ac:dyDescent="0.25">
      <c r="A62" s="47"/>
      <c r="B62" s="47"/>
      <c r="C62" s="47"/>
      <c r="D62" s="47"/>
      <c r="E62" s="47"/>
      <c r="F62" s="47"/>
      <c r="G62" s="47"/>
      <c r="H62" s="67"/>
      <c r="I62" s="68"/>
      <c r="J62" s="72"/>
      <c r="K62" s="68"/>
      <c r="L62" s="72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3.5" customHeight="1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3.5" customHeight="1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3.5" customHeight="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3.5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3.5" customHeight="1" x14ac:dyDescent="0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3.5" customHeigh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3.5" customHeight="1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3.5" customHeight="1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3.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3.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3.5" customHeight="1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3.5" customHeight="1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3.5" customHeight="1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3.5" customHeight="1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3.5" customHeight="1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3.5" customHeight="1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3.5" customHeight="1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3.5" customHeight="1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3.5" customHeight="1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3.5" customHeight="1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3.5" customHeight="1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3.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3.5" customHeight="1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3.5" customHeight="1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3.5" customHeight="1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3.5" customHeight="1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3.5" customHeight="1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3.5" customHeigh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3.5" customHeigh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3.5" customHeight="1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3.5" customHeight="1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3.5" customHeight="1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3.5" customHeight="1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3.5" customHeight="1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3.5" customHeight="1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3.5" customHeight="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3.5" customHeight="1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3.5" customHeight="1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3.5" customHeight="1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3.5" customHeight="1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3.5" customHeight="1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3.5" customHeight="1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3.5" customHeight="1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3.5" customHeight="1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3.5" customHeight="1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3.5" customHeight="1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3.5" customHeight="1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3.5" customHeight="1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3.5" customHeight="1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3.5" customHeight="1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3.5" customHeight="1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3.5" customHeight="1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3.5" customHeight="1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3.5" customHeight="1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3.5" customHeight="1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3.5" customHeight="1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3.5" customHeight="1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3.5" customHeight="1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3.5" customHeight="1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3.5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3.5" customHeight="1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3.5" customHeight="1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3.5" customHeight="1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3.5" customHeight="1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3.5" customHeight="1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3.5" customHeight="1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3.5" customHeight="1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3.5" customHeight="1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3.5" customHeight="1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3.5" customHeight="1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3.5" customHeight="1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3.5" customHeight="1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3.5" customHeight="1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3.5" customHeight="1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3.5" customHeight="1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3.5" customHeight="1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3.5" customHeight="1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3.5" customHeight="1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3.5" customHeight="1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3.5" customHeight="1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3.5" customHeight="1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3.5" customHeight="1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3.5" customHeight="1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3.5" customHeight="1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3.5" customHeight="1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3.5" customHeight="1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3.5" customHeight="1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3.5" customHeight="1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3.5" customHeight="1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3.5" customHeight="1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3.5" customHeight="1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3.5" customHeight="1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3.5" customHeight="1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3.5" customHeight="1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3.5" customHeight="1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3.5" customHeight="1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3.5" customHeight="1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3.5" customHeight="1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3.5" customHeight="1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3.5" customHeight="1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3.5" customHeight="1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3.5" customHeight="1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3.5" customHeight="1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3.5" customHeight="1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3.5" customHeight="1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3.5" customHeight="1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3.5" customHeight="1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3.5" customHeight="1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3.5" customHeight="1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3.5" customHeight="1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3.5" customHeight="1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3.5" customHeight="1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3.5" customHeight="1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3.5" customHeight="1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3.5" customHeight="1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3.5" customHeight="1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3.5" customHeight="1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3.5" customHeight="1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3.5" customHeight="1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3.5" customHeight="1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3.5" customHeight="1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3.5" customHeight="1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3.5" customHeight="1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3.5" customHeight="1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3.5" customHeight="1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3.5" customHeight="1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3.5" customHeight="1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3.5" customHeight="1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3.5" customHeight="1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3.5" customHeight="1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3.5" customHeight="1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3.5" customHeight="1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3.5" customHeight="1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3.5" customHeight="1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3.5" customHeight="1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3.5" customHeight="1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3.5" customHeight="1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3.5" customHeight="1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3.5" customHeight="1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3.5" customHeight="1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3.5" customHeight="1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3.5" customHeight="1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3.5" customHeight="1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3.5" customHeight="1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3.5" customHeight="1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3.5" customHeight="1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3.5" customHeight="1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3.5" customHeight="1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3.5" customHeight="1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3.5" customHeight="1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3.5" customHeight="1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3.5" customHeight="1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3.5" customHeight="1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3.5" customHeight="1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3.5" customHeight="1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3.5" customHeight="1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3.5" customHeight="1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3.5" customHeight="1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3.5" customHeight="1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3.5" customHeight="1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3.5" customHeight="1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3.5" customHeight="1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3.5" customHeight="1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3.5" customHeight="1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3.5" customHeight="1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3.5" customHeight="1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3.5" customHeight="1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3.5" customHeight="1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3.5" customHeight="1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3.5" customHeight="1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3.5" customHeight="1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3.5" customHeight="1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3.5" customHeight="1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3.5" customHeight="1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3.5" customHeight="1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3.5" customHeight="1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3.5" customHeight="1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3.5" customHeight="1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3.5" customHeight="1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3.5" customHeight="1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3.5" customHeight="1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3.5" customHeight="1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3.5" customHeight="1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3.5" customHeight="1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3.5" customHeight="1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3.5" customHeight="1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3.5" customHeight="1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3.5" customHeight="1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3.5" customHeight="1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3.5" customHeight="1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3.5" customHeight="1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3.5" customHeight="1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3.5" customHeight="1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3.5" customHeight="1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3.5" customHeight="1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3.5" customHeight="1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3.5" customHeight="1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3.5" customHeight="1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3.5" customHeight="1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3.5" customHeight="1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3.5" customHeight="1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3.5" customHeight="1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3.5" customHeight="1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3.5" customHeight="1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3.5" customHeight="1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3.5" customHeight="1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3.5" customHeight="1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3.5" customHeight="1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3.5" customHeight="1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3.5" customHeight="1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3.5" customHeight="1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3.5" customHeight="1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3.5" customHeight="1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3.5" customHeight="1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3.5" customHeight="1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3.5" customHeight="1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3.5" customHeight="1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3.5" customHeight="1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3.5" customHeight="1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3.5" customHeight="1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3.5" customHeight="1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3.5" customHeight="1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3.5" customHeight="1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3.5" customHeight="1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3.5" customHeight="1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3.5" customHeight="1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3.5" customHeight="1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3.5" customHeight="1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3.5" customHeight="1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3.5" customHeight="1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3.5" customHeight="1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3.5" customHeight="1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3.5" customHeight="1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3.5" customHeight="1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3.5" customHeight="1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3.5" customHeight="1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3.5" customHeight="1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3.5" customHeight="1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3.5" customHeight="1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3.5" customHeight="1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3.5" customHeight="1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3.5" customHeight="1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3.5" customHeight="1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3.5" customHeight="1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3.5" customHeight="1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3.5" customHeight="1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3.5" customHeight="1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3.5" customHeight="1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3.5" customHeight="1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3.5" customHeight="1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3.5" customHeight="1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3.5" customHeight="1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3.5" customHeight="1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3.5" customHeight="1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3.5" customHeight="1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3.5" customHeight="1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3.5" customHeight="1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3.5" customHeight="1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3.5" customHeight="1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3.5" customHeight="1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3.5" customHeight="1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3.5" customHeight="1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3.5" customHeight="1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3.5" customHeight="1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3.5" customHeight="1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3.5" customHeight="1" x14ac:dyDescent="0.2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3.5" customHeight="1" x14ac:dyDescent="0.2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3.5" customHeight="1" x14ac:dyDescent="0.2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3.5" customHeight="1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3.5" customHeight="1" x14ac:dyDescent="0.2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3.5" customHeight="1" x14ac:dyDescent="0.2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3.5" customHeight="1" x14ac:dyDescent="0.2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3.5" customHeight="1" x14ac:dyDescent="0.2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3.5" customHeight="1" x14ac:dyDescent="0.2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3.5" customHeight="1" x14ac:dyDescent="0.2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3.5" customHeight="1" x14ac:dyDescent="0.2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3.5" customHeight="1" x14ac:dyDescent="0.2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3.5" customHeight="1" x14ac:dyDescent="0.2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3.5" customHeight="1" x14ac:dyDescent="0.2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3.5" customHeight="1" x14ac:dyDescent="0.2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3.5" customHeight="1" x14ac:dyDescent="0.2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3.5" customHeight="1" x14ac:dyDescent="0.2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3.5" customHeight="1" x14ac:dyDescent="0.2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3.5" customHeight="1" x14ac:dyDescent="0.2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3.5" customHeight="1" x14ac:dyDescent="0.2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3.5" customHeight="1" x14ac:dyDescent="0.2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3.5" customHeight="1" x14ac:dyDescent="0.2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3.5" customHeight="1" x14ac:dyDescent="0.2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3.5" customHeight="1" x14ac:dyDescent="0.2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3.5" customHeight="1" x14ac:dyDescent="0.2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3.5" customHeight="1" x14ac:dyDescent="0.2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3.5" customHeight="1" x14ac:dyDescent="0.2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3.5" customHeight="1" x14ac:dyDescent="0.2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3.5" customHeight="1" x14ac:dyDescent="0.2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3.5" customHeight="1" x14ac:dyDescent="0.2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3.5" customHeight="1" x14ac:dyDescent="0.2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3.5" customHeight="1" x14ac:dyDescent="0.2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3.5" customHeight="1" x14ac:dyDescent="0.2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3.5" customHeight="1" x14ac:dyDescent="0.2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3.5" customHeight="1" x14ac:dyDescent="0.2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3.5" customHeight="1" x14ac:dyDescent="0.2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3.5" customHeight="1" x14ac:dyDescent="0.2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3.5" customHeight="1" x14ac:dyDescent="0.2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3.5" customHeight="1" x14ac:dyDescent="0.2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3.5" customHeight="1" x14ac:dyDescent="0.2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3.5" customHeight="1" x14ac:dyDescent="0.2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3.5" customHeight="1" x14ac:dyDescent="0.2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3.5" customHeight="1" x14ac:dyDescent="0.2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3.5" customHeight="1" x14ac:dyDescent="0.2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3.5" customHeight="1" x14ac:dyDescent="0.2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3.5" customHeight="1" x14ac:dyDescent="0.2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3.5" customHeight="1" x14ac:dyDescent="0.2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3.5" customHeight="1" x14ac:dyDescent="0.2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3.5" customHeight="1" x14ac:dyDescent="0.2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3.5" customHeight="1" x14ac:dyDescent="0.2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3.5" customHeight="1" x14ac:dyDescent="0.2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3.5" customHeight="1" x14ac:dyDescent="0.2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3.5" customHeight="1" x14ac:dyDescent="0.2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3.5" customHeight="1" x14ac:dyDescent="0.2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3.5" customHeight="1" x14ac:dyDescent="0.2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3.5" customHeight="1" x14ac:dyDescent="0.2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3.5" customHeight="1" x14ac:dyDescent="0.2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3.5" customHeight="1" x14ac:dyDescent="0.2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3.5" customHeight="1" x14ac:dyDescent="0.2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3.5" customHeight="1" x14ac:dyDescent="0.2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3.5" customHeight="1" x14ac:dyDescent="0.2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3.5" customHeight="1" x14ac:dyDescent="0.2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3.5" customHeight="1" x14ac:dyDescent="0.2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3.5" customHeight="1" x14ac:dyDescent="0.2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3.5" customHeight="1" x14ac:dyDescent="0.2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3.5" customHeight="1" x14ac:dyDescent="0.2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3.5" customHeight="1" x14ac:dyDescent="0.2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3.5" customHeight="1" x14ac:dyDescent="0.2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3.5" customHeight="1" x14ac:dyDescent="0.2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3.5" customHeight="1" x14ac:dyDescent="0.2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3.5" customHeight="1" x14ac:dyDescent="0.2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3.5" customHeight="1" x14ac:dyDescent="0.2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3.5" customHeight="1" x14ac:dyDescent="0.2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3.5" customHeight="1" x14ac:dyDescent="0.2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3.5" customHeight="1" x14ac:dyDescent="0.2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3.5" customHeight="1" x14ac:dyDescent="0.2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3.5" customHeight="1" x14ac:dyDescent="0.2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3.5" customHeight="1" x14ac:dyDescent="0.2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3.5" customHeight="1" x14ac:dyDescent="0.2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3.5" customHeight="1" x14ac:dyDescent="0.2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3.5" customHeight="1" x14ac:dyDescent="0.2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3.5" customHeight="1" x14ac:dyDescent="0.2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3.5" customHeight="1" x14ac:dyDescent="0.2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3.5" customHeight="1" x14ac:dyDescent="0.2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3.5" customHeight="1" x14ac:dyDescent="0.2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3.5" customHeight="1" x14ac:dyDescent="0.2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3.5" customHeight="1" x14ac:dyDescent="0.2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3.5" customHeight="1" x14ac:dyDescent="0.2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3.5" customHeight="1" x14ac:dyDescent="0.2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3.5" customHeight="1" x14ac:dyDescent="0.2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3.5" customHeight="1" x14ac:dyDescent="0.2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3.5" customHeight="1" x14ac:dyDescent="0.2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3.5" customHeight="1" x14ac:dyDescent="0.2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3.5" customHeight="1" x14ac:dyDescent="0.2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3.5" customHeight="1" x14ac:dyDescent="0.2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3.5" customHeight="1" x14ac:dyDescent="0.2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3.5" customHeight="1" x14ac:dyDescent="0.2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3.5" customHeight="1" x14ac:dyDescent="0.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3.5" customHeight="1" x14ac:dyDescent="0.2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3.5" customHeight="1" x14ac:dyDescent="0.2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3.5" customHeight="1" x14ac:dyDescent="0.2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3.5" customHeight="1" x14ac:dyDescent="0.2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3.5" customHeight="1" x14ac:dyDescent="0.2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3.5" customHeight="1" x14ac:dyDescent="0.2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3.5" customHeight="1" x14ac:dyDescent="0.2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3.5" customHeight="1" x14ac:dyDescent="0.2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3.5" customHeight="1" x14ac:dyDescent="0.2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3.5" customHeight="1" x14ac:dyDescent="0.2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3.5" customHeight="1" x14ac:dyDescent="0.2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3.5" customHeight="1" x14ac:dyDescent="0.2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3.5" customHeight="1" x14ac:dyDescent="0.2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3.5" customHeight="1" x14ac:dyDescent="0.2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3.5" customHeight="1" x14ac:dyDescent="0.2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3.5" customHeight="1" x14ac:dyDescent="0.2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3.5" customHeight="1" x14ac:dyDescent="0.2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3.5" customHeight="1" x14ac:dyDescent="0.2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3.5" customHeight="1" x14ac:dyDescent="0.2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3.5" customHeight="1" x14ac:dyDescent="0.2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3.5" customHeight="1" x14ac:dyDescent="0.2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3.5" customHeight="1" x14ac:dyDescent="0.2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3.5" customHeight="1" x14ac:dyDescent="0.2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3.5" customHeight="1" x14ac:dyDescent="0.2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3.5" customHeight="1" x14ac:dyDescent="0.2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3.5" customHeight="1" x14ac:dyDescent="0.2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3.5" customHeight="1" x14ac:dyDescent="0.2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3.5" customHeight="1" x14ac:dyDescent="0.2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3.5" customHeight="1" x14ac:dyDescent="0.2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3.5" customHeight="1" x14ac:dyDescent="0.2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3.5" customHeight="1" x14ac:dyDescent="0.2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3.5" customHeight="1" x14ac:dyDescent="0.2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3.5" customHeight="1" x14ac:dyDescent="0.2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3.5" customHeight="1" x14ac:dyDescent="0.2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3.5" customHeight="1" x14ac:dyDescent="0.2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3.5" customHeight="1" x14ac:dyDescent="0.2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3.5" customHeight="1" x14ac:dyDescent="0.2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3.5" customHeight="1" x14ac:dyDescent="0.2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3.5" customHeight="1" x14ac:dyDescent="0.2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3.5" customHeight="1" x14ac:dyDescent="0.2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3.5" customHeight="1" x14ac:dyDescent="0.2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3.5" customHeight="1" x14ac:dyDescent="0.2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3.5" customHeight="1" x14ac:dyDescent="0.2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3.5" customHeight="1" x14ac:dyDescent="0.2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3.5" customHeight="1" x14ac:dyDescent="0.2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3.5" customHeight="1" x14ac:dyDescent="0.2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3.5" customHeight="1" x14ac:dyDescent="0.2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3.5" customHeight="1" x14ac:dyDescent="0.2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3.5" customHeight="1" x14ac:dyDescent="0.2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3.5" customHeight="1" x14ac:dyDescent="0.2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3.5" customHeight="1" x14ac:dyDescent="0.2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3.5" customHeight="1" x14ac:dyDescent="0.2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3.5" customHeight="1" x14ac:dyDescent="0.2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3.5" customHeight="1" x14ac:dyDescent="0.2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3.5" customHeight="1" x14ac:dyDescent="0.2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3.5" customHeight="1" x14ac:dyDescent="0.2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3.5" customHeight="1" x14ac:dyDescent="0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3.5" customHeight="1" x14ac:dyDescent="0.2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3.5" customHeight="1" x14ac:dyDescent="0.2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3.5" customHeight="1" x14ac:dyDescent="0.2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3.5" customHeight="1" x14ac:dyDescent="0.2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3.5" customHeight="1" x14ac:dyDescent="0.2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3.5" customHeight="1" x14ac:dyDescent="0.2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3.5" customHeight="1" x14ac:dyDescent="0.2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3.5" customHeight="1" x14ac:dyDescent="0.2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3.5" customHeight="1" x14ac:dyDescent="0.2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3.5" customHeight="1" x14ac:dyDescent="0.2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3.5" customHeight="1" x14ac:dyDescent="0.2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3.5" customHeight="1" x14ac:dyDescent="0.2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3.5" customHeight="1" x14ac:dyDescent="0.2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3.5" customHeight="1" x14ac:dyDescent="0.2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3.5" customHeight="1" x14ac:dyDescent="0.2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3.5" customHeight="1" x14ac:dyDescent="0.2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3.5" customHeight="1" x14ac:dyDescent="0.2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3.5" customHeight="1" x14ac:dyDescent="0.2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3.5" customHeight="1" x14ac:dyDescent="0.2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3.5" customHeight="1" x14ac:dyDescent="0.2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3.5" customHeight="1" x14ac:dyDescent="0.2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3.5" customHeight="1" x14ac:dyDescent="0.2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3.5" customHeight="1" x14ac:dyDescent="0.2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3.5" customHeight="1" x14ac:dyDescent="0.2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3.5" customHeight="1" x14ac:dyDescent="0.2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3.5" customHeight="1" x14ac:dyDescent="0.2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3.5" customHeight="1" x14ac:dyDescent="0.2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3.5" customHeight="1" x14ac:dyDescent="0.2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3.5" customHeight="1" x14ac:dyDescent="0.2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3.5" customHeight="1" x14ac:dyDescent="0.2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3.5" customHeight="1" x14ac:dyDescent="0.2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3.5" customHeight="1" x14ac:dyDescent="0.2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3.5" customHeight="1" x14ac:dyDescent="0.2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3.5" customHeight="1" x14ac:dyDescent="0.2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3.5" customHeight="1" x14ac:dyDescent="0.2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3.5" customHeight="1" x14ac:dyDescent="0.2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3.5" customHeight="1" x14ac:dyDescent="0.2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3.5" customHeight="1" x14ac:dyDescent="0.2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3.5" customHeight="1" x14ac:dyDescent="0.2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3.5" customHeight="1" x14ac:dyDescent="0.2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3.5" customHeight="1" x14ac:dyDescent="0.2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3.5" customHeight="1" x14ac:dyDescent="0.2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3.5" customHeight="1" x14ac:dyDescent="0.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3.5" customHeight="1" x14ac:dyDescent="0.2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3.5" customHeight="1" x14ac:dyDescent="0.2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3.5" customHeight="1" x14ac:dyDescent="0.2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3.5" customHeight="1" x14ac:dyDescent="0.2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3.5" customHeight="1" x14ac:dyDescent="0.2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3.5" customHeight="1" x14ac:dyDescent="0.2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3.5" customHeight="1" x14ac:dyDescent="0.2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3.5" customHeight="1" x14ac:dyDescent="0.2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3.5" customHeight="1" x14ac:dyDescent="0.2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3.5" customHeight="1" x14ac:dyDescent="0.2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3.5" customHeight="1" x14ac:dyDescent="0.2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3.5" customHeight="1" x14ac:dyDescent="0.2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3.5" customHeight="1" x14ac:dyDescent="0.2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3.5" customHeight="1" x14ac:dyDescent="0.2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3.5" customHeight="1" x14ac:dyDescent="0.2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3.5" customHeight="1" x14ac:dyDescent="0.2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3.5" customHeight="1" x14ac:dyDescent="0.2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3.5" customHeight="1" x14ac:dyDescent="0.2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3.5" customHeight="1" x14ac:dyDescent="0.2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3.5" customHeight="1" x14ac:dyDescent="0.2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3.5" customHeight="1" x14ac:dyDescent="0.2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3.5" customHeight="1" x14ac:dyDescent="0.2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3.5" customHeight="1" x14ac:dyDescent="0.2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3.5" customHeight="1" x14ac:dyDescent="0.2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3.5" customHeight="1" x14ac:dyDescent="0.2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3.5" customHeight="1" x14ac:dyDescent="0.2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3.5" customHeight="1" x14ac:dyDescent="0.2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3.5" customHeight="1" x14ac:dyDescent="0.2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3.5" customHeight="1" x14ac:dyDescent="0.2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3.5" customHeight="1" x14ac:dyDescent="0.2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3.5" customHeight="1" x14ac:dyDescent="0.2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3.5" customHeight="1" x14ac:dyDescent="0.2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3.5" customHeight="1" x14ac:dyDescent="0.2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3.5" customHeight="1" x14ac:dyDescent="0.2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3.5" customHeight="1" x14ac:dyDescent="0.2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3.5" customHeight="1" x14ac:dyDescent="0.2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3.5" customHeight="1" x14ac:dyDescent="0.2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3.5" customHeight="1" x14ac:dyDescent="0.2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3.5" customHeight="1" x14ac:dyDescent="0.2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3.5" customHeight="1" x14ac:dyDescent="0.2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3.5" customHeight="1" x14ac:dyDescent="0.2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3.5" customHeight="1" x14ac:dyDescent="0.2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3.5" customHeight="1" x14ac:dyDescent="0.2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3.5" customHeight="1" x14ac:dyDescent="0.2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3.5" customHeight="1" x14ac:dyDescent="0.2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3.5" customHeight="1" x14ac:dyDescent="0.2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3.5" customHeight="1" x14ac:dyDescent="0.2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3.5" customHeight="1" x14ac:dyDescent="0.2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3.5" customHeight="1" x14ac:dyDescent="0.2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3.5" customHeight="1" x14ac:dyDescent="0.2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3.5" customHeight="1" x14ac:dyDescent="0.2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3.5" customHeight="1" x14ac:dyDescent="0.2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3.5" customHeight="1" x14ac:dyDescent="0.2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3.5" customHeight="1" x14ac:dyDescent="0.2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3.5" customHeight="1" x14ac:dyDescent="0.2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3.5" customHeight="1" x14ac:dyDescent="0.2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3.5" customHeight="1" x14ac:dyDescent="0.2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3.5" customHeight="1" x14ac:dyDescent="0.2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3.5" customHeight="1" x14ac:dyDescent="0.2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3.5" customHeight="1" x14ac:dyDescent="0.2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3.5" customHeight="1" x14ac:dyDescent="0.2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3.5" customHeight="1" x14ac:dyDescent="0.2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3.5" customHeight="1" x14ac:dyDescent="0.2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3.5" customHeight="1" x14ac:dyDescent="0.2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3.5" customHeight="1" x14ac:dyDescent="0.2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3.5" customHeight="1" x14ac:dyDescent="0.2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3.5" customHeight="1" x14ac:dyDescent="0.2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3.5" customHeight="1" x14ac:dyDescent="0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3.5" customHeight="1" x14ac:dyDescent="0.2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3.5" customHeight="1" x14ac:dyDescent="0.2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3.5" customHeight="1" x14ac:dyDescent="0.2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3.5" customHeight="1" x14ac:dyDescent="0.2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3.5" customHeight="1" x14ac:dyDescent="0.2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3.5" customHeight="1" x14ac:dyDescent="0.2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3.5" customHeight="1" x14ac:dyDescent="0.2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3.5" customHeight="1" x14ac:dyDescent="0.2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3.5" customHeight="1" x14ac:dyDescent="0.2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3.5" customHeight="1" x14ac:dyDescent="0.2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3.5" customHeight="1" x14ac:dyDescent="0.2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3.5" customHeight="1" x14ac:dyDescent="0.2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3.5" customHeight="1" x14ac:dyDescent="0.2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3.5" customHeight="1" x14ac:dyDescent="0.2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3.5" customHeight="1" x14ac:dyDescent="0.2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3.5" customHeight="1" x14ac:dyDescent="0.2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3.5" customHeight="1" x14ac:dyDescent="0.2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3.5" customHeight="1" x14ac:dyDescent="0.2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3.5" customHeight="1" x14ac:dyDescent="0.2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3.5" customHeight="1" x14ac:dyDescent="0.2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3.5" customHeight="1" x14ac:dyDescent="0.2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3.5" customHeight="1" x14ac:dyDescent="0.2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3.5" customHeight="1" x14ac:dyDescent="0.2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3.5" customHeight="1" x14ac:dyDescent="0.2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3.5" customHeight="1" x14ac:dyDescent="0.2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3.5" customHeight="1" x14ac:dyDescent="0.2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3.5" customHeight="1" x14ac:dyDescent="0.2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3.5" customHeight="1" x14ac:dyDescent="0.2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3.5" customHeight="1" x14ac:dyDescent="0.2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3.5" customHeight="1" x14ac:dyDescent="0.2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3.5" customHeight="1" x14ac:dyDescent="0.2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3.5" customHeight="1" x14ac:dyDescent="0.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3.5" customHeight="1" x14ac:dyDescent="0.2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3.5" customHeight="1" x14ac:dyDescent="0.2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3.5" customHeight="1" x14ac:dyDescent="0.2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3.5" customHeight="1" x14ac:dyDescent="0.2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3.5" customHeight="1" x14ac:dyDescent="0.2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3.5" customHeight="1" x14ac:dyDescent="0.2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3.5" customHeight="1" x14ac:dyDescent="0.2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3.5" customHeight="1" x14ac:dyDescent="0.2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3.5" customHeight="1" x14ac:dyDescent="0.2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3.5" customHeight="1" x14ac:dyDescent="0.2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3.5" customHeight="1" x14ac:dyDescent="0.2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3.5" customHeight="1" x14ac:dyDescent="0.2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3.5" customHeight="1" x14ac:dyDescent="0.2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3.5" customHeight="1" x14ac:dyDescent="0.2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3.5" customHeight="1" x14ac:dyDescent="0.2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3.5" customHeight="1" x14ac:dyDescent="0.2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3.5" customHeight="1" x14ac:dyDescent="0.2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3.5" customHeight="1" x14ac:dyDescent="0.2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3.5" customHeight="1" x14ac:dyDescent="0.2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3.5" customHeight="1" x14ac:dyDescent="0.2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3.5" customHeight="1" x14ac:dyDescent="0.2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3.5" customHeight="1" x14ac:dyDescent="0.2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3.5" customHeight="1" x14ac:dyDescent="0.2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3.5" customHeight="1" x14ac:dyDescent="0.2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3.5" customHeight="1" x14ac:dyDescent="0.2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3.5" customHeight="1" x14ac:dyDescent="0.2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3.5" customHeight="1" x14ac:dyDescent="0.2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3.5" customHeight="1" x14ac:dyDescent="0.2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3.5" customHeight="1" x14ac:dyDescent="0.2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3.5" customHeight="1" x14ac:dyDescent="0.2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3.5" customHeight="1" x14ac:dyDescent="0.2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3.5" customHeight="1" x14ac:dyDescent="0.2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3.5" customHeight="1" x14ac:dyDescent="0.2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3.5" customHeight="1" x14ac:dyDescent="0.2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3.5" customHeight="1" x14ac:dyDescent="0.2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3.5" customHeight="1" x14ac:dyDescent="0.2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3.5" customHeight="1" x14ac:dyDescent="0.2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3.5" customHeight="1" x14ac:dyDescent="0.2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3.5" customHeight="1" x14ac:dyDescent="0.2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3.5" customHeight="1" x14ac:dyDescent="0.2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3.5" customHeight="1" x14ac:dyDescent="0.2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3.5" customHeight="1" x14ac:dyDescent="0.2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3.5" customHeight="1" x14ac:dyDescent="0.2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3.5" customHeight="1" x14ac:dyDescent="0.2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3.5" customHeight="1" x14ac:dyDescent="0.2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3.5" customHeight="1" x14ac:dyDescent="0.2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3.5" customHeight="1" x14ac:dyDescent="0.2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3.5" customHeight="1" x14ac:dyDescent="0.2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3.5" customHeight="1" x14ac:dyDescent="0.2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3.5" customHeight="1" x14ac:dyDescent="0.2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3.5" customHeight="1" x14ac:dyDescent="0.2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3.5" customHeight="1" x14ac:dyDescent="0.2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3.5" customHeight="1" x14ac:dyDescent="0.2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3.5" customHeight="1" x14ac:dyDescent="0.2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3.5" customHeight="1" x14ac:dyDescent="0.2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3.5" customHeight="1" x14ac:dyDescent="0.2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3.5" customHeight="1" x14ac:dyDescent="0.2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3.5" customHeight="1" x14ac:dyDescent="0.2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3.5" customHeight="1" x14ac:dyDescent="0.2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3.5" customHeight="1" x14ac:dyDescent="0.2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3.5" customHeight="1" x14ac:dyDescent="0.2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3.5" customHeight="1" x14ac:dyDescent="0.2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3.5" customHeight="1" x14ac:dyDescent="0.2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3.5" customHeight="1" x14ac:dyDescent="0.2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3.5" customHeight="1" x14ac:dyDescent="0.2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3.5" customHeight="1" x14ac:dyDescent="0.2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3.5" customHeight="1" x14ac:dyDescent="0.2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3.5" customHeight="1" x14ac:dyDescent="0.2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3.5" customHeight="1" x14ac:dyDescent="0.2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3.5" customHeight="1" x14ac:dyDescent="0.2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3.5" customHeight="1" x14ac:dyDescent="0.2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3.5" customHeight="1" x14ac:dyDescent="0.2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3.5" customHeight="1" x14ac:dyDescent="0.2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3.5" customHeight="1" x14ac:dyDescent="0.2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3.5" customHeight="1" x14ac:dyDescent="0.2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3.5" customHeight="1" x14ac:dyDescent="0.2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3.5" customHeight="1" x14ac:dyDescent="0.2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3.5" customHeight="1" x14ac:dyDescent="0.2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3.5" customHeight="1" x14ac:dyDescent="0.2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3.5" customHeight="1" x14ac:dyDescent="0.2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3.5" customHeight="1" x14ac:dyDescent="0.2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3.5" customHeight="1" x14ac:dyDescent="0.2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3.5" customHeight="1" x14ac:dyDescent="0.2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3.5" customHeight="1" x14ac:dyDescent="0.2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3.5" customHeight="1" x14ac:dyDescent="0.2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3.5" customHeight="1" x14ac:dyDescent="0.2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3.5" customHeight="1" x14ac:dyDescent="0.2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3.5" customHeight="1" x14ac:dyDescent="0.2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3.5" customHeight="1" x14ac:dyDescent="0.2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3.5" customHeight="1" x14ac:dyDescent="0.2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3.5" customHeight="1" x14ac:dyDescent="0.2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3.5" customHeight="1" x14ac:dyDescent="0.2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3.5" customHeight="1" x14ac:dyDescent="0.2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3.5" customHeight="1" x14ac:dyDescent="0.2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3.5" customHeight="1" x14ac:dyDescent="0.2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3.5" customHeight="1" x14ac:dyDescent="0.2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3.5" customHeight="1" x14ac:dyDescent="0.2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3.5" customHeight="1" x14ac:dyDescent="0.2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3.5" customHeight="1" x14ac:dyDescent="0.2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3.5" customHeight="1" x14ac:dyDescent="0.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3.5" customHeight="1" x14ac:dyDescent="0.2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3.5" customHeight="1" x14ac:dyDescent="0.2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3.5" customHeight="1" x14ac:dyDescent="0.2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3.5" customHeight="1" x14ac:dyDescent="0.2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3.5" customHeight="1" x14ac:dyDescent="0.2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3.5" customHeight="1" x14ac:dyDescent="0.2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3.5" customHeight="1" x14ac:dyDescent="0.2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3.5" customHeight="1" x14ac:dyDescent="0.2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3.5" customHeight="1" x14ac:dyDescent="0.2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3.5" customHeight="1" x14ac:dyDescent="0.2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3.5" customHeight="1" x14ac:dyDescent="0.2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3.5" customHeight="1" x14ac:dyDescent="0.2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3.5" customHeight="1" x14ac:dyDescent="0.2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3.5" customHeight="1" x14ac:dyDescent="0.2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3.5" customHeight="1" x14ac:dyDescent="0.2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3.5" customHeight="1" x14ac:dyDescent="0.2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3.5" customHeight="1" x14ac:dyDescent="0.2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3.5" customHeight="1" x14ac:dyDescent="0.2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3.5" customHeight="1" x14ac:dyDescent="0.2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3.5" customHeight="1" x14ac:dyDescent="0.2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3.5" customHeight="1" x14ac:dyDescent="0.2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3.5" customHeight="1" x14ac:dyDescent="0.2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3.5" customHeight="1" x14ac:dyDescent="0.2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3.5" customHeight="1" x14ac:dyDescent="0.2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3.5" customHeight="1" x14ac:dyDescent="0.2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3.5" customHeight="1" x14ac:dyDescent="0.2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3.5" customHeight="1" x14ac:dyDescent="0.2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3.5" customHeight="1" x14ac:dyDescent="0.2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3.5" customHeight="1" x14ac:dyDescent="0.2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3.5" customHeight="1" x14ac:dyDescent="0.2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3.5" customHeight="1" x14ac:dyDescent="0.2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3.5" customHeight="1" x14ac:dyDescent="0.2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3.5" customHeight="1" x14ac:dyDescent="0.2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3.5" customHeight="1" x14ac:dyDescent="0.2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3.5" customHeight="1" x14ac:dyDescent="0.2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3.5" customHeight="1" x14ac:dyDescent="0.2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3.5" customHeight="1" x14ac:dyDescent="0.2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3.5" customHeight="1" x14ac:dyDescent="0.2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3.5" customHeight="1" x14ac:dyDescent="0.2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3.5" customHeight="1" x14ac:dyDescent="0.2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3.5" customHeight="1" x14ac:dyDescent="0.2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3.5" customHeight="1" x14ac:dyDescent="0.2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3.5" customHeight="1" x14ac:dyDescent="0.2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3.5" customHeight="1" x14ac:dyDescent="0.2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3.5" customHeight="1" x14ac:dyDescent="0.2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3.5" customHeight="1" x14ac:dyDescent="0.2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3.5" customHeight="1" x14ac:dyDescent="0.2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3.5" customHeight="1" x14ac:dyDescent="0.2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3.5" customHeight="1" x14ac:dyDescent="0.2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3.5" customHeight="1" x14ac:dyDescent="0.2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3.5" customHeight="1" x14ac:dyDescent="0.2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3.5" customHeight="1" x14ac:dyDescent="0.2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3.5" customHeight="1" x14ac:dyDescent="0.2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3.5" customHeight="1" x14ac:dyDescent="0.2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3.5" customHeight="1" x14ac:dyDescent="0.2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3.5" customHeight="1" x14ac:dyDescent="0.2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3.5" customHeight="1" x14ac:dyDescent="0.2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3.5" customHeight="1" x14ac:dyDescent="0.2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3.5" customHeight="1" x14ac:dyDescent="0.2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3.5" customHeight="1" x14ac:dyDescent="0.2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3.5" customHeight="1" x14ac:dyDescent="0.2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3.5" customHeight="1" x14ac:dyDescent="0.2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3.5" customHeight="1" x14ac:dyDescent="0.2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3.5" customHeight="1" x14ac:dyDescent="0.2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3.5" customHeight="1" x14ac:dyDescent="0.2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3.5" customHeight="1" x14ac:dyDescent="0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3.5" customHeight="1" x14ac:dyDescent="0.2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3.5" customHeight="1" x14ac:dyDescent="0.2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3.5" customHeight="1" x14ac:dyDescent="0.2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3.5" customHeight="1" x14ac:dyDescent="0.2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3.5" customHeight="1" x14ac:dyDescent="0.2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3.5" customHeight="1" x14ac:dyDescent="0.2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3.5" customHeight="1" x14ac:dyDescent="0.2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3.5" customHeight="1" x14ac:dyDescent="0.2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3.5" customHeight="1" x14ac:dyDescent="0.2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3.5" customHeight="1" x14ac:dyDescent="0.2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3.5" customHeight="1" x14ac:dyDescent="0.2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3.5" customHeight="1" x14ac:dyDescent="0.2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3.5" customHeight="1" x14ac:dyDescent="0.2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3.5" customHeight="1" x14ac:dyDescent="0.2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3.5" customHeight="1" x14ac:dyDescent="0.2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3.5" customHeight="1" x14ac:dyDescent="0.2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3.5" customHeight="1" x14ac:dyDescent="0.2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3.5" customHeight="1" x14ac:dyDescent="0.2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3.5" customHeight="1" x14ac:dyDescent="0.2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3.5" customHeight="1" x14ac:dyDescent="0.2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3.5" customHeight="1" x14ac:dyDescent="0.2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3.5" customHeight="1" x14ac:dyDescent="0.2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3.5" customHeight="1" x14ac:dyDescent="0.2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3.5" customHeight="1" x14ac:dyDescent="0.2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3.5" customHeight="1" x14ac:dyDescent="0.2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3.5" customHeight="1" x14ac:dyDescent="0.2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3.5" customHeight="1" x14ac:dyDescent="0.2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3.5" customHeight="1" x14ac:dyDescent="0.2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3.5" customHeight="1" x14ac:dyDescent="0.2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3.5" customHeight="1" x14ac:dyDescent="0.2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3.5" customHeight="1" x14ac:dyDescent="0.2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3.5" customHeight="1" x14ac:dyDescent="0.2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3.5" customHeight="1" x14ac:dyDescent="0.2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3.5" customHeight="1" x14ac:dyDescent="0.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3.5" customHeight="1" x14ac:dyDescent="0.2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3.5" customHeight="1" x14ac:dyDescent="0.2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3.5" customHeight="1" x14ac:dyDescent="0.2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3.5" customHeight="1" x14ac:dyDescent="0.2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3.5" customHeight="1" x14ac:dyDescent="0.2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3.5" customHeight="1" x14ac:dyDescent="0.2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3.5" customHeight="1" x14ac:dyDescent="0.2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3.5" customHeight="1" x14ac:dyDescent="0.2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3.5" customHeight="1" x14ac:dyDescent="0.2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3.5" customHeight="1" x14ac:dyDescent="0.2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3.5" customHeight="1" x14ac:dyDescent="0.2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3.5" customHeight="1" x14ac:dyDescent="0.2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3.5" customHeight="1" x14ac:dyDescent="0.2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3.5" customHeight="1" x14ac:dyDescent="0.2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3.5" customHeight="1" x14ac:dyDescent="0.2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3.5" customHeight="1" x14ac:dyDescent="0.2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3.5" customHeight="1" x14ac:dyDescent="0.2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3.5" customHeight="1" x14ac:dyDescent="0.2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3.5" customHeight="1" x14ac:dyDescent="0.2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3.5" customHeight="1" x14ac:dyDescent="0.2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3.5" customHeight="1" x14ac:dyDescent="0.2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3.5" customHeight="1" x14ac:dyDescent="0.2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3.5" customHeight="1" x14ac:dyDescent="0.2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3.5" customHeight="1" x14ac:dyDescent="0.2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3.5" customHeight="1" x14ac:dyDescent="0.2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3.5" customHeight="1" x14ac:dyDescent="0.2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3.5" customHeight="1" x14ac:dyDescent="0.2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3.5" customHeight="1" x14ac:dyDescent="0.2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3.5" customHeight="1" x14ac:dyDescent="0.2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3.5" customHeight="1" x14ac:dyDescent="0.2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3.5" customHeight="1" x14ac:dyDescent="0.2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3.5" customHeight="1" x14ac:dyDescent="0.2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3.5" customHeight="1" x14ac:dyDescent="0.2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3.5" customHeight="1" x14ac:dyDescent="0.2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3.5" customHeight="1" x14ac:dyDescent="0.2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3.5" customHeight="1" x14ac:dyDescent="0.2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3.5" customHeight="1" x14ac:dyDescent="0.2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3.5" customHeight="1" x14ac:dyDescent="0.2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3.5" customHeight="1" x14ac:dyDescent="0.2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3.5" customHeight="1" x14ac:dyDescent="0.2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3.5" customHeight="1" x14ac:dyDescent="0.2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3.5" customHeight="1" x14ac:dyDescent="0.2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3.5" customHeight="1" x14ac:dyDescent="0.2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3.5" customHeight="1" x14ac:dyDescent="0.2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3.5" customHeight="1" x14ac:dyDescent="0.2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3.5" customHeight="1" x14ac:dyDescent="0.2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3.5" customHeight="1" x14ac:dyDescent="0.2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3.5" customHeight="1" x14ac:dyDescent="0.2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3.5" customHeight="1" x14ac:dyDescent="0.2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3.5" customHeight="1" x14ac:dyDescent="0.2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3.5" customHeight="1" x14ac:dyDescent="0.2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3.5" customHeight="1" x14ac:dyDescent="0.2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3.5" customHeight="1" x14ac:dyDescent="0.2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3.5" customHeight="1" x14ac:dyDescent="0.2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3.5" customHeight="1" x14ac:dyDescent="0.2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3.5" customHeight="1" x14ac:dyDescent="0.2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3.5" customHeight="1" x14ac:dyDescent="0.2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3.5" customHeight="1" x14ac:dyDescent="0.2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3.5" customHeight="1" x14ac:dyDescent="0.2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3.5" customHeight="1" x14ac:dyDescent="0.2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3.5" customHeight="1" x14ac:dyDescent="0.2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3.5" customHeight="1" x14ac:dyDescent="0.2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3.5" customHeight="1" x14ac:dyDescent="0.2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3.5" customHeight="1" x14ac:dyDescent="0.2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3.5" customHeight="1" x14ac:dyDescent="0.2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3.5" customHeight="1" x14ac:dyDescent="0.2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3.5" customHeight="1" x14ac:dyDescent="0.2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3.5" customHeight="1" x14ac:dyDescent="0.2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3.5" customHeight="1" x14ac:dyDescent="0.2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3.5" customHeight="1" x14ac:dyDescent="0.2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3.5" customHeight="1" x14ac:dyDescent="0.2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3.5" customHeight="1" x14ac:dyDescent="0.2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3.5" customHeight="1" x14ac:dyDescent="0.2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3.5" customHeight="1" x14ac:dyDescent="0.2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3.5" customHeight="1" x14ac:dyDescent="0.2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3.5" customHeight="1" x14ac:dyDescent="0.2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3.5" customHeight="1" x14ac:dyDescent="0.2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3.5" customHeight="1" x14ac:dyDescent="0.2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3.5" customHeight="1" x14ac:dyDescent="0.2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3.5" customHeight="1" x14ac:dyDescent="0.2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3.5" customHeight="1" x14ac:dyDescent="0.2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3.5" customHeight="1" x14ac:dyDescent="0.2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3.5" customHeight="1" x14ac:dyDescent="0.2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3.5" customHeight="1" x14ac:dyDescent="0.2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3.5" customHeight="1" x14ac:dyDescent="0.2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3.5" customHeight="1" x14ac:dyDescent="0.2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3.5" customHeight="1" x14ac:dyDescent="0.2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3.5" customHeight="1" x14ac:dyDescent="0.2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3.5" customHeight="1" x14ac:dyDescent="0.2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3.5" customHeight="1" x14ac:dyDescent="0.2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3.5" customHeight="1" x14ac:dyDescent="0.2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3.5" customHeight="1" x14ac:dyDescent="0.2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3.5" customHeight="1" x14ac:dyDescent="0.2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3.5" customHeight="1" x14ac:dyDescent="0.2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3.5" customHeight="1" x14ac:dyDescent="0.2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3.5" customHeight="1" x14ac:dyDescent="0.2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3.5" customHeight="1" x14ac:dyDescent="0.2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3.5" customHeight="1" x14ac:dyDescent="0.2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3.5" customHeight="1" x14ac:dyDescent="0.2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3.5" customHeight="1" x14ac:dyDescent="0.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3.5" customHeight="1" x14ac:dyDescent="0.2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3.5" customHeight="1" x14ac:dyDescent="0.2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3.5" customHeight="1" x14ac:dyDescent="0.2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3.5" customHeight="1" x14ac:dyDescent="0.2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3.5" customHeight="1" x14ac:dyDescent="0.2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3.5" customHeight="1" x14ac:dyDescent="0.2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3.5" customHeight="1" x14ac:dyDescent="0.2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3.5" customHeight="1" x14ac:dyDescent="0.2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3.5" customHeight="1" x14ac:dyDescent="0.2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3.5" customHeight="1" x14ac:dyDescent="0.2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3.5" customHeight="1" x14ac:dyDescent="0.25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3.5" customHeight="1" x14ac:dyDescent="0.25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3.5" customHeight="1" x14ac:dyDescent="0.25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3.5" customHeight="1" x14ac:dyDescent="0.25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3.5" customHeight="1" x14ac:dyDescent="0.25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3.5" customHeight="1" x14ac:dyDescent="0.25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3.5" customHeight="1" x14ac:dyDescent="0.25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3.5" customHeight="1" x14ac:dyDescent="0.25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3.5" customHeight="1" x14ac:dyDescent="0.25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3.5" customHeight="1" x14ac:dyDescent="0.2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3.5" customHeight="1" x14ac:dyDescent="0.25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3.5" customHeight="1" x14ac:dyDescent="0.25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3.5" customHeight="1" x14ac:dyDescent="0.25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3.5" customHeight="1" x14ac:dyDescent="0.25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3.5" customHeight="1" x14ac:dyDescent="0.25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3.5" customHeight="1" x14ac:dyDescent="0.25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3.5" customHeight="1" x14ac:dyDescent="0.25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3.5" customHeight="1" x14ac:dyDescent="0.25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3.5" customHeight="1" x14ac:dyDescent="0.25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3.5" customHeight="1" x14ac:dyDescent="0.2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3.5" customHeight="1" x14ac:dyDescent="0.25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3.5" customHeight="1" x14ac:dyDescent="0.25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3.5" customHeight="1" x14ac:dyDescent="0.25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3.5" customHeight="1" x14ac:dyDescent="0.25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3.5" customHeight="1" x14ac:dyDescent="0.25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3.5" customHeight="1" x14ac:dyDescent="0.25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3.5" customHeight="1" x14ac:dyDescent="0.25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3.5" customHeight="1" x14ac:dyDescent="0.25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3.5" customHeight="1" x14ac:dyDescent="0.25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3.5" customHeight="1" x14ac:dyDescent="0.2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3.5" customHeight="1" x14ac:dyDescent="0.25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3.5" customHeight="1" x14ac:dyDescent="0.25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3.5" customHeight="1" x14ac:dyDescent="0.25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3.5" customHeight="1" x14ac:dyDescent="0.25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3.5" customHeight="1" x14ac:dyDescent="0.25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3.5" customHeight="1" x14ac:dyDescent="0.25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3.5" customHeight="1" x14ac:dyDescent="0.25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3.5" customHeight="1" x14ac:dyDescent="0.25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3.5" customHeight="1" x14ac:dyDescent="0.25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3.5" customHeight="1" x14ac:dyDescent="0.2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3.5" customHeight="1" x14ac:dyDescent="0.25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3.5" customHeight="1" x14ac:dyDescent="0.25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3.5" customHeight="1" x14ac:dyDescent="0.25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3.5" customHeight="1" x14ac:dyDescent="0.25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3.5" customHeight="1" x14ac:dyDescent="0.25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3.5" customHeight="1" x14ac:dyDescent="0.25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3.5" customHeight="1" x14ac:dyDescent="0.25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3.5" customHeight="1" x14ac:dyDescent="0.25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3.5" customHeight="1" x14ac:dyDescent="0.25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3.5" customHeight="1" x14ac:dyDescent="0.2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3.5" customHeight="1" x14ac:dyDescent="0.25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3.5" customHeight="1" x14ac:dyDescent="0.25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3.5" customHeight="1" x14ac:dyDescent="0.25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3.5" customHeight="1" x14ac:dyDescent="0.25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3.5" customHeight="1" x14ac:dyDescent="0.25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3.5" customHeight="1" x14ac:dyDescent="0.25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3.5" customHeight="1" x14ac:dyDescent="0.25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3.5" customHeight="1" x14ac:dyDescent="0.25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3.5" customHeight="1" x14ac:dyDescent="0.25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3.5" customHeight="1" x14ac:dyDescent="0.2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3.5" customHeight="1" x14ac:dyDescent="0.25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3.5" customHeight="1" x14ac:dyDescent="0.25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3.5" customHeight="1" x14ac:dyDescent="0.25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3.5" customHeight="1" x14ac:dyDescent="0.25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3.5" customHeight="1" x14ac:dyDescent="0.25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21">
    <mergeCell ref="B1:M1"/>
    <mergeCell ref="B3:M3"/>
    <mergeCell ref="B5:B7"/>
    <mergeCell ref="C5:C7"/>
    <mergeCell ref="D5:E5"/>
    <mergeCell ref="F5:G5"/>
    <mergeCell ref="H5:I5"/>
    <mergeCell ref="L6:L7"/>
    <mergeCell ref="J5:K5"/>
    <mergeCell ref="L5:M5"/>
    <mergeCell ref="N5:O5"/>
    <mergeCell ref="D6:D7"/>
    <mergeCell ref="E6:E7"/>
    <mergeCell ref="F6:F7"/>
    <mergeCell ref="G6:G7"/>
    <mergeCell ref="H6:H7"/>
    <mergeCell ref="I6:I7"/>
    <mergeCell ref="J6:J7"/>
    <mergeCell ref="K6:K7"/>
    <mergeCell ref="N6:N7"/>
    <mergeCell ref="O6:O7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workbookViewId="0"/>
  </sheetViews>
  <sheetFormatPr defaultColWidth="12.59765625" defaultRowHeight="15" customHeight="1" x14ac:dyDescent="0.25"/>
  <cols>
    <col min="1" max="1" width="0.5" customWidth="1"/>
    <col min="2" max="2" width="17.09765625" customWidth="1"/>
    <col min="3" max="3" width="16" customWidth="1"/>
    <col min="4" max="4" width="10" customWidth="1"/>
    <col min="5" max="7" width="12.09765625" customWidth="1"/>
    <col min="8" max="8" width="11.3984375" customWidth="1"/>
    <col min="9" max="10" width="12.09765625" customWidth="1"/>
    <col min="11" max="15" width="11.3984375" customWidth="1"/>
    <col min="16" max="16" width="0.59765625" customWidth="1"/>
    <col min="17" max="17" width="17.3984375" customWidth="1"/>
    <col min="18" max="18" width="12" customWidth="1"/>
    <col min="19" max="27" width="11.59765625" customWidth="1"/>
  </cols>
  <sheetData>
    <row r="1" spans="1:27" ht="18" customHeight="1" x14ac:dyDescent="0.3">
      <c r="A1" s="73"/>
      <c r="B1" s="130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ht="12" customHeight="1" x14ac:dyDescent="0.25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3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7" ht="12" customHeight="1" x14ac:dyDescent="0.3">
      <c r="A3" s="76"/>
      <c r="B3" s="130" t="s">
        <v>84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30"/>
      <c r="O3" s="121"/>
      <c r="P3" s="77"/>
      <c r="Q3" s="76"/>
      <c r="R3" s="78"/>
      <c r="S3" s="78"/>
      <c r="T3" s="78"/>
      <c r="U3" s="78"/>
      <c r="V3" s="78"/>
      <c r="W3" s="78"/>
      <c r="X3" s="78"/>
      <c r="Y3" s="78"/>
      <c r="Z3" s="78"/>
      <c r="AA3" s="78"/>
    </row>
    <row r="4" spans="1:27" ht="5.25" customHeight="1" x14ac:dyDescent="0.2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1"/>
      <c r="M4" s="81"/>
      <c r="N4" s="81"/>
      <c r="O4" s="81"/>
      <c r="P4" s="82"/>
      <c r="Q4" s="83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 ht="24" customHeight="1" x14ac:dyDescent="0.25">
      <c r="A5" s="84"/>
      <c r="B5" s="131" t="s">
        <v>2</v>
      </c>
      <c r="C5" s="131" t="s">
        <v>3</v>
      </c>
      <c r="D5" s="125" t="s">
        <v>4</v>
      </c>
      <c r="E5" s="126"/>
      <c r="F5" s="125" t="s">
        <v>5</v>
      </c>
      <c r="G5" s="126"/>
      <c r="H5" s="125" t="s">
        <v>6</v>
      </c>
      <c r="I5" s="126"/>
      <c r="J5" s="125" t="s">
        <v>7</v>
      </c>
      <c r="K5" s="126"/>
      <c r="L5" s="125" t="s">
        <v>85</v>
      </c>
      <c r="M5" s="126"/>
      <c r="N5" s="125" t="s">
        <v>86</v>
      </c>
      <c r="O5" s="129"/>
      <c r="P5" s="85"/>
      <c r="Q5" s="83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1:27" ht="12" customHeight="1" x14ac:dyDescent="0.25">
      <c r="A6" s="84"/>
      <c r="B6" s="132"/>
      <c r="C6" s="132"/>
      <c r="D6" s="86" t="s">
        <v>10</v>
      </c>
      <c r="E6" s="86" t="s">
        <v>11</v>
      </c>
      <c r="F6" s="86" t="s">
        <v>10</v>
      </c>
      <c r="G6" s="86" t="s">
        <v>87</v>
      </c>
      <c r="H6" s="86" t="s">
        <v>10</v>
      </c>
      <c r="I6" s="86" t="s">
        <v>88</v>
      </c>
      <c r="J6" s="86" t="s">
        <v>10</v>
      </c>
      <c r="K6" s="86" t="s">
        <v>89</v>
      </c>
      <c r="L6" s="86" t="s">
        <v>90</v>
      </c>
      <c r="M6" s="86" t="s">
        <v>91</v>
      </c>
      <c r="N6" s="86" t="s">
        <v>92</v>
      </c>
      <c r="O6" s="87" t="s">
        <v>93</v>
      </c>
      <c r="P6" s="85"/>
      <c r="Q6" s="83"/>
      <c r="R6" s="75"/>
      <c r="S6" s="75"/>
      <c r="T6" s="75"/>
      <c r="U6" s="75"/>
      <c r="V6" s="75"/>
      <c r="W6" s="88"/>
      <c r="X6" s="88"/>
      <c r="Y6" s="75"/>
      <c r="Z6" s="75"/>
      <c r="AA6" s="75"/>
    </row>
    <row r="7" spans="1:27" ht="22.5" customHeight="1" x14ac:dyDescent="0.25">
      <c r="A7" s="84"/>
      <c r="B7" s="89" t="s">
        <v>20</v>
      </c>
      <c r="C7" s="90">
        <v>125150.89000000023</v>
      </c>
      <c r="D7" s="90">
        <f t="shared" ref="D7:D15" si="0">F7+H7+J7</f>
        <v>17816946</v>
      </c>
      <c r="E7" s="90">
        <f t="shared" ref="E7:E16" si="1">D7/C7</f>
        <v>142.36371790883763</v>
      </c>
      <c r="F7" s="90">
        <v>14152152</v>
      </c>
      <c r="G7" s="90">
        <f t="shared" ref="G7:G16" si="2">F7/C7</f>
        <v>113.08071400850584</v>
      </c>
      <c r="H7" s="90">
        <v>3664794</v>
      </c>
      <c r="I7" s="90">
        <f t="shared" ref="I7:I14" si="3">H7/C7</f>
        <v>29.283003900331778</v>
      </c>
      <c r="J7" s="91"/>
      <c r="K7" s="91"/>
      <c r="L7" s="90">
        <f t="shared" ref="L7:L14" si="4">((F7*0.308)+(H7*0.18))/1000</f>
        <v>5018.5257359999996</v>
      </c>
      <c r="M7" s="92">
        <f t="shared" ref="M7:M16" si="5">(L7*1000)/C7</f>
        <v>40.099800616679516</v>
      </c>
      <c r="N7" s="90">
        <v>39424</v>
      </c>
      <c r="O7" s="92">
        <f t="shared" ref="O7:O16" si="6">N7/C7</f>
        <v>0.31501174302475937</v>
      </c>
      <c r="P7" s="85"/>
      <c r="Q7" s="83"/>
      <c r="R7" s="75"/>
      <c r="S7" s="75"/>
      <c r="T7" s="75"/>
      <c r="U7" s="75"/>
      <c r="V7" s="75"/>
      <c r="W7" s="75"/>
      <c r="X7" s="75"/>
      <c r="Y7" s="75"/>
      <c r="Z7" s="75"/>
      <c r="AA7" s="75"/>
    </row>
    <row r="8" spans="1:27" ht="22.5" customHeight="1" x14ac:dyDescent="0.25">
      <c r="A8" s="84"/>
      <c r="B8" s="93" t="s">
        <v>21</v>
      </c>
      <c r="C8" s="94">
        <v>88029.419999999911</v>
      </c>
      <c r="D8" s="94">
        <f t="shared" si="0"/>
        <v>8295282</v>
      </c>
      <c r="E8" s="94">
        <f t="shared" si="1"/>
        <v>94.233064355075939</v>
      </c>
      <c r="F8" s="94">
        <v>4861579</v>
      </c>
      <c r="G8" s="94">
        <f t="shared" si="2"/>
        <v>55.226752601573487</v>
      </c>
      <c r="H8" s="94">
        <v>3433703</v>
      </c>
      <c r="I8" s="94">
        <f t="shared" si="3"/>
        <v>39.006311753502445</v>
      </c>
      <c r="J8" s="95"/>
      <c r="K8" s="95"/>
      <c r="L8" s="94">
        <f t="shared" si="4"/>
        <v>2115.4328719999999</v>
      </c>
      <c r="M8" s="96">
        <f t="shared" si="5"/>
        <v>24.030975916915075</v>
      </c>
      <c r="N8" s="94">
        <v>16180</v>
      </c>
      <c r="O8" s="96">
        <f t="shared" si="6"/>
        <v>0.18380218795034678</v>
      </c>
      <c r="P8" s="85"/>
      <c r="Q8" s="83"/>
      <c r="R8" s="75"/>
      <c r="S8" s="75"/>
      <c r="T8" s="75"/>
      <c r="U8" s="75"/>
      <c r="V8" s="75"/>
      <c r="W8" s="75"/>
      <c r="X8" s="75"/>
      <c r="Y8" s="75"/>
      <c r="Z8" s="75"/>
      <c r="AA8" s="75"/>
    </row>
    <row r="9" spans="1:27" ht="22.5" customHeight="1" x14ac:dyDescent="0.25">
      <c r="A9" s="84"/>
      <c r="B9" s="89" t="s">
        <v>22</v>
      </c>
      <c r="C9" s="90">
        <v>4036.49</v>
      </c>
      <c r="D9" s="90">
        <f t="shared" si="0"/>
        <v>241280</v>
      </c>
      <c r="E9" s="90">
        <f t="shared" si="1"/>
        <v>59.774705251344614</v>
      </c>
      <c r="F9" s="90">
        <v>135143</v>
      </c>
      <c r="G9" s="90">
        <f t="shared" si="2"/>
        <v>33.480325728541381</v>
      </c>
      <c r="H9" s="90">
        <v>106137</v>
      </c>
      <c r="I9" s="90">
        <f t="shared" si="3"/>
        <v>26.294379522803229</v>
      </c>
      <c r="J9" s="91"/>
      <c r="K9" s="91"/>
      <c r="L9" s="90">
        <f t="shared" si="4"/>
        <v>60.728704</v>
      </c>
      <c r="M9" s="92">
        <f t="shared" si="5"/>
        <v>15.044928638495326</v>
      </c>
      <c r="N9" s="90">
        <v>870</v>
      </c>
      <c r="O9" s="92">
        <f t="shared" si="6"/>
        <v>0.21553379297359837</v>
      </c>
      <c r="P9" s="85"/>
      <c r="Q9" s="83"/>
      <c r="R9" s="75"/>
      <c r="S9" s="75"/>
      <c r="T9" s="75"/>
      <c r="U9" s="75"/>
      <c r="V9" s="75"/>
      <c r="W9" s="75"/>
      <c r="X9" s="75"/>
      <c r="Y9" s="75"/>
      <c r="Z9" s="73"/>
      <c r="AA9" s="73"/>
    </row>
    <row r="10" spans="1:27" ht="22.5" customHeight="1" x14ac:dyDescent="0.25">
      <c r="A10" s="84"/>
      <c r="B10" s="93" t="s">
        <v>23</v>
      </c>
      <c r="C10" s="94">
        <v>47769.219999999907</v>
      </c>
      <c r="D10" s="94">
        <f t="shared" si="0"/>
        <v>3129051</v>
      </c>
      <c r="E10" s="94">
        <f t="shared" si="1"/>
        <v>65.503497859081776</v>
      </c>
      <c r="F10" s="94">
        <v>2463851</v>
      </c>
      <c r="G10" s="94">
        <f t="shared" si="2"/>
        <v>51.578212916183368</v>
      </c>
      <c r="H10" s="94">
        <v>665200</v>
      </c>
      <c r="I10" s="94">
        <f t="shared" si="3"/>
        <v>13.925284942898404</v>
      </c>
      <c r="J10" s="95"/>
      <c r="K10" s="95"/>
      <c r="L10" s="94">
        <f t="shared" si="4"/>
        <v>878.60210800000004</v>
      </c>
      <c r="M10" s="96">
        <f t="shared" si="5"/>
        <v>18.392640867906191</v>
      </c>
      <c r="N10" s="94">
        <v>7213</v>
      </c>
      <c r="O10" s="96">
        <f t="shared" si="6"/>
        <v>0.1509968134292336</v>
      </c>
      <c r="P10" s="85"/>
      <c r="Q10" s="83"/>
      <c r="R10" s="83"/>
      <c r="S10" s="83"/>
      <c r="T10" s="83"/>
      <c r="U10" s="73"/>
      <c r="V10" s="73"/>
      <c r="W10" s="73"/>
      <c r="X10" s="73"/>
      <c r="Y10" s="73"/>
      <c r="Z10" s="73"/>
      <c r="AA10" s="73"/>
    </row>
    <row r="11" spans="1:27" ht="22.5" customHeight="1" x14ac:dyDescent="0.25">
      <c r="A11" s="84"/>
      <c r="B11" s="89" t="s">
        <v>24</v>
      </c>
      <c r="C11" s="90">
        <v>72625.179999999935</v>
      </c>
      <c r="D11" s="90">
        <f t="shared" si="0"/>
        <v>6117741</v>
      </c>
      <c r="E11" s="90">
        <f t="shared" si="1"/>
        <v>84.237188809721445</v>
      </c>
      <c r="F11" s="90">
        <v>3375805</v>
      </c>
      <c r="G11" s="90">
        <f t="shared" si="2"/>
        <v>46.482569819448337</v>
      </c>
      <c r="H11" s="90">
        <v>2741936</v>
      </c>
      <c r="I11" s="90">
        <f t="shared" si="3"/>
        <v>37.754618990273102</v>
      </c>
      <c r="J11" s="91"/>
      <c r="K11" s="91"/>
      <c r="L11" s="90">
        <f t="shared" si="4"/>
        <v>1533.2964199999999</v>
      </c>
      <c r="M11" s="92">
        <f t="shared" si="5"/>
        <v>21.112462922639246</v>
      </c>
      <c r="N11" s="90">
        <v>13390</v>
      </c>
      <c r="O11" s="92">
        <f t="shared" si="6"/>
        <v>0.18437131584389893</v>
      </c>
      <c r="P11" s="85"/>
      <c r="Q11" s="83"/>
      <c r="R11" s="83"/>
      <c r="S11" s="83"/>
      <c r="T11" s="83"/>
      <c r="U11" s="73"/>
      <c r="V11" s="73"/>
      <c r="W11" s="73"/>
      <c r="X11" s="73"/>
      <c r="Y11" s="73"/>
      <c r="Z11" s="73"/>
      <c r="AA11" s="73"/>
    </row>
    <row r="12" spans="1:27" ht="22.5" customHeight="1" x14ac:dyDescent="0.25">
      <c r="A12" s="84"/>
      <c r="B12" s="93" t="s">
        <v>25</v>
      </c>
      <c r="C12" s="94">
        <v>11493.010000000031</v>
      </c>
      <c r="D12" s="94">
        <f t="shared" si="0"/>
        <v>1408812</v>
      </c>
      <c r="E12" s="94">
        <f t="shared" si="1"/>
        <v>122.57989856443145</v>
      </c>
      <c r="F12" s="94">
        <v>413231</v>
      </c>
      <c r="G12" s="94">
        <f t="shared" si="2"/>
        <v>35.954984812507682</v>
      </c>
      <c r="H12" s="94">
        <v>995581</v>
      </c>
      <c r="I12" s="94">
        <f t="shared" si="3"/>
        <v>86.624913751923756</v>
      </c>
      <c r="J12" s="95"/>
      <c r="K12" s="95"/>
      <c r="L12" s="94">
        <f t="shared" si="4"/>
        <v>306.47972800000002</v>
      </c>
      <c r="M12" s="96">
        <f t="shared" si="5"/>
        <v>26.666619797598642</v>
      </c>
      <c r="N12" s="94">
        <v>1954</v>
      </c>
      <c r="O12" s="96">
        <f t="shared" si="6"/>
        <v>0.17001638387158757</v>
      </c>
      <c r="P12" s="85"/>
      <c r="Q12" s="83"/>
      <c r="R12" s="83"/>
      <c r="S12" s="83"/>
      <c r="T12" s="83"/>
      <c r="U12" s="73"/>
      <c r="V12" s="73"/>
      <c r="W12" s="73"/>
      <c r="X12" s="73"/>
      <c r="Y12" s="73"/>
      <c r="Z12" s="73"/>
      <c r="AA12" s="73"/>
    </row>
    <row r="13" spans="1:27" ht="22.5" customHeight="1" x14ac:dyDescent="0.25">
      <c r="A13" s="84"/>
      <c r="B13" s="89" t="s">
        <v>26</v>
      </c>
      <c r="C13" s="90">
        <v>17112.539999999997</v>
      </c>
      <c r="D13" s="90">
        <f t="shared" si="0"/>
        <v>1048115</v>
      </c>
      <c r="E13" s="90">
        <f t="shared" si="1"/>
        <v>61.248359390248332</v>
      </c>
      <c r="F13" s="90">
        <v>673641</v>
      </c>
      <c r="G13" s="90">
        <f t="shared" si="2"/>
        <v>39.365342608402969</v>
      </c>
      <c r="H13" s="90">
        <v>374474</v>
      </c>
      <c r="I13" s="90">
        <f t="shared" si="3"/>
        <v>21.883016781845363</v>
      </c>
      <c r="J13" s="91"/>
      <c r="K13" s="91"/>
      <c r="L13" s="90">
        <f t="shared" si="4"/>
        <v>274.88674799999995</v>
      </c>
      <c r="M13" s="92">
        <f t="shared" si="5"/>
        <v>16.063468544120276</v>
      </c>
      <c r="N13" s="90">
        <v>2527</v>
      </c>
      <c r="O13" s="92">
        <f t="shared" si="6"/>
        <v>0.14766948682077591</v>
      </c>
      <c r="P13" s="85"/>
      <c r="Q13" s="83"/>
      <c r="R13" s="83"/>
      <c r="S13" s="83"/>
      <c r="T13" s="83"/>
      <c r="U13" s="73"/>
      <c r="V13" s="73"/>
      <c r="W13" s="73"/>
      <c r="X13" s="73"/>
      <c r="Y13" s="73"/>
      <c r="Z13" s="73"/>
      <c r="AA13" s="73"/>
    </row>
    <row r="14" spans="1:27" ht="22.5" customHeight="1" x14ac:dyDescent="0.25">
      <c r="A14" s="84"/>
      <c r="B14" s="93" t="s">
        <v>27</v>
      </c>
      <c r="C14" s="94">
        <v>8111.4399999999987</v>
      </c>
      <c r="D14" s="94">
        <f t="shared" si="0"/>
        <v>1172633</v>
      </c>
      <c r="E14" s="94">
        <f t="shared" si="1"/>
        <v>144.56532995374437</v>
      </c>
      <c r="F14" s="94">
        <v>422331</v>
      </c>
      <c r="G14" s="94">
        <f t="shared" si="2"/>
        <v>52.066094306313069</v>
      </c>
      <c r="H14" s="94">
        <v>750302</v>
      </c>
      <c r="I14" s="94">
        <f t="shared" si="3"/>
        <v>92.499235647431291</v>
      </c>
      <c r="J14" s="95"/>
      <c r="K14" s="95"/>
      <c r="L14" s="94">
        <f t="shared" si="4"/>
        <v>265.13230799999997</v>
      </c>
      <c r="M14" s="96">
        <f t="shared" si="5"/>
        <v>32.68621946288205</v>
      </c>
      <c r="N14" s="94">
        <v>1726</v>
      </c>
      <c r="O14" s="96">
        <f t="shared" si="6"/>
        <v>0.21278589251723495</v>
      </c>
      <c r="P14" s="85"/>
      <c r="Q14" s="83"/>
      <c r="R14" s="83"/>
      <c r="S14" s="83"/>
      <c r="T14" s="83"/>
      <c r="U14" s="73"/>
      <c r="V14" s="73"/>
      <c r="W14" s="73"/>
      <c r="X14" s="73"/>
      <c r="Y14" s="73"/>
      <c r="Z14" s="73"/>
      <c r="AA14" s="73"/>
    </row>
    <row r="15" spans="1:27" ht="22.5" customHeight="1" x14ac:dyDescent="0.25">
      <c r="A15" s="84"/>
      <c r="B15" s="97" t="s">
        <v>28</v>
      </c>
      <c r="C15" s="90">
        <v>39305.279999999984</v>
      </c>
      <c r="D15" s="90">
        <f t="shared" si="0"/>
        <v>7441366</v>
      </c>
      <c r="E15" s="90">
        <f t="shared" si="1"/>
        <v>189.32229970121071</v>
      </c>
      <c r="F15" s="90">
        <v>2826566</v>
      </c>
      <c r="G15" s="90">
        <f t="shared" si="2"/>
        <v>71.913137369839404</v>
      </c>
      <c r="H15" s="91"/>
      <c r="I15" s="91"/>
      <c r="J15" s="90">
        <v>4614800</v>
      </c>
      <c r="K15" s="90">
        <f t="shared" ref="K15:K16" si="7">J15/C15</f>
        <v>117.40916233137131</v>
      </c>
      <c r="L15" s="90">
        <f>((F15*0.308)+(J15*0.18))/1000</f>
        <v>1701.2463279999999</v>
      </c>
      <c r="M15" s="92">
        <f t="shared" si="5"/>
        <v>43.282895529557372</v>
      </c>
      <c r="N15" s="90">
        <v>18056</v>
      </c>
      <c r="O15" s="92">
        <f t="shared" si="6"/>
        <v>0.45937848553680338</v>
      </c>
      <c r="P15" s="85"/>
      <c r="Q15" s="83"/>
      <c r="R15" s="83"/>
      <c r="S15" s="83"/>
      <c r="T15" s="83"/>
      <c r="U15" s="73"/>
      <c r="V15" s="73"/>
      <c r="W15" s="73"/>
      <c r="X15" s="73"/>
      <c r="Y15" s="73"/>
      <c r="Z15" s="73"/>
      <c r="AA15" s="73"/>
    </row>
    <row r="16" spans="1:27" ht="22.5" customHeight="1" x14ac:dyDescent="0.25">
      <c r="A16" s="84"/>
      <c r="B16" s="98" t="s">
        <v>29</v>
      </c>
      <c r="C16" s="98">
        <f t="shared" ref="C16:D16" si="8">SUM(C7:C15)</f>
        <v>413633.46999999991</v>
      </c>
      <c r="D16" s="98">
        <f t="shared" si="8"/>
        <v>46671226</v>
      </c>
      <c r="E16" s="98">
        <f t="shared" si="1"/>
        <v>112.83232471492215</v>
      </c>
      <c r="F16" s="98">
        <f>SUM(F7:F15)</f>
        <v>29324299</v>
      </c>
      <c r="G16" s="98">
        <f t="shared" si="2"/>
        <v>70.894405619545267</v>
      </c>
      <c r="H16" s="98">
        <f>SUM(H7:H15)</f>
        <v>12732127</v>
      </c>
      <c r="I16" s="98">
        <f>H16/C16</f>
        <v>30.781181706596428</v>
      </c>
      <c r="J16" s="98">
        <f>J15</f>
        <v>4614800</v>
      </c>
      <c r="K16" s="98">
        <f t="shared" si="7"/>
        <v>11.15673738878046</v>
      </c>
      <c r="L16" s="98">
        <f>((F16*0.308)+(H16*0.18))/1000</f>
        <v>11323.666952</v>
      </c>
      <c r="M16" s="99">
        <f t="shared" si="5"/>
        <v>27.376089638007297</v>
      </c>
      <c r="N16" s="98">
        <f>SUM(N7:N15)</f>
        <v>101340</v>
      </c>
      <c r="O16" s="99">
        <f t="shared" si="6"/>
        <v>0.24499951611749413</v>
      </c>
      <c r="P16" s="85"/>
      <c r="Q16" s="83"/>
      <c r="R16" s="83"/>
      <c r="S16" s="83"/>
      <c r="T16" s="83"/>
      <c r="U16" s="73"/>
      <c r="V16" s="73"/>
      <c r="W16" s="73"/>
      <c r="X16" s="73"/>
      <c r="Y16" s="73"/>
      <c r="Z16" s="73"/>
      <c r="AA16" s="73"/>
    </row>
    <row r="17" spans="1:27" ht="12" customHeight="1" x14ac:dyDescent="0.25">
      <c r="A17" s="84"/>
      <c r="B17" s="127" t="s">
        <v>94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9"/>
      <c r="N17" s="100"/>
      <c r="O17" s="73"/>
      <c r="P17" s="85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</row>
    <row r="18" spans="1:27" ht="17.25" customHeight="1" x14ac:dyDescent="0.25">
      <c r="A18" s="101"/>
      <c r="B18" s="102" t="s">
        <v>95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105"/>
      <c r="P18" s="106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</row>
    <row r="19" spans="1:27" ht="12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4"/>
      <c r="M19" s="74"/>
      <c r="N19" s="74"/>
      <c r="O19" s="74"/>
      <c r="P19" s="74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</row>
    <row r="20" spans="1:27" ht="12" customHeight="1" x14ac:dyDescent="0.25">
      <c r="A20" s="73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107"/>
      <c r="M20" s="107"/>
      <c r="N20" s="107"/>
      <c r="O20" s="107"/>
      <c r="P20" s="74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</row>
    <row r="21" spans="1:27" ht="12" customHeight="1" x14ac:dyDescent="0.25">
      <c r="A21" s="73"/>
      <c r="B21" s="75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74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</row>
    <row r="22" spans="1:27" ht="12" customHeight="1" x14ac:dyDescent="0.25">
      <c r="A22" s="73"/>
      <c r="B22" s="75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</row>
    <row r="23" spans="1:27" ht="12" customHeight="1" x14ac:dyDescent="0.35">
      <c r="A23" s="73"/>
      <c r="B23" s="75"/>
      <c r="C23" s="107"/>
      <c r="D23" s="73"/>
      <c r="E23" s="109"/>
      <c r="F23" s="109" t="s">
        <v>96</v>
      </c>
      <c r="G23" s="109" t="s">
        <v>97</v>
      </c>
      <c r="H23" s="109" t="s">
        <v>98</v>
      </c>
      <c r="I23" s="109" t="s">
        <v>99</v>
      </c>
      <c r="J23" s="107"/>
      <c r="K23" s="107"/>
      <c r="L23" s="107"/>
      <c r="M23" s="107"/>
      <c r="N23" s="107"/>
      <c r="O23" s="107"/>
      <c r="P23" s="108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</row>
    <row r="24" spans="1:27" ht="12" customHeight="1" x14ac:dyDescent="0.25">
      <c r="A24" s="73"/>
      <c r="B24" s="75"/>
      <c r="C24" s="107"/>
      <c r="D24" s="73"/>
      <c r="E24" s="110">
        <v>2013</v>
      </c>
      <c r="F24" s="111">
        <v>29958213.96875</v>
      </c>
      <c r="G24" s="111">
        <v>13282642</v>
      </c>
      <c r="H24" s="111">
        <v>10456.1318996563</v>
      </c>
      <c r="I24" s="111">
        <v>85688</v>
      </c>
      <c r="J24" s="107"/>
      <c r="K24" s="107"/>
      <c r="L24" s="107"/>
      <c r="M24" s="107"/>
      <c r="N24" s="107"/>
      <c r="O24" s="107"/>
      <c r="P24" s="108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</row>
    <row r="25" spans="1:27" ht="12" customHeight="1" x14ac:dyDescent="0.25">
      <c r="A25" s="73"/>
      <c r="B25" s="75"/>
      <c r="C25" s="107"/>
      <c r="D25" s="73"/>
      <c r="E25" s="110">
        <v>2014</v>
      </c>
      <c r="F25" s="111">
        <v>27682421.657918502</v>
      </c>
      <c r="G25" s="111">
        <v>11441025</v>
      </c>
      <c r="H25" s="111">
        <v>9460</v>
      </c>
      <c r="I25" s="111">
        <v>75679</v>
      </c>
      <c r="J25" s="107"/>
      <c r="K25" s="107"/>
      <c r="L25" s="107"/>
      <c r="M25" s="107"/>
      <c r="N25" s="107"/>
      <c r="O25" s="107"/>
      <c r="P25" s="108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1:27" ht="12" customHeight="1" x14ac:dyDescent="0.25">
      <c r="A26" s="73"/>
      <c r="B26" s="75"/>
      <c r="C26" s="107"/>
      <c r="D26" s="73"/>
      <c r="E26" s="74">
        <v>2015</v>
      </c>
      <c r="F26" s="111">
        <v>27258177</v>
      </c>
      <c r="G26" s="112">
        <v>10127600</v>
      </c>
      <c r="H26" s="111">
        <v>9152</v>
      </c>
      <c r="I26" s="111">
        <v>93856</v>
      </c>
      <c r="J26" s="107"/>
      <c r="K26" s="107"/>
      <c r="L26" s="107"/>
      <c r="M26" s="107"/>
      <c r="N26" s="107"/>
      <c r="O26" s="107"/>
      <c r="P26" s="108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</row>
    <row r="27" spans="1:27" ht="12" customHeight="1" x14ac:dyDescent="0.25">
      <c r="A27" s="73"/>
      <c r="B27" s="75"/>
      <c r="C27" s="107"/>
      <c r="D27" s="73"/>
      <c r="E27" s="74">
        <v>2016</v>
      </c>
      <c r="F27" s="111">
        <v>28355373</v>
      </c>
      <c r="G27" s="111">
        <v>11526388</v>
      </c>
      <c r="H27" s="111">
        <v>10808</v>
      </c>
      <c r="I27" s="111">
        <v>102674</v>
      </c>
      <c r="J27" s="107"/>
      <c r="K27" s="107"/>
      <c r="L27" s="107"/>
      <c r="M27" s="107"/>
      <c r="N27" s="107"/>
      <c r="O27" s="107"/>
      <c r="P27" s="108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</row>
    <row r="28" spans="1:27" ht="12" customHeight="1" x14ac:dyDescent="0.25">
      <c r="A28" s="73"/>
      <c r="B28" s="75"/>
      <c r="C28" s="107"/>
      <c r="D28" s="73"/>
      <c r="E28" s="74">
        <v>2017</v>
      </c>
      <c r="F28" s="111">
        <v>29324299</v>
      </c>
      <c r="G28" s="111">
        <v>12732127</v>
      </c>
      <c r="H28" s="111">
        <v>11324</v>
      </c>
      <c r="I28" s="111">
        <v>101340</v>
      </c>
      <c r="J28" s="107"/>
      <c r="K28" s="107"/>
      <c r="L28" s="107"/>
      <c r="M28" s="107"/>
      <c r="N28" s="107"/>
      <c r="O28" s="107"/>
      <c r="P28" s="108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</row>
    <row r="29" spans="1:27" ht="12" customHeight="1" x14ac:dyDescent="0.25">
      <c r="A29" s="73"/>
      <c r="B29" s="75"/>
      <c r="C29" s="107"/>
      <c r="D29" s="107"/>
      <c r="E29" s="74"/>
      <c r="F29" s="74"/>
      <c r="G29" s="74"/>
      <c r="H29" s="74"/>
      <c r="I29" s="74"/>
      <c r="J29" s="107"/>
      <c r="K29" s="107"/>
      <c r="L29" s="107"/>
      <c r="M29" s="107"/>
      <c r="N29" s="107"/>
      <c r="O29" s="107"/>
      <c r="P29" s="108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</row>
    <row r="30" spans="1:27" ht="12" customHeight="1" x14ac:dyDescent="0.25">
      <c r="A30" s="73"/>
      <c r="B30" s="75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8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</row>
    <row r="31" spans="1:27" ht="12" customHeight="1" x14ac:dyDescent="0.25">
      <c r="A31" s="73"/>
      <c r="B31" s="75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8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</row>
    <row r="32" spans="1:27" ht="12" customHeight="1" x14ac:dyDescent="0.25">
      <c r="A32" s="73"/>
      <c r="B32" s="75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8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</row>
    <row r="33" spans="1:27" ht="12" customHeight="1" x14ac:dyDescent="0.25">
      <c r="A33" s="73"/>
      <c r="B33" s="7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8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</row>
    <row r="34" spans="1:27" ht="12" customHeight="1" x14ac:dyDescent="0.25">
      <c r="A34" s="73"/>
      <c r="B34" s="75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74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</row>
    <row r="35" spans="1:27" ht="12" customHeight="1" x14ac:dyDescent="0.25">
      <c r="A35" s="73"/>
      <c r="B35" s="75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74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</row>
    <row r="36" spans="1:27" ht="12" customHeight="1" x14ac:dyDescent="0.25">
      <c r="A36" s="73"/>
      <c r="B36" s="75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74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</row>
    <row r="37" spans="1:27" ht="12" customHeight="1" x14ac:dyDescent="0.25">
      <c r="A37" s="73"/>
      <c r="B37" s="75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74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</row>
    <row r="38" spans="1:27" ht="12" customHeight="1" x14ac:dyDescent="0.25">
      <c r="A38" s="73"/>
      <c r="B38" s="75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74"/>
      <c r="O38" s="74"/>
      <c r="P38" s="74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</row>
    <row r="39" spans="1:27" ht="12" customHeight="1" x14ac:dyDescent="0.25">
      <c r="A39" s="73"/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</row>
    <row r="40" spans="1:27" ht="12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</row>
    <row r="41" spans="1:27" ht="12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</row>
    <row r="42" spans="1:27" ht="12" customHeight="1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</row>
    <row r="43" spans="1:27" ht="12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</row>
    <row r="44" spans="1:27" ht="12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</row>
    <row r="45" spans="1:27" ht="12" customHeigh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</row>
    <row r="46" spans="1:27" ht="12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</row>
    <row r="47" spans="1:27" ht="12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</row>
    <row r="48" spans="1:27" ht="12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</row>
    <row r="49" spans="1:27" ht="12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</row>
    <row r="50" spans="1:27" ht="12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</row>
    <row r="51" spans="1:27" ht="12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</row>
    <row r="52" spans="1:27" ht="12" customHeight="1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</row>
    <row r="53" spans="1:27" ht="12" customHeight="1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</row>
    <row r="54" spans="1:27" ht="12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</row>
    <row r="55" spans="1:27" ht="12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</row>
    <row r="56" spans="1:27" ht="12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</row>
    <row r="57" spans="1:27" ht="12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</row>
    <row r="58" spans="1:27" ht="12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</row>
    <row r="59" spans="1:27" ht="12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</row>
    <row r="60" spans="1:27" ht="12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</row>
    <row r="61" spans="1:27" ht="12" customHeight="1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</row>
    <row r="62" spans="1:27" ht="12" customHeight="1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</row>
    <row r="63" spans="1:27" ht="12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</row>
    <row r="64" spans="1:27" ht="12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</row>
    <row r="65" spans="1:27" ht="12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</row>
    <row r="66" spans="1:27" ht="12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</row>
    <row r="67" spans="1:27" ht="12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</row>
    <row r="68" spans="1:27" ht="12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</row>
    <row r="69" spans="1:27" ht="12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</row>
    <row r="70" spans="1:27" ht="12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</row>
    <row r="71" spans="1:27" ht="12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</row>
    <row r="72" spans="1:27" ht="12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</row>
    <row r="73" spans="1:27" ht="12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</row>
    <row r="74" spans="1:27" ht="12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</row>
    <row r="75" spans="1:27" ht="12" customHeight="1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</row>
    <row r="76" spans="1:27" ht="12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</row>
    <row r="77" spans="1:27" ht="12" customHeight="1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</row>
    <row r="78" spans="1:27" ht="12" customHeight="1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</row>
    <row r="79" spans="1:27" ht="12" customHeight="1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</row>
    <row r="80" spans="1:27" ht="12" customHeight="1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</row>
    <row r="81" spans="1:27" ht="12" customHeight="1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</row>
    <row r="82" spans="1:27" ht="12" customHeight="1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</row>
    <row r="83" spans="1:27" ht="12" customHeight="1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</row>
    <row r="84" spans="1:27" ht="12" customHeight="1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</row>
    <row r="85" spans="1:27" ht="12" customHeight="1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</row>
    <row r="86" spans="1:27" ht="12" customHeight="1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</row>
    <row r="87" spans="1:27" ht="12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</row>
    <row r="88" spans="1:27" ht="12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</row>
    <row r="89" spans="1:27" ht="12" customHeight="1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</row>
    <row r="90" spans="1:27" ht="12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</row>
    <row r="91" spans="1:27" ht="12" customHeight="1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</row>
    <row r="92" spans="1:27" ht="12" customHeight="1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</row>
    <row r="93" spans="1:27" ht="12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</row>
    <row r="94" spans="1:27" ht="12" customHeight="1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</row>
    <row r="95" spans="1:27" ht="12" customHeight="1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</row>
    <row r="96" spans="1:27" ht="12" customHeight="1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</row>
    <row r="97" spans="1:27" ht="12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</row>
    <row r="98" spans="1:27" ht="12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</row>
    <row r="99" spans="1:27" ht="12" customHeight="1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</row>
    <row r="100" spans="1:27" ht="12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</row>
    <row r="101" spans="1:27" ht="12" customHeight="1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</row>
    <row r="102" spans="1:27" ht="12" customHeight="1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</row>
    <row r="103" spans="1:27" ht="12" customHeight="1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</row>
    <row r="104" spans="1:27" ht="12" customHeight="1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</row>
    <row r="105" spans="1:27" ht="12" customHeight="1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</row>
    <row r="106" spans="1:27" ht="12" customHeight="1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</row>
    <row r="107" spans="1:27" ht="12" customHeight="1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</row>
    <row r="108" spans="1:27" ht="12" customHeight="1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</row>
    <row r="109" spans="1:27" ht="12" customHeight="1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</row>
    <row r="110" spans="1:27" ht="12" customHeight="1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</row>
    <row r="111" spans="1:27" ht="12" customHeight="1" x14ac:dyDescent="0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</row>
    <row r="112" spans="1:27" ht="12" customHeight="1" x14ac:dyDescent="0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</row>
    <row r="113" spans="1:27" ht="12" customHeight="1" x14ac:dyDescent="0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</row>
    <row r="114" spans="1:27" ht="12" customHeight="1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</row>
    <row r="115" spans="1:27" ht="12" customHeight="1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</row>
    <row r="116" spans="1:27" ht="12" customHeight="1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</row>
    <row r="117" spans="1:27" ht="12" customHeight="1" x14ac:dyDescent="0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</row>
    <row r="118" spans="1:27" ht="12" customHeight="1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</row>
    <row r="119" spans="1:27" ht="12" customHeight="1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</row>
    <row r="120" spans="1:27" ht="12" customHeight="1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</row>
    <row r="121" spans="1:27" ht="12" customHeight="1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</row>
    <row r="122" spans="1:27" ht="12" customHeight="1" x14ac:dyDescent="0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</row>
    <row r="123" spans="1:27" ht="12" customHeight="1" x14ac:dyDescent="0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</row>
    <row r="124" spans="1:27" ht="12" customHeight="1" x14ac:dyDescent="0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</row>
    <row r="125" spans="1:27" ht="12" customHeight="1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</row>
    <row r="126" spans="1:27" ht="12" customHeight="1" x14ac:dyDescent="0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</row>
    <row r="127" spans="1:27" ht="12" customHeight="1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</row>
    <row r="128" spans="1:27" ht="12" customHeight="1" x14ac:dyDescent="0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</row>
    <row r="129" spans="1:27" ht="12" customHeight="1" x14ac:dyDescent="0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</row>
    <row r="130" spans="1:27" ht="12" customHeight="1" x14ac:dyDescent="0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</row>
    <row r="131" spans="1:27" ht="12" customHeight="1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</row>
    <row r="132" spans="1:27" ht="12" customHeight="1" x14ac:dyDescent="0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</row>
    <row r="133" spans="1:27" ht="12" customHeight="1" x14ac:dyDescent="0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</row>
    <row r="134" spans="1:27" ht="12" customHeight="1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</row>
    <row r="135" spans="1:27" ht="12" customHeight="1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</row>
    <row r="136" spans="1:27" ht="12" customHeight="1" x14ac:dyDescent="0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</row>
    <row r="137" spans="1:27" ht="12" customHeight="1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</row>
    <row r="138" spans="1:27" ht="12" customHeight="1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</row>
    <row r="139" spans="1:27" ht="12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</row>
    <row r="140" spans="1:27" ht="12" customHeight="1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</row>
    <row r="141" spans="1:27" ht="12" customHeight="1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</row>
    <row r="142" spans="1:27" ht="12" customHeight="1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</row>
    <row r="143" spans="1:27" ht="12" customHeight="1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</row>
    <row r="144" spans="1:27" ht="12" customHeight="1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</row>
    <row r="145" spans="1:27" ht="12" customHeight="1" x14ac:dyDescent="0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</row>
    <row r="146" spans="1:27" ht="12" customHeight="1" x14ac:dyDescent="0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</row>
    <row r="147" spans="1:27" ht="12" customHeight="1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</row>
    <row r="148" spans="1:27" ht="12" customHeight="1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</row>
    <row r="149" spans="1:27" ht="12" customHeight="1" x14ac:dyDescent="0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</row>
    <row r="150" spans="1:27" ht="12" customHeight="1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</row>
    <row r="151" spans="1:27" ht="12" customHeight="1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</row>
    <row r="152" spans="1:27" ht="12" customHeight="1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</row>
    <row r="153" spans="1:27" ht="12" customHeight="1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</row>
    <row r="154" spans="1:27" ht="12" customHeight="1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</row>
    <row r="155" spans="1:27" ht="12" customHeight="1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</row>
    <row r="156" spans="1:27" ht="12" customHeight="1" x14ac:dyDescent="0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</row>
    <row r="157" spans="1:27" ht="12" customHeight="1" x14ac:dyDescent="0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</row>
    <row r="158" spans="1:27" ht="12" customHeight="1" x14ac:dyDescent="0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</row>
    <row r="159" spans="1:27" ht="12" customHeight="1" x14ac:dyDescent="0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</row>
    <row r="160" spans="1:27" ht="12" customHeight="1" x14ac:dyDescent="0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</row>
    <row r="161" spans="1:27" ht="12" customHeight="1" x14ac:dyDescent="0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</row>
    <row r="162" spans="1:27" ht="12" customHeight="1" x14ac:dyDescent="0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</row>
    <row r="163" spans="1:27" ht="12" customHeight="1" x14ac:dyDescent="0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</row>
    <row r="164" spans="1:27" ht="12" customHeight="1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</row>
    <row r="165" spans="1:27" ht="12" customHeight="1" x14ac:dyDescent="0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</row>
    <row r="166" spans="1:27" ht="12" customHeight="1" x14ac:dyDescent="0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</row>
    <row r="167" spans="1:27" ht="12" customHeight="1" x14ac:dyDescent="0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</row>
    <row r="168" spans="1:27" ht="12" customHeight="1" x14ac:dyDescent="0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</row>
    <row r="169" spans="1:27" ht="12" customHeight="1" x14ac:dyDescent="0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</row>
    <row r="170" spans="1:27" ht="12" customHeight="1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</row>
    <row r="171" spans="1:27" ht="12" customHeight="1" x14ac:dyDescent="0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</row>
    <row r="172" spans="1:27" ht="12" customHeight="1" x14ac:dyDescent="0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</row>
    <row r="173" spans="1:27" ht="12" customHeight="1" x14ac:dyDescent="0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</row>
    <row r="174" spans="1:27" ht="12" customHeight="1" x14ac:dyDescent="0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</row>
    <row r="175" spans="1:27" ht="12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</row>
    <row r="176" spans="1:27" ht="12" customHeight="1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</row>
    <row r="177" spans="1:27" ht="12" customHeight="1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</row>
    <row r="178" spans="1:27" ht="12" customHeight="1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</row>
    <row r="179" spans="1:27" ht="12" customHeight="1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</row>
    <row r="180" spans="1:27" ht="12" customHeight="1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</row>
    <row r="181" spans="1:27" ht="12" customHeight="1" x14ac:dyDescent="0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</row>
    <row r="182" spans="1:27" ht="12" customHeight="1" x14ac:dyDescent="0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</row>
    <row r="183" spans="1:27" ht="12" customHeight="1" x14ac:dyDescent="0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</row>
    <row r="184" spans="1:27" ht="12" customHeight="1" x14ac:dyDescent="0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</row>
    <row r="185" spans="1:27" ht="12" customHeight="1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</row>
    <row r="186" spans="1:27" ht="12" customHeight="1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</row>
    <row r="187" spans="1:27" ht="12" customHeight="1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</row>
    <row r="188" spans="1:27" ht="12" customHeight="1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</row>
    <row r="189" spans="1:27" ht="12" customHeight="1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</row>
    <row r="190" spans="1:27" ht="12" customHeight="1" x14ac:dyDescent="0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</row>
    <row r="191" spans="1:27" ht="12" customHeight="1" x14ac:dyDescent="0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</row>
    <row r="192" spans="1:27" ht="12" customHeight="1" x14ac:dyDescent="0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</row>
    <row r="193" spans="1:27" ht="12" customHeight="1" x14ac:dyDescent="0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</row>
    <row r="194" spans="1:27" ht="12" customHeight="1" x14ac:dyDescent="0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</row>
    <row r="195" spans="1:27" ht="12" customHeight="1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</row>
    <row r="196" spans="1:27" ht="12" customHeight="1" x14ac:dyDescent="0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</row>
    <row r="197" spans="1:27" ht="12" customHeight="1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</row>
    <row r="198" spans="1:27" ht="12" customHeight="1" x14ac:dyDescent="0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</row>
    <row r="199" spans="1:27" ht="12" customHeight="1" x14ac:dyDescent="0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</row>
    <row r="200" spans="1:27" ht="12" customHeight="1" x14ac:dyDescent="0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</row>
    <row r="201" spans="1:27" ht="12" customHeight="1" x14ac:dyDescent="0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</row>
    <row r="202" spans="1:27" ht="12" customHeight="1" x14ac:dyDescent="0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</row>
    <row r="203" spans="1:27" ht="12" customHeight="1" x14ac:dyDescent="0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</row>
    <row r="204" spans="1:27" ht="12" customHeight="1" x14ac:dyDescent="0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</row>
    <row r="205" spans="1:27" ht="12" customHeight="1" x14ac:dyDescent="0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</row>
    <row r="206" spans="1:27" ht="12" customHeight="1" x14ac:dyDescent="0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</row>
    <row r="207" spans="1:27" ht="12" customHeight="1" x14ac:dyDescent="0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</row>
    <row r="208" spans="1:27" ht="12" customHeight="1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</row>
    <row r="209" spans="1:27" ht="12" customHeight="1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</row>
    <row r="210" spans="1:27" ht="12" customHeight="1" x14ac:dyDescent="0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</row>
    <row r="211" spans="1:27" ht="12" customHeight="1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</row>
    <row r="212" spans="1:27" ht="12" customHeight="1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</row>
    <row r="213" spans="1:27" ht="12" customHeight="1" x14ac:dyDescent="0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</row>
    <row r="214" spans="1:27" ht="12" customHeight="1" x14ac:dyDescent="0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</row>
    <row r="215" spans="1:27" ht="12" customHeight="1" x14ac:dyDescent="0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</row>
    <row r="216" spans="1:27" ht="12" customHeight="1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</row>
    <row r="217" spans="1:27" ht="12" customHeight="1" x14ac:dyDescent="0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</row>
    <row r="218" spans="1:27" ht="12" customHeight="1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</row>
    <row r="219" spans="1:27" ht="12" customHeight="1" x14ac:dyDescent="0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</row>
    <row r="220" spans="1:27" ht="12" customHeight="1" x14ac:dyDescent="0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</row>
    <row r="221" spans="1:27" ht="12" customHeight="1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</row>
    <row r="222" spans="1:27" ht="12" customHeight="1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</row>
    <row r="223" spans="1:27" ht="12" customHeight="1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</row>
    <row r="224" spans="1:27" ht="12" customHeight="1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</row>
    <row r="225" spans="1:27" ht="12" customHeight="1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</row>
    <row r="226" spans="1:27" ht="12" customHeight="1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</row>
    <row r="227" spans="1:27" ht="12" customHeight="1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</row>
    <row r="228" spans="1:27" ht="12" customHeight="1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</row>
    <row r="229" spans="1:27" ht="12" customHeight="1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</row>
    <row r="230" spans="1:27" ht="12" customHeight="1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</row>
    <row r="231" spans="1:27" ht="12" customHeight="1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</row>
    <row r="232" spans="1:27" ht="12" customHeight="1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</row>
    <row r="233" spans="1:27" ht="12" customHeight="1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</row>
    <row r="234" spans="1:27" ht="12" customHeight="1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</row>
    <row r="235" spans="1:27" ht="12" customHeight="1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</row>
    <row r="236" spans="1:27" ht="12" customHeight="1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</row>
    <row r="237" spans="1:27" ht="12" customHeight="1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</row>
    <row r="238" spans="1:27" ht="12" customHeight="1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</row>
    <row r="239" spans="1:27" ht="12" customHeight="1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</row>
    <row r="240" spans="1:27" ht="12" customHeight="1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</row>
    <row r="241" spans="1:27" ht="12" customHeight="1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</row>
    <row r="242" spans="1:27" ht="12" customHeight="1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</row>
    <row r="243" spans="1:27" ht="12" customHeight="1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</row>
    <row r="244" spans="1:27" ht="12" customHeight="1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</row>
    <row r="245" spans="1:27" ht="12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</row>
    <row r="246" spans="1:27" ht="12" customHeight="1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</row>
    <row r="247" spans="1:27" ht="12" customHeight="1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</row>
    <row r="248" spans="1:27" ht="12" customHeight="1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</row>
    <row r="249" spans="1:27" ht="12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</row>
    <row r="250" spans="1:27" ht="12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</row>
    <row r="251" spans="1:27" ht="12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</row>
    <row r="252" spans="1:27" ht="12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</row>
    <row r="253" spans="1:27" ht="12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</row>
    <row r="254" spans="1:27" ht="12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</row>
    <row r="255" spans="1:27" ht="12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</row>
    <row r="256" spans="1:27" ht="12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</row>
    <row r="257" spans="1:27" ht="12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</row>
    <row r="258" spans="1:27" ht="12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</row>
    <row r="259" spans="1:27" ht="12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</row>
    <row r="260" spans="1:27" ht="12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</row>
    <row r="261" spans="1:27" ht="12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</row>
    <row r="262" spans="1:27" ht="12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</row>
    <row r="263" spans="1:27" ht="12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</row>
    <row r="264" spans="1:27" ht="12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</row>
    <row r="265" spans="1:27" ht="12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</row>
    <row r="266" spans="1:27" ht="12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</row>
    <row r="267" spans="1:27" ht="12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</row>
    <row r="268" spans="1:27" ht="12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</row>
    <row r="269" spans="1:27" ht="12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</row>
    <row r="270" spans="1:27" ht="12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</row>
    <row r="271" spans="1:27" ht="12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</row>
    <row r="272" spans="1:27" ht="12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</row>
    <row r="273" spans="1:27" ht="12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</row>
    <row r="274" spans="1:27" ht="12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</row>
    <row r="275" spans="1:27" ht="12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</row>
    <row r="276" spans="1:27" ht="12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</row>
    <row r="277" spans="1:27" ht="12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</row>
    <row r="278" spans="1:27" ht="12" customHeight="1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</row>
    <row r="279" spans="1:27" ht="12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</row>
    <row r="280" spans="1:27" ht="12" customHeight="1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</row>
    <row r="281" spans="1:27" ht="12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</row>
    <row r="282" spans="1:27" ht="12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</row>
    <row r="283" spans="1:27" ht="12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</row>
    <row r="284" spans="1:27" ht="12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</row>
    <row r="285" spans="1:27" ht="12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</row>
    <row r="286" spans="1:27" ht="12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</row>
    <row r="287" spans="1:27" ht="12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</row>
    <row r="288" spans="1:27" ht="12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</row>
    <row r="289" spans="1:27" ht="12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</row>
    <row r="290" spans="1:27" ht="12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</row>
    <row r="291" spans="1:27" ht="12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</row>
    <row r="292" spans="1:27" ht="12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</row>
    <row r="293" spans="1:27" ht="12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</row>
    <row r="294" spans="1:27" ht="12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</row>
    <row r="295" spans="1:27" ht="12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</row>
    <row r="296" spans="1:27" ht="12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</row>
    <row r="297" spans="1:27" ht="12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</row>
    <row r="298" spans="1:27" ht="12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</row>
    <row r="299" spans="1:27" ht="12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</row>
    <row r="300" spans="1:27" ht="12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</row>
    <row r="301" spans="1:27" ht="12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</row>
    <row r="302" spans="1:27" ht="12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</row>
    <row r="303" spans="1:27" ht="12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</row>
    <row r="304" spans="1:27" ht="12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</row>
    <row r="305" spans="1:27" ht="12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</row>
    <row r="306" spans="1:27" ht="12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</row>
    <row r="307" spans="1:27" ht="12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</row>
    <row r="308" spans="1:27" ht="12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</row>
    <row r="309" spans="1:27" ht="12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</row>
    <row r="310" spans="1:27" ht="12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</row>
    <row r="311" spans="1:27" ht="12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</row>
    <row r="312" spans="1:27" ht="12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</row>
    <row r="313" spans="1:27" ht="12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</row>
    <row r="314" spans="1:27" ht="12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</row>
    <row r="315" spans="1:27" ht="12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</row>
    <row r="316" spans="1:27" ht="12" customHeight="1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</row>
    <row r="317" spans="1:27" ht="12" customHeight="1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</row>
    <row r="318" spans="1:27" ht="12" customHeight="1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</row>
    <row r="319" spans="1:27" ht="12" customHeight="1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</row>
    <row r="320" spans="1:27" ht="12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</row>
    <row r="321" spans="1:27" ht="12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</row>
    <row r="322" spans="1:27" ht="12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</row>
    <row r="323" spans="1:27" ht="12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</row>
    <row r="324" spans="1:27" ht="12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</row>
    <row r="325" spans="1:27" ht="12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</row>
    <row r="326" spans="1:27" ht="12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</row>
    <row r="327" spans="1:27" ht="12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</row>
    <row r="328" spans="1:27" ht="12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</row>
    <row r="329" spans="1:27" ht="12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</row>
    <row r="330" spans="1:27" ht="12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</row>
    <row r="331" spans="1:27" ht="12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</row>
    <row r="332" spans="1:27" ht="12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</row>
    <row r="333" spans="1:27" ht="12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</row>
    <row r="334" spans="1:27" ht="12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</row>
    <row r="335" spans="1:27" ht="12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</row>
    <row r="336" spans="1:27" ht="12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</row>
    <row r="337" spans="1:27" ht="12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</row>
    <row r="338" spans="1:27" ht="12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</row>
    <row r="339" spans="1:27" ht="12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</row>
    <row r="340" spans="1:27" ht="12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</row>
    <row r="341" spans="1:27" ht="12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</row>
    <row r="342" spans="1:27" ht="12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</row>
    <row r="343" spans="1:27" ht="12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</row>
    <row r="344" spans="1:27" ht="12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</row>
    <row r="345" spans="1:27" ht="12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</row>
    <row r="346" spans="1:27" ht="12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</row>
    <row r="347" spans="1:27" ht="12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</row>
    <row r="348" spans="1:27" ht="12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</row>
    <row r="349" spans="1:27" ht="12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</row>
    <row r="350" spans="1:27" ht="12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</row>
    <row r="351" spans="1:27" ht="12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</row>
    <row r="352" spans="1:27" ht="12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</row>
    <row r="353" spans="1:27" ht="12" customHeight="1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</row>
    <row r="354" spans="1:27" ht="12" customHeight="1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</row>
    <row r="355" spans="1:27" ht="12" customHeight="1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</row>
    <row r="356" spans="1:27" ht="12" customHeight="1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</row>
    <row r="357" spans="1:27" ht="12" customHeight="1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</row>
    <row r="358" spans="1:27" ht="12" customHeight="1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</row>
    <row r="359" spans="1:27" ht="12" customHeight="1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</row>
    <row r="360" spans="1:27" ht="12" customHeight="1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</row>
    <row r="361" spans="1:27" ht="12" customHeight="1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</row>
    <row r="362" spans="1:27" ht="12" customHeight="1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</row>
    <row r="363" spans="1:27" ht="12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</row>
    <row r="364" spans="1:27" ht="12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</row>
    <row r="365" spans="1:27" ht="12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</row>
    <row r="366" spans="1:27" ht="12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</row>
    <row r="367" spans="1:27" ht="12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</row>
    <row r="368" spans="1:27" ht="12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</row>
    <row r="369" spans="1:27" ht="12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</row>
    <row r="370" spans="1:27" ht="12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</row>
    <row r="371" spans="1:27" ht="12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</row>
    <row r="372" spans="1:27" ht="12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</row>
    <row r="373" spans="1:27" ht="12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</row>
    <row r="374" spans="1:27" ht="12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</row>
    <row r="375" spans="1:27" ht="12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</row>
    <row r="376" spans="1:27" ht="12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</row>
    <row r="377" spans="1:27" ht="12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</row>
    <row r="378" spans="1:27" ht="12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</row>
    <row r="379" spans="1:27" ht="12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</row>
    <row r="380" spans="1:27" ht="12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</row>
    <row r="381" spans="1:27" ht="12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</row>
    <row r="382" spans="1:27" ht="12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</row>
    <row r="383" spans="1:27" ht="12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</row>
    <row r="384" spans="1:27" ht="12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</row>
    <row r="385" spans="1:27" ht="12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</row>
    <row r="386" spans="1:27" ht="12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</row>
    <row r="387" spans="1:27" ht="12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</row>
    <row r="388" spans="1:27" ht="12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</row>
    <row r="389" spans="1:27" ht="12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</row>
    <row r="390" spans="1:27" ht="12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</row>
    <row r="391" spans="1:27" ht="12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</row>
    <row r="392" spans="1:27" ht="12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</row>
    <row r="393" spans="1:27" ht="12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</row>
    <row r="394" spans="1:27" ht="12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</row>
    <row r="395" spans="1:27" ht="12" customHeight="1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</row>
    <row r="396" spans="1:27" ht="12" customHeight="1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</row>
    <row r="397" spans="1:27" ht="12" customHeight="1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</row>
    <row r="398" spans="1:27" ht="12" customHeight="1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</row>
    <row r="399" spans="1:27" ht="12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</row>
    <row r="400" spans="1:27" ht="12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</row>
    <row r="401" spans="1:27" ht="12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</row>
    <row r="402" spans="1:27" ht="12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</row>
    <row r="403" spans="1:27" ht="12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</row>
    <row r="404" spans="1:27" ht="12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</row>
    <row r="405" spans="1:27" ht="12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</row>
    <row r="406" spans="1:27" ht="12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</row>
    <row r="407" spans="1:27" ht="12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</row>
    <row r="408" spans="1:27" ht="12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</row>
    <row r="409" spans="1:27" ht="12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</row>
    <row r="410" spans="1:27" ht="12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</row>
    <row r="411" spans="1:27" ht="12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</row>
    <row r="412" spans="1:27" ht="12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</row>
    <row r="413" spans="1:27" ht="12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</row>
    <row r="414" spans="1:27" ht="12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</row>
    <row r="415" spans="1:27" ht="12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</row>
    <row r="416" spans="1:27" ht="12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</row>
    <row r="417" spans="1:27" ht="12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</row>
    <row r="418" spans="1:27" ht="12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</row>
    <row r="419" spans="1:27" ht="12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</row>
    <row r="420" spans="1:27" ht="12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</row>
    <row r="421" spans="1:27" ht="12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</row>
    <row r="422" spans="1:27" ht="12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</row>
    <row r="423" spans="1:27" ht="12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</row>
    <row r="424" spans="1:27" ht="12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</row>
    <row r="425" spans="1:27" ht="12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</row>
    <row r="426" spans="1:27" ht="12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</row>
    <row r="427" spans="1:27" ht="12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</row>
    <row r="428" spans="1:27" ht="12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</row>
    <row r="429" spans="1:27" ht="12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</row>
    <row r="430" spans="1:27" ht="12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</row>
    <row r="431" spans="1:27" ht="12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</row>
    <row r="432" spans="1:27" ht="12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</row>
    <row r="433" spans="1:27" ht="12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</row>
    <row r="434" spans="1:27" ht="12" customHeight="1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</row>
    <row r="435" spans="1:27" ht="12" customHeight="1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</row>
    <row r="436" spans="1:27" ht="12" customHeight="1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</row>
    <row r="437" spans="1:27" ht="12" customHeight="1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</row>
    <row r="438" spans="1:27" ht="12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</row>
    <row r="439" spans="1:27" ht="12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</row>
    <row r="440" spans="1:27" ht="12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</row>
    <row r="441" spans="1:27" ht="12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</row>
    <row r="442" spans="1:27" ht="12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</row>
    <row r="443" spans="1:27" ht="12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</row>
    <row r="444" spans="1:27" ht="12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</row>
    <row r="445" spans="1:27" ht="12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</row>
    <row r="446" spans="1:27" ht="12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</row>
    <row r="447" spans="1:27" ht="12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</row>
    <row r="448" spans="1:27" ht="12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</row>
    <row r="449" spans="1:27" ht="12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</row>
    <row r="450" spans="1:27" ht="12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</row>
    <row r="451" spans="1:27" ht="12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</row>
    <row r="452" spans="1:27" ht="12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</row>
    <row r="453" spans="1:27" ht="12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</row>
    <row r="454" spans="1:27" ht="12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</row>
    <row r="455" spans="1:27" ht="12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</row>
    <row r="456" spans="1:27" ht="12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</row>
    <row r="457" spans="1:27" ht="12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</row>
    <row r="458" spans="1:27" ht="12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</row>
    <row r="459" spans="1:27" ht="12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</row>
    <row r="460" spans="1:27" ht="12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</row>
    <row r="461" spans="1:27" ht="12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</row>
    <row r="462" spans="1:27" ht="12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</row>
    <row r="463" spans="1:27" ht="12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</row>
    <row r="464" spans="1:27" ht="12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</row>
    <row r="465" spans="1:27" ht="12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</row>
    <row r="466" spans="1:27" ht="12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</row>
    <row r="467" spans="1:27" ht="12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</row>
    <row r="468" spans="1:27" ht="12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</row>
    <row r="469" spans="1:27" ht="12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</row>
    <row r="470" spans="1:27" ht="12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</row>
    <row r="471" spans="1:27" ht="12" customHeight="1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</row>
    <row r="472" spans="1:27" ht="12" customHeight="1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</row>
    <row r="473" spans="1:27" ht="12" customHeight="1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</row>
    <row r="474" spans="1:27" ht="12" customHeight="1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</row>
    <row r="475" spans="1:27" ht="12" customHeight="1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</row>
    <row r="476" spans="1:27" ht="12" customHeight="1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</row>
    <row r="477" spans="1:27" ht="12" customHeight="1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</row>
    <row r="478" spans="1:27" ht="12" customHeight="1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</row>
    <row r="479" spans="1:27" ht="12" customHeight="1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</row>
    <row r="480" spans="1:27" ht="12" customHeight="1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</row>
    <row r="481" spans="1:27" ht="12" customHeight="1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</row>
    <row r="482" spans="1:27" ht="12" customHeight="1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</row>
    <row r="483" spans="1:27" ht="12" customHeight="1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</row>
    <row r="484" spans="1:27" ht="12" customHeight="1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</row>
    <row r="485" spans="1:27" ht="12" customHeight="1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</row>
    <row r="486" spans="1:27" ht="12" customHeight="1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</row>
    <row r="487" spans="1:27" ht="12" customHeight="1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</row>
    <row r="488" spans="1:27" ht="12" customHeight="1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</row>
    <row r="489" spans="1:27" ht="12" customHeight="1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</row>
    <row r="490" spans="1:27" ht="12" customHeight="1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</row>
    <row r="491" spans="1:27" ht="12" customHeight="1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</row>
    <row r="492" spans="1:27" ht="12" customHeight="1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</row>
    <row r="493" spans="1:27" ht="12" customHeight="1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</row>
    <row r="494" spans="1:27" ht="12" customHeight="1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</row>
    <row r="495" spans="1:27" ht="12" customHeight="1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</row>
    <row r="496" spans="1:27" ht="12" customHeight="1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</row>
    <row r="497" spans="1:27" ht="12" customHeight="1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</row>
    <row r="498" spans="1:27" ht="12" customHeight="1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</row>
    <row r="499" spans="1:27" ht="12" customHeight="1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</row>
    <row r="500" spans="1:27" ht="12" customHeight="1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</row>
    <row r="501" spans="1:27" ht="12" customHeight="1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</row>
    <row r="502" spans="1:27" ht="12" customHeight="1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</row>
    <row r="503" spans="1:27" ht="12" customHeight="1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</row>
    <row r="504" spans="1:27" ht="12" customHeight="1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</row>
    <row r="505" spans="1:27" ht="12" customHeight="1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</row>
    <row r="506" spans="1:27" ht="12" customHeight="1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</row>
    <row r="507" spans="1:27" ht="12" customHeight="1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</row>
    <row r="508" spans="1:27" ht="12" customHeight="1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</row>
    <row r="509" spans="1:27" ht="12" customHeight="1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</row>
    <row r="510" spans="1:27" ht="12" customHeight="1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</row>
    <row r="511" spans="1:27" ht="12" customHeight="1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</row>
    <row r="512" spans="1:27" ht="12" customHeight="1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</row>
    <row r="513" spans="1:27" ht="12" customHeight="1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</row>
    <row r="514" spans="1:27" ht="12" customHeight="1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</row>
    <row r="515" spans="1:27" ht="12" customHeight="1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</row>
    <row r="516" spans="1:27" ht="12" customHeight="1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</row>
    <row r="517" spans="1:27" ht="12" customHeight="1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</row>
    <row r="518" spans="1:27" ht="12" customHeight="1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</row>
    <row r="519" spans="1:27" ht="12" customHeight="1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</row>
    <row r="520" spans="1:27" ht="12" customHeight="1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</row>
    <row r="521" spans="1:27" ht="12" customHeight="1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</row>
    <row r="522" spans="1:27" ht="12" customHeight="1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</row>
    <row r="523" spans="1:27" ht="12" customHeight="1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</row>
    <row r="524" spans="1:27" ht="12" customHeight="1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</row>
    <row r="525" spans="1:27" ht="12" customHeight="1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</row>
    <row r="526" spans="1:27" ht="12" customHeight="1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</row>
    <row r="527" spans="1:27" ht="12" customHeight="1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</row>
    <row r="528" spans="1:27" ht="12" customHeight="1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</row>
    <row r="529" spans="1:27" ht="12" customHeight="1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</row>
    <row r="530" spans="1:27" ht="12" customHeight="1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</row>
    <row r="531" spans="1:27" ht="12" customHeight="1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</row>
    <row r="532" spans="1:27" ht="12" customHeight="1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</row>
    <row r="533" spans="1:27" ht="12" customHeight="1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</row>
    <row r="534" spans="1:27" ht="12" customHeight="1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</row>
    <row r="535" spans="1:27" ht="12" customHeight="1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</row>
    <row r="536" spans="1:27" ht="12" customHeight="1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</row>
    <row r="537" spans="1:27" ht="12" customHeight="1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</row>
    <row r="538" spans="1:27" ht="12" customHeight="1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</row>
    <row r="539" spans="1:27" ht="12" customHeight="1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</row>
    <row r="540" spans="1:27" ht="12" customHeight="1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</row>
    <row r="541" spans="1:27" ht="12" customHeight="1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</row>
    <row r="542" spans="1:27" ht="12" customHeight="1" x14ac:dyDescent="0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</row>
    <row r="543" spans="1:27" ht="12" customHeight="1" x14ac:dyDescent="0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</row>
    <row r="544" spans="1:27" ht="12" customHeight="1" x14ac:dyDescent="0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</row>
    <row r="545" spans="1:27" ht="12" customHeight="1" x14ac:dyDescent="0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</row>
    <row r="546" spans="1:27" ht="12" customHeight="1" x14ac:dyDescent="0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</row>
    <row r="547" spans="1:27" ht="12" customHeight="1" x14ac:dyDescent="0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</row>
    <row r="548" spans="1:27" ht="12" customHeight="1" x14ac:dyDescent="0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</row>
    <row r="549" spans="1:27" ht="12" customHeight="1" x14ac:dyDescent="0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</row>
    <row r="550" spans="1:27" ht="12" customHeight="1" x14ac:dyDescent="0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</row>
    <row r="551" spans="1:27" ht="12" customHeight="1" x14ac:dyDescent="0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</row>
    <row r="552" spans="1:27" ht="12" customHeight="1" x14ac:dyDescent="0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</row>
    <row r="553" spans="1:27" ht="12" customHeight="1" x14ac:dyDescent="0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</row>
    <row r="554" spans="1:27" ht="12" customHeight="1" x14ac:dyDescent="0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</row>
    <row r="555" spans="1:27" ht="12" customHeight="1" x14ac:dyDescent="0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</row>
    <row r="556" spans="1:27" ht="12" customHeight="1" x14ac:dyDescent="0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</row>
    <row r="557" spans="1:27" ht="12" customHeight="1" x14ac:dyDescent="0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</row>
    <row r="558" spans="1:27" ht="12" customHeight="1" x14ac:dyDescent="0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</row>
    <row r="559" spans="1:27" ht="12" customHeight="1" x14ac:dyDescent="0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</row>
    <row r="560" spans="1:27" ht="12" customHeight="1" x14ac:dyDescent="0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</row>
    <row r="561" spans="1:27" ht="12" customHeight="1" x14ac:dyDescent="0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</row>
    <row r="562" spans="1:27" ht="12" customHeight="1" x14ac:dyDescent="0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</row>
    <row r="563" spans="1:27" ht="12" customHeight="1" x14ac:dyDescent="0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</row>
    <row r="564" spans="1:27" ht="12" customHeight="1" x14ac:dyDescent="0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</row>
    <row r="565" spans="1:27" ht="12" customHeight="1" x14ac:dyDescent="0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</row>
    <row r="566" spans="1:27" ht="12" customHeight="1" x14ac:dyDescent="0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</row>
    <row r="567" spans="1:27" ht="12" customHeight="1" x14ac:dyDescent="0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</row>
    <row r="568" spans="1:27" ht="12" customHeight="1" x14ac:dyDescent="0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</row>
    <row r="569" spans="1:27" ht="12" customHeight="1" x14ac:dyDescent="0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</row>
    <row r="570" spans="1:27" ht="12" customHeight="1" x14ac:dyDescent="0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</row>
    <row r="571" spans="1:27" ht="12" customHeight="1" x14ac:dyDescent="0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</row>
    <row r="572" spans="1:27" ht="12" customHeight="1" x14ac:dyDescent="0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</row>
    <row r="573" spans="1:27" ht="12" customHeight="1" x14ac:dyDescent="0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</row>
    <row r="574" spans="1:27" ht="12" customHeight="1" x14ac:dyDescent="0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</row>
    <row r="575" spans="1:27" ht="12" customHeight="1" x14ac:dyDescent="0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</row>
    <row r="576" spans="1:27" ht="12" customHeight="1" x14ac:dyDescent="0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</row>
    <row r="577" spans="1:27" ht="12" customHeight="1" x14ac:dyDescent="0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</row>
    <row r="578" spans="1:27" ht="12" customHeight="1" x14ac:dyDescent="0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</row>
    <row r="579" spans="1:27" ht="12" customHeight="1" x14ac:dyDescent="0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</row>
    <row r="580" spans="1:27" ht="12" customHeight="1" x14ac:dyDescent="0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</row>
    <row r="581" spans="1:27" ht="12" customHeight="1" x14ac:dyDescent="0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</row>
    <row r="582" spans="1:27" ht="12" customHeight="1" x14ac:dyDescent="0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</row>
    <row r="583" spans="1:27" ht="12" customHeight="1" x14ac:dyDescent="0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</row>
    <row r="584" spans="1:27" ht="12" customHeight="1" x14ac:dyDescent="0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</row>
    <row r="585" spans="1:27" ht="12" customHeight="1" x14ac:dyDescent="0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</row>
    <row r="586" spans="1:27" ht="12" customHeight="1" x14ac:dyDescent="0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</row>
    <row r="587" spans="1:27" ht="12" customHeight="1" x14ac:dyDescent="0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</row>
    <row r="588" spans="1:27" ht="12" customHeight="1" x14ac:dyDescent="0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</row>
    <row r="589" spans="1:27" ht="12" customHeight="1" x14ac:dyDescent="0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</row>
    <row r="590" spans="1:27" ht="12" customHeight="1" x14ac:dyDescent="0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</row>
    <row r="591" spans="1:27" ht="12" customHeight="1" x14ac:dyDescent="0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</row>
    <row r="592" spans="1:27" ht="12" customHeight="1" x14ac:dyDescent="0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</row>
    <row r="593" spans="1:27" ht="12" customHeight="1" x14ac:dyDescent="0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</row>
    <row r="594" spans="1:27" ht="12" customHeight="1" x14ac:dyDescent="0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</row>
    <row r="595" spans="1:27" ht="12" customHeight="1" x14ac:dyDescent="0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</row>
    <row r="596" spans="1:27" ht="12" customHeight="1" x14ac:dyDescent="0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</row>
    <row r="597" spans="1:27" ht="12" customHeight="1" x14ac:dyDescent="0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</row>
    <row r="598" spans="1:27" ht="12" customHeight="1" x14ac:dyDescent="0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</row>
    <row r="599" spans="1:27" ht="12" customHeight="1" x14ac:dyDescent="0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</row>
    <row r="600" spans="1:27" ht="12" customHeight="1" x14ac:dyDescent="0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</row>
    <row r="601" spans="1:27" ht="12" customHeight="1" x14ac:dyDescent="0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</row>
    <row r="602" spans="1:27" ht="12" customHeight="1" x14ac:dyDescent="0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</row>
    <row r="603" spans="1:27" ht="12" customHeight="1" x14ac:dyDescent="0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</row>
    <row r="604" spans="1:27" ht="12" customHeight="1" x14ac:dyDescent="0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</row>
    <row r="605" spans="1:27" ht="12" customHeight="1" x14ac:dyDescent="0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</row>
    <row r="606" spans="1:27" ht="12" customHeight="1" x14ac:dyDescent="0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</row>
    <row r="607" spans="1:27" ht="12" customHeight="1" x14ac:dyDescent="0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</row>
    <row r="608" spans="1:27" ht="12" customHeight="1" x14ac:dyDescent="0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</row>
    <row r="609" spans="1:27" ht="12" customHeight="1" x14ac:dyDescent="0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</row>
    <row r="610" spans="1:27" ht="12" customHeight="1" x14ac:dyDescent="0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</row>
    <row r="611" spans="1:27" ht="12" customHeight="1" x14ac:dyDescent="0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</row>
    <row r="612" spans="1:27" ht="12" customHeight="1" x14ac:dyDescent="0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</row>
    <row r="613" spans="1:27" ht="12" customHeight="1" x14ac:dyDescent="0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</row>
    <row r="614" spans="1:27" ht="12" customHeight="1" x14ac:dyDescent="0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</row>
    <row r="615" spans="1:27" ht="12" customHeight="1" x14ac:dyDescent="0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</row>
    <row r="616" spans="1:27" ht="12" customHeight="1" x14ac:dyDescent="0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</row>
    <row r="617" spans="1:27" ht="12" customHeight="1" x14ac:dyDescent="0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</row>
    <row r="618" spans="1:27" ht="12" customHeight="1" x14ac:dyDescent="0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</row>
    <row r="619" spans="1:27" ht="12" customHeight="1" x14ac:dyDescent="0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</row>
    <row r="620" spans="1:27" ht="12" customHeight="1" x14ac:dyDescent="0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</row>
    <row r="621" spans="1:27" ht="12" customHeight="1" x14ac:dyDescent="0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</row>
    <row r="622" spans="1:27" ht="12" customHeight="1" x14ac:dyDescent="0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</row>
    <row r="623" spans="1:27" ht="12" customHeight="1" x14ac:dyDescent="0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</row>
    <row r="624" spans="1:27" ht="12" customHeight="1" x14ac:dyDescent="0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</row>
    <row r="625" spans="1:27" ht="12" customHeight="1" x14ac:dyDescent="0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</row>
    <row r="626" spans="1:27" ht="12" customHeight="1" x14ac:dyDescent="0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</row>
    <row r="627" spans="1:27" ht="12" customHeight="1" x14ac:dyDescent="0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</row>
    <row r="628" spans="1:27" ht="12" customHeight="1" x14ac:dyDescent="0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</row>
    <row r="629" spans="1:27" ht="12" customHeight="1" x14ac:dyDescent="0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</row>
    <row r="630" spans="1:27" ht="12" customHeight="1" x14ac:dyDescent="0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</row>
    <row r="631" spans="1:27" ht="12" customHeight="1" x14ac:dyDescent="0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</row>
    <row r="632" spans="1:27" ht="12" customHeight="1" x14ac:dyDescent="0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</row>
    <row r="633" spans="1:27" ht="12" customHeight="1" x14ac:dyDescent="0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</row>
    <row r="634" spans="1:27" ht="12" customHeight="1" x14ac:dyDescent="0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</row>
    <row r="635" spans="1:27" ht="12" customHeight="1" x14ac:dyDescent="0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</row>
    <row r="636" spans="1:27" ht="12" customHeight="1" x14ac:dyDescent="0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</row>
    <row r="637" spans="1:27" ht="12" customHeight="1" x14ac:dyDescent="0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</row>
    <row r="638" spans="1:27" ht="12" customHeight="1" x14ac:dyDescent="0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</row>
    <row r="639" spans="1:27" ht="12" customHeight="1" x14ac:dyDescent="0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</row>
    <row r="640" spans="1:27" ht="12" customHeight="1" x14ac:dyDescent="0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</row>
    <row r="641" spans="1:27" ht="12" customHeight="1" x14ac:dyDescent="0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</row>
    <row r="642" spans="1:27" ht="12" customHeight="1" x14ac:dyDescent="0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</row>
    <row r="643" spans="1:27" ht="12" customHeight="1" x14ac:dyDescent="0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</row>
    <row r="644" spans="1:27" ht="12" customHeight="1" x14ac:dyDescent="0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</row>
    <row r="645" spans="1:27" ht="12" customHeight="1" x14ac:dyDescent="0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</row>
    <row r="646" spans="1:27" ht="12" customHeight="1" x14ac:dyDescent="0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</row>
    <row r="647" spans="1:27" ht="12" customHeight="1" x14ac:dyDescent="0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</row>
    <row r="648" spans="1:27" ht="12" customHeight="1" x14ac:dyDescent="0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</row>
    <row r="649" spans="1:27" ht="12" customHeight="1" x14ac:dyDescent="0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</row>
    <row r="650" spans="1:27" ht="12" customHeight="1" x14ac:dyDescent="0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</row>
    <row r="651" spans="1:27" ht="12" customHeight="1" x14ac:dyDescent="0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</row>
    <row r="652" spans="1:27" ht="12" customHeight="1" x14ac:dyDescent="0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</row>
    <row r="653" spans="1:27" ht="12" customHeight="1" x14ac:dyDescent="0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</row>
    <row r="654" spans="1:27" ht="12" customHeight="1" x14ac:dyDescent="0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</row>
    <row r="655" spans="1:27" ht="12" customHeight="1" x14ac:dyDescent="0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</row>
    <row r="656" spans="1:27" ht="12" customHeight="1" x14ac:dyDescent="0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</row>
    <row r="657" spans="1:27" ht="12" customHeight="1" x14ac:dyDescent="0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</row>
    <row r="658" spans="1:27" ht="12" customHeight="1" x14ac:dyDescent="0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</row>
    <row r="659" spans="1:27" ht="12" customHeight="1" x14ac:dyDescent="0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</row>
    <row r="660" spans="1:27" ht="12" customHeight="1" x14ac:dyDescent="0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</row>
    <row r="661" spans="1:27" ht="12" customHeight="1" x14ac:dyDescent="0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</row>
    <row r="662" spans="1:27" ht="12" customHeight="1" x14ac:dyDescent="0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</row>
    <row r="663" spans="1:27" ht="12" customHeight="1" x14ac:dyDescent="0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</row>
    <row r="664" spans="1:27" ht="12" customHeight="1" x14ac:dyDescent="0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</row>
    <row r="665" spans="1:27" ht="12" customHeight="1" x14ac:dyDescent="0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</row>
    <row r="666" spans="1:27" ht="12" customHeight="1" x14ac:dyDescent="0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</row>
    <row r="667" spans="1:27" ht="12" customHeight="1" x14ac:dyDescent="0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</row>
    <row r="668" spans="1:27" ht="12" customHeight="1" x14ac:dyDescent="0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</row>
    <row r="669" spans="1:27" ht="12" customHeight="1" x14ac:dyDescent="0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</row>
    <row r="670" spans="1:27" ht="12" customHeight="1" x14ac:dyDescent="0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</row>
    <row r="671" spans="1:27" ht="12" customHeight="1" x14ac:dyDescent="0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</row>
    <row r="672" spans="1:27" ht="12" customHeight="1" x14ac:dyDescent="0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</row>
    <row r="673" spans="1:27" ht="12" customHeight="1" x14ac:dyDescent="0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</row>
    <row r="674" spans="1:27" ht="12" customHeight="1" x14ac:dyDescent="0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</row>
    <row r="675" spans="1:27" ht="12" customHeight="1" x14ac:dyDescent="0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</row>
    <row r="676" spans="1:27" ht="12" customHeight="1" x14ac:dyDescent="0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</row>
    <row r="677" spans="1:27" ht="12" customHeight="1" x14ac:dyDescent="0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</row>
    <row r="678" spans="1:27" ht="12" customHeight="1" x14ac:dyDescent="0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</row>
    <row r="679" spans="1:27" ht="12" customHeight="1" x14ac:dyDescent="0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</row>
    <row r="680" spans="1:27" ht="12" customHeight="1" x14ac:dyDescent="0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</row>
    <row r="681" spans="1:27" ht="12" customHeight="1" x14ac:dyDescent="0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</row>
    <row r="682" spans="1:27" ht="12" customHeight="1" x14ac:dyDescent="0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</row>
    <row r="683" spans="1:27" ht="12" customHeight="1" x14ac:dyDescent="0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</row>
    <row r="684" spans="1:27" ht="12" customHeight="1" x14ac:dyDescent="0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</row>
    <row r="685" spans="1:27" ht="12" customHeight="1" x14ac:dyDescent="0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</row>
    <row r="686" spans="1:27" ht="12" customHeight="1" x14ac:dyDescent="0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</row>
    <row r="687" spans="1:27" ht="12" customHeight="1" x14ac:dyDescent="0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</row>
    <row r="688" spans="1:27" ht="12" customHeight="1" x14ac:dyDescent="0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</row>
    <row r="689" spans="1:27" ht="12" customHeight="1" x14ac:dyDescent="0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</row>
    <row r="690" spans="1:27" ht="12" customHeight="1" x14ac:dyDescent="0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</row>
    <row r="691" spans="1:27" ht="12" customHeight="1" x14ac:dyDescent="0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</row>
    <row r="692" spans="1:27" ht="12" customHeight="1" x14ac:dyDescent="0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</row>
    <row r="693" spans="1:27" ht="12" customHeight="1" x14ac:dyDescent="0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</row>
    <row r="694" spans="1:27" ht="12" customHeight="1" x14ac:dyDescent="0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</row>
    <row r="695" spans="1:27" ht="12" customHeight="1" x14ac:dyDescent="0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</row>
    <row r="696" spans="1:27" ht="12" customHeight="1" x14ac:dyDescent="0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</row>
    <row r="697" spans="1:27" ht="12" customHeight="1" x14ac:dyDescent="0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</row>
    <row r="698" spans="1:27" ht="12" customHeight="1" x14ac:dyDescent="0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</row>
    <row r="699" spans="1:27" ht="12" customHeight="1" x14ac:dyDescent="0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</row>
    <row r="700" spans="1:27" ht="12" customHeight="1" x14ac:dyDescent="0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</row>
    <row r="701" spans="1:27" ht="12" customHeight="1" x14ac:dyDescent="0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</row>
    <row r="702" spans="1:27" ht="12" customHeight="1" x14ac:dyDescent="0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</row>
    <row r="703" spans="1:27" ht="12" customHeight="1" x14ac:dyDescent="0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</row>
    <row r="704" spans="1:27" ht="12" customHeight="1" x14ac:dyDescent="0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</row>
    <row r="705" spans="1:27" ht="12" customHeight="1" x14ac:dyDescent="0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</row>
    <row r="706" spans="1:27" ht="12" customHeight="1" x14ac:dyDescent="0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</row>
    <row r="707" spans="1:27" ht="12" customHeight="1" x14ac:dyDescent="0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</row>
    <row r="708" spans="1:27" ht="12" customHeight="1" x14ac:dyDescent="0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</row>
    <row r="709" spans="1:27" ht="12" customHeight="1" x14ac:dyDescent="0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</row>
    <row r="710" spans="1:27" ht="12" customHeight="1" x14ac:dyDescent="0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</row>
    <row r="711" spans="1:27" ht="12" customHeight="1" x14ac:dyDescent="0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</row>
    <row r="712" spans="1:27" ht="12" customHeight="1" x14ac:dyDescent="0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</row>
    <row r="713" spans="1:27" ht="12" customHeight="1" x14ac:dyDescent="0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</row>
    <row r="714" spans="1:27" ht="12" customHeight="1" x14ac:dyDescent="0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</row>
    <row r="715" spans="1:27" ht="12" customHeight="1" x14ac:dyDescent="0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</row>
    <row r="716" spans="1:27" ht="12" customHeight="1" x14ac:dyDescent="0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</row>
    <row r="717" spans="1:27" ht="12" customHeight="1" x14ac:dyDescent="0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</row>
    <row r="718" spans="1:27" ht="12" customHeight="1" x14ac:dyDescent="0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</row>
    <row r="719" spans="1:27" ht="12" customHeight="1" x14ac:dyDescent="0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</row>
    <row r="720" spans="1:27" ht="12" customHeight="1" x14ac:dyDescent="0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</row>
    <row r="721" spans="1:27" ht="12" customHeight="1" x14ac:dyDescent="0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</row>
    <row r="722" spans="1:27" ht="12" customHeight="1" x14ac:dyDescent="0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</row>
    <row r="723" spans="1:27" ht="12" customHeight="1" x14ac:dyDescent="0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</row>
    <row r="724" spans="1:27" ht="12" customHeight="1" x14ac:dyDescent="0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</row>
    <row r="725" spans="1:27" ht="12" customHeight="1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</row>
    <row r="726" spans="1:27" ht="12" customHeight="1" x14ac:dyDescent="0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</row>
    <row r="727" spans="1:27" ht="12" customHeight="1" x14ac:dyDescent="0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</row>
    <row r="728" spans="1:27" ht="12" customHeight="1" x14ac:dyDescent="0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</row>
    <row r="729" spans="1:27" ht="12" customHeight="1" x14ac:dyDescent="0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</row>
    <row r="730" spans="1:27" ht="12" customHeight="1" x14ac:dyDescent="0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</row>
    <row r="731" spans="1:27" ht="12" customHeight="1" x14ac:dyDescent="0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</row>
    <row r="732" spans="1:27" ht="12" customHeight="1" x14ac:dyDescent="0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</row>
    <row r="733" spans="1:27" ht="12" customHeight="1" x14ac:dyDescent="0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</row>
    <row r="734" spans="1:27" ht="12" customHeight="1" x14ac:dyDescent="0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</row>
    <row r="735" spans="1:27" ht="12" customHeight="1" x14ac:dyDescent="0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</row>
    <row r="736" spans="1:27" ht="12" customHeight="1" x14ac:dyDescent="0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</row>
    <row r="737" spans="1:27" ht="12" customHeight="1" x14ac:dyDescent="0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</row>
    <row r="738" spans="1:27" ht="12" customHeight="1" x14ac:dyDescent="0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</row>
    <row r="739" spans="1:27" ht="12" customHeight="1" x14ac:dyDescent="0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</row>
    <row r="740" spans="1:27" ht="12" customHeight="1" x14ac:dyDescent="0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</row>
    <row r="741" spans="1:27" ht="12" customHeight="1" x14ac:dyDescent="0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</row>
    <row r="742" spans="1:27" ht="12" customHeight="1" x14ac:dyDescent="0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</row>
    <row r="743" spans="1:27" ht="12" customHeight="1" x14ac:dyDescent="0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</row>
    <row r="744" spans="1:27" ht="12" customHeight="1" x14ac:dyDescent="0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</row>
    <row r="745" spans="1:27" ht="12" customHeight="1" x14ac:dyDescent="0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</row>
    <row r="746" spans="1:27" ht="12" customHeight="1" x14ac:dyDescent="0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</row>
    <row r="747" spans="1:27" ht="12" customHeight="1" x14ac:dyDescent="0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</row>
    <row r="748" spans="1:27" ht="12" customHeight="1" x14ac:dyDescent="0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</row>
    <row r="749" spans="1:27" ht="12" customHeight="1" x14ac:dyDescent="0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</row>
    <row r="750" spans="1:27" ht="12" customHeight="1" x14ac:dyDescent="0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</row>
    <row r="751" spans="1:27" ht="12" customHeight="1" x14ac:dyDescent="0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</row>
    <row r="752" spans="1:27" ht="12" customHeight="1" x14ac:dyDescent="0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</row>
    <row r="753" spans="1:27" ht="12" customHeight="1" x14ac:dyDescent="0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</row>
    <row r="754" spans="1:27" ht="12" customHeight="1" x14ac:dyDescent="0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</row>
    <row r="755" spans="1:27" ht="12" customHeight="1" x14ac:dyDescent="0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</row>
    <row r="756" spans="1:27" ht="12" customHeight="1" x14ac:dyDescent="0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</row>
    <row r="757" spans="1:27" ht="12" customHeight="1" x14ac:dyDescent="0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</row>
    <row r="758" spans="1:27" ht="12" customHeight="1" x14ac:dyDescent="0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</row>
    <row r="759" spans="1:27" ht="12" customHeight="1" x14ac:dyDescent="0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</row>
    <row r="760" spans="1:27" ht="12" customHeight="1" x14ac:dyDescent="0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</row>
    <row r="761" spans="1:27" ht="12" customHeight="1" x14ac:dyDescent="0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</row>
    <row r="762" spans="1:27" ht="12" customHeight="1" x14ac:dyDescent="0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</row>
    <row r="763" spans="1:27" ht="12" customHeight="1" x14ac:dyDescent="0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</row>
    <row r="764" spans="1:27" ht="12" customHeight="1" x14ac:dyDescent="0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</row>
    <row r="765" spans="1:27" ht="12" customHeight="1" x14ac:dyDescent="0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</row>
    <row r="766" spans="1:27" ht="12" customHeight="1" x14ac:dyDescent="0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</row>
    <row r="767" spans="1:27" ht="12" customHeight="1" x14ac:dyDescent="0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</row>
    <row r="768" spans="1:27" ht="12" customHeight="1" x14ac:dyDescent="0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</row>
    <row r="769" spans="1:27" ht="12" customHeight="1" x14ac:dyDescent="0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</row>
    <row r="770" spans="1:27" ht="12" customHeight="1" x14ac:dyDescent="0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</row>
    <row r="771" spans="1:27" ht="12" customHeight="1" x14ac:dyDescent="0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</row>
    <row r="772" spans="1:27" ht="12" customHeight="1" x14ac:dyDescent="0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</row>
    <row r="773" spans="1:27" ht="12" customHeight="1" x14ac:dyDescent="0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</row>
    <row r="774" spans="1:27" ht="12" customHeight="1" x14ac:dyDescent="0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</row>
    <row r="775" spans="1:27" ht="12" customHeight="1" x14ac:dyDescent="0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</row>
    <row r="776" spans="1:27" ht="12" customHeight="1" x14ac:dyDescent="0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</row>
    <row r="777" spans="1:27" ht="12" customHeight="1" x14ac:dyDescent="0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</row>
    <row r="778" spans="1:27" ht="12" customHeight="1" x14ac:dyDescent="0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</row>
    <row r="779" spans="1:27" ht="12" customHeight="1" x14ac:dyDescent="0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</row>
    <row r="780" spans="1:27" ht="12" customHeight="1" x14ac:dyDescent="0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</row>
    <row r="781" spans="1:27" ht="12" customHeight="1" x14ac:dyDescent="0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</row>
    <row r="782" spans="1:27" ht="12" customHeight="1" x14ac:dyDescent="0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</row>
    <row r="783" spans="1:27" ht="12" customHeight="1" x14ac:dyDescent="0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</row>
    <row r="784" spans="1:27" ht="12" customHeight="1" x14ac:dyDescent="0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</row>
    <row r="785" spans="1:27" ht="12" customHeight="1" x14ac:dyDescent="0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</row>
    <row r="786" spans="1:27" ht="12" customHeight="1" x14ac:dyDescent="0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</row>
    <row r="787" spans="1:27" ht="12" customHeight="1" x14ac:dyDescent="0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</row>
    <row r="788" spans="1:27" ht="12" customHeight="1" x14ac:dyDescent="0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</row>
    <row r="789" spans="1:27" ht="12" customHeight="1" x14ac:dyDescent="0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</row>
    <row r="790" spans="1:27" ht="12" customHeight="1" x14ac:dyDescent="0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</row>
    <row r="791" spans="1:27" ht="12" customHeight="1" x14ac:dyDescent="0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</row>
    <row r="792" spans="1:27" ht="12" customHeight="1" x14ac:dyDescent="0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</row>
    <row r="793" spans="1:27" ht="12" customHeight="1" x14ac:dyDescent="0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</row>
    <row r="794" spans="1:27" ht="12" customHeight="1" x14ac:dyDescent="0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</row>
    <row r="795" spans="1:27" ht="12" customHeight="1" x14ac:dyDescent="0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</row>
    <row r="796" spans="1:27" ht="12" customHeight="1" x14ac:dyDescent="0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</row>
    <row r="797" spans="1:27" ht="12" customHeight="1" x14ac:dyDescent="0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</row>
    <row r="798" spans="1:27" ht="12" customHeight="1" x14ac:dyDescent="0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</row>
    <row r="799" spans="1:27" ht="12" customHeight="1" x14ac:dyDescent="0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</row>
    <row r="800" spans="1:27" ht="12" customHeight="1" x14ac:dyDescent="0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</row>
    <row r="801" spans="1:27" ht="12" customHeight="1" x14ac:dyDescent="0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</row>
    <row r="802" spans="1:27" ht="12" customHeight="1" x14ac:dyDescent="0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</row>
    <row r="803" spans="1:27" ht="12" customHeight="1" x14ac:dyDescent="0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</row>
    <row r="804" spans="1:27" ht="12" customHeight="1" x14ac:dyDescent="0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</row>
    <row r="805" spans="1:27" ht="12" customHeight="1" x14ac:dyDescent="0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</row>
    <row r="806" spans="1:27" ht="12" customHeight="1" x14ac:dyDescent="0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</row>
    <row r="807" spans="1:27" ht="12" customHeight="1" x14ac:dyDescent="0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</row>
    <row r="808" spans="1:27" ht="12" customHeight="1" x14ac:dyDescent="0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</row>
    <row r="809" spans="1:27" ht="12" customHeight="1" x14ac:dyDescent="0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</row>
    <row r="810" spans="1:27" ht="12" customHeight="1" x14ac:dyDescent="0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</row>
    <row r="811" spans="1:27" ht="12" customHeight="1" x14ac:dyDescent="0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</row>
    <row r="812" spans="1:27" ht="12" customHeight="1" x14ac:dyDescent="0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</row>
    <row r="813" spans="1:27" ht="12" customHeight="1" x14ac:dyDescent="0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</row>
    <row r="814" spans="1:27" ht="12" customHeight="1" x14ac:dyDescent="0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</row>
    <row r="815" spans="1:27" ht="12" customHeight="1" x14ac:dyDescent="0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</row>
    <row r="816" spans="1:27" ht="12" customHeight="1" x14ac:dyDescent="0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</row>
    <row r="817" spans="1:27" ht="12" customHeight="1" x14ac:dyDescent="0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</row>
    <row r="818" spans="1:27" ht="12" customHeight="1" x14ac:dyDescent="0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</row>
    <row r="819" spans="1:27" ht="12" customHeight="1" x14ac:dyDescent="0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</row>
    <row r="820" spans="1:27" ht="12" customHeight="1" x14ac:dyDescent="0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</row>
    <row r="821" spans="1:27" ht="12" customHeight="1" x14ac:dyDescent="0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</row>
    <row r="822" spans="1:27" ht="12" customHeight="1" x14ac:dyDescent="0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</row>
    <row r="823" spans="1:27" ht="12" customHeight="1" x14ac:dyDescent="0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</row>
    <row r="824" spans="1:27" ht="12" customHeight="1" x14ac:dyDescent="0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</row>
    <row r="825" spans="1:27" ht="12" customHeight="1" x14ac:dyDescent="0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</row>
    <row r="826" spans="1:27" ht="12" customHeight="1" x14ac:dyDescent="0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</row>
    <row r="827" spans="1:27" ht="12" customHeight="1" x14ac:dyDescent="0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</row>
    <row r="828" spans="1:27" ht="12" customHeight="1" x14ac:dyDescent="0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</row>
    <row r="829" spans="1:27" ht="12" customHeight="1" x14ac:dyDescent="0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</row>
    <row r="830" spans="1:27" ht="12" customHeight="1" x14ac:dyDescent="0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</row>
    <row r="831" spans="1:27" ht="12" customHeight="1" x14ac:dyDescent="0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</row>
    <row r="832" spans="1:27" ht="12" customHeight="1" x14ac:dyDescent="0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</row>
    <row r="833" spans="1:27" ht="12" customHeight="1" x14ac:dyDescent="0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</row>
    <row r="834" spans="1:27" ht="12" customHeight="1" x14ac:dyDescent="0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</row>
    <row r="835" spans="1:27" ht="12" customHeight="1" x14ac:dyDescent="0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</row>
    <row r="836" spans="1:27" ht="12" customHeight="1" x14ac:dyDescent="0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</row>
    <row r="837" spans="1:27" ht="12" customHeight="1" x14ac:dyDescent="0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</row>
    <row r="838" spans="1:27" ht="12" customHeight="1" x14ac:dyDescent="0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</row>
    <row r="839" spans="1:27" ht="12" customHeight="1" x14ac:dyDescent="0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</row>
    <row r="840" spans="1:27" ht="12" customHeight="1" x14ac:dyDescent="0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</row>
    <row r="841" spans="1:27" ht="12" customHeight="1" x14ac:dyDescent="0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</row>
    <row r="842" spans="1:27" ht="12" customHeight="1" x14ac:dyDescent="0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</row>
    <row r="843" spans="1:27" ht="12" customHeight="1" x14ac:dyDescent="0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</row>
    <row r="844" spans="1:27" ht="12" customHeight="1" x14ac:dyDescent="0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</row>
    <row r="845" spans="1:27" ht="12" customHeight="1" x14ac:dyDescent="0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</row>
    <row r="846" spans="1:27" ht="12" customHeight="1" x14ac:dyDescent="0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</row>
    <row r="847" spans="1:27" ht="12" customHeight="1" x14ac:dyDescent="0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</row>
    <row r="848" spans="1:27" ht="12" customHeight="1" x14ac:dyDescent="0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</row>
    <row r="849" spans="1:27" ht="12" customHeight="1" x14ac:dyDescent="0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</row>
    <row r="850" spans="1:27" ht="12" customHeight="1" x14ac:dyDescent="0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</row>
    <row r="851" spans="1:27" ht="12" customHeight="1" x14ac:dyDescent="0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</row>
    <row r="852" spans="1:27" ht="12" customHeight="1" x14ac:dyDescent="0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</row>
    <row r="853" spans="1:27" ht="12" customHeight="1" x14ac:dyDescent="0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</row>
    <row r="854" spans="1:27" ht="12" customHeight="1" x14ac:dyDescent="0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</row>
    <row r="855" spans="1:27" ht="12" customHeight="1" x14ac:dyDescent="0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</row>
    <row r="856" spans="1:27" ht="12" customHeight="1" x14ac:dyDescent="0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</row>
    <row r="857" spans="1:27" ht="12" customHeight="1" x14ac:dyDescent="0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</row>
    <row r="858" spans="1:27" ht="12" customHeight="1" x14ac:dyDescent="0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</row>
    <row r="859" spans="1:27" ht="12" customHeight="1" x14ac:dyDescent="0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</row>
    <row r="860" spans="1:27" ht="12" customHeight="1" x14ac:dyDescent="0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</row>
    <row r="861" spans="1:27" ht="12" customHeight="1" x14ac:dyDescent="0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</row>
    <row r="862" spans="1:27" ht="12" customHeight="1" x14ac:dyDescent="0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</row>
    <row r="863" spans="1:27" ht="12" customHeight="1" x14ac:dyDescent="0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</row>
    <row r="864" spans="1:27" ht="12" customHeight="1" x14ac:dyDescent="0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</row>
    <row r="865" spans="1:27" ht="12" customHeight="1" x14ac:dyDescent="0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</row>
    <row r="866" spans="1:27" ht="12" customHeight="1" x14ac:dyDescent="0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</row>
    <row r="867" spans="1:27" ht="12" customHeight="1" x14ac:dyDescent="0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</row>
    <row r="868" spans="1:27" ht="12" customHeight="1" x14ac:dyDescent="0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</row>
    <row r="869" spans="1:27" ht="12" customHeight="1" x14ac:dyDescent="0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</row>
    <row r="870" spans="1:27" ht="12" customHeight="1" x14ac:dyDescent="0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</row>
    <row r="871" spans="1:27" ht="12" customHeight="1" x14ac:dyDescent="0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</row>
    <row r="872" spans="1:27" ht="12" customHeight="1" x14ac:dyDescent="0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</row>
    <row r="873" spans="1:27" ht="12" customHeight="1" x14ac:dyDescent="0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</row>
    <row r="874" spans="1:27" ht="12" customHeight="1" x14ac:dyDescent="0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</row>
    <row r="875" spans="1:27" ht="12" customHeight="1" x14ac:dyDescent="0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</row>
    <row r="876" spans="1:27" ht="12" customHeight="1" x14ac:dyDescent="0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</row>
    <row r="877" spans="1:27" ht="12" customHeight="1" x14ac:dyDescent="0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</row>
    <row r="878" spans="1:27" ht="12" customHeight="1" x14ac:dyDescent="0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</row>
    <row r="879" spans="1:27" ht="12" customHeight="1" x14ac:dyDescent="0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</row>
    <row r="880" spans="1:27" ht="12" customHeight="1" x14ac:dyDescent="0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</row>
    <row r="881" spans="1:27" ht="12" customHeight="1" x14ac:dyDescent="0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</row>
    <row r="882" spans="1:27" ht="12" customHeight="1" x14ac:dyDescent="0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</row>
    <row r="883" spans="1:27" ht="12" customHeight="1" x14ac:dyDescent="0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</row>
    <row r="884" spans="1:27" ht="12" customHeight="1" x14ac:dyDescent="0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</row>
    <row r="885" spans="1:27" ht="12" customHeight="1" x14ac:dyDescent="0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</row>
    <row r="886" spans="1:27" ht="12" customHeight="1" x14ac:dyDescent="0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</row>
    <row r="887" spans="1:27" ht="12" customHeight="1" x14ac:dyDescent="0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</row>
    <row r="888" spans="1:27" ht="12" customHeight="1" x14ac:dyDescent="0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</row>
    <row r="889" spans="1:27" ht="12" customHeight="1" x14ac:dyDescent="0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</row>
    <row r="890" spans="1:27" ht="12" customHeight="1" x14ac:dyDescent="0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</row>
    <row r="891" spans="1:27" ht="12" customHeight="1" x14ac:dyDescent="0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</row>
    <row r="892" spans="1:27" ht="12" customHeight="1" x14ac:dyDescent="0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</row>
    <row r="893" spans="1:27" ht="12" customHeight="1" x14ac:dyDescent="0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</row>
    <row r="894" spans="1:27" ht="12" customHeight="1" x14ac:dyDescent="0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</row>
    <row r="895" spans="1:27" ht="12" customHeight="1" x14ac:dyDescent="0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</row>
    <row r="896" spans="1:27" ht="12" customHeight="1" x14ac:dyDescent="0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</row>
    <row r="897" spans="1:27" ht="12" customHeight="1" x14ac:dyDescent="0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</row>
    <row r="898" spans="1:27" ht="12" customHeight="1" x14ac:dyDescent="0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</row>
    <row r="899" spans="1:27" ht="12" customHeight="1" x14ac:dyDescent="0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</row>
    <row r="900" spans="1:27" ht="12" customHeight="1" x14ac:dyDescent="0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</row>
    <row r="901" spans="1:27" ht="12" customHeight="1" x14ac:dyDescent="0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</row>
    <row r="902" spans="1:27" ht="12" customHeight="1" x14ac:dyDescent="0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</row>
    <row r="903" spans="1:27" ht="12" customHeight="1" x14ac:dyDescent="0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</row>
    <row r="904" spans="1:27" ht="12" customHeight="1" x14ac:dyDescent="0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</row>
    <row r="905" spans="1:27" ht="12" customHeight="1" x14ac:dyDescent="0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</row>
    <row r="906" spans="1:27" ht="12" customHeight="1" x14ac:dyDescent="0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</row>
    <row r="907" spans="1:27" ht="12" customHeight="1" x14ac:dyDescent="0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</row>
    <row r="908" spans="1:27" ht="12" customHeight="1" x14ac:dyDescent="0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</row>
    <row r="909" spans="1:27" ht="12" customHeight="1" x14ac:dyDescent="0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</row>
    <row r="910" spans="1:27" ht="12" customHeight="1" x14ac:dyDescent="0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</row>
    <row r="911" spans="1:27" ht="12" customHeight="1" x14ac:dyDescent="0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</row>
    <row r="912" spans="1:27" ht="12" customHeight="1" x14ac:dyDescent="0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</row>
    <row r="913" spans="1:27" ht="12" customHeight="1" x14ac:dyDescent="0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</row>
    <row r="914" spans="1:27" ht="12" customHeight="1" x14ac:dyDescent="0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</row>
    <row r="915" spans="1:27" ht="12" customHeight="1" x14ac:dyDescent="0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</row>
    <row r="916" spans="1:27" ht="12" customHeight="1" x14ac:dyDescent="0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</row>
    <row r="917" spans="1:27" ht="12" customHeight="1" x14ac:dyDescent="0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</row>
    <row r="918" spans="1:27" ht="12" customHeight="1" x14ac:dyDescent="0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</row>
    <row r="919" spans="1:27" ht="12" customHeight="1" x14ac:dyDescent="0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</row>
    <row r="920" spans="1:27" ht="12" customHeight="1" x14ac:dyDescent="0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</row>
    <row r="921" spans="1:27" ht="12" customHeight="1" x14ac:dyDescent="0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</row>
    <row r="922" spans="1:27" ht="12" customHeight="1" x14ac:dyDescent="0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</row>
    <row r="923" spans="1:27" ht="12" customHeight="1" x14ac:dyDescent="0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</row>
    <row r="924" spans="1:27" ht="12" customHeight="1" x14ac:dyDescent="0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</row>
    <row r="925" spans="1:27" ht="12" customHeight="1" x14ac:dyDescent="0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</row>
    <row r="926" spans="1:27" ht="12" customHeight="1" x14ac:dyDescent="0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</row>
    <row r="927" spans="1:27" ht="12" customHeight="1" x14ac:dyDescent="0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</row>
    <row r="928" spans="1:27" ht="12" customHeight="1" x14ac:dyDescent="0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</row>
    <row r="929" spans="1:27" ht="12" customHeight="1" x14ac:dyDescent="0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</row>
    <row r="930" spans="1:27" ht="12" customHeight="1" x14ac:dyDescent="0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</row>
    <row r="931" spans="1:27" ht="12" customHeight="1" x14ac:dyDescent="0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</row>
    <row r="932" spans="1:27" ht="12" customHeight="1" x14ac:dyDescent="0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</row>
    <row r="933" spans="1:27" ht="12" customHeight="1" x14ac:dyDescent="0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</row>
    <row r="934" spans="1:27" ht="12" customHeight="1" x14ac:dyDescent="0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</row>
    <row r="935" spans="1:27" ht="12" customHeight="1" x14ac:dyDescent="0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</row>
    <row r="936" spans="1:27" ht="12" customHeight="1" x14ac:dyDescent="0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</row>
    <row r="937" spans="1:27" ht="12" customHeight="1" x14ac:dyDescent="0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</row>
    <row r="938" spans="1:27" ht="12" customHeight="1" x14ac:dyDescent="0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</row>
    <row r="939" spans="1:27" ht="12" customHeight="1" x14ac:dyDescent="0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</row>
    <row r="940" spans="1:27" ht="12" customHeight="1" x14ac:dyDescent="0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</row>
    <row r="941" spans="1:27" ht="12" customHeight="1" x14ac:dyDescent="0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</row>
    <row r="942" spans="1:27" ht="12" customHeight="1" x14ac:dyDescent="0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</row>
    <row r="943" spans="1:27" ht="12" customHeight="1" x14ac:dyDescent="0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</row>
    <row r="944" spans="1:27" ht="12" customHeight="1" x14ac:dyDescent="0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</row>
    <row r="945" spans="1:27" ht="12" customHeight="1" x14ac:dyDescent="0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</row>
    <row r="946" spans="1:27" ht="12" customHeight="1" x14ac:dyDescent="0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</row>
    <row r="947" spans="1:27" ht="12" customHeight="1" x14ac:dyDescent="0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</row>
    <row r="948" spans="1:27" ht="12" customHeight="1" x14ac:dyDescent="0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</row>
    <row r="949" spans="1:27" ht="12" customHeight="1" x14ac:dyDescent="0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</row>
    <row r="950" spans="1:27" ht="12" customHeight="1" x14ac:dyDescent="0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</row>
    <row r="951" spans="1:27" ht="12" customHeight="1" x14ac:dyDescent="0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</row>
    <row r="952" spans="1:27" ht="12" customHeight="1" x14ac:dyDescent="0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</row>
    <row r="953" spans="1:27" ht="12" customHeight="1" x14ac:dyDescent="0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</row>
    <row r="954" spans="1:27" ht="12" customHeight="1" x14ac:dyDescent="0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</row>
    <row r="955" spans="1:27" ht="12" customHeight="1" x14ac:dyDescent="0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</row>
    <row r="956" spans="1:27" ht="12" customHeight="1" x14ac:dyDescent="0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</row>
    <row r="957" spans="1:27" ht="12" customHeight="1" x14ac:dyDescent="0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</row>
    <row r="958" spans="1:27" ht="12" customHeight="1" x14ac:dyDescent="0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</row>
    <row r="959" spans="1:27" ht="12" customHeight="1" x14ac:dyDescent="0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</row>
    <row r="960" spans="1:27" ht="12" customHeight="1" x14ac:dyDescent="0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</row>
    <row r="961" spans="1:27" ht="12" customHeight="1" x14ac:dyDescent="0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</row>
    <row r="962" spans="1:27" ht="12" customHeight="1" x14ac:dyDescent="0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</row>
    <row r="963" spans="1:27" ht="12" customHeight="1" x14ac:dyDescent="0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  <c r="AA963" s="73"/>
    </row>
    <row r="964" spans="1:27" ht="12" customHeight="1" x14ac:dyDescent="0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  <c r="AA964" s="73"/>
    </row>
    <row r="965" spans="1:27" ht="12" customHeight="1" x14ac:dyDescent="0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  <c r="AA965" s="73"/>
    </row>
    <row r="966" spans="1:27" ht="12" customHeight="1" x14ac:dyDescent="0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  <c r="AA966" s="73"/>
    </row>
    <row r="967" spans="1:27" ht="12" customHeight="1" x14ac:dyDescent="0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  <c r="AA967" s="73"/>
    </row>
    <row r="968" spans="1:27" ht="12" customHeight="1" x14ac:dyDescent="0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  <c r="AA968" s="73"/>
    </row>
    <row r="969" spans="1:27" ht="12" customHeight="1" x14ac:dyDescent="0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  <c r="AA969" s="73"/>
    </row>
    <row r="970" spans="1:27" ht="12" customHeight="1" x14ac:dyDescent="0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  <c r="AA970" s="73"/>
    </row>
    <row r="971" spans="1:27" ht="12" customHeight="1" x14ac:dyDescent="0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  <c r="AA971" s="73"/>
    </row>
    <row r="972" spans="1:27" ht="12" customHeight="1" x14ac:dyDescent="0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  <c r="AA972" s="73"/>
    </row>
    <row r="973" spans="1:27" ht="12" customHeight="1" x14ac:dyDescent="0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  <c r="AA973" s="73"/>
    </row>
    <row r="974" spans="1:27" ht="12" customHeight="1" x14ac:dyDescent="0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  <c r="AA974" s="73"/>
    </row>
    <row r="975" spans="1:27" ht="12" customHeight="1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  <c r="AA975" s="73"/>
    </row>
    <row r="976" spans="1:27" ht="12" customHeight="1" x14ac:dyDescent="0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  <c r="AA976" s="73"/>
    </row>
    <row r="977" spans="1:27" ht="12" customHeight="1" x14ac:dyDescent="0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  <c r="AA977" s="73"/>
    </row>
    <row r="978" spans="1:27" ht="12" customHeight="1" x14ac:dyDescent="0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</row>
    <row r="979" spans="1:27" ht="12" customHeight="1" x14ac:dyDescent="0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  <c r="AA979" s="73"/>
    </row>
    <row r="980" spans="1:27" ht="12" customHeight="1" x14ac:dyDescent="0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  <c r="AA980" s="73"/>
    </row>
    <row r="981" spans="1:27" ht="12" customHeight="1" x14ac:dyDescent="0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  <c r="AA981" s="73"/>
    </row>
    <row r="982" spans="1:27" ht="12" customHeight="1" x14ac:dyDescent="0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  <c r="AA982" s="73"/>
    </row>
    <row r="983" spans="1:27" ht="12" customHeight="1" x14ac:dyDescent="0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  <c r="AA983" s="73"/>
    </row>
    <row r="984" spans="1:27" ht="12" customHeight="1" x14ac:dyDescent="0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  <c r="AA984" s="73"/>
    </row>
    <row r="985" spans="1:27" ht="12" customHeight="1" x14ac:dyDescent="0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  <c r="AA985" s="73"/>
    </row>
    <row r="986" spans="1:27" ht="12" customHeight="1" x14ac:dyDescent="0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  <c r="AA986" s="73"/>
    </row>
    <row r="987" spans="1:27" ht="12" customHeight="1" x14ac:dyDescent="0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  <c r="AA987" s="73"/>
    </row>
    <row r="988" spans="1:27" ht="12" customHeight="1" x14ac:dyDescent="0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  <c r="AA988" s="73"/>
    </row>
    <row r="989" spans="1:27" ht="12" customHeight="1" x14ac:dyDescent="0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  <c r="AA989" s="73"/>
    </row>
    <row r="990" spans="1:27" ht="12" customHeight="1" x14ac:dyDescent="0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  <c r="AA990" s="73"/>
    </row>
    <row r="991" spans="1:27" ht="12" customHeight="1" x14ac:dyDescent="0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</row>
    <row r="992" spans="1:27" ht="12" customHeight="1" x14ac:dyDescent="0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  <c r="AA992" s="73"/>
    </row>
    <row r="993" spans="1:27" ht="12" customHeight="1" x14ac:dyDescent="0.25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  <c r="AA993" s="73"/>
    </row>
    <row r="994" spans="1:27" ht="12" customHeight="1" x14ac:dyDescent="0.25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  <c r="AA994" s="73"/>
    </row>
    <row r="995" spans="1:27" ht="12" customHeight="1" x14ac:dyDescent="0.2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  <c r="AA995" s="73"/>
    </row>
    <row r="996" spans="1:27" ht="12" customHeight="1" x14ac:dyDescent="0.25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  <c r="AA996" s="73"/>
    </row>
    <row r="997" spans="1:27" ht="12" customHeight="1" x14ac:dyDescent="0.25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  <c r="AA997" s="73"/>
    </row>
    <row r="998" spans="1:27" ht="12" customHeight="1" x14ac:dyDescent="0.25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  <c r="AA998" s="73"/>
    </row>
    <row r="999" spans="1:27" ht="12" customHeight="1" x14ac:dyDescent="0.25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  <c r="AA999" s="73"/>
    </row>
    <row r="1000" spans="1:27" ht="12" customHeight="1" x14ac:dyDescent="0.25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  <c r="AA1000" s="73"/>
    </row>
  </sheetData>
  <mergeCells count="12">
    <mergeCell ref="B1:M1"/>
    <mergeCell ref="B3:M3"/>
    <mergeCell ref="N3:O3"/>
    <mergeCell ref="B5:B6"/>
    <mergeCell ref="C5:C6"/>
    <mergeCell ref="D5:E5"/>
    <mergeCell ref="F5:G5"/>
    <mergeCell ref="H5:I5"/>
    <mergeCell ref="J5:K5"/>
    <mergeCell ref="B17:M17"/>
    <mergeCell ref="L5:M5"/>
    <mergeCell ref="N5:O5"/>
  </mergeCells>
  <printOptions horizontalCentered="1"/>
  <pageMargins left="0.42" right="0.38" top="0.59" bottom="0.59" header="0" footer="0"/>
  <pageSetup paperSize="9" scale="5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1</vt:i4>
      </vt:variant>
    </vt:vector>
  </HeadingPairs>
  <TitlesOfParts>
    <vt:vector size="8" baseType="lpstr">
      <vt:lpstr>2023</vt:lpstr>
      <vt:lpstr>2022</vt:lpstr>
      <vt:lpstr>2021</vt:lpstr>
      <vt:lpstr>2020</vt:lpstr>
      <vt:lpstr>2019</vt:lpstr>
      <vt:lpstr>2018</vt:lpstr>
      <vt:lpstr>2017</vt:lpstr>
      <vt:lpstr>'2017'!_1Àrea_d_impressió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Corominola</dc:creator>
  <cp:lastModifiedBy>UPC</cp:lastModifiedBy>
  <dcterms:created xsi:type="dcterms:W3CDTF">2020-06-29T10:39:34Z</dcterms:created>
  <dcterms:modified xsi:type="dcterms:W3CDTF">2024-07-26T09:14:55Z</dcterms:modified>
</cp:coreProperties>
</file>