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erca\"/>
    </mc:Choice>
  </mc:AlternateContent>
  <bookViews>
    <workbookView xWindow="0" yWindow="0" windowWidth="21600" windowHeight="10788"/>
  </bookViews>
  <sheets>
    <sheet name="2016-2021" sheetId="1" r:id="rId1"/>
  </sheets>
  <definedNames>
    <definedName name="_xlnm.Print_Area" localSheetId="0">'2016-2021'!$A$1:$AD$52</definedName>
  </definedNames>
  <calcPr calcId="162913"/>
</workbook>
</file>

<file path=xl/calcChain.xml><?xml version="1.0" encoding="utf-8"?>
<calcChain xmlns="http://schemas.openxmlformats.org/spreadsheetml/2006/main">
  <c r="P38" i="1" l="1"/>
  <c r="H39" i="1"/>
  <c r="H38" i="1"/>
  <c r="S9" i="1"/>
  <c r="P22" i="1" s="1"/>
  <c r="R9" i="1"/>
  <c r="H22" i="1" s="1"/>
  <c r="T8" i="1"/>
  <c r="P39" i="1" s="1"/>
  <c r="T7" i="1"/>
  <c r="H21" i="1" l="1"/>
  <c r="P21" i="1"/>
  <c r="T9" i="1"/>
  <c r="O21" i="1"/>
  <c r="Q7" i="1"/>
  <c r="G39" i="1" s="1"/>
  <c r="Q8" i="1"/>
  <c r="O9" i="1"/>
  <c r="P9" i="1"/>
  <c r="O22" i="1" s="1"/>
  <c r="O39" i="1" l="1"/>
  <c r="O38" i="1"/>
  <c r="G22" i="1"/>
  <c r="G21" i="1"/>
  <c r="G38" i="1"/>
  <c r="Q9" i="1"/>
  <c r="C20" i="1"/>
  <c r="D20" i="1"/>
  <c r="C37" i="1"/>
  <c r="D37" i="1"/>
  <c r="M9" i="1"/>
  <c r="N22" i="1" s="1"/>
  <c r="L9" i="1"/>
  <c r="F21" i="1" s="1"/>
  <c r="N8" i="1"/>
  <c r="N7" i="1"/>
  <c r="F39" i="1" l="1"/>
  <c r="F38" i="1"/>
  <c r="N38" i="1"/>
  <c r="N39" i="1"/>
  <c r="F22" i="1"/>
  <c r="N21" i="1"/>
  <c r="N9" i="1"/>
  <c r="G9" i="1"/>
  <c r="F9" i="1"/>
  <c r="D9" i="1"/>
  <c r="C9" i="1"/>
  <c r="H8" i="1"/>
  <c r="E8" i="1"/>
  <c r="H7" i="1"/>
  <c r="E7" i="1"/>
  <c r="C21" i="1" l="1"/>
  <c r="C22" i="1"/>
  <c r="D39" i="1"/>
  <c r="D38" i="1"/>
  <c r="D21" i="1"/>
  <c r="D22" i="1"/>
  <c r="C39" i="1"/>
  <c r="C38" i="1"/>
  <c r="E9" i="1"/>
  <c r="H9" i="1"/>
  <c r="J9" i="1"/>
  <c r="I9" i="1"/>
  <c r="E22" i="1" l="1"/>
  <c r="E21" i="1"/>
  <c r="L22" i="1"/>
  <c r="M22" i="1"/>
  <c r="M21" i="1"/>
  <c r="M20" i="1"/>
  <c r="K7" i="1"/>
  <c r="E39" i="1" l="1"/>
  <c r="E38" i="1"/>
  <c r="L37" i="1"/>
  <c r="M37" i="1"/>
  <c r="E37" i="1"/>
  <c r="L20" i="1"/>
  <c r="E20" i="1"/>
  <c r="K8" i="1"/>
  <c r="L39" i="1"/>
  <c r="K9" i="1" l="1"/>
  <c r="M38" i="1"/>
  <c r="M39" i="1"/>
  <c r="L38" i="1"/>
  <c r="L21" i="1"/>
  <c r="K37" i="1"/>
  <c r="K20" i="1"/>
  <c r="K39" i="1" l="1"/>
  <c r="K38" i="1"/>
  <c r="K22" i="1"/>
  <c r="K21" i="1"/>
</calcChain>
</file>

<file path=xl/sharedStrings.xml><?xml version="1.0" encoding="utf-8"?>
<sst xmlns="http://schemas.openxmlformats.org/spreadsheetml/2006/main" count="43" uniqueCount="18">
  <si>
    <t>% ens vinculat</t>
  </si>
  <si>
    <t>% universitat</t>
  </si>
  <si>
    <t>COMPETITIU</t>
  </si>
  <si>
    <t>NO COMPETITIU</t>
  </si>
  <si>
    <t>Total</t>
  </si>
  <si>
    <t>Via de finançament</t>
  </si>
  <si>
    <t>RECURSOS OBTINGUTS SEGONS LA VIA DE FINANÇAMENT</t>
  </si>
  <si>
    <t>RECURSOS OBTINGUTS PER LA UNIVERSITAT I ELS ENS VINCULATS</t>
  </si>
  <si>
    <t>Xifres en euros</t>
  </si>
  <si>
    <t>Finançament competitiu: Recursos concedits en el marc d'una convocatòria competitiva</t>
  </si>
  <si>
    <t>Finançament no competitu: Recursos aconseguits per via no competitiva com poden ser subvencions directes, contractes, convenis o altres tipus de col·laboracions</t>
  </si>
  <si>
    <t>Recursos ens vinculats: Recursos concedits a una altra entitat per a una activitat de R+D que du a terme PDI de la universitat amb caràcter d'investigador principal o responsable de l'activitat</t>
  </si>
  <si>
    <t>L'apartat NO COMPETITIU inclou el PROFOR a tots els anys.</t>
  </si>
  <si>
    <t>Recursos econòmics captats d'R+D</t>
  </si>
  <si>
    <t xml:space="preserve">COMPETITIU </t>
  </si>
  <si>
    <t>Universitat</t>
  </si>
  <si>
    <t>Ens vinculats</t>
  </si>
  <si>
    <t xml:space="preserve">RECURSOS D'R+D COMPETITIUS I NO COMPETITIUS.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</si>
</sst>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;\(#,##0.00\)"/>
    <numFmt numFmtId="166" formatCode="_(#,##0_);_(\(#,##0\);_(&quot;-&quot;_);_(@_)"/>
    <numFmt numFmtId="167" formatCode="0.000"/>
    <numFmt numFmtId="168" formatCode="_(#,##0.00_);_(\(#,##0.00\);_(&quot;-&quot;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7" tint="-0.499984740745262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name val="Verdana"/>
      <family val="2"/>
    </font>
    <font>
      <b/>
      <sz val="10"/>
      <color theme="3"/>
      <name val="Arial"/>
      <family val="2"/>
    </font>
    <font>
      <sz val="9"/>
      <color theme="3" tint="-0.249977111117893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rgb="FF16365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justify" wrapText="1"/>
    </xf>
    <xf numFmtId="0" fontId="5" fillId="2" borderId="0" xfId="0" applyFont="1" applyFill="1" applyBorder="1"/>
    <xf numFmtId="0" fontId="3" fillId="2" borderId="0" xfId="0" applyFont="1" applyFill="1" applyBorder="1"/>
    <xf numFmtId="0" fontId="5" fillId="0" borderId="0" xfId="3" applyFont="1" applyFill="1" applyBorder="1"/>
    <xf numFmtId="167" fontId="6" fillId="0" borderId="0" xfId="3" applyNumberFormat="1" applyFont="1" applyFill="1" applyBorder="1" applyAlignment="1">
      <alignment horizontal="right" vertical="center"/>
    </xf>
    <xf numFmtId="165" fontId="6" fillId="0" borderId="0" xfId="3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2" borderId="0" xfId="0" applyFont="1" applyFill="1" applyBorder="1"/>
    <xf numFmtId="0" fontId="12" fillId="2" borderId="0" xfId="0" applyNumberFormat="1" applyFont="1" applyFill="1" applyBorder="1" applyAlignment="1">
      <alignment horizontal="left" vertical="center"/>
    </xf>
    <xf numFmtId="166" fontId="13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/>
    <xf numFmtId="0" fontId="14" fillId="0" borderId="0" xfId="0" applyFont="1" applyBorder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10" fillId="0" borderId="0" xfId="3" applyFont="1" applyFill="1" applyBorder="1"/>
    <xf numFmtId="0" fontId="10" fillId="0" borderId="0" xfId="3" applyFont="1"/>
    <xf numFmtId="0" fontId="10" fillId="0" borderId="0" xfId="0" applyFont="1"/>
    <xf numFmtId="2" fontId="6" fillId="0" borderId="0" xfId="3" applyNumberFormat="1" applyFont="1" applyFill="1" applyBorder="1" applyAlignment="1">
      <alignment horizontal="right" vertical="center"/>
    </xf>
    <xf numFmtId="2" fontId="5" fillId="0" borderId="0" xfId="3" applyNumberFormat="1" applyFont="1" applyFill="1" applyBorder="1"/>
    <xf numFmtId="0" fontId="9" fillId="0" borderId="8" xfId="0" applyFont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0" borderId="0" xfId="3" applyFont="1"/>
    <xf numFmtId="0" fontId="3" fillId="2" borderId="0" xfId="3" applyFont="1" applyFill="1" applyBorder="1"/>
    <xf numFmtId="9" fontId="15" fillId="2" borderId="0" xfId="2" applyFont="1" applyFill="1" applyBorder="1" applyAlignment="1">
      <alignment horizontal="right" vertical="center"/>
    </xf>
    <xf numFmtId="168" fontId="17" fillId="4" borderId="1" xfId="0" applyNumberFormat="1" applyFont="1" applyFill="1" applyBorder="1" applyAlignment="1">
      <alignment horizontal="center" vertical="center"/>
    </xf>
    <xf numFmtId="168" fontId="17" fillId="5" borderId="1" xfId="0" applyNumberFormat="1" applyFont="1" applyFill="1" applyBorder="1" applyAlignment="1">
      <alignment horizontal="center" vertical="center"/>
    </xf>
    <xf numFmtId="168" fontId="18" fillId="3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left" vertical="center"/>
    </xf>
    <xf numFmtId="0" fontId="17" fillId="5" borderId="1" xfId="0" applyNumberFormat="1" applyFont="1" applyFill="1" applyBorder="1" applyAlignment="1">
      <alignment horizontal="left" vertical="center"/>
    </xf>
    <xf numFmtId="0" fontId="18" fillId="3" borderId="1" xfId="0" applyNumberFormat="1" applyFont="1" applyFill="1" applyBorder="1" applyAlignment="1">
      <alignment horizontal="left" vertical="center"/>
    </xf>
    <xf numFmtId="0" fontId="6" fillId="2" borderId="0" xfId="3" applyNumberFormat="1" applyFont="1" applyFill="1" applyBorder="1" applyAlignment="1">
      <alignment horizontal="right" vertical="top"/>
    </xf>
    <xf numFmtId="0" fontId="5" fillId="2" borderId="0" xfId="3" applyFont="1" applyFill="1" applyBorder="1"/>
    <xf numFmtId="9" fontId="6" fillId="2" borderId="0" xfId="2" applyFont="1" applyFill="1" applyBorder="1" applyAlignment="1">
      <alignment horizontal="right" vertical="center"/>
    </xf>
    <xf numFmtId="0" fontId="3" fillId="0" borderId="0" xfId="3" applyFont="1" applyFill="1" applyBorder="1"/>
    <xf numFmtId="0" fontId="15" fillId="0" borderId="0" xfId="3" applyNumberFormat="1" applyFont="1" applyFill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right" vertical="center"/>
    </xf>
    <xf numFmtId="2" fontId="15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64" fontId="7" fillId="0" borderId="0" xfId="1" applyFont="1" applyFill="1" applyBorder="1"/>
    <xf numFmtId="0" fontId="5" fillId="0" borderId="0" xfId="0" applyFont="1" applyFill="1" applyBorder="1"/>
    <xf numFmtId="164" fontId="19" fillId="0" borderId="0" xfId="1" applyFont="1" applyFill="1" applyBorder="1"/>
    <xf numFmtId="0" fontId="16" fillId="0" borderId="0" xfId="0" applyFont="1"/>
    <xf numFmtId="166" fontId="13" fillId="2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/>
    <xf numFmtId="0" fontId="9" fillId="0" borderId="9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6" fillId="0" borderId="0" xfId="3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6" fillId="0" borderId="0" xfId="3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 wrapText="1"/>
    </xf>
    <xf numFmtId="168" fontId="20" fillId="6" borderId="13" xfId="0" applyNumberFormat="1" applyFont="1" applyFill="1" applyBorder="1" applyAlignment="1">
      <alignment horizontal="center" vertical="center"/>
    </xf>
    <xf numFmtId="168" fontId="20" fillId="7" borderId="13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/>
  </cellXfs>
  <cellStyles count="6">
    <cellStyle name="Coma" xfId="1" builtinId="3"/>
    <cellStyle name="Normal" xfId="0" builtinId="0"/>
    <cellStyle name="Normal 2" xfId="3"/>
    <cellStyle name="Normal 2 2" xfId="5"/>
    <cellStyle name="Percentatge" xfId="2" builtinId="5"/>
    <cellStyle name="Percentatge 2" xfId="4"/>
  </cellStyles>
  <dxfs count="0"/>
  <tableStyles count="0" defaultTableStyle="TableStyleMedium9" defaultPivotStyle="PivotStyleLight16"/>
  <colors>
    <mruColors>
      <color rgb="FF60497B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UNIVERSITAT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8087853231544031E-2"/>
          <c:y val="2.5974017120354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8367773825224"/>
          <c:y val="0.16711041786466993"/>
          <c:w val="0.81849127996056337"/>
          <c:h val="0.618327839135617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'2016-2021'!$B$21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'2016-2021'!$C$20:$H$20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'2016-2021'!$C$21:$H$21</c:f>
              <c:numCache>
                <c:formatCode>0.000</c:formatCode>
                <c:ptCount val="6"/>
                <c:pt idx="0">
                  <c:v>0.72676049969007106</c:v>
                </c:pt>
                <c:pt idx="1">
                  <c:v>0.64957723194281713</c:v>
                </c:pt>
                <c:pt idx="2">
                  <c:v>0.62175030679779753</c:v>
                </c:pt>
                <c:pt idx="3">
                  <c:v>0.68473286731516814</c:v>
                </c:pt>
                <c:pt idx="4">
                  <c:v>0.72180888927238884</c:v>
                </c:pt>
                <c:pt idx="5">
                  <c:v>0.57513732445258647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2F5-B161-93E853F56609}"/>
            </c:ext>
          </c:extLst>
        </c:ser>
        <c:ser>
          <c:idx val="1"/>
          <c:order val="1"/>
          <c:tx>
            <c:strRef>
              <c:f>'2016-2021'!$B$22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'2016-2021'!$C$20:$H$20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'2016-2021'!$C$22:$H$22</c:f>
              <c:numCache>
                <c:formatCode>0.000</c:formatCode>
                <c:ptCount val="6"/>
                <c:pt idx="0">
                  <c:v>0.273239500309929</c:v>
                </c:pt>
                <c:pt idx="1">
                  <c:v>0.35042276805718275</c:v>
                </c:pt>
                <c:pt idx="2">
                  <c:v>0.37824969320220253</c:v>
                </c:pt>
                <c:pt idx="3">
                  <c:v>0.31526713268483186</c:v>
                </c:pt>
                <c:pt idx="4">
                  <c:v>0.27819111072761132</c:v>
                </c:pt>
                <c:pt idx="5">
                  <c:v>0.42486267554741353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0-42F5-B161-93E853F5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229504"/>
        <c:axId val="152940928"/>
      </c:barChart>
      <c:catAx>
        <c:axId val="1022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52940928"/>
        <c:crosses val="autoZero"/>
        <c:auto val="1"/>
        <c:lblAlgn val="ctr"/>
        <c:lblOffset val="100"/>
        <c:noMultiLvlLbl val="0"/>
      </c:catAx>
      <c:valAx>
        <c:axId val="152940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0222950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ENS VINCULATS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4242298660035926E-2"/>
          <c:y val="2.5641017012915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80965477401446"/>
          <c:y val="0.16069447449543225"/>
          <c:w val="0.82891283326426302"/>
          <c:h val="0.62322107032065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'2016-2021'!$J$21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'2016-2021'!$K$20:$P$20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'2016-2021'!$K$21:$P$21</c:f>
              <c:numCache>
                <c:formatCode>#,##0.00;\(#,##0.00\)</c:formatCode>
                <c:ptCount val="6"/>
                <c:pt idx="0">
                  <c:v>0.32118264703414801</c:v>
                </c:pt>
                <c:pt idx="1">
                  <c:v>0.58614571990230258</c:v>
                </c:pt>
                <c:pt idx="2">
                  <c:v>0.7480448244440937</c:v>
                </c:pt>
                <c:pt idx="3">
                  <c:v>0.71466265590262978</c:v>
                </c:pt>
                <c:pt idx="4">
                  <c:v>0.37595633234114101</c:v>
                </c:pt>
                <c:pt idx="5">
                  <c:v>0.79341112205818265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9AB-B875-9F619BF1C270}"/>
            </c:ext>
          </c:extLst>
        </c:ser>
        <c:ser>
          <c:idx val="1"/>
          <c:order val="1"/>
          <c:tx>
            <c:strRef>
              <c:f>'2016-2021'!$J$22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'2016-2021'!$K$20:$P$20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'2016-2021'!$K$22:$P$22</c:f>
              <c:numCache>
                <c:formatCode>0.00</c:formatCode>
                <c:ptCount val="6"/>
                <c:pt idx="0">
                  <c:v>0.67881735296585199</c:v>
                </c:pt>
                <c:pt idx="1">
                  <c:v>0.41385428009769742</c:v>
                </c:pt>
                <c:pt idx="2">
                  <c:v>0.25195517555590619</c:v>
                </c:pt>
                <c:pt idx="3">
                  <c:v>0.28533734409737016</c:v>
                </c:pt>
                <c:pt idx="4">
                  <c:v>0.62404366765885899</c:v>
                </c:pt>
                <c:pt idx="5">
                  <c:v>0.20658887794181735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5-49AB-B875-9F619BF1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038976"/>
        <c:axId val="191040896"/>
      </c:barChart>
      <c:catAx>
        <c:axId val="1910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40896"/>
        <c:crosses val="autoZero"/>
        <c:auto val="1"/>
        <c:lblAlgn val="ctr"/>
        <c:lblOffset val="100"/>
        <c:noMultiLvlLbl val="0"/>
      </c:catAx>
      <c:valAx>
        <c:axId val="19104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389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0401813108173406E-2"/>
          <c:y val="3.2407509570857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91840260473773"/>
          <c:y val="0.19260425780110821"/>
          <c:w val="0.81895079570749851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'2016-2021'!$B$38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'2016-2021'!$C$37:$H$37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'2016-2021'!$C$38:$H$38</c:f>
              <c:numCache>
                <c:formatCode>0%</c:formatCode>
                <c:ptCount val="6"/>
                <c:pt idx="0">
                  <c:v>0.92313314667418378</c:v>
                </c:pt>
                <c:pt idx="1">
                  <c:v>0.9279675469441292</c:v>
                </c:pt>
                <c:pt idx="2">
                  <c:v>0.73925770000152169</c:v>
                </c:pt>
                <c:pt idx="3">
                  <c:v>0.84138334945571835</c:v>
                </c:pt>
                <c:pt idx="4">
                  <c:v>0.86944775287058207</c:v>
                </c:pt>
                <c:pt idx="5">
                  <c:v>0.890908599629471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D-4A94-B998-183B59F90FF1}"/>
            </c:ext>
          </c:extLst>
        </c:ser>
        <c:ser>
          <c:idx val="1"/>
          <c:order val="1"/>
          <c:tx>
            <c:strRef>
              <c:f>'2016-2021'!$B$39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'2016-2021'!$C$37:$H$37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'2016-2021'!$C$39:$H$39</c:f>
              <c:numCache>
                <c:formatCode>0%</c:formatCode>
                <c:ptCount val="6"/>
                <c:pt idx="0">
                  <c:v>7.6866853325816109E-2</c:v>
                </c:pt>
                <c:pt idx="1">
                  <c:v>7.203245305587086E-2</c:v>
                </c:pt>
                <c:pt idx="2">
                  <c:v>0.26074229999847831</c:v>
                </c:pt>
                <c:pt idx="3">
                  <c:v>0.15861665054428173</c:v>
                </c:pt>
                <c:pt idx="4">
                  <c:v>0.1305522471294179</c:v>
                </c:pt>
                <c:pt idx="5">
                  <c:v>0.10909140037052902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D-4A94-B998-183B59F90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181760"/>
        <c:axId val="192183296"/>
      </c:barChart>
      <c:catAx>
        <c:axId val="1921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3296"/>
        <c:crosses val="autoZero"/>
        <c:auto val="1"/>
        <c:lblAlgn val="ctr"/>
        <c:lblOffset val="100"/>
        <c:noMultiLvlLbl val="0"/>
      </c:catAx>
      <c:valAx>
        <c:axId val="19218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1760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NO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6249868766404208E-2"/>
          <c:y val="3.703703703703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45275590551176"/>
          <c:y val="0.17871536891221934"/>
          <c:w val="0.8212139107611548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'2016-2021'!$J$38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75-4A42-855C-B6AE10EAE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'2016-2021'!$K$37:$P$37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'2016-2021'!$K$38:$P$38</c:f>
              <c:numCache>
                <c:formatCode>0%</c:formatCode>
                <c:ptCount val="6"/>
                <c:pt idx="0">
                  <c:v>0.68116010544686778</c:v>
                </c:pt>
                <c:pt idx="1">
                  <c:v>0.90777397788101444</c:v>
                </c:pt>
                <c:pt idx="2">
                  <c:v>0.83662690158370867</c:v>
                </c:pt>
                <c:pt idx="3">
                  <c:v>0.85949320923787509</c:v>
                </c:pt>
                <c:pt idx="4">
                  <c:v>0.60727814627041221</c:v>
                </c:pt>
                <c:pt idx="5">
                  <c:v>0.95862502416873996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5-4A42-855C-B6AE10EAE192}"/>
            </c:ext>
          </c:extLst>
        </c:ser>
        <c:ser>
          <c:idx val="1"/>
          <c:order val="1"/>
          <c:tx>
            <c:strRef>
              <c:f>'2016-2021'!$J$39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'2016-2021'!$K$37:$P$37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'2016-2021'!$K$39:$P$39</c:f>
              <c:numCache>
                <c:formatCode>0%</c:formatCode>
                <c:ptCount val="6"/>
                <c:pt idx="0">
                  <c:v>0.31883989455313227</c:v>
                </c:pt>
                <c:pt idx="1">
                  <c:v>9.2226022118985604E-2</c:v>
                </c:pt>
                <c:pt idx="2">
                  <c:v>0.16337309841629127</c:v>
                </c:pt>
                <c:pt idx="3">
                  <c:v>0.14050679076212488</c:v>
                </c:pt>
                <c:pt idx="4">
                  <c:v>0.39272185372958779</c:v>
                </c:pt>
                <c:pt idx="5">
                  <c:v>4.1374975831260069E-2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5-4A42-855C-B6AE10EA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408576"/>
        <c:axId val="80410112"/>
      </c:barChart>
      <c:catAx>
        <c:axId val="804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10112"/>
        <c:crosses val="autoZero"/>
        <c:auto val="1"/>
        <c:lblAlgn val="ctr"/>
        <c:lblOffset val="100"/>
        <c:noMultiLvlLbl val="0"/>
      </c:catAx>
      <c:valAx>
        <c:axId val="80410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085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55243</xdr:rowOff>
    </xdr:from>
    <xdr:to>
      <xdr:col>8</xdr:col>
      <xdr:colOff>444502</xdr:colOff>
      <xdr:row>32</xdr:row>
      <xdr:rowOff>161925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630554</xdr:colOff>
      <xdr:row>18</xdr:row>
      <xdr:rowOff>57149</xdr:rowOff>
    </xdr:from>
    <xdr:to>
      <xdr:col>16</xdr:col>
      <xdr:colOff>759250</xdr:colOff>
      <xdr:row>32</xdr:row>
      <xdr:rowOff>144779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34</xdr:row>
      <xdr:rowOff>168063</xdr:rowOff>
    </xdr:from>
    <xdr:to>
      <xdr:col>8</xdr:col>
      <xdr:colOff>443442</xdr:colOff>
      <xdr:row>54</xdr:row>
      <xdr:rowOff>152400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612352</xdr:colOff>
      <xdr:row>35</xdr:row>
      <xdr:rowOff>847</xdr:rowOff>
    </xdr:from>
    <xdr:to>
      <xdr:col>16</xdr:col>
      <xdr:colOff>692362</xdr:colOff>
      <xdr:row>54</xdr:row>
      <xdr:rowOff>142875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1"/>
  <sheetViews>
    <sheetView showGridLines="0" tabSelected="1" topLeftCell="B3" zoomScale="80" zoomScaleNormal="80" workbookViewId="0">
      <selection activeCell="J17" sqref="J17"/>
    </sheetView>
  </sheetViews>
  <sheetFormatPr defaultColWidth="9.109375" defaultRowHeight="13.2" x14ac:dyDescent="0.25"/>
  <cols>
    <col min="1" max="1" width="0.5546875" customWidth="1"/>
    <col min="2" max="2" width="15.44140625" customWidth="1"/>
    <col min="3" max="20" width="13.33203125" customWidth="1"/>
    <col min="21" max="21" width="2" customWidth="1"/>
    <col min="22" max="23" width="12.88671875" customWidth="1"/>
    <col min="24" max="24" width="0.5546875" customWidth="1"/>
    <col min="25" max="26" width="12.88671875" customWidth="1"/>
    <col min="27" max="27" width="0.5546875" customWidth="1"/>
    <col min="28" max="29" width="14.109375" customWidth="1"/>
    <col min="30" max="30" width="0.5546875" customWidth="1"/>
    <col min="31" max="31" width="13.88671875" bestFit="1" customWidth="1"/>
    <col min="32" max="32" width="15" customWidth="1"/>
  </cols>
  <sheetData>
    <row r="1" spans="1:31" x14ac:dyDescent="0.25">
      <c r="A1" s="19"/>
      <c r="B1" s="20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</row>
    <row r="2" spans="1:31" ht="16.5" customHeight="1" x14ac:dyDescent="0.25">
      <c r="A2" s="19"/>
      <c r="B2" s="20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ht="20.100000000000001" customHeight="1" x14ac:dyDescent="0.25">
      <c r="B3" s="6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3.75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</row>
    <row r="5" spans="1:31" s="2" customFormat="1" ht="22.5" customHeight="1" x14ac:dyDescent="0.25">
      <c r="A5" s="24"/>
      <c r="B5" s="67" t="s">
        <v>5</v>
      </c>
      <c r="C5" s="62">
        <v>2016</v>
      </c>
      <c r="D5" s="63"/>
      <c r="E5" s="64"/>
      <c r="F5" s="62">
        <v>2017</v>
      </c>
      <c r="G5" s="63"/>
      <c r="H5" s="64"/>
      <c r="I5" s="62">
        <v>2018</v>
      </c>
      <c r="J5" s="63"/>
      <c r="K5" s="64"/>
      <c r="L5" s="62">
        <v>2019</v>
      </c>
      <c r="M5" s="63"/>
      <c r="N5" s="64"/>
      <c r="O5" s="62">
        <v>2020</v>
      </c>
      <c r="P5" s="63"/>
      <c r="Q5" s="64"/>
      <c r="R5" s="62">
        <v>2021</v>
      </c>
      <c r="S5" s="63"/>
      <c r="T5" s="64"/>
      <c r="U5" s="25"/>
    </row>
    <row r="6" spans="1:31" s="2" customFormat="1" ht="26.25" customHeight="1" x14ac:dyDescent="0.25">
      <c r="A6" s="24"/>
      <c r="B6" s="67"/>
      <c r="C6" s="34" t="s">
        <v>15</v>
      </c>
      <c r="D6" s="34" t="s">
        <v>16</v>
      </c>
      <c r="E6" s="34" t="s">
        <v>4</v>
      </c>
      <c r="F6" s="34" t="s">
        <v>15</v>
      </c>
      <c r="G6" s="34" t="s">
        <v>16</v>
      </c>
      <c r="H6" s="34" t="s">
        <v>4</v>
      </c>
      <c r="I6" s="34" t="s">
        <v>15</v>
      </c>
      <c r="J6" s="34" t="s">
        <v>16</v>
      </c>
      <c r="K6" s="34" t="s">
        <v>4</v>
      </c>
      <c r="L6" s="34" t="s">
        <v>15</v>
      </c>
      <c r="M6" s="34" t="s">
        <v>16</v>
      </c>
      <c r="N6" s="34" t="s">
        <v>4</v>
      </c>
      <c r="O6" s="34" t="s">
        <v>15</v>
      </c>
      <c r="P6" s="34" t="s">
        <v>16</v>
      </c>
      <c r="Q6" s="34" t="s">
        <v>4</v>
      </c>
      <c r="R6" s="34" t="s">
        <v>15</v>
      </c>
      <c r="S6" s="34" t="s">
        <v>16</v>
      </c>
      <c r="T6" s="34" t="s">
        <v>4</v>
      </c>
      <c r="U6" s="25"/>
    </row>
    <row r="7" spans="1:31" s="2" customFormat="1" ht="22.5" customHeight="1" x14ac:dyDescent="0.25">
      <c r="A7" s="24"/>
      <c r="B7" s="41" t="s">
        <v>14</v>
      </c>
      <c r="C7" s="38">
        <v>43657011.439999998</v>
      </c>
      <c r="D7" s="38">
        <v>3635203.77</v>
      </c>
      <c r="E7" s="38">
        <f>+C7+D7</f>
        <v>47292215.210000001</v>
      </c>
      <c r="F7" s="38">
        <v>32224021.77</v>
      </c>
      <c r="G7" s="38">
        <v>2501354</v>
      </c>
      <c r="H7" s="38">
        <f>+F7+G7</f>
        <v>34725375.769999996</v>
      </c>
      <c r="I7" s="38">
        <v>33042891.789999999</v>
      </c>
      <c r="J7" s="38">
        <v>11654501</v>
      </c>
      <c r="K7" s="38">
        <f>+I7+J7</f>
        <v>44697392.789999999</v>
      </c>
      <c r="L7" s="38">
        <v>38762090.420000002</v>
      </c>
      <c r="M7" s="38">
        <v>7307386.0499999998</v>
      </c>
      <c r="N7" s="38">
        <f>+L7+M7</f>
        <v>46069476.469999999</v>
      </c>
      <c r="O7" s="38">
        <v>50151004.119999997</v>
      </c>
      <c r="P7" s="38">
        <v>7530442.4699999997</v>
      </c>
      <c r="Q7" s="38">
        <f>+O7+P7</f>
        <v>57681446.589999996</v>
      </c>
      <c r="R7" s="68">
        <v>41511406</v>
      </c>
      <c r="S7" s="68">
        <v>5083055</v>
      </c>
      <c r="T7" s="38">
        <f>+R7+S7</f>
        <v>46594461</v>
      </c>
      <c r="U7" s="25"/>
    </row>
    <row r="8" spans="1:31" s="2" customFormat="1" ht="22.5" customHeight="1" x14ac:dyDescent="0.25">
      <c r="A8" s="24"/>
      <c r="B8" s="42" t="s">
        <v>3</v>
      </c>
      <c r="C8" s="39">
        <v>16413687.859999999</v>
      </c>
      <c r="D8" s="39">
        <v>7682978.5899999999</v>
      </c>
      <c r="E8" s="39">
        <f>+C8+D8</f>
        <v>24096666.449999999</v>
      </c>
      <c r="F8" s="39">
        <v>17383661.789999999</v>
      </c>
      <c r="G8" s="39">
        <v>1766107</v>
      </c>
      <c r="H8" s="39">
        <f>+F8+G8</f>
        <v>19149768.789999999</v>
      </c>
      <c r="I8" s="39">
        <v>20102062.75</v>
      </c>
      <c r="J8" s="39">
        <v>3925449.05</v>
      </c>
      <c r="K8" s="39">
        <f>+I8+J8</f>
        <v>24027511.800000001</v>
      </c>
      <c r="L8" s="39">
        <v>17846979</v>
      </c>
      <c r="M8" s="39">
        <v>2917558.53</v>
      </c>
      <c r="N8" s="39">
        <f>+L8+M8</f>
        <v>20764537.530000001</v>
      </c>
      <c r="O8" s="39">
        <v>19328611.420000002</v>
      </c>
      <c r="P8" s="39">
        <v>12499656.300000001</v>
      </c>
      <c r="Q8" s="39">
        <f>+O8+P8</f>
        <v>31828267.720000003</v>
      </c>
      <c r="R8" s="69">
        <v>30665106</v>
      </c>
      <c r="S8" s="69">
        <v>1323529</v>
      </c>
      <c r="T8" s="39">
        <f>+R8+S8</f>
        <v>31988635</v>
      </c>
      <c r="U8" s="25"/>
    </row>
    <row r="9" spans="1:31" s="2" customFormat="1" ht="22.5" customHeight="1" x14ac:dyDescent="0.25">
      <c r="A9" s="24"/>
      <c r="B9" s="43" t="s">
        <v>4</v>
      </c>
      <c r="C9" s="40">
        <f t="shared" ref="C9:E9" si="0">SUM(C7:C8)</f>
        <v>60070699.299999997</v>
      </c>
      <c r="D9" s="40">
        <f t="shared" si="0"/>
        <v>11318182.359999999</v>
      </c>
      <c r="E9" s="40">
        <f t="shared" si="0"/>
        <v>71388881.659999996</v>
      </c>
      <c r="F9" s="40">
        <f>SUM(F7:F8)</f>
        <v>49607683.560000002</v>
      </c>
      <c r="G9" s="40">
        <f t="shared" ref="G9:H9" si="1">SUM(G7:G8)</f>
        <v>4267461</v>
      </c>
      <c r="H9" s="40">
        <f t="shared" si="1"/>
        <v>53875144.559999995</v>
      </c>
      <c r="I9" s="40">
        <f>SUM(I7:I8)</f>
        <v>53144954.539999999</v>
      </c>
      <c r="J9" s="40">
        <f t="shared" ref="J9:K9" si="2">SUM(J7:J8)</f>
        <v>15579950.050000001</v>
      </c>
      <c r="K9" s="40">
        <f t="shared" si="2"/>
        <v>68724904.590000004</v>
      </c>
      <c r="L9" s="40">
        <f>SUM(L7:L8)</f>
        <v>56609069.420000002</v>
      </c>
      <c r="M9" s="40">
        <f t="shared" ref="M9:Q9" si="3">SUM(M7:M8)</f>
        <v>10224944.58</v>
      </c>
      <c r="N9" s="40">
        <f t="shared" si="3"/>
        <v>66834014</v>
      </c>
      <c r="O9" s="40">
        <f t="shared" si="3"/>
        <v>69479615.539999992</v>
      </c>
      <c r="P9" s="40">
        <f t="shared" si="3"/>
        <v>20030098.77</v>
      </c>
      <c r="Q9" s="40">
        <f t="shared" si="3"/>
        <v>89509714.310000002</v>
      </c>
      <c r="R9" s="40">
        <f t="shared" ref="R9:T9" si="4">SUM(R7:R8)</f>
        <v>72176512</v>
      </c>
      <c r="S9" s="40">
        <f t="shared" si="4"/>
        <v>6406584</v>
      </c>
      <c r="T9" s="40">
        <f t="shared" si="4"/>
        <v>78583096</v>
      </c>
      <c r="U9" s="25"/>
    </row>
    <row r="10" spans="1:31" s="2" customFormat="1" x14ac:dyDescent="0.25">
      <c r="A10" s="24"/>
      <c r="B10" s="13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56"/>
      <c r="V10" s="10"/>
      <c r="W10" s="10"/>
    </row>
    <row r="11" spans="1:31" x14ac:dyDescent="0.25">
      <c r="A11" s="26"/>
      <c r="B11" s="15" t="s">
        <v>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57"/>
    </row>
    <row r="12" spans="1:31" x14ac:dyDescent="0.25">
      <c r="A12" s="26"/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57"/>
    </row>
    <row r="13" spans="1:31" x14ac:dyDescent="0.25">
      <c r="A13" s="26"/>
      <c r="B13" s="15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57"/>
    </row>
    <row r="14" spans="1:31" x14ac:dyDescent="0.25">
      <c r="A14" s="26"/>
      <c r="B14" s="17" t="s">
        <v>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58"/>
    </row>
    <row r="15" spans="1:31" ht="3.75" customHeight="1" x14ac:dyDescent="0.25">
      <c r="A15" s="27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59"/>
    </row>
    <row r="16" spans="1:3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"/>
      <c r="AB16" s="1"/>
      <c r="AC16" s="1"/>
      <c r="AD16" s="1"/>
      <c r="AE16" s="1"/>
    </row>
    <row r="17" spans="2:3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"/>
      <c r="AB17" s="1"/>
      <c r="AC17" s="1"/>
      <c r="AD17" s="1"/>
      <c r="AE17" s="1"/>
    </row>
    <row r="18" spans="2:31" s="19" customFormat="1" x14ac:dyDescent="0.25">
      <c r="B18" s="55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31" s="1" customFormat="1" x14ac:dyDescent="0.25">
      <c r="B19" s="7"/>
      <c r="C19" s="66" t="s">
        <v>1</v>
      </c>
      <c r="D19" s="66"/>
      <c r="E19" s="66"/>
      <c r="F19" s="61"/>
      <c r="G19" s="61"/>
      <c r="H19" s="7"/>
      <c r="J19" s="7"/>
      <c r="K19" s="61" t="s">
        <v>0</v>
      </c>
      <c r="L19" s="61"/>
      <c r="M19" s="61"/>
      <c r="N19" s="61"/>
      <c r="O19" s="61"/>
      <c r="P19" s="61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7"/>
      <c r="AB19" s="7"/>
      <c r="AC19" s="28"/>
      <c r="AD19" s="29"/>
      <c r="AE19" s="30"/>
    </row>
    <row r="20" spans="2:31" s="1" customFormat="1" x14ac:dyDescent="0.25">
      <c r="B20" s="7"/>
      <c r="C20" s="7">
        <f>C5</f>
        <v>2016</v>
      </c>
      <c r="D20" s="7">
        <f>F5</f>
        <v>2017</v>
      </c>
      <c r="E20" s="7">
        <f>I5</f>
        <v>2018</v>
      </c>
      <c r="F20" s="7">
        <v>2019</v>
      </c>
      <c r="G20" s="1">
        <v>2020</v>
      </c>
      <c r="H20" s="1">
        <v>2021</v>
      </c>
      <c r="J20" s="7"/>
      <c r="K20" s="7">
        <f>C5</f>
        <v>2016</v>
      </c>
      <c r="L20" s="7">
        <f>F5</f>
        <v>2017</v>
      </c>
      <c r="M20" s="7">
        <f>I5</f>
        <v>2018</v>
      </c>
      <c r="N20" s="7">
        <v>2019</v>
      </c>
      <c r="O20" s="7">
        <v>2020</v>
      </c>
      <c r="P20" s="7">
        <v>2021</v>
      </c>
      <c r="Q20" s="47"/>
      <c r="R20" s="47"/>
      <c r="S20" s="47"/>
      <c r="T20" s="47"/>
      <c r="U20" s="47"/>
      <c r="V20" s="47"/>
      <c r="W20" s="47"/>
      <c r="X20" s="7"/>
      <c r="Y20" s="7"/>
      <c r="Z20" s="7"/>
      <c r="AA20" s="35"/>
    </row>
    <row r="21" spans="2:31" s="1" customFormat="1" x14ac:dyDescent="0.25">
      <c r="B21" s="7" t="s">
        <v>14</v>
      </c>
      <c r="C21" s="8">
        <f>C7/C9</f>
        <v>0.72676049969007106</v>
      </c>
      <c r="D21" s="8">
        <f>F7/F9</f>
        <v>0.64957723194281713</v>
      </c>
      <c r="E21" s="8">
        <f>I7/I9</f>
        <v>0.62175030679779753</v>
      </c>
      <c r="F21" s="8">
        <f>L7/L9</f>
        <v>0.68473286731516814</v>
      </c>
      <c r="G21" s="8">
        <f>O7/O9</f>
        <v>0.72180888927238884</v>
      </c>
      <c r="H21" s="8">
        <f>R7/R9</f>
        <v>0.57513732445258647</v>
      </c>
      <c r="J21" s="7" t="s">
        <v>14</v>
      </c>
      <c r="K21" s="9">
        <f>D7/D9</f>
        <v>0.32118264703414801</v>
      </c>
      <c r="L21" s="9">
        <f>G7/G9</f>
        <v>0.58614571990230258</v>
      </c>
      <c r="M21" s="9">
        <f>J7/J9</f>
        <v>0.7480448244440937</v>
      </c>
      <c r="N21" s="9">
        <f>M7/M9</f>
        <v>0.71466265590262978</v>
      </c>
      <c r="O21" s="9">
        <f>P7/P9</f>
        <v>0.37595633234114101</v>
      </c>
      <c r="P21" s="9">
        <f>S7/S9</f>
        <v>0.79341112205818265</v>
      </c>
      <c r="Q21" s="49"/>
      <c r="R21" s="49"/>
      <c r="S21" s="49"/>
      <c r="T21" s="49"/>
      <c r="U21" s="49"/>
      <c r="V21" s="49"/>
      <c r="W21" s="49"/>
      <c r="X21" s="7"/>
      <c r="Y21" s="7"/>
      <c r="Z21" s="7"/>
      <c r="AA21" s="35"/>
    </row>
    <row r="22" spans="2:31" s="1" customFormat="1" x14ac:dyDescent="0.25">
      <c r="B22" s="7" t="s">
        <v>3</v>
      </c>
      <c r="C22" s="8">
        <f>C8/C9</f>
        <v>0.273239500309929</v>
      </c>
      <c r="D22" s="8">
        <f>F8/F9</f>
        <v>0.35042276805718275</v>
      </c>
      <c r="E22" s="8">
        <f>I8/I9</f>
        <v>0.37824969320220253</v>
      </c>
      <c r="F22" s="8">
        <f>L8/L9</f>
        <v>0.31526713268483186</v>
      </c>
      <c r="G22" s="8">
        <f>O8/O9</f>
        <v>0.27819111072761132</v>
      </c>
      <c r="H22" s="8">
        <f>R8/R9</f>
        <v>0.42486267554741353</v>
      </c>
      <c r="J22" s="7" t="s">
        <v>3</v>
      </c>
      <c r="K22" s="31">
        <f>D8/D9</f>
        <v>0.67881735296585199</v>
      </c>
      <c r="L22" s="31">
        <f>G8/G9</f>
        <v>0.41385428009769742</v>
      </c>
      <c r="M22" s="31">
        <f>J8/J9</f>
        <v>0.25195517555590619</v>
      </c>
      <c r="N22" s="31">
        <f>M8/M9</f>
        <v>0.28533734409737016</v>
      </c>
      <c r="O22" s="31">
        <f>P8/P9</f>
        <v>0.62404366765885899</v>
      </c>
      <c r="P22" s="31">
        <f>S8/S9</f>
        <v>0.20658887794181735</v>
      </c>
      <c r="Q22" s="50"/>
      <c r="R22" s="50"/>
      <c r="S22" s="50"/>
      <c r="T22" s="50"/>
      <c r="U22" s="50"/>
      <c r="V22" s="50"/>
      <c r="W22" s="50"/>
      <c r="X22" s="32"/>
      <c r="Y22" s="7"/>
      <c r="Z22" s="7"/>
      <c r="AA22" s="35"/>
    </row>
    <row r="23" spans="2:31" s="30" customFormat="1" x14ac:dyDescent="0.25">
      <c r="B23" s="53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4"/>
      <c r="O23" s="54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1"/>
      <c r="AB23" s="11"/>
      <c r="AC23" s="11"/>
    </row>
    <row r="24" spans="2:31" s="30" customFormat="1" x14ac:dyDescent="0.25">
      <c r="B24" s="53"/>
      <c r="C24" s="70"/>
      <c r="D24" s="70"/>
      <c r="E24" s="70"/>
      <c r="F24" s="70"/>
      <c r="G24" s="70"/>
      <c r="H24" s="70"/>
      <c r="I24" s="53"/>
      <c r="J24" s="53"/>
      <c r="K24" s="53"/>
      <c r="L24" s="53"/>
      <c r="M24" s="53"/>
      <c r="N24" s="53"/>
      <c r="O24" s="53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1"/>
      <c r="AB24" s="11"/>
      <c r="AC24" s="11"/>
    </row>
    <row r="25" spans="2:31" s="30" customFormat="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2"/>
      <c r="AB25" s="12"/>
      <c r="AC25" s="12"/>
    </row>
    <row r="26" spans="2:31" s="30" customForma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2"/>
      <c r="AB26" s="12"/>
      <c r="AC26" s="12"/>
    </row>
    <row r="27" spans="2:31" s="30" customForma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2"/>
      <c r="AB27" s="12"/>
      <c r="AC27" s="12"/>
    </row>
    <row r="28" spans="2:31" s="30" customForma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2"/>
      <c r="AB28" s="12"/>
      <c r="AC28" s="12"/>
    </row>
    <row r="29" spans="2:31" s="30" customFormat="1" ht="72.7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2"/>
      <c r="AB29" s="12"/>
      <c r="AC29" s="12"/>
    </row>
    <row r="30" spans="2:31" s="30" customForma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2"/>
      <c r="AB30" s="12"/>
      <c r="AC30" s="12"/>
    </row>
    <row r="31" spans="2:31" s="30" customForma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2"/>
      <c r="AB31" s="12"/>
      <c r="AC31" s="12"/>
    </row>
    <row r="32" spans="2:31" s="30" customForma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2"/>
      <c r="AB32" s="12"/>
      <c r="AC32" s="12"/>
    </row>
    <row r="33" spans="2:29" s="30" customForma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2"/>
      <c r="AB33" s="12"/>
      <c r="AC33" s="12"/>
    </row>
    <row r="34" spans="2:29" s="30" customFormat="1" ht="30" customHeight="1" x14ac:dyDescent="0.25">
      <c r="B34" s="65" t="s">
        <v>6</v>
      </c>
      <c r="C34" s="65"/>
      <c r="D34" s="65"/>
      <c r="E34" s="65"/>
      <c r="F34" s="65"/>
      <c r="G34" s="65"/>
      <c r="H34" s="6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2"/>
      <c r="AB34" s="12"/>
      <c r="AC34" s="12"/>
    </row>
    <row r="35" spans="2:29" s="30" customFormat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6"/>
      <c r="R35" s="6"/>
      <c r="S35" s="6"/>
      <c r="T35" s="6"/>
      <c r="U35" s="6"/>
      <c r="V35" s="6"/>
      <c r="W35" s="6"/>
      <c r="X35" s="6"/>
      <c r="Y35" s="6"/>
      <c r="Z35" s="6"/>
      <c r="AA35" s="12"/>
      <c r="AB35" s="12"/>
      <c r="AC35" s="12"/>
    </row>
    <row r="36" spans="2:29" s="3" customFormat="1" x14ac:dyDescent="0.25">
      <c r="B36" s="5"/>
      <c r="C36" s="44" t="s">
        <v>2</v>
      </c>
      <c r="D36" s="5"/>
      <c r="E36" s="5"/>
      <c r="F36" s="5"/>
      <c r="G36" s="5"/>
      <c r="H36" s="5"/>
      <c r="I36" s="1"/>
      <c r="J36" s="44"/>
      <c r="K36" s="44" t="s">
        <v>3</v>
      </c>
      <c r="L36" s="44"/>
      <c r="M36" s="44"/>
      <c r="N36" s="5"/>
      <c r="O36" s="5"/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2:29" s="3" customFormat="1" x14ac:dyDescent="0.25">
      <c r="B37" s="5"/>
      <c r="C37" s="45">
        <f>C5</f>
        <v>2016</v>
      </c>
      <c r="D37" s="45">
        <f>F5</f>
        <v>2017</v>
      </c>
      <c r="E37" s="5">
        <f>I5</f>
        <v>2018</v>
      </c>
      <c r="F37" s="7">
        <v>2019</v>
      </c>
      <c r="G37" s="5">
        <v>2020</v>
      </c>
      <c r="H37" s="1">
        <v>2021</v>
      </c>
      <c r="I37" s="1"/>
      <c r="J37" s="45"/>
      <c r="K37" s="45">
        <f>C5</f>
        <v>2016</v>
      </c>
      <c r="L37" s="45">
        <f>F5</f>
        <v>2017</v>
      </c>
      <c r="M37" s="45">
        <f>I5</f>
        <v>2018</v>
      </c>
      <c r="N37" s="7">
        <v>2019</v>
      </c>
      <c r="O37" s="45">
        <v>2020</v>
      </c>
      <c r="P37" s="45">
        <v>2021</v>
      </c>
      <c r="Q37" s="36"/>
      <c r="R37" s="36"/>
      <c r="S37" s="36"/>
      <c r="T37" s="36"/>
      <c r="U37" s="36"/>
      <c r="V37" s="36"/>
      <c r="W37" s="6"/>
      <c r="X37" s="6"/>
      <c r="Y37" s="6"/>
    </row>
    <row r="38" spans="2:29" s="3" customFormat="1" x14ac:dyDescent="0.25">
      <c r="B38" s="5" t="s">
        <v>1</v>
      </c>
      <c r="C38" s="46">
        <f>C7/E7</f>
        <v>0.92313314667418378</v>
      </c>
      <c r="D38" s="46">
        <f>F7/H7</f>
        <v>0.9279675469441292</v>
      </c>
      <c r="E38" s="46">
        <f>I7/K7</f>
        <v>0.73925770000152169</v>
      </c>
      <c r="F38" s="46">
        <f>L7/N7</f>
        <v>0.84138334945571835</v>
      </c>
      <c r="G38" s="46">
        <f>O7/Q7</f>
        <v>0.86944775287058207</v>
      </c>
      <c r="H38" s="46">
        <f>R7/T7</f>
        <v>0.890908599629471</v>
      </c>
      <c r="I38" s="1"/>
      <c r="J38" s="5" t="s">
        <v>1</v>
      </c>
      <c r="K38" s="46">
        <f>C8/E8</f>
        <v>0.68116010544686778</v>
      </c>
      <c r="L38" s="46">
        <f>F8/H8</f>
        <v>0.90777397788101444</v>
      </c>
      <c r="M38" s="46">
        <f>I8/K8</f>
        <v>0.83662690158370867</v>
      </c>
      <c r="N38" s="46">
        <f>L8/N8</f>
        <v>0.85949320923787509</v>
      </c>
      <c r="O38" s="46">
        <f>O8/Q8</f>
        <v>0.60727814627041221</v>
      </c>
      <c r="P38" s="46">
        <f>R8/T8</f>
        <v>0.95862502416873996</v>
      </c>
      <c r="Q38" s="37"/>
      <c r="R38" s="37"/>
      <c r="S38" s="37"/>
      <c r="T38" s="37"/>
      <c r="U38" s="37"/>
      <c r="V38" s="37"/>
      <c r="W38" s="6"/>
      <c r="X38" s="6"/>
      <c r="Y38" s="6"/>
    </row>
    <row r="39" spans="2:29" s="3" customFormat="1" x14ac:dyDescent="0.25">
      <c r="B39" s="5" t="s">
        <v>0</v>
      </c>
      <c r="C39" s="46">
        <f>D7/E7</f>
        <v>7.6866853325816109E-2</v>
      </c>
      <c r="D39" s="46">
        <f>G7/H7</f>
        <v>7.203245305587086E-2</v>
      </c>
      <c r="E39" s="46">
        <f>J7/K7</f>
        <v>0.26074229999847831</v>
      </c>
      <c r="F39" s="46">
        <f>M7/N7</f>
        <v>0.15861665054428173</v>
      </c>
      <c r="G39" s="46">
        <f>P7/Q7</f>
        <v>0.1305522471294179</v>
      </c>
      <c r="H39" s="46">
        <f>S7/T7</f>
        <v>0.10909140037052902</v>
      </c>
      <c r="I39" s="1"/>
      <c r="J39" s="5" t="s">
        <v>0</v>
      </c>
      <c r="K39" s="46">
        <f>D8/E8</f>
        <v>0.31883989455313227</v>
      </c>
      <c r="L39" s="46">
        <f>G8/H8</f>
        <v>9.2226022118985604E-2</v>
      </c>
      <c r="M39" s="46">
        <f>J8/K8</f>
        <v>0.16337309841629127</v>
      </c>
      <c r="N39" s="46">
        <f>M8/N8</f>
        <v>0.14050679076212488</v>
      </c>
      <c r="O39" s="46">
        <f>P8/Q8</f>
        <v>0.39272185372958779</v>
      </c>
      <c r="P39" s="46">
        <f>S8/T8</f>
        <v>4.1374975831260069E-2</v>
      </c>
      <c r="Q39" s="37"/>
      <c r="R39" s="37"/>
      <c r="S39" s="37"/>
      <c r="T39" s="37"/>
      <c r="U39" s="37"/>
      <c r="V39" s="37"/>
      <c r="W39" s="6"/>
      <c r="X39" s="6"/>
      <c r="Y39" s="6"/>
    </row>
    <row r="40" spans="2:29" s="30" customFormat="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6"/>
      <c r="R40" s="6"/>
      <c r="S40" s="6"/>
      <c r="T40" s="6"/>
      <c r="U40" s="6"/>
      <c r="V40" s="6"/>
      <c r="W40" s="6"/>
      <c r="X40" s="6"/>
      <c r="Y40" s="6"/>
      <c r="Z40" s="6"/>
      <c r="AA40" s="12"/>
      <c r="AB40" s="12"/>
      <c r="AC40" s="12"/>
    </row>
    <row r="41" spans="2:29" s="30" customForma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"/>
      <c r="R41" s="6"/>
      <c r="S41" s="6"/>
      <c r="T41" s="6"/>
      <c r="U41" s="6"/>
      <c r="V41" s="6"/>
      <c r="W41" s="6"/>
      <c r="X41" s="6"/>
      <c r="Y41" s="6"/>
      <c r="Z41" s="6"/>
      <c r="AA41" s="12"/>
      <c r="AB41" s="12"/>
      <c r="AC41" s="12"/>
    </row>
    <row r="42" spans="2:29" s="30" customForma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6"/>
      <c r="R42" s="6"/>
      <c r="S42" s="6"/>
      <c r="T42" s="6"/>
      <c r="U42" s="6"/>
      <c r="V42" s="6"/>
      <c r="W42" s="6"/>
      <c r="X42" s="6"/>
      <c r="Y42" s="6"/>
      <c r="Z42" s="6"/>
      <c r="AA42" s="12"/>
      <c r="AB42" s="12"/>
      <c r="AC42" s="12"/>
    </row>
    <row r="43" spans="2:29" s="30" customForma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6"/>
      <c r="R43" s="6"/>
      <c r="S43" s="6"/>
      <c r="T43" s="6"/>
      <c r="U43" s="6"/>
      <c r="V43" s="6"/>
      <c r="W43" s="6"/>
      <c r="X43" s="6"/>
      <c r="Y43" s="6"/>
      <c r="Z43" s="6"/>
      <c r="AA43" s="12"/>
      <c r="AB43" s="12"/>
      <c r="AC43" s="12"/>
    </row>
    <row r="44" spans="2:29" s="30" customForma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2"/>
      <c r="AB44" s="12"/>
      <c r="AC44" s="12"/>
    </row>
    <row r="45" spans="2:29" s="30" customFormat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2"/>
      <c r="AB45" s="12"/>
      <c r="AC45" s="12"/>
    </row>
    <row r="46" spans="2:29" s="30" customFormat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2"/>
      <c r="AB46" s="12"/>
      <c r="AC46" s="12"/>
    </row>
    <row r="47" spans="2:29" s="30" customFormat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2"/>
      <c r="AB47" s="12"/>
      <c r="AC47" s="12"/>
    </row>
    <row r="48" spans="2:29" s="30" customFormat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2"/>
      <c r="AB48" s="12"/>
      <c r="AC48" s="12"/>
    </row>
    <row r="49" spans="2:29" s="30" customFormat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2"/>
      <c r="AB49" s="12"/>
      <c r="AC49" s="12"/>
    </row>
    <row r="50" spans="2:29" s="30" customForma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2"/>
      <c r="AB50" s="12"/>
      <c r="AC50" s="12"/>
    </row>
    <row r="51" spans="2:29" s="30" customForma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2"/>
      <c r="AB51" s="12"/>
      <c r="AC51" s="12"/>
    </row>
    <row r="52" spans="2:29" s="30" customForma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2"/>
      <c r="AB52" s="12"/>
      <c r="AC52" s="12"/>
    </row>
    <row r="53" spans="2:29" s="30" customForma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2"/>
      <c r="AB53" s="12"/>
      <c r="AC53" s="12"/>
    </row>
    <row r="54" spans="2:29" s="30" customForma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2"/>
      <c r="AB54" s="12"/>
      <c r="AC54" s="12"/>
    </row>
    <row r="55" spans="2:29" s="30" customForma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2"/>
      <c r="AB55" s="12"/>
      <c r="AC55" s="12"/>
    </row>
    <row r="56" spans="2:29" s="30" customForma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2"/>
      <c r="AB56" s="12"/>
      <c r="AC56" s="12"/>
    </row>
    <row r="57" spans="2:29" s="30" customForma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2"/>
      <c r="AB57" s="12"/>
      <c r="AC57" s="12"/>
    </row>
    <row r="58" spans="2:29" s="30" customForma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2"/>
      <c r="AB58" s="12"/>
      <c r="AC58" s="12"/>
    </row>
    <row r="59" spans="2:29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5"/>
      <c r="AB59" s="5"/>
      <c r="AC59" s="5"/>
    </row>
    <row r="60" spans="2:29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5"/>
      <c r="AB60" s="5"/>
      <c r="AC60" s="5"/>
    </row>
    <row r="61" spans="2:29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5"/>
      <c r="AB61" s="5"/>
      <c r="AC61" s="5"/>
    </row>
    <row r="62" spans="2:29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5"/>
      <c r="AB62" s="5"/>
      <c r="AC62" s="5"/>
    </row>
    <row r="63" spans="2:29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5"/>
      <c r="AB63" s="5"/>
      <c r="AC63" s="5"/>
    </row>
    <row r="64" spans="2:29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5"/>
      <c r="AB64" s="5"/>
      <c r="AC64" s="5"/>
    </row>
    <row r="65" spans="2:29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5"/>
      <c r="AB65" s="5"/>
      <c r="AC65" s="5"/>
    </row>
    <row r="66" spans="2:29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5"/>
      <c r="AB66" s="5"/>
      <c r="AC66" s="5"/>
    </row>
    <row r="67" spans="2:29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5"/>
      <c r="AB67" s="5"/>
      <c r="AC67" s="5"/>
    </row>
    <row r="68" spans="2:29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5"/>
      <c r="AB68" s="5"/>
      <c r="AC68" s="5"/>
    </row>
    <row r="69" spans="2:29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5"/>
      <c r="AB69" s="5"/>
      <c r="AC69" s="5"/>
    </row>
    <row r="70" spans="2:29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5"/>
      <c r="AB70" s="5"/>
      <c r="AC70" s="5"/>
    </row>
    <row r="71" spans="2:29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5"/>
      <c r="AB71" s="5"/>
      <c r="AC71" s="5"/>
    </row>
    <row r="72" spans="2:29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5"/>
      <c r="AB72" s="5"/>
      <c r="AC72" s="5"/>
    </row>
    <row r="73" spans="2:29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5"/>
      <c r="AB73" s="5"/>
      <c r="AC73" s="5"/>
    </row>
    <row r="74" spans="2:29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5"/>
      <c r="AB74" s="5"/>
      <c r="AC74" s="5"/>
    </row>
    <row r="75" spans="2:29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5"/>
      <c r="AB75" s="5"/>
      <c r="AC75" s="5"/>
    </row>
    <row r="76" spans="2:29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5"/>
      <c r="AB76" s="5"/>
      <c r="AC76" s="5"/>
    </row>
    <row r="77" spans="2:29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5"/>
      <c r="AB77" s="5"/>
      <c r="AC77" s="5"/>
    </row>
    <row r="78" spans="2:29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5"/>
      <c r="AB78" s="5"/>
      <c r="AC78" s="5"/>
    </row>
    <row r="79" spans="2:29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5"/>
      <c r="AB79" s="5"/>
      <c r="AC79" s="5"/>
    </row>
    <row r="80" spans="2:29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5"/>
      <c r="AB80" s="5"/>
      <c r="AC80" s="5"/>
    </row>
    <row r="81" spans="2:29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5"/>
      <c r="AB81" s="5"/>
      <c r="AC81" s="5"/>
    </row>
    <row r="82" spans="2:29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5"/>
      <c r="AB82" s="5"/>
      <c r="AC82" s="5"/>
    </row>
    <row r="83" spans="2:29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5"/>
      <c r="AB83" s="5"/>
      <c r="AC83" s="5"/>
    </row>
    <row r="84" spans="2:29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5"/>
      <c r="AB84" s="5"/>
      <c r="AC84" s="5"/>
    </row>
    <row r="85" spans="2:29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5"/>
      <c r="AB85" s="5"/>
      <c r="AC85" s="5"/>
    </row>
    <row r="86" spans="2:29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5"/>
      <c r="AB86" s="5"/>
      <c r="AC86" s="5"/>
    </row>
    <row r="87" spans="2:29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5"/>
      <c r="AB87" s="5"/>
      <c r="AC87" s="5"/>
    </row>
    <row r="88" spans="2:29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5"/>
      <c r="AB88" s="5"/>
      <c r="AC88" s="5"/>
    </row>
    <row r="89" spans="2:29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5"/>
      <c r="AB89" s="5"/>
      <c r="AC89" s="5"/>
    </row>
    <row r="90" spans="2:29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5"/>
      <c r="AB90" s="5"/>
      <c r="AC90" s="5"/>
    </row>
    <row r="91" spans="2:29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5"/>
      <c r="AB91" s="5"/>
      <c r="AC91" s="5"/>
    </row>
    <row r="92" spans="2:29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5"/>
      <c r="AB92" s="5"/>
      <c r="AC92" s="5"/>
    </row>
    <row r="93" spans="2:29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5"/>
      <c r="AB93" s="5"/>
      <c r="AC93" s="5"/>
    </row>
    <row r="94" spans="2:29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5"/>
      <c r="AB94" s="5"/>
      <c r="AC94" s="5"/>
    </row>
    <row r="95" spans="2:29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5"/>
      <c r="AB95" s="5"/>
      <c r="AC95" s="5"/>
    </row>
    <row r="96" spans="2:29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5"/>
      <c r="AB96" s="5"/>
      <c r="AC96" s="5"/>
    </row>
    <row r="97" spans="2:29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5"/>
      <c r="AB97" s="5"/>
      <c r="AC97" s="5"/>
    </row>
    <row r="98" spans="2:29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5"/>
      <c r="AB98" s="5"/>
      <c r="AC98" s="5"/>
    </row>
    <row r="99" spans="2:29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5"/>
      <c r="AB99" s="5"/>
      <c r="AC99" s="5"/>
    </row>
    <row r="100" spans="2:29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5"/>
      <c r="AB100" s="5"/>
      <c r="AC100" s="5"/>
    </row>
    <row r="101" spans="2:29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5"/>
      <c r="AB101" s="5"/>
      <c r="AC101" s="5"/>
    </row>
    <row r="102" spans="2:29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5"/>
      <c r="AB102" s="5"/>
      <c r="AC102" s="5"/>
    </row>
    <row r="103" spans="2:29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5"/>
      <c r="AB103" s="5"/>
      <c r="AC103" s="5"/>
    </row>
    <row r="104" spans="2:29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5"/>
      <c r="AB104" s="5"/>
      <c r="AC104" s="5"/>
    </row>
    <row r="105" spans="2:29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5"/>
      <c r="AB105" s="5"/>
      <c r="AC105" s="5"/>
    </row>
    <row r="106" spans="2:29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5"/>
      <c r="AB106" s="5"/>
      <c r="AC106" s="5"/>
    </row>
    <row r="107" spans="2:29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5"/>
      <c r="AB107" s="5"/>
      <c r="AC107" s="5"/>
    </row>
    <row r="108" spans="2:29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5"/>
      <c r="AB108" s="5"/>
      <c r="AC108" s="5"/>
    </row>
    <row r="109" spans="2:29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5"/>
      <c r="AB109" s="5"/>
      <c r="AC109" s="5"/>
    </row>
    <row r="110" spans="2:29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2:29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</sheetData>
  <mergeCells count="9">
    <mergeCell ref="R5:T5"/>
    <mergeCell ref="O5:Q5"/>
    <mergeCell ref="L5:N5"/>
    <mergeCell ref="B34:H34"/>
    <mergeCell ref="I5:K5"/>
    <mergeCell ref="F5:H5"/>
    <mergeCell ref="C19:E19"/>
    <mergeCell ref="B5:B6"/>
    <mergeCell ref="C5:E5"/>
  </mergeCells>
  <pageMargins left="0.9055118110236221" right="0.15748031496062992" top="0.27559055118110237" bottom="0.16" header="0" footer="0"/>
  <pageSetup paperSize="9" scale="74" orientation="landscape" r:id="rId1"/>
  <headerFooter alignWithMargins="0"/>
  <drawing r:id="rId2"/>
  <webPublishItems count="10">
    <webPublishItem id="4698" divId="2_5_1_4698" sourceType="range" sourceRef="A1:AA55" destinationFile="\\gpaq\gpaqssl\lldades\indicadors\2017\2_5_1.htm"/>
    <webPublishItem id="22072" divId="2_5_1_22072" sourceType="range" sourceRef="A3:Q55" destinationFile="\\gpaq\gpaqssl\lldades\indicadors\2018\2_5_1.htm"/>
    <webPublishItem id="6774" divId="2_5_1_6774" sourceType="range" sourceRef="A3:U55" destinationFile="\\reid\inetpub\gpaqssl\lldades\indicadors\2020\2_5_1.htm"/>
    <webPublishItem id="9672" divId="2_5_1_9672" sourceType="range" sourceRef="A3:X55" destinationFile="\\reid\inetpub\gpaqssl\lldades\indicadors\2019\2_5_1.htm"/>
    <webPublishItem id="27351" divId="2_5_1_27351" sourceType="range" sourceRef="A3:AA55" destinationFile="\\gpaq\gpaqssl\lldades\indicadors\2018\2_5_1.htm"/>
    <webPublishItem id="14423" divId="2_5_1_14423" sourceType="range" sourceRef="A3:AB55" destinationFile="\\gpaq\gpaqssl\lldades\indicadors\2018\2_5_1.htm"/>
    <webPublishItem id="24932" divId="2_5_1_24932" sourceType="range" sourceRef="A4:AA55" destinationFile="\\gpaq\gpaqssl\lldades\indicadors\2018\2_5_1.htm"/>
    <webPublishItem id="8371" divId="2_5_1_8371" sourceType="range" sourceRef="A4:AA56" destinationFile="\\gpaq\gpaqssl\lldades\indicadors\2018\2_5_1.htm"/>
    <webPublishItem id="5277" divId="2_5_1_5277" sourceType="range" sourceRef="A4:AD55" destinationFile="\\gpaq\gpaqssl\lldades\indicadors\2016\2_5_1.htm"/>
    <webPublishItem id="13475" divId="2_5_1_13475" sourceType="range" sourceRef="A4:AD58" destinationFile="G:\GPAQ\GPAQ-COMU\Estadístiques internes\LLIBREDA\Lldades 2017\apartats\Per penjar\2015\2_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2016-2021</vt:lpstr>
      <vt:lpstr>'2016-2021'!Àrea_d'impressió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2011-09-02T11:22:01Z</cp:lastPrinted>
  <dcterms:created xsi:type="dcterms:W3CDTF">2011-09-02T07:33:06Z</dcterms:created>
  <dcterms:modified xsi:type="dcterms:W3CDTF">2022-10-28T09:08:26Z</dcterms:modified>
</cp:coreProperties>
</file>