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pivotTables/pivotTable1.xml" ContentType="application/vnd.openxmlformats-officedocument.spreadsheetml.pivotTab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PAQ\GPAQ-COMU\Enquestes\Enquestes Estudiants\Enquestes1718\1Q\"/>
    </mc:Choice>
  </mc:AlternateContent>
  <bookViews>
    <workbookView xWindow="-15" yWindow="9870" windowWidth="20700" windowHeight="2430"/>
  </bookViews>
  <sheets>
    <sheet name="participacio" sheetId="1" r:id="rId1"/>
    <sheet name="Hoja1" sheetId="13" state="hidden" r:id="rId2"/>
    <sheet name="participació per programa" sheetId="8" state="hidden" r:id="rId3"/>
    <sheet name="Full1" sheetId="2" state="hidden" r:id="rId4"/>
    <sheet name="Full2" sheetId="4" state="hidden" r:id="rId5"/>
    <sheet name="Full4" sheetId="6" state="hidden" r:id="rId6"/>
    <sheet name="Centres participants x període" sheetId="9" state="hidden" r:id="rId7"/>
    <sheet name="Altres gràfics " sheetId="10" state="hidden" r:id="rId8"/>
  </sheets>
  <definedNames>
    <definedName name="_xlnm._FilterDatabase" localSheetId="0" hidden="1">participacio!$A$4:$D$20</definedName>
    <definedName name="_xlnm.Print_Area" localSheetId="0">participacio!$A$28:$AS$125</definedName>
  </definedNames>
  <calcPr calcId="162913"/>
  <pivotCaches>
    <pivotCache cacheId="1" r:id="rId9"/>
  </pivotCaches>
</workbook>
</file>

<file path=xl/calcChain.xml><?xml version="1.0" encoding="utf-8"?>
<calcChain xmlns="http://schemas.openxmlformats.org/spreadsheetml/2006/main">
  <c r="S224" i="1" l="1"/>
  <c r="Q224" i="1"/>
  <c r="Q212" i="1"/>
  <c r="S212" i="1" s="1"/>
  <c r="S200" i="1"/>
  <c r="Q200" i="1"/>
  <c r="Q188" i="1"/>
  <c r="S188" i="1"/>
  <c r="S176" i="1"/>
  <c r="Q176" i="1"/>
  <c r="Q168" i="1"/>
  <c r="S168" i="1" s="1"/>
  <c r="S156" i="1"/>
  <c r="Q156" i="1"/>
  <c r="Q144" i="1"/>
  <c r="S144" i="1" s="1"/>
  <c r="S132" i="1"/>
  <c r="Q132" i="1"/>
  <c r="Q122" i="1"/>
  <c r="S122" i="1" s="1"/>
  <c r="S110" i="1"/>
  <c r="Q110" i="1"/>
  <c r="Q101" i="1"/>
  <c r="S101" i="1" s="1"/>
  <c r="S89" i="1"/>
  <c r="Q89" i="1"/>
  <c r="Q77" i="1"/>
  <c r="S77" i="1" s="1"/>
  <c r="Q70" i="1"/>
  <c r="S70" i="1" s="1"/>
  <c r="Q64" i="1"/>
  <c r="S64" i="1" s="1"/>
  <c r="P47" i="1"/>
  <c r="O47" i="1"/>
  <c r="X41" i="1" l="1"/>
  <c r="D9" i="1" l="1"/>
  <c r="D15" i="1" l="1"/>
  <c r="M42" i="1" s="1"/>
  <c r="D16" i="1"/>
  <c r="D17" i="1"/>
  <c r="D18" i="1"/>
  <c r="D19" i="1"/>
  <c r="D20" i="1"/>
  <c r="D6" i="1"/>
  <c r="M33" i="1" s="1"/>
  <c r="D7" i="1"/>
  <c r="D8" i="1"/>
  <c r="P109" i="1" l="1"/>
  <c r="S109" i="1" s="1"/>
  <c r="D14" i="1"/>
  <c r="P223" i="1" l="1"/>
  <c r="S223" i="1" s="1"/>
  <c r="P211" i="1"/>
  <c r="S211" i="1" s="1"/>
  <c r="P199" i="1"/>
  <c r="S199" i="1" s="1"/>
  <c r="P187" i="1"/>
  <c r="S187" i="1" s="1"/>
  <c r="P175" i="1"/>
  <c r="S175" i="1" s="1"/>
  <c r="P167" i="1"/>
  <c r="S167" i="1" s="1"/>
  <c r="P155" i="1"/>
  <c r="S155" i="1" s="1"/>
  <c r="P143" i="1"/>
  <c r="S143" i="1" s="1"/>
  <c r="P131" i="1"/>
  <c r="S131" i="1" s="1"/>
  <c r="P121" i="1"/>
  <c r="S121" i="1" s="1"/>
  <c r="P100" i="1"/>
  <c r="S100" i="1" s="1"/>
  <c r="P88" i="1"/>
  <c r="S88" i="1" s="1"/>
  <c r="P76" i="1"/>
  <c r="S76" i="1" s="1"/>
  <c r="P69" i="1"/>
  <c r="S69" i="1" s="1"/>
  <c r="P63" i="1"/>
  <c r="S63" i="1" s="1"/>
  <c r="B21" i="1"/>
  <c r="C21" i="1"/>
  <c r="O48" i="1"/>
  <c r="O46" i="1"/>
  <c r="P46" i="1"/>
  <c r="P45" i="1"/>
  <c r="P44" i="1"/>
  <c r="M34" i="1" l="1"/>
  <c r="R78" i="1" s="1"/>
  <c r="S78" i="1" s="1"/>
  <c r="M35" i="1"/>
  <c r="R90" i="1" s="1"/>
  <c r="S90" i="1" s="1"/>
  <c r="M45" i="1"/>
  <c r="R189" i="1" s="1"/>
  <c r="S189" i="1" s="1"/>
  <c r="R169" i="1"/>
  <c r="S169" i="1" s="1"/>
  <c r="S68" i="1"/>
  <c r="S232" i="1"/>
  <c r="S242" i="1"/>
  <c r="S154" i="1"/>
  <c r="S222" i="1"/>
  <c r="S210" i="1"/>
  <c r="S198" i="1"/>
  <c r="S186" i="1"/>
  <c r="S174" i="1"/>
  <c r="S166" i="1"/>
  <c r="S142" i="1"/>
  <c r="S130" i="1"/>
  <c r="S120" i="1"/>
  <c r="S108" i="1"/>
  <c r="S99" i="1"/>
  <c r="S87" i="1"/>
  <c r="S75" i="1"/>
  <c r="O62" i="1"/>
  <c r="S62" i="1" s="1"/>
  <c r="D5" i="1"/>
  <c r="M32" i="1" s="1"/>
  <c r="R65" i="1" s="1"/>
  <c r="S65" i="1" s="1"/>
  <c r="R71" i="1"/>
  <c r="S71" i="1" s="1"/>
  <c r="M36" i="1"/>
  <c r="R102" i="1" s="1"/>
  <c r="S102" i="1" s="1"/>
  <c r="D10" i="1"/>
  <c r="M37" i="1" s="1"/>
  <c r="R111" i="1" s="1"/>
  <c r="S111" i="1" s="1"/>
  <c r="D11" i="1"/>
  <c r="M38" i="1" s="1"/>
  <c r="R123" i="1" s="1"/>
  <c r="S123" i="1" s="1"/>
  <c r="D12" i="1"/>
  <c r="M39" i="1" s="1"/>
  <c r="R133" i="1" s="1"/>
  <c r="S133" i="1" s="1"/>
  <c r="D13" i="1"/>
  <c r="M40" i="1" s="1"/>
  <c r="R145" i="1" s="1"/>
  <c r="S145" i="1" s="1"/>
  <c r="M46" i="1"/>
  <c r="R201" i="1" s="1"/>
  <c r="S201" i="1" s="1"/>
  <c r="M47" i="1"/>
  <c r="R213" i="1" s="1"/>
  <c r="S213" i="1" s="1"/>
  <c r="M48" i="1"/>
  <c r="R225" i="1" s="1"/>
  <c r="S225" i="1" s="1"/>
  <c r="M41" i="1"/>
  <c r="R157" i="1" s="1"/>
  <c r="S157" i="1" s="1"/>
  <c r="S231" i="1"/>
  <c r="S230" i="1"/>
  <c r="S229" i="1"/>
  <c r="S228" i="1"/>
  <c r="S227" i="1"/>
  <c r="S241" i="1"/>
  <c r="E69" i="2"/>
  <c r="E65" i="2"/>
  <c r="E61" i="2"/>
  <c r="E57" i="2"/>
  <c r="E53" i="2"/>
  <c r="E49" i="2"/>
  <c r="E45" i="2"/>
  <c r="E41" i="2"/>
  <c r="E37" i="2"/>
  <c r="E33" i="2"/>
  <c r="E29" i="2"/>
  <c r="E25" i="2"/>
  <c r="E21" i="2"/>
  <c r="E17" i="2"/>
  <c r="E13" i="2"/>
  <c r="E9" i="2"/>
  <c r="AC65" i="8"/>
  <c r="AC64" i="8"/>
  <c r="AC62" i="8"/>
  <c r="AC60" i="8"/>
  <c r="AC58" i="8"/>
  <c r="AC56" i="8"/>
  <c r="AC55" i="8"/>
  <c r="AC53" i="8"/>
  <c r="AC52" i="8"/>
  <c r="AC50" i="8"/>
  <c r="AC49" i="8"/>
  <c r="W48" i="8"/>
  <c r="AC47" i="8"/>
  <c r="W47" i="8"/>
  <c r="AC46" i="8"/>
  <c r="W46" i="8"/>
  <c r="W45" i="8"/>
  <c r="AC44" i="8"/>
  <c r="W44" i="8"/>
  <c r="AC43" i="8"/>
  <c r="W43" i="8"/>
  <c r="AC41" i="8"/>
  <c r="W41" i="8"/>
  <c r="AC40" i="8"/>
  <c r="W40" i="8"/>
  <c r="W39" i="8"/>
  <c r="AC38" i="8"/>
  <c r="W38" i="8"/>
  <c r="AC37" i="8"/>
  <c r="W37" i="8"/>
  <c r="W36" i="8"/>
  <c r="AC35" i="8"/>
  <c r="W35" i="8"/>
  <c r="AC34" i="8"/>
  <c r="W34" i="8"/>
  <c r="W33" i="8"/>
  <c r="AC32" i="8"/>
  <c r="W32" i="8"/>
  <c r="AC31" i="8"/>
  <c r="W31" i="8"/>
  <c r="AC30" i="8"/>
  <c r="W30" i="8"/>
  <c r="W29" i="8"/>
  <c r="AC28" i="8"/>
  <c r="W28" i="8"/>
  <c r="AC27" i="8"/>
  <c r="W27" i="8"/>
  <c r="W26" i="8"/>
  <c r="AC25" i="8"/>
  <c r="W25" i="8"/>
  <c r="AC24" i="8"/>
  <c r="W24" i="8"/>
  <c r="AC23" i="8"/>
  <c r="W23" i="8"/>
  <c r="W22" i="8"/>
  <c r="AC21" i="8"/>
  <c r="W21" i="8"/>
  <c r="AC20" i="8"/>
  <c r="AC19" i="8"/>
  <c r="W19" i="8"/>
  <c r="W18" i="8"/>
  <c r="AC17" i="8"/>
  <c r="W17" i="8"/>
  <c r="AC16" i="8"/>
  <c r="W16" i="8"/>
  <c r="AC15" i="8"/>
  <c r="W15" i="8"/>
  <c r="W14" i="8"/>
  <c r="AC13" i="8"/>
  <c r="W13" i="8"/>
  <c r="AC12" i="8"/>
  <c r="W12" i="8"/>
  <c r="W11" i="8"/>
  <c r="AC10" i="8"/>
  <c r="W10" i="8"/>
  <c r="AC9" i="8"/>
  <c r="W9" i="8"/>
  <c r="AC8" i="8"/>
  <c r="W8" i="8"/>
  <c r="O8" i="8"/>
  <c r="P8" i="8" s="1"/>
  <c r="Q8" i="8" s="1"/>
  <c r="W7" i="8"/>
  <c r="O7" i="8"/>
  <c r="P7" i="8" s="1"/>
  <c r="Q7" i="8" s="1"/>
  <c r="AC6" i="8"/>
  <c r="W6" i="8"/>
  <c r="O6" i="8"/>
  <c r="P6" i="8" s="1"/>
  <c r="Q6" i="8" s="1"/>
  <c r="I6" i="8"/>
  <c r="H6" i="8"/>
  <c r="G6" i="8"/>
  <c r="AC5" i="8"/>
  <c r="W5" i="8"/>
  <c r="I5" i="8"/>
  <c r="W4" i="8"/>
  <c r="I4" i="8"/>
  <c r="AC3" i="8"/>
  <c r="W3" i="8"/>
  <c r="I3" i="8"/>
  <c r="S240" i="1"/>
  <c r="S239" i="1"/>
  <c r="S238" i="1"/>
  <c r="S237" i="1"/>
  <c r="S236" i="1"/>
  <c r="S235" i="1"/>
  <c r="N254" i="1"/>
  <c r="S254" i="1" s="1"/>
  <c r="M253" i="1"/>
  <c r="S253" i="1" s="1"/>
  <c r="L252" i="1"/>
  <c r="S252" i="1" s="1"/>
  <c r="N173" i="1"/>
  <c r="S173" i="1" s="1"/>
  <c r="M172" i="1"/>
  <c r="S172" i="1" s="1"/>
  <c r="L171" i="1"/>
  <c r="S171" i="1" s="1"/>
  <c r="N153" i="1"/>
  <c r="S153" i="1" s="1"/>
  <c r="M152" i="1"/>
  <c r="S152" i="1" s="1"/>
  <c r="L151" i="1"/>
  <c r="S151" i="1" s="1"/>
  <c r="K150" i="1"/>
  <c r="S150" i="1" s="1"/>
  <c r="J149" i="1"/>
  <c r="S149" i="1" s="1"/>
  <c r="I148" i="1"/>
  <c r="S148" i="1" s="1"/>
  <c r="H147" i="1"/>
  <c r="S147" i="1" s="1"/>
  <c r="N221" i="1"/>
  <c r="S221" i="1" s="1"/>
  <c r="M220" i="1"/>
  <c r="S220" i="1" s="1"/>
  <c r="L219" i="1"/>
  <c r="S219" i="1" s="1"/>
  <c r="K218" i="1"/>
  <c r="S218" i="1" s="1"/>
  <c r="J217" i="1"/>
  <c r="S217" i="1" s="1"/>
  <c r="I216" i="1"/>
  <c r="S216" i="1" s="1"/>
  <c r="H215" i="1"/>
  <c r="S215" i="1" s="1"/>
  <c r="N209" i="1"/>
  <c r="S209" i="1" s="1"/>
  <c r="M208" i="1"/>
  <c r="S208" i="1" s="1"/>
  <c r="L207" i="1"/>
  <c r="S207" i="1" s="1"/>
  <c r="K206" i="1"/>
  <c r="S206" i="1" s="1"/>
  <c r="J205" i="1"/>
  <c r="S205" i="1" s="1"/>
  <c r="I204" i="1"/>
  <c r="S204" i="1" s="1"/>
  <c r="H203" i="1"/>
  <c r="S203" i="1" s="1"/>
  <c r="N197" i="1"/>
  <c r="S197" i="1" s="1"/>
  <c r="M196" i="1"/>
  <c r="S196" i="1" s="1"/>
  <c r="L195" i="1"/>
  <c r="S195" i="1" s="1"/>
  <c r="K194" i="1"/>
  <c r="S194" i="1" s="1"/>
  <c r="J193" i="1"/>
  <c r="S193" i="1" s="1"/>
  <c r="I192" i="1"/>
  <c r="S192" i="1" s="1"/>
  <c r="H191" i="1"/>
  <c r="S191" i="1" s="1"/>
  <c r="N185" i="1"/>
  <c r="S185" i="1" s="1"/>
  <c r="M184" i="1"/>
  <c r="S184" i="1" s="1"/>
  <c r="L183" i="1"/>
  <c r="S183" i="1" s="1"/>
  <c r="K182" i="1"/>
  <c r="S182" i="1" s="1"/>
  <c r="J181" i="1"/>
  <c r="S181" i="1" s="1"/>
  <c r="I180" i="1"/>
  <c r="S180" i="1" s="1"/>
  <c r="H179" i="1"/>
  <c r="S179" i="1" s="1"/>
  <c r="N165" i="1"/>
  <c r="S165" i="1" s="1"/>
  <c r="M164" i="1"/>
  <c r="S164" i="1" s="1"/>
  <c r="L163" i="1"/>
  <c r="S163" i="1" s="1"/>
  <c r="K162" i="1"/>
  <c r="S162" i="1" s="1"/>
  <c r="J161" i="1"/>
  <c r="S161" i="1" s="1"/>
  <c r="I160" i="1"/>
  <c r="S160" i="1" s="1"/>
  <c r="H159" i="1"/>
  <c r="S159" i="1" s="1"/>
  <c r="N141" i="1"/>
  <c r="S141" i="1" s="1"/>
  <c r="M140" i="1"/>
  <c r="S140" i="1" s="1"/>
  <c r="L139" i="1"/>
  <c r="S139" i="1" s="1"/>
  <c r="K138" i="1"/>
  <c r="S138" i="1" s="1"/>
  <c r="J137" i="1"/>
  <c r="S137" i="1" s="1"/>
  <c r="I136" i="1"/>
  <c r="S136" i="1" s="1"/>
  <c r="H135" i="1"/>
  <c r="S135" i="1" s="1"/>
  <c r="N129" i="1"/>
  <c r="S129" i="1" s="1"/>
  <c r="M128" i="1"/>
  <c r="S128" i="1" s="1"/>
  <c r="L127" i="1"/>
  <c r="S127" i="1" s="1"/>
  <c r="K126" i="1"/>
  <c r="S126" i="1" s="1"/>
  <c r="J125" i="1"/>
  <c r="S125" i="1" s="1"/>
  <c r="N119" i="1"/>
  <c r="S119" i="1" s="1"/>
  <c r="M118" i="1"/>
  <c r="S118" i="1" s="1"/>
  <c r="L117" i="1"/>
  <c r="S117" i="1" s="1"/>
  <c r="K116" i="1"/>
  <c r="S116" i="1" s="1"/>
  <c r="J115" i="1"/>
  <c r="S115" i="1" s="1"/>
  <c r="I114" i="1"/>
  <c r="S114" i="1" s="1"/>
  <c r="H113" i="1"/>
  <c r="S113" i="1" s="1"/>
  <c r="N107" i="1"/>
  <c r="S107" i="1" s="1"/>
  <c r="M106" i="1"/>
  <c r="S106" i="1" s="1"/>
  <c r="L105" i="1"/>
  <c r="S105" i="1" s="1"/>
  <c r="K104" i="1"/>
  <c r="S104" i="1" s="1"/>
  <c r="N98" i="1"/>
  <c r="S98" i="1" s="1"/>
  <c r="M97" i="1"/>
  <c r="S97" i="1" s="1"/>
  <c r="L96" i="1"/>
  <c r="S96" i="1" s="1"/>
  <c r="K95" i="1"/>
  <c r="S95" i="1" s="1"/>
  <c r="J94" i="1"/>
  <c r="S94" i="1" s="1"/>
  <c r="I93" i="1"/>
  <c r="S93" i="1" s="1"/>
  <c r="H92" i="1"/>
  <c r="S92" i="1" s="1"/>
  <c r="N86" i="1"/>
  <c r="S86" i="1" s="1"/>
  <c r="M85" i="1"/>
  <c r="S85" i="1" s="1"/>
  <c r="L84" i="1"/>
  <c r="S84" i="1" s="1"/>
  <c r="K83" i="1"/>
  <c r="S83" i="1" s="1"/>
  <c r="J82" i="1"/>
  <c r="S82" i="1" s="1"/>
  <c r="I81" i="1"/>
  <c r="S81" i="1" s="1"/>
  <c r="H80" i="1"/>
  <c r="S80" i="1" s="1"/>
  <c r="N250" i="1"/>
  <c r="S250" i="1" s="1"/>
  <c r="M249" i="1"/>
  <c r="S249" i="1" s="1"/>
  <c r="L248" i="1"/>
  <c r="S248" i="1" s="1"/>
  <c r="K247" i="1"/>
  <c r="S247" i="1" s="1"/>
  <c r="J246" i="1"/>
  <c r="S246" i="1" s="1"/>
  <c r="I245" i="1"/>
  <c r="S245" i="1" s="1"/>
  <c r="H244" i="1"/>
  <c r="S244" i="1" s="1"/>
  <c r="N74" i="1"/>
  <c r="S74" i="1" s="1"/>
  <c r="M73" i="1"/>
  <c r="S73" i="1" s="1"/>
  <c r="N61" i="1"/>
  <c r="S61" i="1" s="1"/>
  <c r="M60" i="1"/>
  <c r="S60" i="1" s="1"/>
  <c r="L59" i="1"/>
  <c r="S59" i="1" s="1"/>
  <c r="K58" i="1"/>
  <c r="S58" i="1" s="1"/>
  <c r="J57" i="1"/>
  <c r="S57" i="1" s="1"/>
  <c r="I56" i="1"/>
  <c r="S56" i="1" s="1"/>
  <c r="H55" i="1"/>
  <c r="S55" i="1" s="1"/>
  <c r="P43" i="1"/>
  <c r="P42" i="1"/>
  <c r="W40" i="1"/>
  <c r="V40" i="1"/>
  <c r="X39" i="1"/>
  <c r="W38" i="1"/>
  <c r="V38" i="1"/>
  <c r="X37" i="1"/>
  <c r="X36" i="1"/>
  <c r="X35" i="1"/>
  <c r="X34" i="1"/>
  <c r="X33" i="1"/>
  <c r="X32" i="1"/>
  <c r="M43" i="1"/>
  <c r="R177" i="1" s="1"/>
  <c r="S177" i="1" s="1"/>
  <c r="X40" i="1" l="1"/>
  <c r="X38" i="1"/>
  <c r="D21" i="1"/>
  <c r="G10" i="1" s="1"/>
  <c r="M49" i="1" l="1"/>
  <c r="P48" i="1" s="1"/>
  <c r="G18" i="1"/>
  <c r="G17" i="1"/>
  <c r="G16" i="1"/>
  <c r="G20" i="1"/>
  <c r="G13" i="1"/>
  <c r="G19" i="1"/>
  <c r="G7" i="1"/>
  <c r="G9" i="1"/>
  <c r="G8" i="1"/>
  <c r="G6" i="1"/>
  <c r="G15" i="1"/>
  <c r="G14" i="1"/>
  <c r="G5" i="1"/>
  <c r="G12" i="1"/>
  <c r="G11" i="1"/>
</calcChain>
</file>

<file path=xl/sharedStrings.xml><?xml version="1.0" encoding="utf-8"?>
<sst xmlns="http://schemas.openxmlformats.org/spreadsheetml/2006/main" count="735" uniqueCount="173">
  <si>
    <t>Participació diària acumulada</t>
  </si>
  <si>
    <t>200 - FME - Facultat de Matemàtiques i Estadística</t>
  </si>
  <si>
    <t>270 - FIB - Facultat d'Informàtica de Barcelona</t>
  </si>
  <si>
    <t>820 - EUETIB - Escola Universitària d'Enginyeria Tècnica Industrial de Barcelona</t>
  </si>
  <si>
    <t>CENTRE</t>
  </si>
  <si>
    <t>MATRÍCULES</t>
  </si>
  <si>
    <t>RESPOSTES</t>
  </si>
  <si>
    <t>PARTICIPACIÓ</t>
  </si>
  <si>
    <t>TOTAL UPC</t>
  </si>
  <si>
    <t>EVOLUCIÓ PARTICIPACIÓ ENQUESTES ELECTRÒNIQUES PER CENTRE</t>
  </si>
  <si>
    <t>2010/11 2Q</t>
  </si>
  <si>
    <t>2011/12 1Q</t>
  </si>
  <si>
    <t>2011/12 2Q</t>
  </si>
  <si>
    <t>2012/13 1Q</t>
  </si>
  <si>
    <t>2013/14 1Q</t>
  </si>
  <si>
    <t>FME</t>
  </si>
  <si>
    <t>ETSETB</t>
  </si>
  <si>
    <t>ETSEIB</t>
  </si>
  <si>
    <t>FIB</t>
  </si>
  <si>
    <t>FNB</t>
  </si>
  <si>
    <t>-</t>
  </si>
  <si>
    <t>ETSAV</t>
  </si>
  <si>
    <t>EETAC</t>
  </si>
  <si>
    <t>EPSEM</t>
  </si>
  <si>
    <t>EPSEVG</t>
  </si>
  <si>
    <t>FOOT</t>
  </si>
  <si>
    <t>ESAB</t>
  </si>
  <si>
    <t>2013/14 2Q</t>
  </si>
  <si>
    <t>ETSECCPB</t>
  </si>
  <si>
    <t>EPSEB</t>
  </si>
  <si>
    <t xml:space="preserve">EET </t>
  </si>
  <si>
    <t>GLOBAL UPC</t>
  </si>
  <si>
    <t>320 - EET - Escola d'Enginyeria de Terrassa</t>
  </si>
  <si>
    <t>370 - FOOT - Facultat d'Òptica i Optometria de Terrassa</t>
  </si>
  <si>
    <t>Perídoe</t>
  </si>
  <si>
    <t>% Participació</t>
  </si>
  <si>
    <t>Variació</t>
  </si>
  <si>
    <t>280-FNB</t>
  </si>
  <si>
    <t>340 - EPSEVG - Escola Politècnica Superior d'Enginyeria de Vilanova i la Geltrú</t>
  </si>
  <si>
    <t>200-FME</t>
  </si>
  <si>
    <t>centre</t>
  </si>
  <si>
    <t>250-ETSECCPB</t>
  </si>
  <si>
    <t>708-ETCG</t>
  </si>
  <si>
    <t>200</t>
  </si>
  <si>
    <t>220</t>
  </si>
  <si>
    <t>230</t>
  </si>
  <si>
    <t>250</t>
  </si>
  <si>
    <t>270</t>
  </si>
  <si>
    <t>280</t>
  </si>
  <si>
    <t>290</t>
  </si>
  <si>
    <t>300</t>
  </si>
  <si>
    <t>310</t>
  </si>
  <si>
    <t>320</t>
  </si>
  <si>
    <t>330</t>
  </si>
  <si>
    <t>340</t>
  </si>
  <si>
    <t>370</t>
  </si>
  <si>
    <t>390</t>
  </si>
  <si>
    <t>410</t>
  </si>
  <si>
    <t>708</t>
  </si>
  <si>
    <t>820</t>
  </si>
  <si>
    <t>U</t>
  </si>
  <si>
    <t>P</t>
  </si>
  <si>
    <t>C</t>
  </si>
  <si>
    <t>230-ETSETB</t>
  </si>
  <si>
    <t>330-EPSEM</t>
  </si>
  <si>
    <t>290-ETSAV</t>
  </si>
  <si>
    <t>220-ETSEIAT</t>
  </si>
  <si>
    <t>820-EUETIB</t>
  </si>
  <si>
    <t>idEntitat</t>
  </si>
  <si>
    <t>340-EPSEVG</t>
  </si>
  <si>
    <t>270-FIB</t>
  </si>
  <si>
    <t>300-EETAC</t>
  </si>
  <si>
    <t>390-ESAB</t>
  </si>
  <si>
    <t>410-ICE</t>
  </si>
  <si>
    <t>480-IS</t>
  </si>
  <si>
    <t>183-UTGAB</t>
  </si>
  <si>
    <t>18.97%</t>
  </si>
  <si>
    <t>14.22%</t>
  </si>
  <si>
    <t>11.24%</t>
  </si>
  <si>
    <t>330 - EPSEM - Escola Politècnica Superior d'Enginyeria de Manresa</t>
  </si>
  <si>
    <t>10.96%</t>
  </si>
  <si>
    <t>9.92%</t>
  </si>
  <si>
    <t>220 - ETSEIAT - Escola Tècnica Superior d'Enginyeries Industrial i Aeronàutica de Terrassa</t>
  </si>
  <si>
    <t>9.53%</t>
  </si>
  <si>
    <t>210 - ETSAB - Escola Tècnica Superior d'Arquitectura de Barcelona</t>
  </si>
  <si>
    <t>7.92%</t>
  </si>
  <si>
    <t>6.72%</t>
  </si>
  <si>
    <t>6.27%</t>
  </si>
  <si>
    <t>210</t>
  </si>
  <si>
    <t>2014/15 2Q</t>
  </si>
  <si>
    <t xml:space="preserve">320 - EET </t>
  </si>
  <si>
    <t xml:space="preserve">200 - FME </t>
  </si>
  <si>
    <t xml:space="preserve">370 - FOOT </t>
  </si>
  <si>
    <t xml:space="preserve">330 - EPSEM </t>
  </si>
  <si>
    <t xml:space="preserve">220 - ETSEIAT </t>
  </si>
  <si>
    <t xml:space="preserve">820 - EUETIB </t>
  </si>
  <si>
    <t xml:space="preserve">210 - ETSAB </t>
  </si>
  <si>
    <t xml:space="preserve">340 - EPSEVG </t>
  </si>
  <si>
    <t xml:space="preserve">270 - FIB </t>
  </si>
  <si>
    <t xml:space="preserve">230 - ETSETB </t>
  </si>
  <si>
    <t xml:space="preserve">310 - EPSEB </t>
  </si>
  <si>
    <t xml:space="preserve">280 - FNB </t>
  </si>
  <si>
    <t xml:space="preserve">250 - ETSECCPB </t>
  </si>
  <si>
    <t xml:space="preserve">290 - ETSAV </t>
  </si>
  <si>
    <t xml:space="preserve">300 - EETAC </t>
  </si>
  <si>
    <t xml:space="preserve">390 - ESAB </t>
  </si>
  <si>
    <t xml:space="preserve">410 - ICE </t>
  </si>
  <si>
    <t xml:space="preserve">240 - ETSEIB </t>
  </si>
  <si>
    <t>240</t>
  </si>
  <si>
    <t xml:space="preserve">480 - IS </t>
  </si>
  <si>
    <t>183</t>
  </si>
  <si>
    <t>480</t>
  </si>
  <si>
    <t>ICE</t>
  </si>
  <si>
    <t>2013-14 1Q</t>
  </si>
  <si>
    <t>2010-11 2Q</t>
  </si>
  <si>
    <t>2011-12 1Q</t>
  </si>
  <si>
    <t>2011-12 2Q</t>
  </si>
  <si>
    <t>2012-13 1Q</t>
  </si>
  <si>
    <t>2013-14 2Q</t>
  </si>
  <si>
    <t>2014-15 2Q</t>
  </si>
  <si>
    <t>TIPUS_PROGRAMA</t>
  </si>
  <si>
    <t>SumaDeparticipants</t>
  </si>
  <si>
    <t>SumaDerespostes</t>
  </si>
  <si>
    <t/>
  </si>
  <si>
    <t>GR</t>
  </si>
  <si>
    <t>MA</t>
  </si>
  <si>
    <t>PE</t>
  </si>
  <si>
    <t xml:space="preserve">TIPU PROGRAMA </t>
  </si>
  <si>
    <t>ENTITAT</t>
  </si>
  <si>
    <t xml:space="preserve">RESPOSTES </t>
  </si>
  <si>
    <t>%PARTICIPACIÓ</t>
  </si>
  <si>
    <t>GRAU</t>
  </si>
  <si>
    <t>MASTER</t>
  </si>
  <si>
    <t>CICLES</t>
  </si>
  <si>
    <t>TIPUS_PROG</t>
  </si>
  <si>
    <t>Etiquetes de fila</t>
  </si>
  <si>
    <t>Total general</t>
  </si>
  <si>
    <t>Suma de SumaDeparticipants</t>
  </si>
  <si>
    <t>Suma de SumaDerespostes</t>
  </si>
  <si>
    <t>Participació</t>
  </si>
  <si>
    <t>GR/SP/MA</t>
  </si>
  <si>
    <t>GR/MA</t>
  </si>
  <si>
    <t>PE TIC/MA</t>
  </si>
  <si>
    <t>PE TIC/GR/MA</t>
  </si>
  <si>
    <t>GR= Grau</t>
  </si>
  <si>
    <t>MA= Màster</t>
  </si>
  <si>
    <t>SP= Semipresencial (Primer Segon Cicle)</t>
  </si>
  <si>
    <t xml:space="preserve">PE= Primer Segon Cicle </t>
  </si>
  <si>
    <t xml:space="preserve">PE TIC= Primer Segon Cicle Titulacions TIC </t>
  </si>
  <si>
    <t>Totes les titulacions feien enquesta electrònica</t>
  </si>
  <si>
    <t>Només les titulacions escrites en el quadre feien enquesta electrònica</t>
  </si>
  <si>
    <t>CENTRES I PERÍODES ENQUESTES ELECTRÒNIQUES</t>
  </si>
  <si>
    <t xml:space="preserve">* Cal tenir en compte que en els cursos anteriors al 2013/14 casi tots els màsters depenien del departament, i encara ara en queda algun que depèn del departament o de la UTG. Però per tal de resumir la taula, els hem afegit als centres a on s'imparteixen. </t>
  </si>
  <si>
    <t>2015/16 1Q</t>
  </si>
  <si>
    <t>2008/09 2Q</t>
  </si>
  <si>
    <t>2009/10 1Q</t>
  </si>
  <si>
    <t>2007/08 1Q</t>
  </si>
  <si>
    <t>2006/07 2Q</t>
  </si>
  <si>
    <t>2005/06 1Q</t>
  </si>
  <si>
    <t>ETSAB</t>
  </si>
  <si>
    <t>2015/16 2Q</t>
  </si>
  <si>
    <t>205 - ESEIAAT</t>
  </si>
  <si>
    <t>210 - ETSAB</t>
  </si>
  <si>
    <t>IS.UPC</t>
  </si>
  <si>
    <t>ETSEIAT</t>
  </si>
  <si>
    <t>EET</t>
  </si>
  <si>
    <t>295 - EEBE</t>
  </si>
  <si>
    <t>2016/17 1Q</t>
  </si>
  <si>
    <t>EEBE</t>
  </si>
  <si>
    <t>2016/17 2Q</t>
  </si>
  <si>
    <t>2017/18 1Q</t>
  </si>
  <si>
    <t>EBEE</t>
  </si>
  <si>
    <t>ESEIAAT (ETSEIAT + EET)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</si>
</sst>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5"/>
      <color theme="8" tint="-0.499984740745262"/>
      <name val="Calibri"/>
      <family val="2"/>
      <scheme val="minor"/>
    </font>
    <font>
      <sz val="10"/>
      <color indexed="8"/>
      <name val="Arial"/>
      <family val="2"/>
    </font>
    <font>
      <sz val="10"/>
      <color theme="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0"/>
      <name val="Calibri"/>
      <family val="2"/>
    </font>
    <font>
      <b/>
      <sz val="11"/>
      <color rgb="FF00B050"/>
      <name val="Calibri"/>
      <family val="2"/>
      <scheme val="minor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5"/>
      <color theme="0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sz val="10"/>
      <name val="Arial"/>
      <family val="2"/>
    </font>
    <font>
      <b/>
      <sz val="15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12"/>
      <name val="Calibri"/>
      <family val="2"/>
    </font>
    <font>
      <strike/>
      <sz val="11"/>
      <color theme="0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ck">
        <color theme="8" tint="-0.2499465926084170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 style="thin">
        <color theme="0" tint="-0.14996795556505021"/>
      </right>
      <top style="medium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/>
      <diagonal/>
    </border>
    <border>
      <left style="thin">
        <color theme="0" tint="-0.14996795556505021"/>
      </left>
      <right/>
      <top style="medium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1"/>
      </top>
      <bottom style="medium">
        <color theme="1"/>
      </bottom>
      <diagonal/>
    </border>
    <border>
      <left style="thin">
        <color theme="0" tint="-0.14996795556505021"/>
      </left>
      <right/>
      <top style="medium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24994659260841701"/>
      </right>
      <top style="thin">
        <color theme="0" tint="-0.49998474074526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499984740745262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51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/>
    <xf numFmtId="9" fontId="28" fillId="0" borderId="0" applyFont="0" applyFill="0" applyBorder="0" applyAlignment="0" applyProtection="0"/>
    <xf numFmtId="0" fontId="30" fillId="0" borderId="0"/>
    <xf numFmtId="0" fontId="23" fillId="0" borderId="0"/>
    <xf numFmtId="0" fontId="23" fillId="0" borderId="0"/>
    <xf numFmtId="0" fontId="36" fillId="0" borderId="0"/>
    <xf numFmtId="0" fontId="23" fillId="0" borderId="0"/>
    <xf numFmtId="0" fontId="46" fillId="0" borderId="0"/>
  </cellStyleXfs>
  <cellXfs count="155">
    <xf numFmtId="0" fontId="0" fillId="0" borderId="0" xfId="0"/>
    <xf numFmtId="0" fontId="19" fillId="0" borderId="0" xfId="0" applyFont="1"/>
    <xf numFmtId="0" fontId="18" fillId="0" borderId="0" xfId="0" applyFont="1" applyAlignment="1">
      <alignment wrapText="1"/>
    </xf>
    <xf numFmtId="0" fontId="19" fillId="0" borderId="0" xfId="0" applyFont="1" applyAlignment="1"/>
    <xf numFmtId="0" fontId="0" fillId="0" borderId="0" xfId="0" applyAlignment="1"/>
    <xf numFmtId="0" fontId="17" fillId="9" borderId="0" xfId="19" applyAlignment="1">
      <alignment horizontal="center" vertical="center"/>
    </xf>
    <xf numFmtId="0" fontId="17" fillId="33" borderId="0" xfId="0" applyFont="1" applyFill="1" applyAlignment="1"/>
    <xf numFmtId="0" fontId="20" fillId="0" borderId="10" xfId="0" applyFont="1" applyBorder="1" applyAlignment="1"/>
    <xf numFmtId="3" fontId="20" fillId="0" borderId="10" xfId="0" applyNumberFormat="1" applyFont="1" applyBorder="1" applyAlignment="1">
      <alignment horizontal="center"/>
    </xf>
    <xf numFmtId="10" fontId="20" fillId="0" borderId="10" xfId="1" applyNumberFormat="1" applyFont="1" applyBorder="1" applyAlignment="1">
      <alignment horizontal="center"/>
    </xf>
    <xf numFmtId="0" fontId="18" fillId="0" borderId="0" xfId="0" applyFont="1" applyAlignment="1"/>
    <xf numFmtId="3" fontId="18" fillId="0" borderId="0" xfId="0" applyNumberFormat="1" applyFont="1" applyFill="1" applyBorder="1" applyAlignment="1">
      <alignment horizontal="center"/>
    </xf>
    <xf numFmtId="10" fontId="18" fillId="0" borderId="0" xfId="1" applyNumberFormat="1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22" fillId="0" borderId="11" xfId="3" applyFont="1" applyBorder="1"/>
    <xf numFmtId="0" fontId="24" fillId="0" borderId="0" xfId="43" applyFont="1" applyBorder="1"/>
    <xf numFmtId="0" fontId="25" fillId="33" borderId="0" xfId="43" applyFont="1" applyFill="1" applyBorder="1"/>
    <xf numFmtId="0" fontId="13" fillId="33" borderId="0" xfId="43" applyFont="1" applyFill="1" applyBorder="1"/>
    <xf numFmtId="0" fontId="17" fillId="33" borderId="0" xfId="43" applyFont="1" applyFill="1" applyBorder="1"/>
    <xf numFmtId="0" fontId="26" fillId="33" borderId="13" xfId="43" applyFont="1" applyFill="1" applyBorder="1" applyAlignment="1">
      <alignment horizontal="center" vertical="center"/>
    </xf>
    <xf numFmtId="17" fontId="26" fillId="33" borderId="14" xfId="43" applyNumberFormat="1" applyFont="1" applyFill="1" applyBorder="1" applyAlignment="1">
      <alignment horizontal="center" vertical="center"/>
    </xf>
    <xf numFmtId="17" fontId="26" fillId="33" borderId="13" xfId="43" applyNumberFormat="1" applyFont="1" applyFill="1" applyBorder="1" applyAlignment="1">
      <alignment horizontal="center" vertical="center"/>
    </xf>
    <xf numFmtId="10" fontId="27" fillId="33" borderId="16" xfId="44" applyNumberFormat="1" applyFont="1" applyFill="1" applyBorder="1" applyAlignment="1">
      <alignment horizontal="right" wrapText="1"/>
    </xf>
    <xf numFmtId="10" fontId="27" fillId="33" borderId="16" xfId="43" applyNumberFormat="1" applyFont="1" applyFill="1" applyBorder="1" applyAlignment="1">
      <alignment horizontal="right" wrapText="1"/>
    </xf>
    <xf numFmtId="10" fontId="27" fillId="33" borderId="17" xfId="43" applyNumberFormat="1" applyFont="1" applyFill="1" applyBorder="1" applyAlignment="1">
      <alignment horizontal="right" wrapText="1"/>
    </xf>
    <xf numFmtId="10" fontId="27" fillId="33" borderId="19" xfId="44" applyNumberFormat="1" applyFont="1" applyFill="1" applyBorder="1" applyAlignment="1">
      <alignment horizontal="right" wrapText="1"/>
    </xf>
    <xf numFmtId="10" fontId="27" fillId="33" borderId="19" xfId="43" applyNumberFormat="1" applyFont="1" applyFill="1" applyBorder="1" applyAlignment="1">
      <alignment horizontal="right" wrapText="1"/>
    </xf>
    <xf numFmtId="10" fontId="27" fillId="33" borderId="20" xfId="43" applyNumberFormat="1" applyFont="1" applyFill="1" applyBorder="1" applyAlignment="1">
      <alignment horizontal="right" wrapText="1"/>
    </xf>
    <xf numFmtId="10" fontId="27" fillId="33" borderId="22" xfId="44" applyNumberFormat="1" applyFont="1" applyFill="1" applyBorder="1" applyAlignment="1">
      <alignment horizontal="right" wrapText="1"/>
    </xf>
    <xf numFmtId="10" fontId="27" fillId="33" borderId="22" xfId="43" applyNumberFormat="1" applyFont="1" applyFill="1" applyBorder="1" applyAlignment="1">
      <alignment horizontal="right" wrapText="1"/>
    </xf>
    <xf numFmtId="10" fontId="27" fillId="33" borderId="23" xfId="43" applyNumberFormat="1" applyFont="1" applyFill="1" applyBorder="1" applyAlignment="1">
      <alignment horizontal="right" wrapText="1"/>
    </xf>
    <xf numFmtId="0" fontId="29" fillId="33" borderId="24" xfId="43" applyFont="1" applyFill="1" applyBorder="1" applyAlignment="1"/>
    <xf numFmtId="10" fontId="29" fillId="33" borderId="25" xfId="44" applyNumberFormat="1" applyFont="1" applyFill="1" applyBorder="1" applyAlignment="1">
      <alignment horizontal="right" wrapText="1"/>
    </xf>
    <xf numFmtId="10" fontId="29" fillId="33" borderId="25" xfId="43" applyNumberFormat="1" applyFont="1" applyFill="1" applyBorder="1" applyAlignment="1">
      <alignment horizontal="right" wrapText="1"/>
    </xf>
    <xf numFmtId="10" fontId="29" fillId="33" borderId="26" xfId="43" applyNumberFormat="1" applyFont="1" applyFill="1" applyBorder="1" applyAlignment="1">
      <alignment horizontal="right" wrapText="1"/>
    </xf>
    <xf numFmtId="17" fontId="25" fillId="33" borderId="27" xfId="43" applyNumberFormat="1" applyFont="1" applyFill="1" applyBorder="1" applyAlignment="1">
      <alignment horizontal="center" vertical="center"/>
    </xf>
    <xf numFmtId="10" fontId="29" fillId="33" borderId="28" xfId="43" applyNumberFormat="1" applyFont="1" applyFill="1" applyBorder="1" applyAlignment="1">
      <alignment horizontal="right" wrapText="1"/>
    </xf>
    <xf numFmtId="0" fontId="16" fillId="34" borderId="29" xfId="0" applyFont="1" applyFill="1" applyBorder="1" applyAlignment="1">
      <alignment horizontal="center"/>
    </xf>
    <xf numFmtId="10" fontId="0" fillId="0" borderId="29" xfId="0" applyNumberFormat="1" applyBorder="1" applyAlignment="1">
      <alignment horizontal="center"/>
    </xf>
    <xf numFmtId="0" fontId="0" fillId="34" borderId="29" xfId="0" applyFill="1" applyBorder="1" applyAlignment="1">
      <alignment horizontal="center"/>
    </xf>
    <xf numFmtId="0" fontId="18" fillId="0" borderId="0" xfId="0" applyFont="1" applyAlignment="1">
      <alignment wrapText="1"/>
    </xf>
    <xf numFmtId="10" fontId="27" fillId="33" borderId="19" xfId="43" applyNumberFormat="1" applyFont="1" applyFill="1" applyBorder="1" applyAlignment="1">
      <alignment horizontal="center" wrapText="1"/>
    </xf>
    <xf numFmtId="10" fontId="18" fillId="0" borderId="10" xfId="1" applyNumberFormat="1" applyFont="1" applyBorder="1" applyAlignment="1">
      <alignment horizontal="center" vertical="center" wrapText="1"/>
    </xf>
    <xf numFmtId="0" fontId="31" fillId="35" borderId="30" xfId="45" applyFont="1" applyFill="1" applyBorder="1" applyAlignment="1">
      <alignment horizontal="center"/>
    </xf>
    <xf numFmtId="0" fontId="31" fillId="0" borderId="31" xfId="45" applyFont="1" applyFill="1" applyBorder="1" applyAlignment="1">
      <alignment horizontal="right" wrapText="1"/>
    </xf>
    <xf numFmtId="0" fontId="23" fillId="0" borderId="12" xfId="43" applyFont="1" applyFill="1" applyBorder="1" applyAlignment="1">
      <alignment horizontal="center" vertical="center"/>
    </xf>
    <xf numFmtId="0" fontId="26" fillId="0" borderId="0" xfId="0" applyFont="1"/>
    <xf numFmtId="0" fontId="26" fillId="0" borderId="0" xfId="0" applyFont="1" applyAlignment="1"/>
    <xf numFmtId="0" fontId="17" fillId="0" borderId="0" xfId="0" applyFont="1"/>
    <xf numFmtId="0" fontId="17" fillId="0" borderId="0" xfId="0" applyFont="1" applyAlignment="1"/>
    <xf numFmtId="0" fontId="17" fillId="0" borderId="0" xfId="0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1" fillId="33" borderId="0" xfId="0" applyFont="1" applyFill="1" applyAlignment="1">
      <alignment horizontal="center" vertical="center"/>
    </xf>
    <xf numFmtId="10" fontId="21" fillId="33" borderId="0" xfId="1" applyNumberFormat="1" applyFont="1" applyFill="1" applyAlignment="1"/>
    <xf numFmtId="10" fontId="13" fillId="33" borderId="0" xfId="0" applyNumberFormat="1" applyFont="1" applyFill="1" applyAlignment="1"/>
    <xf numFmtId="10" fontId="13" fillId="33" borderId="0" xfId="1" applyNumberFormat="1" applyFont="1" applyFill="1" applyAlignment="1"/>
    <xf numFmtId="0" fontId="28" fillId="35" borderId="30" xfId="47" applyFont="1" applyFill="1" applyBorder="1" applyAlignment="1">
      <alignment horizontal="center"/>
    </xf>
    <xf numFmtId="0" fontId="28" fillId="0" borderId="31" xfId="47" applyFont="1" applyFill="1" applyBorder="1" applyAlignment="1">
      <alignment horizontal="right" wrapText="1"/>
    </xf>
    <xf numFmtId="0" fontId="14" fillId="0" borderId="0" xfId="0" applyFont="1"/>
    <xf numFmtId="0" fontId="24" fillId="0" borderId="0" xfId="43" applyFont="1"/>
    <xf numFmtId="0" fontId="27" fillId="33" borderId="15" xfId="43" applyFont="1" applyFill="1" applyBorder="1" applyAlignment="1">
      <alignment horizontal="left" wrapText="1"/>
    </xf>
    <xf numFmtId="0" fontId="27" fillId="33" borderId="18" xfId="43" applyFont="1" applyFill="1" applyBorder="1" applyAlignment="1">
      <alignment horizontal="left" wrapText="1"/>
    </xf>
    <xf numFmtId="0" fontId="27" fillId="33" borderId="21" xfId="43" applyFont="1" applyFill="1" applyBorder="1" applyAlignment="1">
      <alignment horizontal="left" wrapText="1"/>
    </xf>
    <xf numFmtId="0" fontId="35" fillId="0" borderId="0" xfId="0" applyFont="1" applyAlignment="1"/>
    <xf numFmtId="0" fontId="17" fillId="33" borderId="0" xfId="0" applyFont="1" applyFill="1" applyBorder="1"/>
    <xf numFmtId="0" fontId="32" fillId="36" borderId="0" xfId="49" applyFont="1" applyFill="1" applyBorder="1" applyAlignment="1">
      <alignment horizontal="center"/>
    </xf>
    <xf numFmtId="0" fontId="32" fillId="33" borderId="0" xfId="49" applyFont="1" applyFill="1" applyBorder="1" applyAlignment="1">
      <alignment wrapText="1"/>
    </xf>
    <xf numFmtId="0" fontId="32" fillId="33" borderId="0" xfId="49" applyFont="1" applyFill="1" applyBorder="1" applyAlignment="1">
      <alignment horizontal="right" wrapText="1"/>
    </xf>
    <xf numFmtId="164" fontId="17" fillId="33" borderId="0" xfId="1" applyNumberFormat="1" applyFont="1" applyFill="1" applyBorder="1"/>
    <xf numFmtId="9" fontId="32" fillId="33" borderId="0" xfId="1" applyFont="1" applyFill="1" applyBorder="1" applyAlignment="1">
      <alignment horizontal="right" wrapText="1"/>
    </xf>
    <xf numFmtId="9" fontId="17" fillId="33" borderId="0" xfId="1" applyFont="1" applyFill="1" applyBorder="1"/>
    <xf numFmtId="1" fontId="17" fillId="33" borderId="0" xfId="0" applyNumberFormat="1" applyFont="1" applyFill="1" applyBorder="1"/>
    <xf numFmtId="0" fontId="17" fillId="33" borderId="0" xfId="0" applyFont="1" applyFill="1" applyBorder="1" applyAlignment="1">
      <alignment horizontal="left"/>
    </xf>
    <xf numFmtId="0" fontId="17" fillId="33" borderId="0" xfId="0" applyNumberFormat="1" applyFont="1" applyFill="1" applyBorder="1"/>
    <xf numFmtId="0" fontId="34" fillId="33" borderId="0" xfId="46" applyFont="1" applyFill="1" applyBorder="1" applyAlignment="1">
      <alignment horizontal="right" wrapText="1"/>
    </xf>
    <xf numFmtId="0" fontId="26" fillId="0" borderId="0" xfId="0" applyFont="1" applyBorder="1"/>
    <xf numFmtId="0" fontId="20" fillId="39" borderId="35" xfId="0" applyFont="1" applyFill="1" applyBorder="1" applyAlignment="1">
      <alignment vertical="center" wrapText="1"/>
    </xf>
    <xf numFmtId="0" fontId="20" fillId="39" borderId="35" xfId="0" applyFont="1" applyFill="1" applyBorder="1" applyAlignment="1">
      <alignment vertical="center"/>
    </xf>
    <xf numFmtId="0" fontId="39" fillId="0" borderId="35" xfId="48" applyFont="1" applyFill="1" applyBorder="1" applyAlignment="1">
      <alignment horizontal="right"/>
    </xf>
    <xf numFmtId="0" fontId="0" fillId="37" borderId="0" xfId="0" applyFill="1"/>
    <xf numFmtId="0" fontId="0" fillId="38" borderId="0" xfId="0" applyFill="1"/>
    <xf numFmtId="0" fontId="0" fillId="0" borderId="0" xfId="0" applyBorder="1"/>
    <xf numFmtId="0" fontId="38" fillId="37" borderId="36" xfId="0" applyFont="1" applyFill="1" applyBorder="1"/>
    <xf numFmtId="0" fontId="0" fillId="0" borderId="37" xfId="0" applyBorder="1"/>
    <xf numFmtId="0" fontId="0" fillId="38" borderId="37" xfId="0" applyFill="1" applyBorder="1"/>
    <xf numFmtId="0" fontId="0" fillId="37" borderId="37" xfId="0" applyFill="1" applyBorder="1"/>
    <xf numFmtId="0" fontId="38" fillId="37" borderId="38" xfId="0" applyFont="1" applyFill="1" applyBorder="1"/>
    <xf numFmtId="0" fontId="0" fillId="0" borderId="39" xfId="0" applyBorder="1"/>
    <xf numFmtId="0" fontId="0" fillId="38" borderId="39" xfId="0" applyFill="1" applyBorder="1"/>
    <xf numFmtId="0" fontId="0" fillId="37" borderId="39" xfId="0" applyFill="1" applyBorder="1"/>
    <xf numFmtId="0" fontId="0" fillId="37" borderId="38" xfId="0" applyFill="1" applyBorder="1"/>
    <xf numFmtId="0" fontId="40" fillId="0" borderId="0" xfId="0" applyFont="1"/>
    <xf numFmtId="0" fontId="41" fillId="0" borderId="0" xfId="0" applyFont="1"/>
    <xf numFmtId="0" fontId="37" fillId="0" borderId="11" xfId="3" applyFont="1" applyBorder="1"/>
    <xf numFmtId="17" fontId="26" fillId="33" borderId="27" xfId="43" applyNumberFormat="1" applyFont="1" applyFill="1" applyBorder="1" applyAlignment="1">
      <alignment horizontal="center" vertical="center"/>
    </xf>
    <xf numFmtId="0" fontId="17" fillId="33" borderId="13" xfId="43" applyFont="1" applyFill="1" applyBorder="1" applyAlignment="1">
      <alignment horizontal="center" vertical="center"/>
    </xf>
    <xf numFmtId="164" fontId="17" fillId="33" borderId="13" xfId="1" applyNumberFormat="1" applyFont="1" applyFill="1" applyBorder="1" applyAlignment="1">
      <alignment horizontal="center" vertical="center"/>
    </xf>
    <xf numFmtId="17" fontId="17" fillId="33" borderId="14" xfId="43" applyNumberFormat="1" applyFont="1" applyFill="1" applyBorder="1" applyAlignment="1">
      <alignment horizontal="center" vertical="center"/>
    </xf>
    <xf numFmtId="17" fontId="17" fillId="33" borderId="13" xfId="43" applyNumberFormat="1" applyFont="1" applyFill="1" applyBorder="1" applyAlignment="1">
      <alignment horizontal="center" vertical="center"/>
    </xf>
    <xf numFmtId="10" fontId="24" fillId="0" borderId="0" xfId="43" applyNumberFormat="1" applyFont="1"/>
    <xf numFmtId="0" fontId="27" fillId="33" borderId="18" xfId="43" applyFont="1" applyFill="1" applyBorder="1" applyAlignment="1">
      <alignment wrapText="1"/>
    </xf>
    <xf numFmtId="17" fontId="24" fillId="0" borderId="0" xfId="43" applyNumberFormat="1" applyFont="1"/>
    <xf numFmtId="0" fontId="27" fillId="40" borderId="18" xfId="43" applyFont="1" applyFill="1" applyBorder="1" applyAlignment="1">
      <alignment horizontal="left" wrapText="1"/>
    </xf>
    <xf numFmtId="10" fontId="27" fillId="40" borderId="19" xfId="44" applyNumberFormat="1" applyFont="1" applyFill="1" applyBorder="1" applyAlignment="1">
      <alignment horizontal="right" wrapText="1"/>
    </xf>
    <xf numFmtId="10" fontId="27" fillId="40" borderId="16" xfId="43" applyNumberFormat="1" applyFont="1" applyFill="1" applyBorder="1" applyAlignment="1">
      <alignment horizontal="right" wrapText="1"/>
    </xf>
    <xf numFmtId="10" fontId="27" fillId="40" borderId="19" xfId="43" applyNumberFormat="1" applyFont="1" applyFill="1" applyBorder="1" applyAlignment="1">
      <alignment horizontal="right" wrapText="1"/>
    </xf>
    <xf numFmtId="10" fontId="27" fillId="40" borderId="20" xfId="43" applyNumberFormat="1" applyFont="1" applyFill="1" applyBorder="1" applyAlignment="1">
      <alignment horizontal="right" wrapText="1"/>
    </xf>
    <xf numFmtId="10" fontId="18" fillId="0" borderId="10" xfId="1" applyNumberFormat="1" applyFont="1" applyFill="1" applyBorder="1" applyAlignment="1">
      <alignment horizontal="center" vertical="center" wrapText="1"/>
    </xf>
    <xf numFmtId="0" fontId="14" fillId="0" borderId="0" xfId="0" applyFont="1" applyAlignment="1"/>
    <xf numFmtId="0" fontId="42" fillId="0" borderId="0" xfId="43" applyFont="1"/>
    <xf numFmtId="0" fontId="43" fillId="0" borderId="0" xfId="3" applyFont="1" applyBorder="1"/>
    <xf numFmtId="10" fontId="27" fillId="0" borderId="16" xfId="43" applyNumberFormat="1" applyFont="1" applyFill="1" applyBorder="1" applyAlignment="1">
      <alignment horizontal="right" wrapText="1"/>
    </xf>
    <xf numFmtId="10" fontId="44" fillId="33" borderId="16" xfId="43" applyNumberFormat="1" applyFont="1" applyFill="1" applyBorder="1" applyAlignment="1">
      <alignment horizontal="right" wrapText="1"/>
    </xf>
    <xf numFmtId="10" fontId="44" fillId="0" borderId="16" xfId="43" applyNumberFormat="1" applyFont="1" applyFill="1" applyBorder="1" applyAlignment="1">
      <alignment horizontal="right" wrapText="1"/>
    </xf>
    <xf numFmtId="10" fontId="44" fillId="40" borderId="16" xfId="43" applyNumberFormat="1" applyFont="1" applyFill="1" applyBorder="1" applyAlignment="1">
      <alignment horizontal="right" wrapText="1"/>
    </xf>
    <xf numFmtId="17" fontId="45" fillId="33" borderId="27" xfId="43" applyNumberFormat="1" applyFont="1" applyFill="1" applyBorder="1" applyAlignment="1">
      <alignment horizontal="center" vertical="center"/>
    </xf>
    <xf numFmtId="0" fontId="17" fillId="0" borderId="0" xfId="0" applyFont="1" applyBorder="1" applyAlignment="1"/>
    <xf numFmtId="0" fontId="32" fillId="33" borderId="0" xfId="43" applyNumberFormat="1" applyFont="1" applyFill="1" applyBorder="1" applyAlignment="1">
      <alignment vertical="center" wrapText="1"/>
    </xf>
    <xf numFmtId="0" fontId="17" fillId="33" borderId="0" xfId="43" applyFont="1" applyFill="1" applyBorder="1" applyAlignment="1">
      <alignment horizontal="center" vertical="center"/>
    </xf>
    <xf numFmtId="10" fontId="17" fillId="0" borderId="0" xfId="0" applyNumberFormat="1" applyFont="1" applyBorder="1" applyAlignment="1"/>
    <xf numFmtId="10" fontId="17" fillId="0" borderId="0" xfId="0" applyNumberFormat="1" applyFont="1" applyBorder="1"/>
    <xf numFmtId="17" fontId="17" fillId="33" borderId="0" xfId="43" applyNumberFormat="1" applyFont="1" applyFill="1" applyBorder="1" applyAlignment="1">
      <alignment horizontal="center" vertical="center"/>
    </xf>
    <xf numFmtId="10" fontId="17" fillId="0" borderId="0" xfId="0" applyNumberFormat="1" applyFont="1"/>
    <xf numFmtId="0" fontId="32" fillId="33" borderId="0" xfId="43" applyNumberFormat="1" applyFont="1" applyFill="1" applyBorder="1" applyAlignment="1">
      <alignment horizontal="center" vertical="center" wrapText="1"/>
    </xf>
    <xf numFmtId="0" fontId="37" fillId="0" borderId="0" xfId="3" applyFont="1" applyBorder="1"/>
    <xf numFmtId="0" fontId="17" fillId="0" borderId="0" xfId="0" applyFont="1" applyBorder="1" applyAlignment="1">
      <alignment wrapText="1"/>
    </xf>
    <xf numFmtId="0" fontId="47" fillId="0" borderId="31" xfId="50" applyFont="1" applyFill="1" applyBorder="1" applyAlignment="1">
      <alignment horizontal="right" wrapText="1"/>
    </xf>
    <xf numFmtId="0" fontId="48" fillId="0" borderId="34" xfId="0" applyFont="1" applyFill="1" applyBorder="1" applyAlignment="1">
      <alignment vertical="center" wrapText="1"/>
    </xf>
    <xf numFmtId="0" fontId="48" fillId="0" borderId="34" xfId="0" applyFont="1" applyFill="1" applyBorder="1" applyAlignment="1">
      <alignment vertical="center"/>
    </xf>
    <xf numFmtId="0" fontId="28" fillId="0" borderId="31" xfId="50" applyFont="1" applyFill="1" applyBorder="1" applyAlignment="1">
      <alignment horizontal="right" wrapText="1"/>
    </xf>
    <xf numFmtId="0" fontId="17" fillId="0" borderId="0" xfId="0" applyFont="1" applyAlignment="1">
      <alignment vertical="center" wrapText="1"/>
    </xf>
    <xf numFmtId="0" fontId="27" fillId="0" borderId="31" xfId="50" applyFont="1" applyFill="1" applyBorder="1" applyAlignment="1">
      <alignment horizontal="right" wrapText="1"/>
    </xf>
    <xf numFmtId="10" fontId="42" fillId="0" borderId="0" xfId="43" applyNumberFormat="1" applyFont="1"/>
    <xf numFmtId="164" fontId="26" fillId="33" borderId="13" xfId="1" applyNumberFormat="1" applyFont="1" applyFill="1" applyBorder="1" applyAlignment="1">
      <alignment horizontal="center" vertical="center"/>
    </xf>
    <xf numFmtId="0" fontId="29" fillId="33" borderId="0" xfId="43" applyFont="1" applyFill="1" applyBorder="1" applyAlignment="1">
      <alignment wrapText="1"/>
    </xf>
    <xf numFmtId="10" fontId="29" fillId="33" borderId="0" xfId="44" applyNumberFormat="1" applyFont="1" applyFill="1" applyBorder="1" applyAlignment="1">
      <alignment horizontal="right" wrapText="1"/>
    </xf>
    <xf numFmtId="0" fontId="49" fillId="33" borderId="0" xfId="43" applyFont="1" applyFill="1" applyBorder="1" applyAlignment="1">
      <alignment wrapText="1"/>
    </xf>
    <xf numFmtId="10" fontId="49" fillId="33" borderId="0" xfId="43" applyNumberFormat="1" applyFont="1" applyFill="1" applyBorder="1" applyAlignment="1">
      <alignment horizontal="right" wrapText="1"/>
    </xf>
    <xf numFmtId="0" fontId="50" fillId="33" borderId="0" xfId="43" applyNumberFormat="1" applyFont="1" applyFill="1" applyBorder="1" applyAlignment="1">
      <alignment vertical="center" wrapText="1"/>
    </xf>
    <xf numFmtId="0" fontId="32" fillId="0" borderId="0" xfId="48" applyFont="1" applyFill="1" applyBorder="1" applyAlignment="1">
      <alignment horizontal="right" wrapText="1"/>
    </xf>
    <xf numFmtId="0" fontId="32" fillId="33" borderId="0" xfId="49" applyFont="1" applyFill="1" applyBorder="1" applyAlignment="1">
      <alignment horizontal="center" wrapText="1"/>
    </xf>
    <xf numFmtId="0" fontId="32" fillId="33" borderId="0" xfId="49" applyFont="1" applyFill="1" applyBorder="1" applyAlignment="1">
      <alignment horizontal="center" vertical="center" wrapText="1"/>
    </xf>
    <xf numFmtId="0" fontId="32" fillId="33" borderId="0" xfId="49" applyFont="1" applyFill="1" applyBorder="1" applyAlignment="1">
      <alignment horizontal="center" vertical="center"/>
    </xf>
    <xf numFmtId="0" fontId="0" fillId="34" borderId="32" xfId="0" applyFill="1" applyBorder="1" applyAlignment="1">
      <alignment horizontal="center" vertical="center" wrapText="1"/>
    </xf>
    <xf numFmtId="0" fontId="0" fillId="34" borderId="33" xfId="0" applyFill="1" applyBorder="1" applyAlignment="1">
      <alignment horizontal="center" vertical="center" wrapText="1"/>
    </xf>
    <xf numFmtId="10" fontId="33" fillId="0" borderId="32" xfId="0" applyNumberFormat="1" applyFont="1" applyBorder="1" applyAlignment="1">
      <alignment horizontal="center" vertical="center" wrapText="1"/>
    </xf>
    <xf numFmtId="10" fontId="33" fillId="0" borderId="33" xfId="0" applyNumberFormat="1" applyFont="1" applyBorder="1" applyAlignment="1">
      <alignment horizontal="center" vertical="center" wrapText="1"/>
    </xf>
    <xf numFmtId="10" fontId="14" fillId="0" borderId="32" xfId="0" applyNumberFormat="1" applyFont="1" applyBorder="1" applyAlignment="1">
      <alignment horizontal="center" vertical="center" wrapText="1"/>
    </xf>
    <xf numFmtId="10" fontId="14" fillId="0" borderId="33" xfId="0" applyNumberFormat="1" applyFont="1" applyBorder="1" applyAlignment="1">
      <alignment horizontal="center" vertical="center" wrapText="1"/>
    </xf>
    <xf numFmtId="0" fontId="0" fillId="34" borderId="29" xfId="0" applyFill="1" applyBorder="1" applyAlignment="1">
      <alignment horizontal="center" vertical="center" wrapText="1"/>
    </xf>
    <xf numFmtId="10" fontId="14" fillId="0" borderId="29" xfId="0" applyNumberFormat="1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33" borderId="0" xfId="0" applyFont="1" applyFill="1" applyAlignment="1"/>
    <xf numFmtId="0" fontId="14" fillId="33" borderId="0" xfId="0" applyFont="1" applyFill="1"/>
  </cellXfs>
  <cellStyles count="51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rmal 2" xfId="43"/>
    <cellStyle name="Normal_Full2" xfId="45"/>
    <cellStyle name="Normal_Full4" xfId="47"/>
    <cellStyle name="Normal_Full6" xfId="49"/>
    <cellStyle name="Normal_participacio" xfId="50"/>
    <cellStyle name="Normal_resultats" xfId="46"/>
    <cellStyle name="Normal_resultats_1" xfId="48"/>
    <cellStyle name="Notas" xfId="16" builtinId="10" customBuiltin="1"/>
    <cellStyle name="Percentatge 2" xfId="44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40">
    <dxf>
      <font>
        <b/>
        <i val="0"/>
        <color theme="9" tint="-0.24994659260841701"/>
      </font>
    </dxf>
    <dxf>
      <font>
        <b/>
        <i val="0"/>
        <color theme="9" tint="-0.24994659260841701"/>
      </font>
    </dxf>
    <dxf>
      <font>
        <b/>
        <i val="0"/>
        <color theme="9" tint="-0.24994659260841701"/>
      </font>
    </dxf>
    <dxf>
      <font>
        <color theme="0"/>
      </font>
    </dxf>
    <dxf>
      <border>
        <left/>
        <right/>
        <top/>
        <bottom/>
        <vertical/>
        <horizontal/>
      </border>
    </dxf>
    <dxf>
      <fill>
        <patternFill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3743705557422"/>
        </top>
        <bottom style="thin">
          <color theme="0" tint="-0.149937437055574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0" tint="-0.14996795556505021"/>
        </right>
        <top style="thin">
          <color theme="0" tint="-0.14993743705557422"/>
        </top>
        <bottom style="thin">
          <color theme="0" tint="-0.14993743705557422"/>
        </bottom>
      </border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00B05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9B67F"/>
      <color rgb="FF9ED4CF"/>
      <color rgb="FFF8A662"/>
      <color rgb="FF19434F"/>
      <color rgb="FF1495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ca-ES" sz="1200"/>
              <a:t>EVOLUCIÓ</a:t>
            </a:r>
            <a:r>
              <a:rPr lang="ca-ES" sz="1200" baseline="0"/>
              <a:t> PARTICIPACIÓ per CURS I QUADRIMESTRE de les ENQUESTES ELECTRÒNIQUES TOTAL UPC</a:t>
            </a:r>
            <a:endParaRPr lang="ca-ES" sz="12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2894269153952778E-2"/>
          <c:y val="7.76943936113762E-2"/>
          <c:w val="0.95291599785981806"/>
          <c:h val="0.714270199192410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participacio!$O$32:$O$48</c15:sqref>
                  </c15:fullRef>
                </c:ext>
              </c:extLst>
              <c:f>participacio!$O$41:$O$48</c:f>
              <c:strCache>
                <c:ptCount val="8"/>
                <c:pt idx="0">
                  <c:v>2013/14 1Q</c:v>
                </c:pt>
                <c:pt idx="1">
                  <c:v>2013/14 2Q</c:v>
                </c:pt>
                <c:pt idx="2">
                  <c:v>2014/15 2Q</c:v>
                </c:pt>
                <c:pt idx="3">
                  <c:v>2015/16 1Q</c:v>
                </c:pt>
                <c:pt idx="4">
                  <c:v>2015/16 2Q</c:v>
                </c:pt>
                <c:pt idx="5">
                  <c:v>2016/17 1Q</c:v>
                </c:pt>
                <c:pt idx="6">
                  <c:v>2016/17 2Q</c:v>
                </c:pt>
                <c:pt idx="7">
                  <c:v>2017/18 1Q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participacio!$P$32:$P$48</c15:sqref>
                  </c15:fullRef>
                </c:ext>
              </c:extLst>
              <c:f>participacio!$P$41:$P$48</c:f>
              <c:numCache>
                <c:formatCode>0.0%</c:formatCode>
                <c:ptCount val="8"/>
                <c:pt idx="0">
                  <c:v>0.20630502985527779</c:v>
                </c:pt>
                <c:pt idx="1">
                  <c:v>0.185737014278409</c:v>
                </c:pt>
                <c:pt idx="2">
                  <c:v>0.32008476608119291</c:v>
                </c:pt>
                <c:pt idx="3" formatCode="0.00%">
                  <c:v>0.43021706841085144</c:v>
                </c:pt>
                <c:pt idx="4" formatCode="0.00%">
                  <c:v>0.40583557474105414</c:v>
                </c:pt>
                <c:pt idx="5" formatCode="0.00%">
                  <c:v>0.41306596754765113</c:v>
                </c:pt>
                <c:pt idx="6" formatCode="0.00%">
                  <c:v>0.40825734588653756</c:v>
                </c:pt>
                <c:pt idx="7" formatCode="0.00%">
                  <c:v>0.43944293872467499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75-42E2-AA54-3D0C7E96E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53"/>
        <c:axId val="247302400"/>
        <c:axId val="248006528"/>
      </c:barChart>
      <c:lineChart>
        <c:grouping val="standard"/>
        <c:varyColors val="0"/>
        <c:ser>
          <c:idx val="1"/>
          <c:order val="1"/>
          <c:spPr>
            <a:ln>
              <a:prstDash val="sysDash"/>
              <a:tailEnd type="arrow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participacio!$O$32:$O$48</c15:sqref>
                  </c15:fullRef>
                </c:ext>
              </c:extLst>
              <c:f>participacio!$O$41:$O$48</c:f>
              <c:strCache>
                <c:ptCount val="8"/>
                <c:pt idx="0">
                  <c:v>2013/14 1Q</c:v>
                </c:pt>
                <c:pt idx="1">
                  <c:v>2013/14 2Q</c:v>
                </c:pt>
                <c:pt idx="2">
                  <c:v>2014/15 2Q</c:v>
                </c:pt>
                <c:pt idx="3">
                  <c:v>2015/16 1Q</c:v>
                </c:pt>
                <c:pt idx="4">
                  <c:v>2015/16 2Q</c:v>
                </c:pt>
                <c:pt idx="5">
                  <c:v>2016/17 1Q</c:v>
                </c:pt>
                <c:pt idx="6">
                  <c:v>2016/17 2Q</c:v>
                </c:pt>
                <c:pt idx="7">
                  <c:v>2017/18 1Q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participacio!$P$32:$P$48</c15:sqref>
                  </c15:fullRef>
                </c:ext>
              </c:extLst>
              <c:f>participacio!$P$41:$P$48</c:f>
              <c:numCache>
                <c:formatCode>0.0%</c:formatCode>
                <c:ptCount val="8"/>
                <c:pt idx="0">
                  <c:v>0.20630502985527779</c:v>
                </c:pt>
                <c:pt idx="1">
                  <c:v>0.185737014278409</c:v>
                </c:pt>
                <c:pt idx="2">
                  <c:v>0.32008476608119291</c:v>
                </c:pt>
                <c:pt idx="3" formatCode="0.00%">
                  <c:v>0.43021706841085144</c:v>
                </c:pt>
                <c:pt idx="4" formatCode="0.00%">
                  <c:v>0.40583557474105414</c:v>
                </c:pt>
                <c:pt idx="5" formatCode="0.00%">
                  <c:v>0.41306596754765113</c:v>
                </c:pt>
                <c:pt idx="6" formatCode="0.00%">
                  <c:v>0.40825734588653756</c:v>
                </c:pt>
                <c:pt idx="7" formatCode="0.00%">
                  <c:v>0.43944293872467499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participacio!$P$32</c15:sqref>
                  <c15:bubble3D val="0"/>
                  <c15:marker>
                    <c:symbol val="circle"/>
                    <c:size val="5"/>
                  </c15:marker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2-4275-42E2-AA54-3D0C7E96E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302400"/>
        <c:axId val="248006528"/>
      </c:lineChart>
      <c:catAx>
        <c:axId val="247302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/>
          <a:lstStyle/>
          <a:p>
            <a:pPr>
              <a:defRPr sz="1050" b="1" i="0"/>
            </a:pPr>
            <a:endParaRPr lang="en-US"/>
          </a:p>
        </c:txPr>
        <c:crossAx val="248006528"/>
        <c:crosses val="autoZero"/>
        <c:auto val="1"/>
        <c:lblAlgn val="ctr"/>
        <c:lblOffset val="100"/>
        <c:noMultiLvlLbl val="0"/>
      </c:catAx>
      <c:valAx>
        <c:axId val="248006528"/>
        <c:scaling>
          <c:orientation val="minMax"/>
        </c:scaling>
        <c:delete val="1"/>
        <c:axPos val="l"/>
        <c:numFmt formatCode="0%" sourceLinked="0"/>
        <c:majorTickMark val="out"/>
        <c:minorTickMark val="none"/>
        <c:tickLblPos val="nextTo"/>
        <c:crossAx val="247302400"/>
        <c:crosses val="autoZero"/>
        <c:crossBetween val="between"/>
        <c:maj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ca-ES" sz="1200"/>
              <a:t>EVOLUCIÓ PARTICIPACIÓ ENQUESTES ELECTRÒNIQUES GLOBAL</a:t>
            </a:r>
            <a:r>
              <a:rPr lang="ca-ES" sz="1200" baseline="0"/>
              <a:t> </a:t>
            </a:r>
            <a:r>
              <a:rPr lang="ca-ES" sz="1200"/>
              <a:t>UPC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3542001070090957E-2"/>
          <c:y val="5.527341064719532E-2"/>
          <c:w val="0.95291599785981806"/>
          <c:h val="0.849427874026550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1100"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458-4CD9-8133-8C1F80544541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 sz="1100"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458-4CD9-8133-8C1F80544541}"/>
                </c:ext>
              </c:extLst>
            </c:dLbl>
            <c:dLbl>
              <c:idx val="2"/>
              <c:numFmt formatCode="0.0%" sourceLinked="0"/>
              <c:spPr/>
              <c:txPr>
                <a:bodyPr/>
                <a:lstStyle/>
                <a:p>
                  <a:pPr>
                    <a:defRPr sz="1100"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458-4CD9-8133-8C1F80544541}"/>
                </c:ext>
              </c:extLst>
            </c:dLbl>
            <c:dLbl>
              <c:idx val="3"/>
              <c:layout>
                <c:manualLayout>
                  <c:x val="0"/>
                  <c:y val="1.5261128593900238E-3"/>
                </c:manualLayout>
              </c:layout>
              <c:tx>
                <c:rich>
                  <a:bodyPr/>
                  <a:lstStyle/>
                  <a:p>
                    <a:pPr>
                      <a:defRPr sz="2800" b="1">
                        <a:solidFill>
                          <a:schemeClr val="accent6">
                            <a:lumMod val="75000"/>
                          </a:schemeClr>
                        </a:solidFill>
                      </a:defRPr>
                    </a:pPr>
                    <a:r>
                      <a:rPr lang="en-US" sz="2800"/>
                      <a:t>32%</a:t>
                    </a:r>
                  </a:p>
                </c:rich>
              </c:tx>
              <c:numFmt formatCode="0.0%" sourceLinked="0"/>
              <c:spPr>
                <a:effectLst>
                  <a:innerShdw blurRad="63500" dist="50800" dir="13500000">
                    <a:schemeClr val="accent6">
                      <a:alpha val="50000"/>
                    </a:scheme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B/>
                </a:sp3d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58-4CD9-8133-8C1F8054454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chemeClr val="accent6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participacio!$O$40:$O$43</c:f>
              <c:strCache>
                <c:ptCount val="4"/>
                <c:pt idx="0">
                  <c:v>2012/13 1Q</c:v>
                </c:pt>
                <c:pt idx="1">
                  <c:v>2013/14 1Q</c:v>
                </c:pt>
                <c:pt idx="2">
                  <c:v>2013/14 2Q</c:v>
                </c:pt>
                <c:pt idx="3">
                  <c:v>2014/15 2Q</c:v>
                </c:pt>
              </c:strCache>
            </c:strRef>
          </c:cat>
          <c:val>
            <c:numRef>
              <c:f>participacio!$E$49:$M$49</c:f>
              <c:numCache>
                <c:formatCode>0.00%</c:formatCode>
                <c:ptCount val="9"/>
                <c:pt idx="0">
                  <c:v>0.25285231305125316</c:v>
                </c:pt>
                <c:pt idx="1">
                  <c:v>0.20630502985527779</c:v>
                </c:pt>
                <c:pt idx="2">
                  <c:v>0.185737014278409</c:v>
                </c:pt>
                <c:pt idx="3">
                  <c:v>0.32008476608119291</c:v>
                </c:pt>
                <c:pt idx="4">
                  <c:v>0.43021706841085144</c:v>
                </c:pt>
                <c:pt idx="5">
                  <c:v>0.40583557474105414</c:v>
                </c:pt>
                <c:pt idx="6">
                  <c:v>0.41306596754765113</c:v>
                </c:pt>
                <c:pt idx="7">
                  <c:v>0.40825734588653756</c:v>
                </c:pt>
                <c:pt idx="8">
                  <c:v>0.43944293872467499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58-4CD9-8133-8C1F80544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53"/>
        <c:axId val="243351552"/>
        <c:axId val="243353088"/>
      </c:barChart>
      <c:lineChart>
        <c:grouping val="standard"/>
        <c:varyColors val="0"/>
        <c:ser>
          <c:idx val="1"/>
          <c:order val="1"/>
          <c:tx>
            <c:v>serie2</c:v>
          </c:tx>
          <c:spPr>
            <a:ln w="44450">
              <a:solidFill>
                <a:schemeClr val="accent6">
                  <a:lumMod val="75000"/>
                </a:schemeClr>
              </a:solidFill>
              <a:prstDash val="sysDash"/>
              <a:tailEnd type="stealth" w="lg" len="lg"/>
            </a:ln>
          </c:spPr>
          <c:marker>
            <c:symbol val="none"/>
          </c:marker>
          <c:dPt>
            <c:idx val="0"/>
            <c:marker>
              <c:symbol val="circle"/>
              <c:size val="5"/>
            </c:marker>
            <c:bubble3D val="0"/>
            <c:extLst>
              <c:ext xmlns:c16="http://schemas.microsoft.com/office/drawing/2014/chart" uri="{C3380CC4-5D6E-409C-BE32-E72D297353CC}">
                <c16:uniqueId val="{00000005-3458-4CD9-8133-8C1F80544541}"/>
              </c:ext>
            </c:extLst>
          </c:dPt>
          <c:dPt>
            <c:idx val="1"/>
            <c:bubble3D val="0"/>
            <c:spPr>
              <a:ln w="44450">
                <a:solidFill>
                  <a:schemeClr val="accent6">
                    <a:lumMod val="75000"/>
                  </a:schemeClr>
                </a:solidFill>
                <a:prstDash val="sysDash"/>
                <a:tailEnd type="none" w="lg" len="lg"/>
              </a:ln>
            </c:spPr>
            <c:extLst>
              <c:ext xmlns:c16="http://schemas.microsoft.com/office/drawing/2014/chart" uri="{C3380CC4-5D6E-409C-BE32-E72D297353CC}">
                <c16:uniqueId val="{00000007-3458-4CD9-8133-8C1F80544541}"/>
              </c:ext>
            </c:extLst>
          </c:dPt>
          <c:dPt>
            <c:idx val="2"/>
            <c:bubble3D val="0"/>
            <c:spPr>
              <a:ln w="44450">
                <a:solidFill>
                  <a:schemeClr val="accent6">
                    <a:lumMod val="75000"/>
                  </a:schemeClr>
                </a:solidFill>
                <a:prstDash val="sysDash"/>
                <a:tailEnd type="none" w="lg" len="lg"/>
              </a:ln>
            </c:spPr>
            <c:extLst>
              <c:ext xmlns:c16="http://schemas.microsoft.com/office/drawing/2014/chart" uri="{C3380CC4-5D6E-409C-BE32-E72D297353CC}">
                <c16:uniqueId val="{00000009-3458-4CD9-8133-8C1F80544541}"/>
              </c:ext>
            </c:extLst>
          </c:dPt>
          <c:cat>
            <c:strRef>
              <c:f>participacio!$O$37:$O$43</c:f>
              <c:strCache>
                <c:ptCount val="7"/>
                <c:pt idx="0">
                  <c:v>2010/11 2Q</c:v>
                </c:pt>
                <c:pt idx="1">
                  <c:v>2011/12 1Q</c:v>
                </c:pt>
                <c:pt idx="2">
                  <c:v>2011/12 2Q</c:v>
                </c:pt>
                <c:pt idx="3">
                  <c:v>2012/13 1Q</c:v>
                </c:pt>
                <c:pt idx="4">
                  <c:v>2013/14 1Q</c:v>
                </c:pt>
                <c:pt idx="5">
                  <c:v>2013/14 2Q</c:v>
                </c:pt>
                <c:pt idx="6">
                  <c:v>2014/15 2Q</c:v>
                </c:pt>
              </c:strCache>
            </c:strRef>
          </c:cat>
          <c:val>
            <c:numRef>
              <c:f>participacio!$P$40:$P$43</c:f>
              <c:numCache>
                <c:formatCode>0.0%</c:formatCode>
                <c:ptCount val="4"/>
                <c:pt idx="0">
                  <c:v>0.25285231305125316</c:v>
                </c:pt>
                <c:pt idx="1">
                  <c:v>0.20630502985527779</c:v>
                </c:pt>
                <c:pt idx="2">
                  <c:v>0.185737014278409</c:v>
                </c:pt>
                <c:pt idx="3">
                  <c:v>0.32008476608119291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458-4CD9-8133-8C1F80544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351552"/>
        <c:axId val="243353088"/>
      </c:lineChart>
      <c:catAx>
        <c:axId val="243351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243353088"/>
        <c:crosses val="autoZero"/>
        <c:auto val="1"/>
        <c:lblAlgn val="ctr"/>
        <c:lblOffset val="100"/>
        <c:noMultiLvlLbl val="0"/>
      </c:catAx>
      <c:valAx>
        <c:axId val="243353088"/>
        <c:scaling>
          <c:orientation val="minMax"/>
        </c:scaling>
        <c:delete val="1"/>
        <c:axPos val="l"/>
        <c:numFmt formatCode="0%" sourceLinked="0"/>
        <c:majorTickMark val="out"/>
        <c:minorTickMark val="none"/>
        <c:tickLblPos val="nextTo"/>
        <c:crossAx val="243351552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ca-ES" sz="1200"/>
              <a:t>EVOLUCIÓ</a:t>
            </a:r>
            <a:r>
              <a:rPr lang="ca-ES" sz="1200" baseline="0"/>
              <a:t> PARTICIPACIÓ per CURSOS de les ENQUESTES ELECTRÒNIQUES de la UPC</a:t>
            </a:r>
            <a:endParaRPr lang="ca-ES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3542001070090957E-2"/>
          <c:y val="5.527341064719532E-2"/>
          <c:w val="0.95291599785981806"/>
          <c:h val="0.849427874026550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participacio!$T$32:$T$41</c:f>
              <c:numCache>
                <c:formatCode>General</c:formatCode>
                <c:ptCount val="10"/>
              </c:numCache>
            </c:numRef>
          </c:cat>
          <c:val>
            <c:numRef>
              <c:f>participacio!$U$32:$U$41</c:f>
              <c:numCache>
                <c:formatCode>0.0%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F481-49F6-A672-47CB27218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53"/>
        <c:axId val="243526656"/>
        <c:axId val="243540736"/>
      </c:barChart>
      <c:lineChart>
        <c:grouping val="standard"/>
        <c:varyColors val="0"/>
        <c:ser>
          <c:idx val="1"/>
          <c:order val="1"/>
          <c:spPr>
            <a:ln>
              <a:prstDash val="sysDash"/>
              <a:tailEnd type="arrow"/>
            </a:ln>
          </c:spPr>
          <c:marker>
            <c:symbol val="none"/>
          </c:marker>
          <c:dPt>
            <c:idx val="0"/>
            <c:marker>
              <c:symbol val="circle"/>
              <c:size val="5"/>
            </c:marker>
            <c:bubble3D val="0"/>
            <c:extLst>
              <c:ext xmlns:c16="http://schemas.microsoft.com/office/drawing/2014/chart" uri="{C3380CC4-5D6E-409C-BE32-E72D297353CC}">
                <c16:uniqueId val="{00000001-F481-49F6-A672-47CB272182CB}"/>
              </c:ext>
            </c:extLst>
          </c:dPt>
          <c:cat>
            <c:numRef>
              <c:f>participacio!$T$32:$T$41</c:f>
              <c:numCache>
                <c:formatCode>General</c:formatCode>
                <c:ptCount val="10"/>
              </c:numCache>
            </c:numRef>
          </c:cat>
          <c:val>
            <c:numRef>
              <c:f>participacio!$U$32:$U$41</c:f>
              <c:numCache>
                <c:formatCode>0.0%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81-49F6-A672-47CB27218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526656"/>
        <c:axId val="243540736"/>
      </c:lineChart>
      <c:catAx>
        <c:axId val="243526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50" b="1" i="0"/>
            </a:pPr>
            <a:endParaRPr lang="en-US"/>
          </a:p>
        </c:txPr>
        <c:crossAx val="243540736"/>
        <c:crosses val="autoZero"/>
        <c:auto val="1"/>
        <c:lblAlgn val="ctr"/>
        <c:lblOffset val="100"/>
        <c:noMultiLvlLbl val="0"/>
      </c:catAx>
      <c:valAx>
        <c:axId val="243540736"/>
        <c:scaling>
          <c:orientation val="minMax"/>
        </c:scaling>
        <c:delete val="1"/>
        <c:axPos val="l"/>
        <c:numFmt formatCode="0%" sourceLinked="0"/>
        <c:majorTickMark val="out"/>
        <c:minorTickMark val="none"/>
        <c:tickLblPos val="nextTo"/>
        <c:crossAx val="243526656"/>
        <c:crosses val="autoZero"/>
        <c:crossBetween val="between"/>
        <c:maj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ca-ES" sz="1400"/>
              <a:t>PARTICIPACIÓ ENQUESTES</a:t>
            </a:r>
            <a:r>
              <a:rPr lang="ca-ES" sz="1400" baseline="0"/>
              <a:t> ELECTRÒNIQUES</a:t>
            </a:r>
            <a:r>
              <a:rPr lang="ca-ES" sz="1400"/>
              <a:t> ESTUDIANTAT 2017/18 1Q</a:t>
            </a:r>
          </a:p>
        </c:rich>
      </c:tx>
      <c:layout>
        <c:manualLayout>
          <c:xMode val="edge"/>
          <c:yMode val="edge"/>
          <c:x val="0.20600652444975556"/>
          <c:y val="3.041495974464015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7508313886409081E-2"/>
          <c:y val="8.1439643882862803E-2"/>
          <c:w val="0.95249162820164723"/>
          <c:h val="0.7494732283464566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B374-4696-999A-6B35F89D6B1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3-B374-4696-999A-6B35F89D6B1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B374-4696-999A-6B35F89D6B1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7-B374-4696-999A-6B35F89D6B1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B374-4696-999A-6B35F89D6B1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B374-4696-999A-6B35F89D6B1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B374-4696-999A-6B35F89D6B1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B374-4696-999A-6B35F89D6B13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B374-4696-999A-6B35F89D6B13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B374-4696-999A-6B35F89D6B13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B374-4696-999A-6B35F89D6B1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B374-4696-999A-6B35F89D6B13}"/>
              </c:ext>
            </c:extLst>
          </c:dPt>
          <c:dPt>
            <c:idx val="12"/>
            <c:invertIfNegative val="0"/>
            <c:bubble3D val="0"/>
            <c:spPr>
              <a:solidFill>
                <a:srgbClr val="F9B67F"/>
              </a:solidFill>
            </c:spPr>
            <c:extLst>
              <c:ext xmlns:c16="http://schemas.microsoft.com/office/drawing/2014/chart" uri="{C3380CC4-5D6E-409C-BE32-E72D297353CC}">
                <c16:uniqueId val="{00000019-B374-4696-999A-6B35F89D6B13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B-B374-4696-999A-6B35F89D6B13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D-B374-4696-999A-6B35F89D6B13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2C-0D2D-4DCA-847D-636ED288A2AC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1-B374-4696-999A-6B35F89D6B13}"/>
              </c:ext>
            </c:extLst>
          </c:dPt>
          <c:dPt>
            <c:idx val="17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3-B374-4696-999A-6B35F89D6B13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25-B374-4696-999A-6B35F89D6B13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27-B374-4696-999A-6B35F89D6B13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29-B374-4696-999A-6B35F89D6B13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participacio!$E$5:$E$20</c:f>
              <c:strCache>
                <c:ptCount val="16"/>
                <c:pt idx="0">
                  <c:v>200 - FME </c:v>
                </c:pt>
                <c:pt idx="1">
                  <c:v>230 - ETSETB </c:v>
                </c:pt>
                <c:pt idx="2">
                  <c:v>270 - FIB </c:v>
                </c:pt>
                <c:pt idx="3">
                  <c:v>370 - FOOT </c:v>
                </c:pt>
                <c:pt idx="4">
                  <c:v>310 - EPSEB </c:v>
                </c:pt>
                <c:pt idx="5">
                  <c:v>210 - ETSAB</c:v>
                </c:pt>
                <c:pt idx="6">
                  <c:v>330 - EPSEM </c:v>
                </c:pt>
                <c:pt idx="7">
                  <c:v>390 - ESAB </c:v>
                </c:pt>
                <c:pt idx="8">
                  <c:v>205 - ESEIAAT</c:v>
                </c:pt>
                <c:pt idx="9">
                  <c:v>295 - EEBE</c:v>
                </c:pt>
                <c:pt idx="10">
                  <c:v>290 - ETSAV </c:v>
                </c:pt>
                <c:pt idx="11">
                  <c:v>280 - FNB </c:v>
                </c:pt>
                <c:pt idx="12">
                  <c:v>300 - EETAC </c:v>
                </c:pt>
                <c:pt idx="13">
                  <c:v>240 - ETSEIB </c:v>
                </c:pt>
                <c:pt idx="14">
                  <c:v>340 - EPSEVG </c:v>
                </c:pt>
                <c:pt idx="15">
                  <c:v>250 - ETSECCPB </c:v>
                </c:pt>
              </c:strCache>
            </c:strRef>
          </c:cat>
          <c:val>
            <c:numRef>
              <c:f>participacio!$F$5:$F$20</c:f>
              <c:numCache>
                <c:formatCode>0.00%</c:formatCode>
                <c:ptCount val="16"/>
                <c:pt idx="0">
                  <c:v>0.60708936595107343</c:v>
                </c:pt>
                <c:pt idx="1">
                  <c:v>0.52597402597402598</c:v>
                </c:pt>
                <c:pt idx="2">
                  <c:v>0.51589190107928951</c:v>
                </c:pt>
                <c:pt idx="3">
                  <c:v>0.51390058972198815</c:v>
                </c:pt>
                <c:pt idx="4">
                  <c:v>0.49706580097390435</c:v>
                </c:pt>
                <c:pt idx="5">
                  <c:v>0.47869835153072149</c:v>
                </c:pt>
                <c:pt idx="6">
                  <c:v>0.46859226023555806</c:v>
                </c:pt>
                <c:pt idx="7">
                  <c:v>0.46582278481012657</c:v>
                </c:pt>
                <c:pt idx="8">
                  <c:v>0.44242256509605848</c:v>
                </c:pt>
                <c:pt idx="9">
                  <c:v>0.43719491859442744</c:v>
                </c:pt>
                <c:pt idx="10">
                  <c:v>0.42656633127589416</c:v>
                </c:pt>
                <c:pt idx="11">
                  <c:v>0.41577008106116431</c:v>
                </c:pt>
                <c:pt idx="12">
                  <c:v>0.40958005249343832</c:v>
                </c:pt>
                <c:pt idx="13">
                  <c:v>0.38054866280672733</c:v>
                </c:pt>
                <c:pt idx="14">
                  <c:v>0.37444421643067244</c:v>
                </c:pt>
                <c:pt idx="15">
                  <c:v>0.32131282776501091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B374-4696-999A-6B35F89D6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61"/>
        <c:axId val="359392768"/>
        <c:axId val="359394304"/>
      </c:barChart>
      <c:lineChart>
        <c:grouping val="standard"/>
        <c:varyColors val="0"/>
        <c:ser>
          <c:idx val="1"/>
          <c:order val="1"/>
          <c:tx>
            <c:strRef>
              <c:f>participacio!$G$4</c:f>
              <c:strCache>
                <c:ptCount val="1"/>
                <c:pt idx="0">
                  <c:v>GLOBAL UPC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dLbls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B374-4696-999A-6B35F89D6B13}"/>
                </c:ext>
              </c:extLst>
            </c:dLbl>
            <c:dLbl>
              <c:idx val="13"/>
              <c:layout>
                <c:manualLayout>
                  <c:x val="-6.0903032366188332E-2"/>
                  <c:y val="-0.10711234023855985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200" b="1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C-B374-4696-999A-6B35F89D6B1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participacio!$E$5:$E$20</c:f>
              <c:strCache>
                <c:ptCount val="16"/>
                <c:pt idx="0">
                  <c:v>200 - FME </c:v>
                </c:pt>
                <c:pt idx="1">
                  <c:v>230 - ETSETB </c:v>
                </c:pt>
                <c:pt idx="2">
                  <c:v>270 - FIB </c:v>
                </c:pt>
                <c:pt idx="3">
                  <c:v>370 - FOOT </c:v>
                </c:pt>
                <c:pt idx="4">
                  <c:v>310 - EPSEB </c:v>
                </c:pt>
                <c:pt idx="5">
                  <c:v>210 - ETSAB</c:v>
                </c:pt>
                <c:pt idx="6">
                  <c:v>330 - EPSEM </c:v>
                </c:pt>
                <c:pt idx="7">
                  <c:v>390 - ESAB </c:v>
                </c:pt>
                <c:pt idx="8">
                  <c:v>205 - ESEIAAT</c:v>
                </c:pt>
                <c:pt idx="9">
                  <c:v>295 - EEBE</c:v>
                </c:pt>
                <c:pt idx="10">
                  <c:v>290 - ETSAV </c:v>
                </c:pt>
                <c:pt idx="11">
                  <c:v>280 - FNB </c:v>
                </c:pt>
                <c:pt idx="12">
                  <c:v>300 - EETAC </c:v>
                </c:pt>
                <c:pt idx="13">
                  <c:v>240 - ETSEIB </c:v>
                </c:pt>
                <c:pt idx="14">
                  <c:v>340 - EPSEVG </c:v>
                </c:pt>
                <c:pt idx="15">
                  <c:v>250 - ETSECCPB </c:v>
                </c:pt>
              </c:strCache>
            </c:strRef>
          </c:cat>
          <c:val>
            <c:numRef>
              <c:f>participacio!$G$5:$G$20</c:f>
              <c:numCache>
                <c:formatCode>0.00%</c:formatCode>
                <c:ptCount val="16"/>
                <c:pt idx="0">
                  <c:v>0.43944293872467499</c:v>
                </c:pt>
                <c:pt idx="1">
                  <c:v>0.43944293872467499</c:v>
                </c:pt>
                <c:pt idx="2">
                  <c:v>0.43944293872467499</c:v>
                </c:pt>
                <c:pt idx="3">
                  <c:v>0.43944293872467499</c:v>
                </c:pt>
                <c:pt idx="4">
                  <c:v>0.43944293872467499</c:v>
                </c:pt>
                <c:pt idx="5">
                  <c:v>0.43944293872467499</c:v>
                </c:pt>
                <c:pt idx="6">
                  <c:v>0.43944293872467499</c:v>
                </c:pt>
                <c:pt idx="7">
                  <c:v>0.43944293872467499</c:v>
                </c:pt>
                <c:pt idx="8">
                  <c:v>0.43944293872467499</c:v>
                </c:pt>
                <c:pt idx="9">
                  <c:v>0.43944293872467499</c:v>
                </c:pt>
                <c:pt idx="10">
                  <c:v>0.43944293872467499</c:v>
                </c:pt>
                <c:pt idx="11">
                  <c:v>0.43944293872467499</c:v>
                </c:pt>
                <c:pt idx="12">
                  <c:v>0.43944293872467499</c:v>
                </c:pt>
                <c:pt idx="13">
                  <c:v>0.43944293872467499</c:v>
                </c:pt>
                <c:pt idx="14">
                  <c:v>0.43944293872467499</c:v>
                </c:pt>
                <c:pt idx="15">
                  <c:v>0.43944293872467499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B374-4696-999A-6B35F89D6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392768"/>
        <c:axId val="359394304"/>
      </c:lineChart>
      <c:catAx>
        <c:axId val="35939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en-US"/>
          </a:p>
        </c:txPr>
        <c:crossAx val="359394304"/>
        <c:crosses val="autoZero"/>
        <c:auto val="1"/>
        <c:lblAlgn val="ctr"/>
        <c:lblOffset val="100"/>
        <c:noMultiLvlLbl val="0"/>
      </c:catAx>
      <c:valAx>
        <c:axId val="359394304"/>
        <c:scaling>
          <c:orientation val="minMax"/>
          <c:max val="0.70000000000000007"/>
        </c:scaling>
        <c:delete val="0"/>
        <c:axPos val="l"/>
        <c:numFmt formatCode="0%" sourceLinked="0"/>
        <c:majorTickMark val="out"/>
        <c:minorTickMark val="none"/>
        <c:tickLblPos val="nextTo"/>
        <c:crossAx val="359392768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/>
              <a:t>EVOLUCIÓ</a:t>
            </a:r>
            <a:r>
              <a:rPr lang="ca-ES" baseline="0"/>
              <a:t> ENQUESTES ELECTRÒNIQUES </a:t>
            </a:r>
          </a:p>
          <a:p>
            <a:pPr>
              <a:defRPr/>
            </a:pPr>
            <a:r>
              <a:rPr lang="ca-ES" sz="1100" b="0" baseline="0"/>
              <a:t>Cursos: 2011/12 1Q - 2011/12 2Q - 2012/13 1Q - 2013/14 1Q-2013/14 2Q - 2014/15 2Q - 2015/16 1Q - 2015/16 2Q - 2016/17 1Q - - 016/17 2Q - 2017/18 1Q</a:t>
            </a:r>
          </a:p>
          <a:p>
            <a:pPr>
              <a:defRPr/>
            </a:pPr>
            <a:endParaRPr lang="ca-ES" sz="1100" b="0" baseline="0"/>
          </a:p>
        </c:rich>
      </c:tx>
      <c:layout>
        <c:manualLayout>
          <c:xMode val="edge"/>
          <c:yMode val="edge"/>
          <c:x val="0.33212507260121898"/>
          <c:y val="9.7895236988181349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1.052243168006064E-2"/>
          <c:y val="0.13760755853606255"/>
          <c:w val="0.97437068154171491"/>
          <c:h val="0.648492692762499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</c:spPr>
          <c:invertIfNegative val="0"/>
          <c:dLbls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38-44C8-BCDD-572662758AE5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38-44C8-BCDD-572662758AE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-5400000" vert="horz" anchor="t" anchorCtr="0"/>
              <a:lstStyle/>
              <a:p>
                <a:pPr algn="ctr">
                  <a:defRPr lang="ca-ES"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participacio!$E$55:$F$224</c:f>
              <c:multiLvlStrCache>
                <c:ptCount val="170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8">
                    <c:v>2016/17 1Q</c:v>
                  </c:pt>
                  <c:pt idx="9">
                    <c:v>2016/17 2Q</c:v>
                  </c:pt>
                  <c:pt idx="10">
                    <c:v>2017/18 1Q</c:v>
                  </c:pt>
                  <c:pt idx="13">
                    <c:v>2015/16 2Q</c:v>
                  </c:pt>
                  <c:pt idx="14">
                    <c:v>2016/17 1Q</c:v>
                  </c:pt>
                  <c:pt idx="15">
                    <c:v>2016/17 2Q</c:v>
                  </c:pt>
                  <c:pt idx="16">
                    <c:v>2017/18 1Q</c:v>
                  </c:pt>
                  <c:pt idx="18">
                    <c:v>2014/15 2Q</c:v>
                  </c:pt>
                  <c:pt idx="19">
                    <c:v>2015/16 1Q</c:v>
                  </c:pt>
                  <c:pt idx="20">
                    <c:v>2015/16 2Q</c:v>
                  </c:pt>
                  <c:pt idx="21">
                    <c:v>2016/17 1Q</c:v>
                  </c:pt>
                  <c:pt idx="22">
                    <c:v>2016/17 2Q</c:v>
                  </c:pt>
                  <c:pt idx="23">
                    <c:v>2017/18 1Q</c:v>
                  </c:pt>
                  <c:pt idx="25">
                    <c:v>2011/12 1Q</c:v>
                  </c:pt>
                  <c:pt idx="26">
                    <c:v>2011/12 2Q</c:v>
                  </c:pt>
                  <c:pt idx="27">
                    <c:v>2012/13 1Q</c:v>
                  </c:pt>
                  <c:pt idx="28">
                    <c:v>2013/14 1Q</c:v>
                  </c:pt>
                  <c:pt idx="29">
                    <c:v>2013/14 2Q</c:v>
                  </c:pt>
                  <c:pt idx="30">
                    <c:v>2014/15 2Q</c:v>
                  </c:pt>
                  <c:pt idx="31">
                    <c:v>2015/16 1Q</c:v>
                  </c:pt>
                  <c:pt idx="32">
                    <c:v>2015/16 2Q</c:v>
                  </c:pt>
                  <c:pt idx="33">
                    <c:v>2016/17 1Q</c:v>
                  </c:pt>
                  <c:pt idx="34">
                    <c:v>2016/17 2Q</c:v>
                  </c:pt>
                  <c:pt idx="35">
                    <c:v>2017/18 1Q</c:v>
                  </c:pt>
                  <c:pt idx="37">
                    <c:v>2011/12 1Q</c:v>
                  </c:pt>
                  <c:pt idx="38">
                    <c:v>2011/12 2Q</c:v>
                  </c:pt>
                  <c:pt idx="39">
                    <c:v>2012/13 1Q</c:v>
                  </c:pt>
                  <c:pt idx="40">
                    <c:v>2013/14 1Q</c:v>
                  </c:pt>
                  <c:pt idx="41">
                    <c:v>2013/14 2Q</c:v>
                  </c:pt>
                  <c:pt idx="42">
                    <c:v>2014/15 2Q</c:v>
                  </c:pt>
                  <c:pt idx="43">
                    <c:v>2015/16 1Q</c:v>
                  </c:pt>
                  <c:pt idx="44">
                    <c:v>2015/16 2Q</c:v>
                  </c:pt>
                  <c:pt idx="45">
                    <c:v>2016/17 1Q</c:v>
                  </c:pt>
                  <c:pt idx="46">
                    <c:v>2016/17 2Q</c:v>
                  </c:pt>
                  <c:pt idx="47">
                    <c:v>2017/18 1Q</c:v>
                  </c:pt>
                  <c:pt idx="49">
                    <c:v>2013/14 1Q</c:v>
                  </c:pt>
                  <c:pt idx="50">
                    <c:v>2013/14 2Q</c:v>
                  </c:pt>
                  <c:pt idx="51">
                    <c:v>2014/15 2Q</c:v>
                  </c:pt>
                  <c:pt idx="52">
                    <c:v>2015/16 1Q</c:v>
                  </c:pt>
                  <c:pt idx="53">
                    <c:v>2015/16 2Q</c:v>
                  </c:pt>
                  <c:pt idx="54">
                    <c:v>2016/17 1Q</c:v>
                  </c:pt>
                  <c:pt idx="55">
                    <c:v>2016/17 2Q</c:v>
                  </c:pt>
                  <c:pt idx="56">
                    <c:v>2017/18 1Q</c:v>
                  </c:pt>
                  <c:pt idx="58">
                    <c:v>2011/12 1Q</c:v>
                  </c:pt>
                  <c:pt idx="59">
                    <c:v>2011/12 2Q</c:v>
                  </c:pt>
                  <c:pt idx="60">
                    <c:v>2012/13 1Q</c:v>
                  </c:pt>
                  <c:pt idx="61">
                    <c:v>2013/14 1Q</c:v>
                  </c:pt>
                  <c:pt idx="62">
                    <c:v>2013/14 2Q</c:v>
                  </c:pt>
                  <c:pt idx="63">
                    <c:v>2014/15 2Q</c:v>
                  </c:pt>
                  <c:pt idx="64">
                    <c:v>2015/16 1Q</c:v>
                  </c:pt>
                  <c:pt idx="65">
                    <c:v>2015/16 2Q</c:v>
                  </c:pt>
                  <c:pt idx="66">
                    <c:v>2016/17 1Q</c:v>
                  </c:pt>
                  <c:pt idx="67">
                    <c:v>2016/17 2Q</c:v>
                  </c:pt>
                  <c:pt idx="68">
                    <c:v>2017/18 1Q</c:v>
                  </c:pt>
                  <c:pt idx="70">
                    <c:v>2012/13 1Q</c:v>
                  </c:pt>
                  <c:pt idx="71">
                    <c:v>2013/14 1Q</c:v>
                  </c:pt>
                  <c:pt idx="72">
                    <c:v>2013/14 2Q</c:v>
                  </c:pt>
                  <c:pt idx="73">
                    <c:v>2014/15 2Q</c:v>
                  </c:pt>
                  <c:pt idx="74">
                    <c:v>2015/16 1Q</c:v>
                  </c:pt>
                  <c:pt idx="75">
                    <c:v>2015/16 2Q</c:v>
                  </c:pt>
                  <c:pt idx="76">
                    <c:v>2016/17 1Q</c:v>
                  </c:pt>
                  <c:pt idx="77">
                    <c:v>2016/17 2Q</c:v>
                  </c:pt>
                  <c:pt idx="78">
                    <c:v>2017/18 1Q</c:v>
                  </c:pt>
                  <c:pt idx="80">
                    <c:v>2011/12 1Q</c:v>
                  </c:pt>
                  <c:pt idx="81">
                    <c:v>2011/12 2Q</c:v>
                  </c:pt>
                  <c:pt idx="82">
                    <c:v>2012/13 1Q</c:v>
                  </c:pt>
                  <c:pt idx="83">
                    <c:v>2013/14 1Q</c:v>
                  </c:pt>
                  <c:pt idx="84">
                    <c:v>2013/14 2Q</c:v>
                  </c:pt>
                  <c:pt idx="85">
                    <c:v>2014/15 2Q</c:v>
                  </c:pt>
                  <c:pt idx="86">
                    <c:v>2015/16 1Q</c:v>
                  </c:pt>
                  <c:pt idx="87">
                    <c:v>2015/16 2Q</c:v>
                  </c:pt>
                  <c:pt idx="88">
                    <c:v>2016/17 1Q</c:v>
                  </c:pt>
                  <c:pt idx="89">
                    <c:v>2016/17 2Q</c:v>
                  </c:pt>
                  <c:pt idx="90">
                    <c:v>2017/18 1Q</c:v>
                  </c:pt>
                  <c:pt idx="92">
                    <c:v>2011/12 1Q</c:v>
                  </c:pt>
                  <c:pt idx="93">
                    <c:v>2011/12 2Q</c:v>
                  </c:pt>
                  <c:pt idx="94">
                    <c:v>2012/13 1Q</c:v>
                  </c:pt>
                  <c:pt idx="95">
                    <c:v>2013/14 1Q</c:v>
                  </c:pt>
                  <c:pt idx="96">
                    <c:v>2013/14 2Q</c:v>
                  </c:pt>
                  <c:pt idx="97">
                    <c:v>2014/15 2Q</c:v>
                  </c:pt>
                  <c:pt idx="98">
                    <c:v>2015/16 1Q</c:v>
                  </c:pt>
                  <c:pt idx="99">
                    <c:v>2015/16 2Q</c:v>
                  </c:pt>
                  <c:pt idx="100">
                    <c:v>2016/17 1Q</c:v>
                  </c:pt>
                  <c:pt idx="101">
                    <c:v>2016/17 2Q</c:v>
                  </c:pt>
                  <c:pt idx="102">
                    <c:v>2017/18 1Q</c:v>
                  </c:pt>
                  <c:pt idx="104">
                    <c:v>2011/12 1Q</c:v>
                  </c:pt>
                  <c:pt idx="105">
                    <c:v>2011/12 2Q</c:v>
                  </c:pt>
                  <c:pt idx="106">
                    <c:v>2012/13 1Q</c:v>
                  </c:pt>
                  <c:pt idx="107">
                    <c:v>2013/14 1Q</c:v>
                  </c:pt>
                  <c:pt idx="108">
                    <c:v>2013/14 2Q</c:v>
                  </c:pt>
                  <c:pt idx="109">
                    <c:v>2014/15 2Q</c:v>
                  </c:pt>
                  <c:pt idx="110">
                    <c:v>2015/16 1Q</c:v>
                  </c:pt>
                  <c:pt idx="111">
                    <c:v>2015/16 2Q</c:v>
                  </c:pt>
                  <c:pt idx="112">
                    <c:v>2016/17 1Q</c:v>
                  </c:pt>
                  <c:pt idx="113">
                    <c:v>2016/17 2Q</c:v>
                  </c:pt>
                  <c:pt idx="114">
                    <c:v>2017/18 1Q</c:v>
                  </c:pt>
                  <c:pt idx="116">
                    <c:v>2013/14 2Q</c:v>
                  </c:pt>
                  <c:pt idx="117">
                    <c:v>2014/15 2Q</c:v>
                  </c:pt>
                  <c:pt idx="118">
                    <c:v>2015/16 1Q</c:v>
                  </c:pt>
                  <c:pt idx="119">
                    <c:v>2015/16 2Q</c:v>
                  </c:pt>
                  <c:pt idx="120">
                    <c:v>2016/17 1Q</c:v>
                  </c:pt>
                  <c:pt idx="121">
                    <c:v>2016/17 2Q</c:v>
                  </c:pt>
                  <c:pt idx="122">
                    <c:v>2017/18 1Q</c:v>
                  </c:pt>
                  <c:pt idx="124">
                    <c:v>2011/12 1Q</c:v>
                  </c:pt>
                  <c:pt idx="125">
                    <c:v>2011/12 2Q</c:v>
                  </c:pt>
                  <c:pt idx="126">
                    <c:v>2012/13 1Q</c:v>
                  </c:pt>
                  <c:pt idx="127">
                    <c:v>2013/14 1Q</c:v>
                  </c:pt>
                  <c:pt idx="128">
                    <c:v>2013/14 2Q</c:v>
                  </c:pt>
                  <c:pt idx="129">
                    <c:v>2014/15 2Q</c:v>
                  </c:pt>
                  <c:pt idx="130">
                    <c:v>2015/16 1Q</c:v>
                  </c:pt>
                  <c:pt idx="131">
                    <c:v>2015/16 2Q</c:v>
                  </c:pt>
                  <c:pt idx="132">
                    <c:v>2016/17 1Q</c:v>
                  </c:pt>
                  <c:pt idx="133">
                    <c:v>2016/17 2Q</c:v>
                  </c:pt>
                  <c:pt idx="134">
                    <c:v>2017/18 1Q</c:v>
                  </c:pt>
                  <c:pt idx="136">
                    <c:v>2011/12 1Q</c:v>
                  </c:pt>
                  <c:pt idx="137">
                    <c:v>2011/12 2Q</c:v>
                  </c:pt>
                  <c:pt idx="138">
                    <c:v>2012/13 1Q</c:v>
                  </c:pt>
                  <c:pt idx="139">
                    <c:v>2013/14 1Q</c:v>
                  </c:pt>
                  <c:pt idx="140">
                    <c:v>2013/14 2Q</c:v>
                  </c:pt>
                  <c:pt idx="141">
                    <c:v>2014/15 2Q</c:v>
                  </c:pt>
                  <c:pt idx="142">
                    <c:v>2015/16 1Q</c:v>
                  </c:pt>
                  <c:pt idx="143">
                    <c:v>2015/16 2Q</c:v>
                  </c:pt>
                  <c:pt idx="144">
                    <c:v>2016/17 1Q</c:v>
                  </c:pt>
                  <c:pt idx="145">
                    <c:v>2016/17 2Q</c:v>
                  </c:pt>
                  <c:pt idx="146">
                    <c:v>2017/18 1Q</c:v>
                  </c:pt>
                  <c:pt idx="148">
                    <c:v>2011/12 1Q</c:v>
                  </c:pt>
                  <c:pt idx="149">
                    <c:v>2011/12 2Q</c:v>
                  </c:pt>
                  <c:pt idx="150">
                    <c:v>2012/13 1Q</c:v>
                  </c:pt>
                  <c:pt idx="151">
                    <c:v>2013/14 1Q</c:v>
                  </c:pt>
                  <c:pt idx="152">
                    <c:v>2013/14 2Q</c:v>
                  </c:pt>
                  <c:pt idx="153">
                    <c:v>2014/15 2Q</c:v>
                  </c:pt>
                  <c:pt idx="154">
                    <c:v>2015/16 1Q</c:v>
                  </c:pt>
                  <c:pt idx="155">
                    <c:v>2015/16 2Q</c:v>
                  </c:pt>
                  <c:pt idx="156">
                    <c:v>2016/17 1Q</c:v>
                  </c:pt>
                  <c:pt idx="157">
                    <c:v>2016/17 2Q</c:v>
                  </c:pt>
                  <c:pt idx="158">
                    <c:v>2017/18 1Q</c:v>
                  </c:pt>
                  <c:pt idx="160">
                    <c:v>2011/12 1Q</c:v>
                  </c:pt>
                  <c:pt idx="161">
                    <c:v>2011/12 2Q</c:v>
                  </c:pt>
                  <c:pt idx="162">
                    <c:v>2012/13 1Q</c:v>
                  </c:pt>
                  <c:pt idx="163">
                    <c:v>2013/14 1Q</c:v>
                  </c:pt>
                  <c:pt idx="164">
                    <c:v>2013/14 2Q</c:v>
                  </c:pt>
                  <c:pt idx="165">
                    <c:v>2014/15 2Q</c:v>
                  </c:pt>
                  <c:pt idx="166">
                    <c:v>2015/16 1Q</c:v>
                  </c:pt>
                  <c:pt idx="167">
                    <c:v>2015/16 2Q</c:v>
                  </c:pt>
                  <c:pt idx="168">
                    <c:v>2016/17 1Q</c:v>
                  </c:pt>
                  <c:pt idx="169">
                    <c:v>2016/17 2Q</c:v>
                  </c:pt>
                </c:lvl>
                <c:lvl>
                  <c:pt idx="0">
                    <c:v>FME</c:v>
                  </c:pt>
                  <c:pt idx="12">
                    <c:v>EBEE</c:v>
                  </c:pt>
                  <c:pt idx="18">
                    <c:v>ETSAB</c:v>
                  </c:pt>
                  <c:pt idx="25">
                    <c:v>ETSETB</c:v>
                  </c:pt>
                  <c:pt idx="37">
                    <c:v>ETSEIB</c:v>
                  </c:pt>
                  <c:pt idx="49">
                    <c:v>ETSECCPB</c:v>
                  </c:pt>
                  <c:pt idx="58">
                    <c:v>FIB</c:v>
                  </c:pt>
                  <c:pt idx="70">
                    <c:v>FNB</c:v>
                  </c:pt>
                  <c:pt idx="80">
                    <c:v>ETSAV</c:v>
                  </c:pt>
                  <c:pt idx="92">
                    <c:v>EEBE</c:v>
                  </c:pt>
                  <c:pt idx="104">
                    <c:v>EETAC</c:v>
                  </c:pt>
                  <c:pt idx="116">
                    <c:v>EPSEB</c:v>
                  </c:pt>
                  <c:pt idx="124">
                    <c:v>EPSEM</c:v>
                  </c:pt>
                  <c:pt idx="136">
                    <c:v>EPSEVG</c:v>
                  </c:pt>
                  <c:pt idx="148">
                    <c:v>FOOT</c:v>
                  </c:pt>
                  <c:pt idx="160">
                    <c:v>ESAB</c:v>
                  </c:pt>
                </c:lvl>
              </c:multiLvlStrCache>
            </c:multiLvlStrRef>
          </c:cat>
          <c:val>
            <c:numRef>
              <c:f>participacio!$G$55:$G$224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2-2138-44C8-BCDD-572662758AE5}"/>
            </c:ext>
          </c:extLst>
        </c:ser>
        <c:ser>
          <c:idx val="1"/>
          <c:order val="1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multiLvlStrRef>
              <c:f>participacio!$E$55:$F$224</c:f>
              <c:multiLvlStrCache>
                <c:ptCount val="170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8">
                    <c:v>2016/17 1Q</c:v>
                  </c:pt>
                  <c:pt idx="9">
                    <c:v>2016/17 2Q</c:v>
                  </c:pt>
                  <c:pt idx="10">
                    <c:v>2017/18 1Q</c:v>
                  </c:pt>
                  <c:pt idx="13">
                    <c:v>2015/16 2Q</c:v>
                  </c:pt>
                  <c:pt idx="14">
                    <c:v>2016/17 1Q</c:v>
                  </c:pt>
                  <c:pt idx="15">
                    <c:v>2016/17 2Q</c:v>
                  </c:pt>
                  <c:pt idx="16">
                    <c:v>2017/18 1Q</c:v>
                  </c:pt>
                  <c:pt idx="18">
                    <c:v>2014/15 2Q</c:v>
                  </c:pt>
                  <c:pt idx="19">
                    <c:v>2015/16 1Q</c:v>
                  </c:pt>
                  <c:pt idx="20">
                    <c:v>2015/16 2Q</c:v>
                  </c:pt>
                  <c:pt idx="21">
                    <c:v>2016/17 1Q</c:v>
                  </c:pt>
                  <c:pt idx="22">
                    <c:v>2016/17 2Q</c:v>
                  </c:pt>
                  <c:pt idx="23">
                    <c:v>2017/18 1Q</c:v>
                  </c:pt>
                  <c:pt idx="25">
                    <c:v>2011/12 1Q</c:v>
                  </c:pt>
                  <c:pt idx="26">
                    <c:v>2011/12 2Q</c:v>
                  </c:pt>
                  <c:pt idx="27">
                    <c:v>2012/13 1Q</c:v>
                  </c:pt>
                  <c:pt idx="28">
                    <c:v>2013/14 1Q</c:v>
                  </c:pt>
                  <c:pt idx="29">
                    <c:v>2013/14 2Q</c:v>
                  </c:pt>
                  <c:pt idx="30">
                    <c:v>2014/15 2Q</c:v>
                  </c:pt>
                  <c:pt idx="31">
                    <c:v>2015/16 1Q</c:v>
                  </c:pt>
                  <c:pt idx="32">
                    <c:v>2015/16 2Q</c:v>
                  </c:pt>
                  <c:pt idx="33">
                    <c:v>2016/17 1Q</c:v>
                  </c:pt>
                  <c:pt idx="34">
                    <c:v>2016/17 2Q</c:v>
                  </c:pt>
                  <c:pt idx="35">
                    <c:v>2017/18 1Q</c:v>
                  </c:pt>
                  <c:pt idx="37">
                    <c:v>2011/12 1Q</c:v>
                  </c:pt>
                  <c:pt idx="38">
                    <c:v>2011/12 2Q</c:v>
                  </c:pt>
                  <c:pt idx="39">
                    <c:v>2012/13 1Q</c:v>
                  </c:pt>
                  <c:pt idx="40">
                    <c:v>2013/14 1Q</c:v>
                  </c:pt>
                  <c:pt idx="41">
                    <c:v>2013/14 2Q</c:v>
                  </c:pt>
                  <c:pt idx="42">
                    <c:v>2014/15 2Q</c:v>
                  </c:pt>
                  <c:pt idx="43">
                    <c:v>2015/16 1Q</c:v>
                  </c:pt>
                  <c:pt idx="44">
                    <c:v>2015/16 2Q</c:v>
                  </c:pt>
                  <c:pt idx="45">
                    <c:v>2016/17 1Q</c:v>
                  </c:pt>
                  <c:pt idx="46">
                    <c:v>2016/17 2Q</c:v>
                  </c:pt>
                  <c:pt idx="47">
                    <c:v>2017/18 1Q</c:v>
                  </c:pt>
                  <c:pt idx="49">
                    <c:v>2013/14 1Q</c:v>
                  </c:pt>
                  <c:pt idx="50">
                    <c:v>2013/14 2Q</c:v>
                  </c:pt>
                  <c:pt idx="51">
                    <c:v>2014/15 2Q</c:v>
                  </c:pt>
                  <c:pt idx="52">
                    <c:v>2015/16 1Q</c:v>
                  </c:pt>
                  <c:pt idx="53">
                    <c:v>2015/16 2Q</c:v>
                  </c:pt>
                  <c:pt idx="54">
                    <c:v>2016/17 1Q</c:v>
                  </c:pt>
                  <c:pt idx="55">
                    <c:v>2016/17 2Q</c:v>
                  </c:pt>
                  <c:pt idx="56">
                    <c:v>2017/18 1Q</c:v>
                  </c:pt>
                  <c:pt idx="58">
                    <c:v>2011/12 1Q</c:v>
                  </c:pt>
                  <c:pt idx="59">
                    <c:v>2011/12 2Q</c:v>
                  </c:pt>
                  <c:pt idx="60">
                    <c:v>2012/13 1Q</c:v>
                  </c:pt>
                  <c:pt idx="61">
                    <c:v>2013/14 1Q</c:v>
                  </c:pt>
                  <c:pt idx="62">
                    <c:v>2013/14 2Q</c:v>
                  </c:pt>
                  <c:pt idx="63">
                    <c:v>2014/15 2Q</c:v>
                  </c:pt>
                  <c:pt idx="64">
                    <c:v>2015/16 1Q</c:v>
                  </c:pt>
                  <c:pt idx="65">
                    <c:v>2015/16 2Q</c:v>
                  </c:pt>
                  <c:pt idx="66">
                    <c:v>2016/17 1Q</c:v>
                  </c:pt>
                  <c:pt idx="67">
                    <c:v>2016/17 2Q</c:v>
                  </c:pt>
                  <c:pt idx="68">
                    <c:v>2017/18 1Q</c:v>
                  </c:pt>
                  <c:pt idx="70">
                    <c:v>2012/13 1Q</c:v>
                  </c:pt>
                  <c:pt idx="71">
                    <c:v>2013/14 1Q</c:v>
                  </c:pt>
                  <c:pt idx="72">
                    <c:v>2013/14 2Q</c:v>
                  </c:pt>
                  <c:pt idx="73">
                    <c:v>2014/15 2Q</c:v>
                  </c:pt>
                  <c:pt idx="74">
                    <c:v>2015/16 1Q</c:v>
                  </c:pt>
                  <c:pt idx="75">
                    <c:v>2015/16 2Q</c:v>
                  </c:pt>
                  <c:pt idx="76">
                    <c:v>2016/17 1Q</c:v>
                  </c:pt>
                  <c:pt idx="77">
                    <c:v>2016/17 2Q</c:v>
                  </c:pt>
                  <c:pt idx="78">
                    <c:v>2017/18 1Q</c:v>
                  </c:pt>
                  <c:pt idx="80">
                    <c:v>2011/12 1Q</c:v>
                  </c:pt>
                  <c:pt idx="81">
                    <c:v>2011/12 2Q</c:v>
                  </c:pt>
                  <c:pt idx="82">
                    <c:v>2012/13 1Q</c:v>
                  </c:pt>
                  <c:pt idx="83">
                    <c:v>2013/14 1Q</c:v>
                  </c:pt>
                  <c:pt idx="84">
                    <c:v>2013/14 2Q</c:v>
                  </c:pt>
                  <c:pt idx="85">
                    <c:v>2014/15 2Q</c:v>
                  </c:pt>
                  <c:pt idx="86">
                    <c:v>2015/16 1Q</c:v>
                  </c:pt>
                  <c:pt idx="87">
                    <c:v>2015/16 2Q</c:v>
                  </c:pt>
                  <c:pt idx="88">
                    <c:v>2016/17 1Q</c:v>
                  </c:pt>
                  <c:pt idx="89">
                    <c:v>2016/17 2Q</c:v>
                  </c:pt>
                  <c:pt idx="90">
                    <c:v>2017/18 1Q</c:v>
                  </c:pt>
                  <c:pt idx="92">
                    <c:v>2011/12 1Q</c:v>
                  </c:pt>
                  <c:pt idx="93">
                    <c:v>2011/12 2Q</c:v>
                  </c:pt>
                  <c:pt idx="94">
                    <c:v>2012/13 1Q</c:v>
                  </c:pt>
                  <c:pt idx="95">
                    <c:v>2013/14 1Q</c:v>
                  </c:pt>
                  <c:pt idx="96">
                    <c:v>2013/14 2Q</c:v>
                  </c:pt>
                  <c:pt idx="97">
                    <c:v>2014/15 2Q</c:v>
                  </c:pt>
                  <c:pt idx="98">
                    <c:v>2015/16 1Q</c:v>
                  </c:pt>
                  <c:pt idx="99">
                    <c:v>2015/16 2Q</c:v>
                  </c:pt>
                  <c:pt idx="100">
                    <c:v>2016/17 1Q</c:v>
                  </c:pt>
                  <c:pt idx="101">
                    <c:v>2016/17 2Q</c:v>
                  </c:pt>
                  <c:pt idx="102">
                    <c:v>2017/18 1Q</c:v>
                  </c:pt>
                  <c:pt idx="104">
                    <c:v>2011/12 1Q</c:v>
                  </c:pt>
                  <c:pt idx="105">
                    <c:v>2011/12 2Q</c:v>
                  </c:pt>
                  <c:pt idx="106">
                    <c:v>2012/13 1Q</c:v>
                  </c:pt>
                  <c:pt idx="107">
                    <c:v>2013/14 1Q</c:v>
                  </c:pt>
                  <c:pt idx="108">
                    <c:v>2013/14 2Q</c:v>
                  </c:pt>
                  <c:pt idx="109">
                    <c:v>2014/15 2Q</c:v>
                  </c:pt>
                  <c:pt idx="110">
                    <c:v>2015/16 1Q</c:v>
                  </c:pt>
                  <c:pt idx="111">
                    <c:v>2015/16 2Q</c:v>
                  </c:pt>
                  <c:pt idx="112">
                    <c:v>2016/17 1Q</c:v>
                  </c:pt>
                  <c:pt idx="113">
                    <c:v>2016/17 2Q</c:v>
                  </c:pt>
                  <c:pt idx="114">
                    <c:v>2017/18 1Q</c:v>
                  </c:pt>
                  <c:pt idx="116">
                    <c:v>2013/14 2Q</c:v>
                  </c:pt>
                  <c:pt idx="117">
                    <c:v>2014/15 2Q</c:v>
                  </c:pt>
                  <c:pt idx="118">
                    <c:v>2015/16 1Q</c:v>
                  </c:pt>
                  <c:pt idx="119">
                    <c:v>2015/16 2Q</c:v>
                  </c:pt>
                  <c:pt idx="120">
                    <c:v>2016/17 1Q</c:v>
                  </c:pt>
                  <c:pt idx="121">
                    <c:v>2016/17 2Q</c:v>
                  </c:pt>
                  <c:pt idx="122">
                    <c:v>2017/18 1Q</c:v>
                  </c:pt>
                  <c:pt idx="124">
                    <c:v>2011/12 1Q</c:v>
                  </c:pt>
                  <c:pt idx="125">
                    <c:v>2011/12 2Q</c:v>
                  </c:pt>
                  <c:pt idx="126">
                    <c:v>2012/13 1Q</c:v>
                  </c:pt>
                  <c:pt idx="127">
                    <c:v>2013/14 1Q</c:v>
                  </c:pt>
                  <c:pt idx="128">
                    <c:v>2013/14 2Q</c:v>
                  </c:pt>
                  <c:pt idx="129">
                    <c:v>2014/15 2Q</c:v>
                  </c:pt>
                  <c:pt idx="130">
                    <c:v>2015/16 1Q</c:v>
                  </c:pt>
                  <c:pt idx="131">
                    <c:v>2015/16 2Q</c:v>
                  </c:pt>
                  <c:pt idx="132">
                    <c:v>2016/17 1Q</c:v>
                  </c:pt>
                  <c:pt idx="133">
                    <c:v>2016/17 2Q</c:v>
                  </c:pt>
                  <c:pt idx="134">
                    <c:v>2017/18 1Q</c:v>
                  </c:pt>
                  <c:pt idx="136">
                    <c:v>2011/12 1Q</c:v>
                  </c:pt>
                  <c:pt idx="137">
                    <c:v>2011/12 2Q</c:v>
                  </c:pt>
                  <c:pt idx="138">
                    <c:v>2012/13 1Q</c:v>
                  </c:pt>
                  <c:pt idx="139">
                    <c:v>2013/14 1Q</c:v>
                  </c:pt>
                  <c:pt idx="140">
                    <c:v>2013/14 2Q</c:v>
                  </c:pt>
                  <c:pt idx="141">
                    <c:v>2014/15 2Q</c:v>
                  </c:pt>
                  <c:pt idx="142">
                    <c:v>2015/16 1Q</c:v>
                  </c:pt>
                  <c:pt idx="143">
                    <c:v>2015/16 2Q</c:v>
                  </c:pt>
                  <c:pt idx="144">
                    <c:v>2016/17 1Q</c:v>
                  </c:pt>
                  <c:pt idx="145">
                    <c:v>2016/17 2Q</c:v>
                  </c:pt>
                  <c:pt idx="146">
                    <c:v>2017/18 1Q</c:v>
                  </c:pt>
                  <c:pt idx="148">
                    <c:v>2011/12 1Q</c:v>
                  </c:pt>
                  <c:pt idx="149">
                    <c:v>2011/12 2Q</c:v>
                  </c:pt>
                  <c:pt idx="150">
                    <c:v>2012/13 1Q</c:v>
                  </c:pt>
                  <c:pt idx="151">
                    <c:v>2013/14 1Q</c:v>
                  </c:pt>
                  <c:pt idx="152">
                    <c:v>2013/14 2Q</c:v>
                  </c:pt>
                  <c:pt idx="153">
                    <c:v>2014/15 2Q</c:v>
                  </c:pt>
                  <c:pt idx="154">
                    <c:v>2015/16 1Q</c:v>
                  </c:pt>
                  <c:pt idx="155">
                    <c:v>2015/16 2Q</c:v>
                  </c:pt>
                  <c:pt idx="156">
                    <c:v>2016/17 1Q</c:v>
                  </c:pt>
                  <c:pt idx="157">
                    <c:v>2016/17 2Q</c:v>
                  </c:pt>
                  <c:pt idx="158">
                    <c:v>2017/18 1Q</c:v>
                  </c:pt>
                  <c:pt idx="160">
                    <c:v>2011/12 1Q</c:v>
                  </c:pt>
                  <c:pt idx="161">
                    <c:v>2011/12 2Q</c:v>
                  </c:pt>
                  <c:pt idx="162">
                    <c:v>2012/13 1Q</c:v>
                  </c:pt>
                  <c:pt idx="163">
                    <c:v>2013/14 1Q</c:v>
                  </c:pt>
                  <c:pt idx="164">
                    <c:v>2013/14 2Q</c:v>
                  </c:pt>
                  <c:pt idx="165">
                    <c:v>2014/15 2Q</c:v>
                  </c:pt>
                  <c:pt idx="166">
                    <c:v>2015/16 1Q</c:v>
                  </c:pt>
                  <c:pt idx="167">
                    <c:v>2015/16 2Q</c:v>
                  </c:pt>
                  <c:pt idx="168">
                    <c:v>2016/17 1Q</c:v>
                  </c:pt>
                  <c:pt idx="169">
                    <c:v>2016/17 2Q</c:v>
                  </c:pt>
                </c:lvl>
                <c:lvl>
                  <c:pt idx="0">
                    <c:v>FME</c:v>
                  </c:pt>
                  <c:pt idx="12">
                    <c:v>EBEE</c:v>
                  </c:pt>
                  <c:pt idx="18">
                    <c:v>ETSAB</c:v>
                  </c:pt>
                  <c:pt idx="25">
                    <c:v>ETSETB</c:v>
                  </c:pt>
                  <c:pt idx="37">
                    <c:v>ETSEIB</c:v>
                  </c:pt>
                  <c:pt idx="49">
                    <c:v>ETSECCPB</c:v>
                  </c:pt>
                  <c:pt idx="58">
                    <c:v>FIB</c:v>
                  </c:pt>
                  <c:pt idx="70">
                    <c:v>FNB</c:v>
                  </c:pt>
                  <c:pt idx="80">
                    <c:v>ETSAV</c:v>
                  </c:pt>
                  <c:pt idx="92">
                    <c:v>EEBE</c:v>
                  </c:pt>
                  <c:pt idx="104">
                    <c:v>EETAC</c:v>
                  </c:pt>
                  <c:pt idx="116">
                    <c:v>EPSEB</c:v>
                  </c:pt>
                  <c:pt idx="124">
                    <c:v>EPSEM</c:v>
                  </c:pt>
                  <c:pt idx="136">
                    <c:v>EPSEVG</c:v>
                  </c:pt>
                  <c:pt idx="148">
                    <c:v>FOOT</c:v>
                  </c:pt>
                  <c:pt idx="160">
                    <c:v>ESAB</c:v>
                  </c:pt>
                </c:lvl>
              </c:multiLvlStrCache>
            </c:multiLvlStrRef>
          </c:cat>
          <c:val>
            <c:numRef>
              <c:f>participacio!$H$55:$H$224</c:f>
              <c:numCache>
                <c:formatCode>General</c:formatCode>
                <c:ptCount val="170"/>
                <c:pt idx="0" formatCode="0.00%">
                  <c:v>0.35547387765817801</c:v>
                </c:pt>
                <c:pt idx="25" formatCode="0.00%">
                  <c:v>0.19153984617902145</c:v>
                </c:pt>
                <c:pt idx="37" formatCode="0.00%">
                  <c:v>0.16749842253197958</c:v>
                </c:pt>
                <c:pt idx="58" formatCode="0.00%">
                  <c:v>0.25250462017313491</c:v>
                </c:pt>
                <c:pt idx="80" formatCode="0.00%">
                  <c:v>0.26009280742459395</c:v>
                </c:pt>
                <c:pt idx="92" formatCode="0.00%">
                  <c:v>0.31963141602476425</c:v>
                </c:pt>
                <c:pt idx="104" formatCode="0.00%">
                  <c:v>0.10568031704095113</c:v>
                </c:pt>
                <c:pt idx="124" formatCode="0.00%">
                  <c:v>0.42762299940723175</c:v>
                </c:pt>
                <c:pt idx="136" formatCode="0.00%">
                  <c:v>0.24718538904178133</c:v>
                </c:pt>
                <c:pt idx="148" formatCode="0.00%">
                  <c:v>0.18781348690321381</c:v>
                </c:pt>
                <c:pt idx="160" formatCode="0.00%">
                  <c:v>0.13948935475976834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38-44C8-BCDD-572662758AE5}"/>
            </c:ext>
          </c:extLst>
        </c:ser>
        <c:ser>
          <c:idx val="2"/>
          <c:order val="2"/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multiLvlStrRef>
              <c:f>participacio!$E$55:$F$224</c:f>
              <c:multiLvlStrCache>
                <c:ptCount val="170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8">
                    <c:v>2016/17 1Q</c:v>
                  </c:pt>
                  <c:pt idx="9">
                    <c:v>2016/17 2Q</c:v>
                  </c:pt>
                  <c:pt idx="10">
                    <c:v>2017/18 1Q</c:v>
                  </c:pt>
                  <c:pt idx="13">
                    <c:v>2015/16 2Q</c:v>
                  </c:pt>
                  <c:pt idx="14">
                    <c:v>2016/17 1Q</c:v>
                  </c:pt>
                  <c:pt idx="15">
                    <c:v>2016/17 2Q</c:v>
                  </c:pt>
                  <c:pt idx="16">
                    <c:v>2017/18 1Q</c:v>
                  </c:pt>
                  <c:pt idx="18">
                    <c:v>2014/15 2Q</c:v>
                  </c:pt>
                  <c:pt idx="19">
                    <c:v>2015/16 1Q</c:v>
                  </c:pt>
                  <c:pt idx="20">
                    <c:v>2015/16 2Q</c:v>
                  </c:pt>
                  <c:pt idx="21">
                    <c:v>2016/17 1Q</c:v>
                  </c:pt>
                  <c:pt idx="22">
                    <c:v>2016/17 2Q</c:v>
                  </c:pt>
                  <c:pt idx="23">
                    <c:v>2017/18 1Q</c:v>
                  </c:pt>
                  <c:pt idx="25">
                    <c:v>2011/12 1Q</c:v>
                  </c:pt>
                  <c:pt idx="26">
                    <c:v>2011/12 2Q</c:v>
                  </c:pt>
                  <c:pt idx="27">
                    <c:v>2012/13 1Q</c:v>
                  </c:pt>
                  <c:pt idx="28">
                    <c:v>2013/14 1Q</c:v>
                  </c:pt>
                  <c:pt idx="29">
                    <c:v>2013/14 2Q</c:v>
                  </c:pt>
                  <c:pt idx="30">
                    <c:v>2014/15 2Q</c:v>
                  </c:pt>
                  <c:pt idx="31">
                    <c:v>2015/16 1Q</c:v>
                  </c:pt>
                  <c:pt idx="32">
                    <c:v>2015/16 2Q</c:v>
                  </c:pt>
                  <c:pt idx="33">
                    <c:v>2016/17 1Q</c:v>
                  </c:pt>
                  <c:pt idx="34">
                    <c:v>2016/17 2Q</c:v>
                  </c:pt>
                  <c:pt idx="35">
                    <c:v>2017/18 1Q</c:v>
                  </c:pt>
                  <c:pt idx="37">
                    <c:v>2011/12 1Q</c:v>
                  </c:pt>
                  <c:pt idx="38">
                    <c:v>2011/12 2Q</c:v>
                  </c:pt>
                  <c:pt idx="39">
                    <c:v>2012/13 1Q</c:v>
                  </c:pt>
                  <c:pt idx="40">
                    <c:v>2013/14 1Q</c:v>
                  </c:pt>
                  <c:pt idx="41">
                    <c:v>2013/14 2Q</c:v>
                  </c:pt>
                  <c:pt idx="42">
                    <c:v>2014/15 2Q</c:v>
                  </c:pt>
                  <c:pt idx="43">
                    <c:v>2015/16 1Q</c:v>
                  </c:pt>
                  <c:pt idx="44">
                    <c:v>2015/16 2Q</c:v>
                  </c:pt>
                  <c:pt idx="45">
                    <c:v>2016/17 1Q</c:v>
                  </c:pt>
                  <c:pt idx="46">
                    <c:v>2016/17 2Q</c:v>
                  </c:pt>
                  <c:pt idx="47">
                    <c:v>2017/18 1Q</c:v>
                  </c:pt>
                  <c:pt idx="49">
                    <c:v>2013/14 1Q</c:v>
                  </c:pt>
                  <c:pt idx="50">
                    <c:v>2013/14 2Q</c:v>
                  </c:pt>
                  <c:pt idx="51">
                    <c:v>2014/15 2Q</c:v>
                  </c:pt>
                  <c:pt idx="52">
                    <c:v>2015/16 1Q</c:v>
                  </c:pt>
                  <c:pt idx="53">
                    <c:v>2015/16 2Q</c:v>
                  </c:pt>
                  <c:pt idx="54">
                    <c:v>2016/17 1Q</c:v>
                  </c:pt>
                  <c:pt idx="55">
                    <c:v>2016/17 2Q</c:v>
                  </c:pt>
                  <c:pt idx="56">
                    <c:v>2017/18 1Q</c:v>
                  </c:pt>
                  <c:pt idx="58">
                    <c:v>2011/12 1Q</c:v>
                  </c:pt>
                  <c:pt idx="59">
                    <c:v>2011/12 2Q</c:v>
                  </c:pt>
                  <c:pt idx="60">
                    <c:v>2012/13 1Q</c:v>
                  </c:pt>
                  <c:pt idx="61">
                    <c:v>2013/14 1Q</c:v>
                  </c:pt>
                  <c:pt idx="62">
                    <c:v>2013/14 2Q</c:v>
                  </c:pt>
                  <c:pt idx="63">
                    <c:v>2014/15 2Q</c:v>
                  </c:pt>
                  <c:pt idx="64">
                    <c:v>2015/16 1Q</c:v>
                  </c:pt>
                  <c:pt idx="65">
                    <c:v>2015/16 2Q</c:v>
                  </c:pt>
                  <c:pt idx="66">
                    <c:v>2016/17 1Q</c:v>
                  </c:pt>
                  <c:pt idx="67">
                    <c:v>2016/17 2Q</c:v>
                  </c:pt>
                  <c:pt idx="68">
                    <c:v>2017/18 1Q</c:v>
                  </c:pt>
                  <c:pt idx="70">
                    <c:v>2012/13 1Q</c:v>
                  </c:pt>
                  <c:pt idx="71">
                    <c:v>2013/14 1Q</c:v>
                  </c:pt>
                  <c:pt idx="72">
                    <c:v>2013/14 2Q</c:v>
                  </c:pt>
                  <c:pt idx="73">
                    <c:v>2014/15 2Q</c:v>
                  </c:pt>
                  <c:pt idx="74">
                    <c:v>2015/16 1Q</c:v>
                  </c:pt>
                  <c:pt idx="75">
                    <c:v>2015/16 2Q</c:v>
                  </c:pt>
                  <c:pt idx="76">
                    <c:v>2016/17 1Q</c:v>
                  </c:pt>
                  <c:pt idx="77">
                    <c:v>2016/17 2Q</c:v>
                  </c:pt>
                  <c:pt idx="78">
                    <c:v>2017/18 1Q</c:v>
                  </c:pt>
                  <c:pt idx="80">
                    <c:v>2011/12 1Q</c:v>
                  </c:pt>
                  <c:pt idx="81">
                    <c:v>2011/12 2Q</c:v>
                  </c:pt>
                  <c:pt idx="82">
                    <c:v>2012/13 1Q</c:v>
                  </c:pt>
                  <c:pt idx="83">
                    <c:v>2013/14 1Q</c:v>
                  </c:pt>
                  <c:pt idx="84">
                    <c:v>2013/14 2Q</c:v>
                  </c:pt>
                  <c:pt idx="85">
                    <c:v>2014/15 2Q</c:v>
                  </c:pt>
                  <c:pt idx="86">
                    <c:v>2015/16 1Q</c:v>
                  </c:pt>
                  <c:pt idx="87">
                    <c:v>2015/16 2Q</c:v>
                  </c:pt>
                  <c:pt idx="88">
                    <c:v>2016/17 1Q</c:v>
                  </c:pt>
                  <c:pt idx="89">
                    <c:v>2016/17 2Q</c:v>
                  </c:pt>
                  <c:pt idx="90">
                    <c:v>2017/18 1Q</c:v>
                  </c:pt>
                  <c:pt idx="92">
                    <c:v>2011/12 1Q</c:v>
                  </c:pt>
                  <c:pt idx="93">
                    <c:v>2011/12 2Q</c:v>
                  </c:pt>
                  <c:pt idx="94">
                    <c:v>2012/13 1Q</c:v>
                  </c:pt>
                  <c:pt idx="95">
                    <c:v>2013/14 1Q</c:v>
                  </c:pt>
                  <c:pt idx="96">
                    <c:v>2013/14 2Q</c:v>
                  </c:pt>
                  <c:pt idx="97">
                    <c:v>2014/15 2Q</c:v>
                  </c:pt>
                  <c:pt idx="98">
                    <c:v>2015/16 1Q</c:v>
                  </c:pt>
                  <c:pt idx="99">
                    <c:v>2015/16 2Q</c:v>
                  </c:pt>
                  <c:pt idx="100">
                    <c:v>2016/17 1Q</c:v>
                  </c:pt>
                  <c:pt idx="101">
                    <c:v>2016/17 2Q</c:v>
                  </c:pt>
                  <c:pt idx="102">
                    <c:v>2017/18 1Q</c:v>
                  </c:pt>
                  <c:pt idx="104">
                    <c:v>2011/12 1Q</c:v>
                  </c:pt>
                  <c:pt idx="105">
                    <c:v>2011/12 2Q</c:v>
                  </c:pt>
                  <c:pt idx="106">
                    <c:v>2012/13 1Q</c:v>
                  </c:pt>
                  <c:pt idx="107">
                    <c:v>2013/14 1Q</c:v>
                  </c:pt>
                  <c:pt idx="108">
                    <c:v>2013/14 2Q</c:v>
                  </c:pt>
                  <c:pt idx="109">
                    <c:v>2014/15 2Q</c:v>
                  </c:pt>
                  <c:pt idx="110">
                    <c:v>2015/16 1Q</c:v>
                  </c:pt>
                  <c:pt idx="111">
                    <c:v>2015/16 2Q</c:v>
                  </c:pt>
                  <c:pt idx="112">
                    <c:v>2016/17 1Q</c:v>
                  </c:pt>
                  <c:pt idx="113">
                    <c:v>2016/17 2Q</c:v>
                  </c:pt>
                  <c:pt idx="114">
                    <c:v>2017/18 1Q</c:v>
                  </c:pt>
                  <c:pt idx="116">
                    <c:v>2013/14 2Q</c:v>
                  </c:pt>
                  <c:pt idx="117">
                    <c:v>2014/15 2Q</c:v>
                  </c:pt>
                  <c:pt idx="118">
                    <c:v>2015/16 1Q</c:v>
                  </c:pt>
                  <c:pt idx="119">
                    <c:v>2015/16 2Q</c:v>
                  </c:pt>
                  <c:pt idx="120">
                    <c:v>2016/17 1Q</c:v>
                  </c:pt>
                  <c:pt idx="121">
                    <c:v>2016/17 2Q</c:v>
                  </c:pt>
                  <c:pt idx="122">
                    <c:v>2017/18 1Q</c:v>
                  </c:pt>
                  <c:pt idx="124">
                    <c:v>2011/12 1Q</c:v>
                  </c:pt>
                  <c:pt idx="125">
                    <c:v>2011/12 2Q</c:v>
                  </c:pt>
                  <c:pt idx="126">
                    <c:v>2012/13 1Q</c:v>
                  </c:pt>
                  <c:pt idx="127">
                    <c:v>2013/14 1Q</c:v>
                  </c:pt>
                  <c:pt idx="128">
                    <c:v>2013/14 2Q</c:v>
                  </c:pt>
                  <c:pt idx="129">
                    <c:v>2014/15 2Q</c:v>
                  </c:pt>
                  <c:pt idx="130">
                    <c:v>2015/16 1Q</c:v>
                  </c:pt>
                  <c:pt idx="131">
                    <c:v>2015/16 2Q</c:v>
                  </c:pt>
                  <c:pt idx="132">
                    <c:v>2016/17 1Q</c:v>
                  </c:pt>
                  <c:pt idx="133">
                    <c:v>2016/17 2Q</c:v>
                  </c:pt>
                  <c:pt idx="134">
                    <c:v>2017/18 1Q</c:v>
                  </c:pt>
                  <c:pt idx="136">
                    <c:v>2011/12 1Q</c:v>
                  </c:pt>
                  <c:pt idx="137">
                    <c:v>2011/12 2Q</c:v>
                  </c:pt>
                  <c:pt idx="138">
                    <c:v>2012/13 1Q</c:v>
                  </c:pt>
                  <c:pt idx="139">
                    <c:v>2013/14 1Q</c:v>
                  </c:pt>
                  <c:pt idx="140">
                    <c:v>2013/14 2Q</c:v>
                  </c:pt>
                  <c:pt idx="141">
                    <c:v>2014/15 2Q</c:v>
                  </c:pt>
                  <c:pt idx="142">
                    <c:v>2015/16 1Q</c:v>
                  </c:pt>
                  <c:pt idx="143">
                    <c:v>2015/16 2Q</c:v>
                  </c:pt>
                  <c:pt idx="144">
                    <c:v>2016/17 1Q</c:v>
                  </c:pt>
                  <c:pt idx="145">
                    <c:v>2016/17 2Q</c:v>
                  </c:pt>
                  <c:pt idx="146">
                    <c:v>2017/18 1Q</c:v>
                  </c:pt>
                  <c:pt idx="148">
                    <c:v>2011/12 1Q</c:v>
                  </c:pt>
                  <c:pt idx="149">
                    <c:v>2011/12 2Q</c:v>
                  </c:pt>
                  <c:pt idx="150">
                    <c:v>2012/13 1Q</c:v>
                  </c:pt>
                  <c:pt idx="151">
                    <c:v>2013/14 1Q</c:v>
                  </c:pt>
                  <c:pt idx="152">
                    <c:v>2013/14 2Q</c:v>
                  </c:pt>
                  <c:pt idx="153">
                    <c:v>2014/15 2Q</c:v>
                  </c:pt>
                  <c:pt idx="154">
                    <c:v>2015/16 1Q</c:v>
                  </c:pt>
                  <c:pt idx="155">
                    <c:v>2015/16 2Q</c:v>
                  </c:pt>
                  <c:pt idx="156">
                    <c:v>2016/17 1Q</c:v>
                  </c:pt>
                  <c:pt idx="157">
                    <c:v>2016/17 2Q</c:v>
                  </c:pt>
                  <c:pt idx="158">
                    <c:v>2017/18 1Q</c:v>
                  </c:pt>
                  <c:pt idx="160">
                    <c:v>2011/12 1Q</c:v>
                  </c:pt>
                  <c:pt idx="161">
                    <c:v>2011/12 2Q</c:v>
                  </c:pt>
                  <c:pt idx="162">
                    <c:v>2012/13 1Q</c:v>
                  </c:pt>
                  <c:pt idx="163">
                    <c:v>2013/14 1Q</c:v>
                  </c:pt>
                  <c:pt idx="164">
                    <c:v>2013/14 2Q</c:v>
                  </c:pt>
                  <c:pt idx="165">
                    <c:v>2014/15 2Q</c:v>
                  </c:pt>
                  <c:pt idx="166">
                    <c:v>2015/16 1Q</c:v>
                  </c:pt>
                  <c:pt idx="167">
                    <c:v>2015/16 2Q</c:v>
                  </c:pt>
                  <c:pt idx="168">
                    <c:v>2016/17 1Q</c:v>
                  </c:pt>
                  <c:pt idx="169">
                    <c:v>2016/17 2Q</c:v>
                  </c:pt>
                </c:lvl>
                <c:lvl>
                  <c:pt idx="0">
                    <c:v>FME</c:v>
                  </c:pt>
                  <c:pt idx="12">
                    <c:v>EBEE</c:v>
                  </c:pt>
                  <c:pt idx="18">
                    <c:v>ETSAB</c:v>
                  </c:pt>
                  <c:pt idx="25">
                    <c:v>ETSETB</c:v>
                  </c:pt>
                  <c:pt idx="37">
                    <c:v>ETSEIB</c:v>
                  </c:pt>
                  <c:pt idx="49">
                    <c:v>ETSECCPB</c:v>
                  </c:pt>
                  <c:pt idx="58">
                    <c:v>FIB</c:v>
                  </c:pt>
                  <c:pt idx="70">
                    <c:v>FNB</c:v>
                  </c:pt>
                  <c:pt idx="80">
                    <c:v>ETSAV</c:v>
                  </c:pt>
                  <c:pt idx="92">
                    <c:v>EEBE</c:v>
                  </c:pt>
                  <c:pt idx="104">
                    <c:v>EETAC</c:v>
                  </c:pt>
                  <c:pt idx="116">
                    <c:v>EPSEB</c:v>
                  </c:pt>
                  <c:pt idx="124">
                    <c:v>EPSEM</c:v>
                  </c:pt>
                  <c:pt idx="136">
                    <c:v>EPSEVG</c:v>
                  </c:pt>
                  <c:pt idx="148">
                    <c:v>FOOT</c:v>
                  </c:pt>
                  <c:pt idx="160">
                    <c:v>ESAB</c:v>
                  </c:pt>
                </c:lvl>
              </c:multiLvlStrCache>
            </c:multiLvlStrRef>
          </c:cat>
          <c:val>
            <c:numRef>
              <c:f>participacio!$I$55:$I$224</c:f>
              <c:numCache>
                <c:formatCode>0.00%</c:formatCode>
                <c:ptCount val="170"/>
                <c:pt idx="1">
                  <c:v>0.37237321378537408</c:v>
                </c:pt>
                <c:pt idx="26">
                  <c:v>0.18043992638681974</c:v>
                </c:pt>
                <c:pt idx="38">
                  <c:v>0.20022546502160707</c:v>
                </c:pt>
                <c:pt idx="59">
                  <c:v>0.29041785167359441</c:v>
                </c:pt>
                <c:pt idx="81">
                  <c:v>0.17415246945448287</c:v>
                </c:pt>
                <c:pt idx="93">
                  <c:v>0.343114857412951</c:v>
                </c:pt>
                <c:pt idx="105">
                  <c:v>0.11816849816849817</c:v>
                </c:pt>
                <c:pt idx="125">
                  <c:v>0.4271817676486937</c:v>
                </c:pt>
                <c:pt idx="137">
                  <c:v>0.24804261845185244</c:v>
                </c:pt>
                <c:pt idx="149">
                  <c:v>0.15227208580299181</c:v>
                </c:pt>
                <c:pt idx="161">
                  <c:v>0.15941031941031941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38-44C8-BCDD-572662758AE5}"/>
            </c:ext>
          </c:extLst>
        </c:ser>
        <c:ser>
          <c:idx val="3"/>
          <c:order val="3"/>
          <c:spPr>
            <a:solidFill>
              <a:schemeClr val="accent5">
                <a:lumMod val="50000"/>
              </a:schemeClr>
            </a:solidFill>
          </c:spPr>
          <c:invertIfNegative val="0"/>
          <c:cat>
            <c:multiLvlStrRef>
              <c:f>participacio!$E$55:$F$224</c:f>
              <c:multiLvlStrCache>
                <c:ptCount val="170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8">
                    <c:v>2016/17 1Q</c:v>
                  </c:pt>
                  <c:pt idx="9">
                    <c:v>2016/17 2Q</c:v>
                  </c:pt>
                  <c:pt idx="10">
                    <c:v>2017/18 1Q</c:v>
                  </c:pt>
                  <c:pt idx="13">
                    <c:v>2015/16 2Q</c:v>
                  </c:pt>
                  <c:pt idx="14">
                    <c:v>2016/17 1Q</c:v>
                  </c:pt>
                  <c:pt idx="15">
                    <c:v>2016/17 2Q</c:v>
                  </c:pt>
                  <c:pt idx="16">
                    <c:v>2017/18 1Q</c:v>
                  </c:pt>
                  <c:pt idx="18">
                    <c:v>2014/15 2Q</c:v>
                  </c:pt>
                  <c:pt idx="19">
                    <c:v>2015/16 1Q</c:v>
                  </c:pt>
                  <c:pt idx="20">
                    <c:v>2015/16 2Q</c:v>
                  </c:pt>
                  <c:pt idx="21">
                    <c:v>2016/17 1Q</c:v>
                  </c:pt>
                  <c:pt idx="22">
                    <c:v>2016/17 2Q</c:v>
                  </c:pt>
                  <c:pt idx="23">
                    <c:v>2017/18 1Q</c:v>
                  </c:pt>
                  <c:pt idx="25">
                    <c:v>2011/12 1Q</c:v>
                  </c:pt>
                  <c:pt idx="26">
                    <c:v>2011/12 2Q</c:v>
                  </c:pt>
                  <c:pt idx="27">
                    <c:v>2012/13 1Q</c:v>
                  </c:pt>
                  <c:pt idx="28">
                    <c:v>2013/14 1Q</c:v>
                  </c:pt>
                  <c:pt idx="29">
                    <c:v>2013/14 2Q</c:v>
                  </c:pt>
                  <c:pt idx="30">
                    <c:v>2014/15 2Q</c:v>
                  </c:pt>
                  <c:pt idx="31">
                    <c:v>2015/16 1Q</c:v>
                  </c:pt>
                  <c:pt idx="32">
                    <c:v>2015/16 2Q</c:v>
                  </c:pt>
                  <c:pt idx="33">
                    <c:v>2016/17 1Q</c:v>
                  </c:pt>
                  <c:pt idx="34">
                    <c:v>2016/17 2Q</c:v>
                  </c:pt>
                  <c:pt idx="35">
                    <c:v>2017/18 1Q</c:v>
                  </c:pt>
                  <c:pt idx="37">
                    <c:v>2011/12 1Q</c:v>
                  </c:pt>
                  <c:pt idx="38">
                    <c:v>2011/12 2Q</c:v>
                  </c:pt>
                  <c:pt idx="39">
                    <c:v>2012/13 1Q</c:v>
                  </c:pt>
                  <c:pt idx="40">
                    <c:v>2013/14 1Q</c:v>
                  </c:pt>
                  <c:pt idx="41">
                    <c:v>2013/14 2Q</c:v>
                  </c:pt>
                  <c:pt idx="42">
                    <c:v>2014/15 2Q</c:v>
                  </c:pt>
                  <c:pt idx="43">
                    <c:v>2015/16 1Q</c:v>
                  </c:pt>
                  <c:pt idx="44">
                    <c:v>2015/16 2Q</c:v>
                  </c:pt>
                  <c:pt idx="45">
                    <c:v>2016/17 1Q</c:v>
                  </c:pt>
                  <c:pt idx="46">
                    <c:v>2016/17 2Q</c:v>
                  </c:pt>
                  <c:pt idx="47">
                    <c:v>2017/18 1Q</c:v>
                  </c:pt>
                  <c:pt idx="49">
                    <c:v>2013/14 1Q</c:v>
                  </c:pt>
                  <c:pt idx="50">
                    <c:v>2013/14 2Q</c:v>
                  </c:pt>
                  <c:pt idx="51">
                    <c:v>2014/15 2Q</c:v>
                  </c:pt>
                  <c:pt idx="52">
                    <c:v>2015/16 1Q</c:v>
                  </c:pt>
                  <c:pt idx="53">
                    <c:v>2015/16 2Q</c:v>
                  </c:pt>
                  <c:pt idx="54">
                    <c:v>2016/17 1Q</c:v>
                  </c:pt>
                  <c:pt idx="55">
                    <c:v>2016/17 2Q</c:v>
                  </c:pt>
                  <c:pt idx="56">
                    <c:v>2017/18 1Q</c:v>
                  </c:pt>
                  <c:pt idx="58">
                    <c:v>2011/12 1Q</c:v>
                  </c:pt>
                  <c:pt idx="59">
                    <c:v>2011/12 2Q</c:v>
                  </c:pt>
                  <c:pt idx="60">
                    <c:v>2012/13 1Q</c:v>
                  </c:pt>
                  <c:pt idx="61">
                    <c:v>2013/14 1Q</c:v>
                  </c:pt>
                  <c:pt idx="62">
                    <c:v>2013/14 2Q</c:v>
                  </c:pt>
                  <c:pt idx="63">
                    <c:v>2014/15 2Q</c:v>
                  </c:pt>
                  <c:pt idx="64">
                    <c:v>2015/16 1Q</c:v>
                  </c:pt>
                  <c:pt idx="65">
                    <c:v>2015/16 2Q</c:v>
                  </c:pt>
                  <c:pt idx="66">
                    <c:v>2016/17 1Q</c:v>
                  </c:pt>
                  <c:pt idx="67">
                    <c:v>2016/17 2Q</c:v>
                  </c:pt>
                  <c:pt idx="68">
                    <c:v>2017/18 1Q</c:v>
                  </c:pt>
                  <c:pt idx="70">
                    <c:v>2012/13 1Q</c:v>
                  </c:pt>
                  <c:pt idx="71">
                    <c:v>2013/14 1Q</c:v>
                  </c:pt>
                  <c:pt idx="72">
                    <c:v>2013/14 2Q</c:v>
                  </c:pt>
                  <c:pt idx="73">
                    <c:v>2014/15 2Q</c:v>
                  </c:pt>
                  <c:pt idx="74">
                    <c:v>2015/16 1Q</c:v>
                  </c:pt>
                  <c:pt idx="75">
                    <c:v>2015/16 2Q</c:v>
                  </c:pt>
                  <c:pt idx="76">
                    <c:v>2016/17 1Q</c:v>
                  </c:pt>
                  <c:pt idx="77">
                    <c:v>2016/17 2Q</c:v>
                  </c:pt>
                  <c:pt idx="78">
                    <c:v>2017/18 1Q</c:v>
                  </c:pt>
                  <c:pt idx="80">
                    <c:v>2011/12 1Q</c:v>
                  </c:pt>
                  <c:pt idx="81">
                    <c:v>2011/12 2Q</c:v>
                  </c:pt>
                  <c:pt idx="82">
                    <c:v>2012/13 1Q</c:v>
                  </c:pt>
                  <c:pt idx="83">
                    <c:v>2013/14 1Q</c:v>
                  </c:pt>
                  <c:pt idx="84">
                    <c:v>2013/14 2Q</c:v>
                  </c:pt>
                  <c:pt idx="85">
                    <c:v>2014/15 2Q</c:v>
                  </c:pt>
                  <c:pt idx="86">
                    <c:v>2015/16 1Q</c:v>
                  </c:pt>
                  <c:pt idx="87">
                    <c:v>2015/16 2Q</c:v>
                  </c:pt>
                  <c:pt idx="88">
                    <c:v>2016/17 1Q</c:v>
                  </c:pt>
                  <c:pt idx="89">
                    <c:v>2016/17 2Q</c:v>
                  </c:pt>
                  <c:pt idx="90">
                    <c:v>2017/18 1Q</c:v>
                  </c:pt>
                  <c:pt idx="92">
                    <c:v>2011/12 1Q</c:v>
                  </c:pt>
                  <c:pt idx="93">
                    <c:v>2011/12 2Q</c:v>
                  </c:pt>
                  <c:pt idx="94">
                    <c:v>2012/13 1Q</c:v>
                  </c:pt>
                  <c:pt idx="95">
                    <c:v>2013/14 1Q</c:v>
                  </c:pt>
                  <c:pt idx="96">
                    <c:v>2013/14 2Q</c:v>
                  </c:pt>
                  <c:pt idx="97">
                    <c:v>2014/15 2Q</c:v>
                  </c:pt>
                  <c:pt idx="98">
                    <c:v>2015/16 1Q</c:v>
                  </c:pt>
                  <c:pt idx="99">
                    <c:v>2015/16 2Q</c:v>
                  </c:pt>
                  <c:pt idx="100">
                    <c:v>2016/17 1Q</c:v>
                  </c:pt>
                  <c:pt idx="101">
                    <c:v>2016/17 2Q</c:v>
                  </c:pt>
                  <c:pt idx="102">
                    <c:v>2017/18 1Q</c:v>
                  </c:pt>
                  <c:pt idx="104">
                    <c:v>2011/12 1Q</c:v>
                  </c:pt>
                  <c:pt idx="105">
                    <c:v>2011/12 2Q</c:v>
                  </c:pt>
                  <c:pt idx="106">
                    <c:v>2012/13 1Q</c:v>
                  </c:pt>
                  <c:pt idx="107">
                    <c:v>2013/14 1Q</c:v>
                  </c:pt>
                  <c:pt idx="108">
                    <c:v>2013/14 2Q</c:v>
                  </c:pt>
                  <c:pt idx="109">
                    <c:v>2014/15 2Q</c:v>
                  </c:pt>
                  <c:pt idx="110">
                    <c:v>2015/16 1Q</c:v>
                  </c:pt>
                  <c:pt idx="111">
                    <c:v>2015/16 2Q</c:v>
                  </c:pt>
                  <c:pt idx="112">
                    <c:v>2016/17 1Q</c:v>
                  </c:pt>
                  <c:pt idx="113">
                    <c:v>2016/17 2Q</c:v>
                  </c:pt>
                  <c:pt idx="114">
                    <c:v>2017/18 1Q</c:v>
                  </c:pt>
                  <c:pt idx="116">
                    <c:v>2013/14 2Q</c:v>
                  </c:pt>
                  <c:pt idx="117">
                    <c:v>2014/15 2Q</c:v>
                  </c:pt>
                  <c:pt idx="118">
                    <c:v>2015/16 1Q</c:v>
                  </c:pt>
                  <c:pt idx="119">
                    <c:v>2015/16 2Q</c:v>
                  </c:pt>
                  <c:pt idx="120">
                    <c:v>2016/17 1Q</c:v>
                  </c:pt>
                  <c:pt idx="121">
                    <c:v>2016/17 2Q</c:v>
                  </c:pt>
                  <c:pt idx="122">
                    <c:v>2017/18 1Q</c:v>
                  </c:pt>
                  <c:pt idx="124">
                    <c:v>2011/12 1Q</c:v>
                  </c:pt>
                  <c:pt idx="125">
                    <c:v>2011/12 2Q</c:v>
                  </c:pt>
                  <c:pt idx="126">
                    <c:v>2012/13 1Q</c:v>
                  </c:pt>
                  <c:pt idx="127">
                    <c:v>2013/14 1Q</c:v>
                  </c:pt>
                  <c:pt idx="128">
                    <c:v>2013/14 2Q</c:v>
                  </c:pt>
                  <c:pt idx="129">
                    <c:v>2014/15 2Q</c:v>
                  </c:pt>
                  <c:pt idx="130">
                    <c:v>2015/16 1Q</c:v>
                  </c:pt>
                  <c:pt idx="131">
                    <c:v>2015/16 2Q</c:v>
                  </c:pt>
                  <c:pt idx="132">
                    <c:v>2016/17 1Q</c:v>
                  </c:pt>
                  <c:pt idx="133">
                    <c:v>2016/17 2Q</c:v>
                  </c:pt>
                  <c:pt idx="134">
                    <c:v>2017/18 1Q</c:v>
                  </c:pt>
                  <c:pt idx="136">
                    <c:v>2011/12 1Q</c:v>
                  </c:pt>
                  <c:pt idx="137">
                    <c:v>2011/12 2Q</c:v>
                  </c:pt>
                  <c:pt idx="138">
                    <c:v>2012/13 1Q</c:v>
                  </c:pt>
                  <c:pt idx="139">
                    <c:v>2013/14 1Q</c:v>
                  </c:pt>
                  <c:pt idx="140">
                    <c:v>2013/14 2Q</c:v>
                  </c:pt>
                  <c:pt idx="141">
                    <c:v>2014/15 2Q</c:v>
                  </c:pt>
                  <c:pt idx="142">
                    <c:v>2015/16 1Q</c:v>
                  </c:pt>
                  <c:pt idx="143">
                    <c:v>2015/16 2Q</c:v>
                  </c:pt>
                  <c:pt idx="144">
                    <c:v>2016/17 1Q</c:v>
                  </c:pt>
                  <c:pt idx="145">
                    <c:v>2016/17 2Q</c:v>
                  </c:pt>
                  <c:pt idx="146">
                    <c:v>2017/18 1Q</c:v>
                  </c:pt>
                  <c:pt idx="148">
                    <c:v>2011/12 1Q</c:v>
                  </c:pt>
                  <c:pt idx="149">
                    <c:v>2011/12 2Q</c:v>
                  </c:pt>
                  <c:pt idx="150">
                    <c:v>2012/13 1Q</c:v>
                  </c:pt>
                  <c:pt idx="151">
                    <c:v>2013/14 1Q</c:v>
                  </c:pt>
                  <c:pt idx="152">
                    <c:v>2013/14 2Q</c:v>
                  </c:pt>
                  <c:pt idx="153">
                    <c:v>2014/15 2Q</c:v>
                  </c:pt>
                  <c:pt idx="154">
                    <c:v>2015/16 1Q</c:v>
                  </c:pt>
                  <c:pt idx="155">
                    <c:v>2015/16 2Q</c:v>
                  </c:pt>
                  <c:pt idx="156">
                    <c:v>2016/17 1Q</c:v>
                  </c:pt>
                  <c:pt idx="157">
                    <c:v>2016/17 2Q</c:v>
                  </c:pt>
                  <c:pt idx="158">
                    <c:v>2017/18 1Q</c:v>
                  </c:pt>
                  <c:pt idx="160">
                    <c:v>2011/12 1Q</c:v>
                  </c:pt>
                  <c:pt idx="161">
                    <c:v>2011/12 2Q</c:v>
                  </c:pt>
                  <c:pt idx="162">
                    <c:v>2012/13 1Q</c:v>
                  </c:pt>
                  <c:pt idx="163">
                    <c:v>2013/14 1Q</c:v>
                  </c:pt>
                  <c:pt idx="164">
                    <c:v>2013/14 2Q</c:v>
                  </c:pt>
                  <c:pt idx="165">
                    <c:v>2014/15 2Q</c:v>
                  </c:pt>
                  <c:pt idx="166">
                    <c:v>2015/16 1Q</c:v>
                  </c:pt>
                  <c:pt idx="167">
                    <c:v>2015/16 2Q</c:v>
                  </c:pt>
                  <c:pt idx="168">
                    <c:v>2016/17 1Q</c:v>
                  </c:pt>
                  <c:pt idx="169">
                    <c:v>2016/17 2Q</c:v>
                  </c:pt>
                </c:lvl>
                <c:lvl>
                  <c:pt idx="0">
                    <c:v>FME</c:v>
                  </c:pt>
                  <c:pt idx="12">
                    <c:v>EBEE</c:v>
                  </c:pt>
                  <c:pt idx="18">
                    <c:v>ETSAB</c:v>
                  </c:pt>
                  <c:pt idx="25">
                    <c:v>ETSETB</c:v>
                  </c:pt>
                  <c:pt idx="37">
                    <c:v>ETSEIB</c:v>
                  </c:pt>
                  <c:pt idx="49">
                    <c:v>ETSECCPB</c:v>
                  </c:pt>
                  <c:pt idx="58">
                    <c:v>FIB</c:v>
                  </c:pt>
                  <c:pt idx="70">
                    <c:v>FNB</c:v>
                  </c:pt>
                  <c:pt idx="80">
                    <c:v>ETSAV</c:v>
                  </c:pt>
                  <c:pt idx="92">
                    <c:v>EEBE</c:v>
                  </c:pt>
                  <c:pt idx="104">
                    <c:v>EETAC</c:v>
                  </c:pt>
                  <c:pt idx="116">
                    <c:v>EPSEB</c:v>
                  </c:pt>
                  <c:pt idx="124">
                    <c:v>EPSEM</c:v>
                  </c:pt>
                  <c:pt idx="136">
                    <c:v>EPSEVG</c:v>
                  </c:pt>
                  <c:pt idx="148">
                    <c:v>FOOT</c:v>
                  </c:pt>
                  <c:pt idx="160">
                    <c:v>ESAB</c:v>
                  </c:pt>
                </c:lvl>
              </c:multiLvlStrCache>
            </c:multiLvlStrRef>
          </c:cat>
          <c:val>
            <c:numRef>
              <c:f>participacio!$J$55:$J$224</c:f>
              <c:numCache>
                <c:formatCode>General</c:formatCode>
                <c:ptCount val="170"/>
                <c:pt idx="2" formatCode="0.00%">
                  <c:v>0.30384250474383301</c:v>
                </c:pt>
                <c:pt idx="27" formatCode="0.00%">
                  <c:v>0.26991045249227358</c:v>
                </c:pt>
                <c:pt idx="39" formatCode="0.00%">
                  <c:v>0.19048913043478261</c:v>
                </c:pt>
                <c:pt idx="60" formatCode="0.00%">
                  <c:v>0.27976987551455634</c:v>
                </c:pt>
                <c:pt idx="70" formatCode="0.00%">
                  <c:v>0.19040000000000001</c:v>
                </c:pt>
                <c:pt idx="82" formatCode="0.00%">
                  <c:v>0.207132667617689</c:v>
                </c:pt>
                <c:pt idx="94" formatCode="0.00%">
                  <c:v>0.32092955911098242</c:v>
                </c:pt>
                <c:pt idx="106" formatCode="0.00%">
                  <c:v>0.2401017282238021</c:v>
                </c:pt>
                <c:pt idx="126" formatCode="0.00%">
                  <c:v>0.44702026945017598</c:v>
                </c:pt>
                <c:pt idx="138" formatCode="0.00%">
                  <c:v>0.20571306757620977</c:v>
                </c:pt>
                <c:pt idx="150" formatCode="0.00%">
                  <c:v>0.27598177478845737</c:v>
                </c:pt>
                <c:pt idx="162" formatCode="0.00%">
                  <c:v>0.16473063973063973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38-44C8-BCDD-572662758AE5}"/>
            </c:ext>
          </c:extLst>
        </c:ser>
        <c:ser>
          <c:idx val="4"/>
          <c:order val="4"/>
          <c:spPr>
            <a:solidFill>
              <a:schemeClr val="tx2">
                <a:lumMod val="60000"/>
                <a:lumOff val="40000"/>
              </a:schemeClr>
            </a:solidFill>
            <a:ln cmpd="dbl">
              <a:noFill/>
              <a:prstDash val="solid"/>
            </a:ln>
          </c:spPr>
          <c:invertIfNegative val="0"/>
          <c:cat>
            <c:multiLvlStrRef>
              <c:f>participacio!$E$55:$F$224</c:f>
              <c:multiLvlStrCache>
                <c:ptCount val="170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8">
                    <c:v>2016/17 1Q</c:v>
                  </c:pt>
                  <c:pt idx="9">
                    <c:v>2016/17 2Q</c:v>
                  </c:pt>
                  <c:pt idx="10">
                    <c:v>2017/18 1Q</c:v>
                  </c:pt>
                  <c:pt idx="13">
                    <c:v>2015/16 2Q</c:v>
                  </c:pt>
                  <c:pt idx="14">
                    <c:v>2016/17 1Q</c:v>
                  </c:pt>
                  <c:pt idx="15">
                    <c:v>2016/17 2Q</c:v>
                  </c:pt>
                  <c:pt idx="16">
                    <c:v>2017/18 1Q</c:v>
                  </c:pt>
                  <c:pt idx="18">
                    <c:v>2014/15 2Q</c:v>
                  </c:pt>
                  <c:pt idx="19">
                    <c:v>2015/16 1Q</c:v>
                  </c:pt>
                  <c:pt idx="20">
                    <c:v>2015/16 2Q</c:v>
                  </c:pt>
                  <c:pt idx="21">
                    <c:v>2016/17 1Q</c:v>
                  </c:pt>
                  <c:pt idx="22">
                    <c:v>2016/17 2Q</c:v>
                  </c:pt>
                  <c:pt idx="23">
                    <c:v>2017/18 1Q</c:v>
                  </c:pt>
                  <c:pt idx="25">
                    <c:v>2011/12 1Q</c:v>
                  </c:pt>
                  <c:pt idx="26">
                    <c:v>2011/12 2Q</c:v>
                  </c:pt>
                  <c:pt idx="27">
                    <c:v>2012/13 1Q</c:v>
                  </c:pt>
                  <c:pt idx="28">
                    <c:v>2013/14 1Q</c:v>
                  </c:pt>
                  <c:pt idx="29">
                    <c:v>2013/14 2Q</c:v>
                  </c:pt>
                  <c:pt idx="30">
                    <c:v>2014/15 2Q</c:v>
                  </c:pt>
                  <c:pt idx="31">
                    <c:v>2015/16 1Q</c:v>
                  </c:pt>
                  <c:pt idx="32">
                    <c:v>2015/16 2Q</c:v>
                  </c:pt>
                  <c:pt idx="33">
                    <c:v>2016/17 1Q</c:v>
                  </c:pt>
                  <c:pt idx="34">
                    <c:v>2016/17 2Q</c:v>
                  </c:pt>
                  <c:pt idx="35">
                    <c:v>2017/18 1Q</c:v>
                  </c:pt>
                  <c:pt idx="37">
                    <c:v>2011/12 1Q</c:v>
                  </c:pt>
                  <c:pt idx="38">
                    <c:v>2011/12 2Q</c:v>
                  </c:pt>
                  <c:pt idx="39">
                    <c:v>2012/13 1Q</c:v>
                  </c:pt>
                  <c:pt idx="40">
                    <c:v>2013/14 1Q</c:v>
                  </c:pt>
                  <c:pt idx="41">
                    <c:v>2013/14 2Q</c:v>
                  </c:pt>
                  <c:pt idx="42">
                    <c:v>2014/15 2Q</c:v>
                  </c:pt>
                  <c:pt idx="43">
                    <c:v>2015/16 1Q</c:v>
                  </c:pt>
                  <c:pt idx="44">
                    <c:v>2015/16 2Q</c:v>
                  </c:pt>
                  <c:pt idx="45">
                    <c:v>2016/17 1Q</c:v>
                  </c:pt>
                  <c:pt idx="46">
                    <c:v>2016/17 2Q</c:v>
                  </c:pt>
                  <c:pt idx="47">
                    <c:v>2017/18 1Q</c:v>
                  </c:pt>
                  <c:pt idx="49">
                    <c:v>2013/14 1Q</c:v>
                  </c:pt>
                  <c:pt idx="50">
                    <c:v>2013/14 2Q</c:v>
                  </c:pt>
                  <c:pt idx="51">
                    <c:v>2014/15 2Q</c:v>
                  </c:pt>
                  <c:pt idx="52">
                    <c:v>2015/16 1Q</c:v>
                  </c:pt>
                  <c:pt idx="53">
                    <c:v>2015/16 2Q</c:v>
                  </c:pt>
                  <c:pt idx="54">
                    <c:v>2016/17 1Q</c:v>
                  </c:pt>
                  <c:pt idx="55">
                    <c:v>2016/17 2Q</c:v>
                  </c:pt>
                  <c:pt idx="56">
                    <c:v>2017/18 1Q</c:v>
                  </c:pt>
                  <c:pt idx="58">
                    <c:v>2011/12 1Q</c:v>
                  </c:pt>
                  <c:pt idx="59">
                    <c:v>2011/12 2Q</c:v>
                  </c:pt>
                  <c:pt idx="60">
                    <c:v>2012/13 1Q</c:v>
                  </c:pt>
                  <c:pt idx="61">
                    <c:v>2013/14 1Q</c:v>
                  </c:pt>
                  <c:pt idx="62">
                    <c:v>2013/14 2Q</c:v>
                  </c:pt>
                  <c:pt idx="63">
                    <c:v>2014/15 2Q</c:v>
                  </c:pt>
                  <c:pt idx="64">
                    <c:v>2015/16 1Q</c:v>
                  </c:pt>
                  <c:pt idx="65">
                    <c:v>2015/16 2Q</c:v>
                  </c:pt>
                  <c:pt idx="66">
                    <c:v>2016/17 1Q</c:v>
                  </c:pt>
                  <c:pt idx="67">
                    <c:v>2016/17 2Q</c:v>
                  </c:pt>
                  <c:pt idx="68">
                    <c:v>2017/18 1Q</c:v>
                  </c:pt>
                  <c:pt idx="70">
                    <c:v>2012/13 1Q</c:v>
                  </c:pt>
                  <c:pt idx="71">
                    <c:v>2013/14 1Q</c:v>
                  </c:pt>
                  <c:pt idx="72">
                    <c:v>2013/14 2Q</c:v>
                  </c:pt>
                  <c:pt idx="73">
                    <c:v>2014/15 2Q</c:v>
                  </c:pt>
                  <c:pt idx="74">
                    <c:v>2015/16 1Q</c:v>
                  </c:pt>
                  <c:pt idx="75">
                    <c:v>2015/16 2Q</c:v>
                  </c:pt>
                  <c:pt idx="76">
                    <c:v>2016/17 1Q</c:v>
                  </c:pt>
                  <c:pt idx="77">
                    <c:v>2016/17 2Q</c:v>
                  </c:pt>
                  <c:pt idx="78">
                    <c:v>2017/18 1Q</c:v>
                  </c:pt>
                  <c:pt idx="80">
                    <c:v>2011/12 1Q</c:v>
                  </c:pt>
                  <c:pt idx="81">
                    <c:v>2011/12 2Q</c:v>
                  </c:pt>
                  <c:pt idx="82">
                    <c:v>2012/13 1Q</c:v>
                  </c:pt>
                  <c:pt idx="83">
                    <c:v>2013/14 1Q</c:v>
                  </c:pt>
                  <c:pt idx="84">
                    <c:v>2013/14 2Q</c:v>
                  </c:pt>
                  <c:pt idx="85">
                    <c:v>2014/15 2Q</c:v>
                  </c:pt>
                  <c:pt idx="86">
                    <c:v>2015/16 1Q</c:v>
                  </c:pt>
                  <c:pt idx="87">
                    <c:v>2015/16 2Q</c:v>
                  </c:pt>
                  <c:pt idx="88">
                    <c:v>2016/17 1Q</c:v>
                  </c:pt>
                  <c:pt idx="89">
                    <c:v>2016/17 2Q</c:v>
                  </c:pt>
                  <c:pt idx="90">
                    <c:v>2017/18 1Q</c:v>
                  </c:pt>
                  <c:pt idx="92">
                    <c:v>2011/12 1Q</c:v>
                  </c:pt>
                  <c:pt idx="93">
                    <c:v>2011/12 2Q</c:v>
                  </c:pt>
                  <c:pt idx="94">
                    <c:v>2012/13 1Q</c:v>
                  </c:pt>
                  <c:pt idx="95">
                    <c:v>2013/14 1Q</c:v>
                  </c:pt>
                  <c:pt idx="96">
                    <c:v>2013/14 2Q</c:v>
                  </c:pt>
                  <c:pt idx="97">
                    <c:v>2014/15 2Q</c:v>
                  </c:pt>
                  <c:pt idx="98">
                    <c:v>2015/16 1Q</c:v>
                  </c:pt>
                  <c:pt idx="99">
                    <c:v>2015/16 2Q</c:v>
                  </c:pt>
                  <c:pt idx="100">
                    <c:v>2016/17 1Q</c:v>
                  </c:pt>
                  <c:pt idx="101">
                    <c:v>2016/17 2Q</c:v>
                  </c:pt>
                  <c:pt idx="102">
                    <c:v>2017/18 1Q</c:v>
                  </c:pt>
                  <c:pt idx="104">
                    <c:v>2011/12 1Q</c:v>
                  </c:pt>
                  <c:pt idx="105">
                    <c:v>2011/12 2Q</c:v>
                  </c:pt>
                  <c:pt idx="106">
                    <c:v>2012/13 1Q</c:v>
                  </c:pt>
                  <c:pt idx="107">
                    <c:v>2013/14 1Q</c:v>
                  </c:pt>
                  <c:pt idx="108">
                    <c:v>2013/14 2Q</c:v>
                  </c:pt>
                  <c:pt idx="109">
                    <c:v>2014/15 2Q</c:v>
                  </c:pt>
                  <c:pt idx="110">
                    <c:v>2015/16 1Q</c:v>
                  </c:pt>
                  <c:pt idx="111">
                    <c:v>2015/16 2Q</c:v>
                  </c:pt>
                  <c:pt idx="112">
                    <c:v>2016/17 1Q</c:v>
                  </c:pt>
                  <c:pt idx="113">
                    <c:v>2016/17 2Q</c:v>
                  </c:pt>
                  <c:pt idx="114">
                    <c:v>2017/18 1Q</c:v>
                  </c:pt>
                  <c:pt idx="116">
                    <c:v>2013/14 2Q</c:v>
                  </c:pt>
                  <c:pt idx="117">
                    <c:v>2014/15 2Q</c:v>
                  </c:pt>
                  <c:pt idx="118">
                    <c:v>2015/16 1Q</c:v>
                  </c:pt>
                  <c:pt idx="119">
                    <c:v>2015/16 2Q</c:v>
                  </c:pt>
                  <c:pt idx="120">
                    <c:v>2016/17 1Q</c:v>
                  </c:pt>
                  <c:pt idx="121">
                    <c:v>2016/17 2Q</c:v>
                  </c:pt>
                  <c:pt idx="122">
                    <c:v>2017/18 1Q</c:v>
                  </c:pt>
                  <c:pt idx="124">
                    <c:v>2011/12 1Q</c:v>
                  </c:pt>
                  <c:pt idx="125">
                    <c:v>2011/12 2Q</c:v>
                  </c:pt>
                  <c:pt idx="126">
                    <c:v>2012/13 1Q</c:v>
                  </c:pt>
                  <c:pt idx="127">
                    <c:v>2013/14 1Q</c:v>
                  </c:pt>
                  <c:pt idx="128">
                    <c:v>2013/14 2Q</c:v>
                  </c:pt>
                  <c:pt idx="129">
                    <c:v>2014/15 2Q</c:v>
                  </c:pt>
                  <c:pt idx="130">
                    <c:v>2015/16 1Q</c:v>
                  </c:pt>
                  <c:pt idx="131">
                    <c:v>2015/16 2Q</c:v>
                  </c:pt>
                  <c:pt idx="132">
                    <c:v>2016/17 1Q</c:v>
                  </c:pt>
                  <c:pt idx="133">
                    <c:v>2016/17 2Q</c:v>
                  </c:pt>
                  <c:pt idx="134">
                    <c:v>2017/18 1Q</c:v>
                  </c:pt>
                  <c:pt idx="136">
                    <c:v>2011/12 1Q</c:v>
                  </c:pt>
                  <c:pt idx="137">
                    <c:v>2011/12 2Q</c:v>
                  </c:pt>
                  <c:pt idx="138">
                    <c:v>2012/13 1Q</c:v>
                  </c:pt>
                  <c:pt idx="139">
                    <c:v>2013/14 1Q</c:v>
                  </c:pt>
                  <c:pt idx="140">
                    <c:v>2013/14 2Q</c:v>
                  </c:pt>
                  <c:pt idx="141">
                    <c:v>2014/15 2Q</c:v>
                  </c:pt>
                  <c:pt idx="142">
                    <c:v>2015/16 1Q</c:v>
                  </c:pt>
                  <c:pt idx="143">
                    <c:v>2015/16 2Q</c:v>
                  </c:pt>
                  <c:pt idx="144">
                    <c:v>2016/17 1Q</c:v>
                  </c:pt>
                  <c:pt idx="145">
                    <c:v>2016/17 2Q</c:v>
                  </c:pt>
                  <c:pt idx="146">
                    <c:v>2017/18 1Q</c:v>
                  </c:pt>
                  <c:pt idx="148">
                    <c:v>2011/12 1Q</c:v>
                  </c:pt>
                  <c:pt idx="149">
                    <c:v>2011/12 2Q</c:v>
                  </c:pt>
                  <c:pt idx="150">
                    <c:v>2012/13 1Q</c:v>
                  </c:pt>
                  <c:pt idx="151">
                    <c:v>2013/14 1Q</c:v>
                  </c:pt>
                  <c:pt idx="152">
                    <c:v>2013/14 2Q</c:v>
                  </c:pt>
                  <c:pt idx="153">
                    <c:v>2014/15 2Q</c:v>
                  </c:pt>
                  <c:pt idx="154">
                    <c:v>2015/16 1Q</c:v>
                  </c:pt>
                  <c:pt idx="155">
                    <c:v>2015/16 2Q</c:v>
                  </c:pt>
                  <c:pt idx="156">
                    <c:v>2016/17 1Q</c:v>
                  </c:pt>
                  <c:pt idx="157">
                    <c:v>2016/17 2Q</c:v>
                  </c:pt>
                  <c:pt idx="158">
                    <c:v>2017/18 1Q</c:v>
                  </c:pt>
                  <c:pt idx="160">
                    <c:v>2011/12 1Q</c:v>
                  </c:pt>
                  <c:pt idx="161">
                    <c:v>2011/12 2Q</c:v>
                  </c:pt>
                  <c:pt idx="162">
                    <c:v>2012/13 1Q</c:v>
                  </c:pt>
                  <c:pt idx="163">
                    <c:v>2013/14 1Q</c:v>
                  </c:pt>
                  <c:pt idx="164">
                    <c:v>2013/14 2Q</c:v>
                  </c:pt>
                  <c:pt idx="165">
                    <c:v>2014/15 2Q</c:v>
                  </c:pt>
                  <c:pt idx="166">
                    <c:v>2015/16 1Q</c:v>
                  </c:pt>
                  <c:pt idx="167">
                    <c:v>2015/16 2Q</c:v>
                  </c:pt>
                  <c:pt idx="168">
                    <c:v>2016/17 1Q</c:v>
                  </c:pt>
                  <c:pt idx="169">
                    <c:v>2016/17 2Q</c:v>
                  </c:pt>
                </c:lvl>
                <c:lvl>
                  <c:pt idx="0">
                    <c:v>FME</c:v>
                  </c:pt>
                  <c:pt idx="12">
                    <c:v>EBEE</c:v>
                  </c:pt>
                  <c:pt idx="18">
                    <c:v>ETSAB</c:v>
                  </c:pt>
                  <c:pt idx="25">
                    <c:v>ETSETB</c:v>
                  </c:pt>
                  <c:pt idx="37">
                    <c:v>ETSEIB</c:v>
                  </c:pt>
                  <c:pt idx="49">
                    <c:v>ETSECCPB</c:v>
                  </c:pt>
                  <c:pt idx="58">
                    <c:v>FIB</c:v>
                  </c:pt>
                  <c:pt idx="70">
                    <c:v>FNB</c:v>
                  </c:pt>
                  <c:pt idx="80">
                    <c:v>ETSAV</c:v>
                  </c:pt>
                  <c:pt idx="92">
                    <c:v>EEBE</c:v>
                  </c:pt>
                  <c:pt idx="104">
                    <c:v>EETAC</c:v>
                  </c:pt>
                  <c:pt idx="116">
                    <c:v>EPSEB</c:v>
                  </c:pt>
                  <c:pt idx="124">
                    <c:v>EPSEM</c:v>
                  </c:pt>
                  <c:pt idx="136">
                    <c:v>EPSEVG</c:v>
                  </c:pt>
                  <c:pt idx="148">
                    <c:v>FOOT</c:v>
                  </c:pt>
                  <c:pt idx="160">
                    <c:v>ESAB</c:v>
                  </c:pt>
                </c:lvl>
              </c:multiLvlStrCache>
            </c:multiLvlStrRef>
          </c:cat>
          <c:val>
            <c:numRef>
              <c:f>participacio!$K$55:$K$224</c:f>
              <c:numCache>
                <c:formatCode>General</c:formatCode>
                <c:ptCount val="170"/>
                <c:pt idx="3" formatCode="0.00%">
                  <c:v>0.245440093708166</c:v>
                </c:pt>
                <c:pt idx="28" formatCode="0.00%">
                  <c:v>0.28239255933290569</c:v>
                </c:pt>
                <c:pt idx="40" formatCode="0.00%">
                  <c:v>0.20131706885883496</c:v>
                </c:pt>
                <c:pt idx="49" formatCode="0.00%">
                  <c:v>0.1457</c:v>
                </c:pt>
                <c:pt idx="61" formatCode="0.00%">
                  <c:v>0.30170316301703165</c:v>
                </c:pt>
                <c:pt idx="71" formatCode="0.00%">
                  <c:v>0.38050314465408808</c:v>
                </c:pt>
                <c:pt idx="83" formatCode="0.00%">
                  <c:v>0.12599230214096704</c:v>
                </c:pt>
                <c:pt idx="95" formatCode="0.00%">
                  <c:v>0.32350816356017914</c:v>
                </c:pt>
                <c:pt idx="107" formatCode="0.00%">
                  <c:v>0.1538204161090157</c:v>
                </c:pt>
                <c:pt idx="127" formatCode="0.00%">
                  <c:v>0.29086901032602391</c:v>
                </c:pt>
                <c:pt idx="139" formatCode="0.00%">
                  <c:v>0.20980788675429726</c:v>
                </c:pt>
                <c:pt idx="151" formatCode="0.00%">
                  <c:v>0.24141140632932814</c:v>
                </c:pt>
                <c:pt idx="163" formatCode="0.00%">
                  <c:v>0.21391369047619047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138-44C8-BCDD-572662758AE5}"/>
            </c:ext>
          </c:extLst>
        </c:ser>
        <c:ser>
          <c:idx val="5"/>
          <c:order val="5"/>
          <c:spPr>
            <a:solidFill>
              <a:srgbClr val="19434F"/>
            </a:solidFill>
            <a:ln>
              <a:noFill/>
              <a:prstDash val="solid"/>
            </a:ln>
          </c:spPr>
          <c:invertIfNegative val="0"/>
          <c:cat>
            <c:multiLvlStrRef>
              <c:f>participacio!$E$55:$F$224</c:f>
              <c:multiLvlStrCache>
                <c:ptCount val="170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8">
                    <c:v>2016/17 1Q</c:v>
                  </c:pt>
                  <c:pt idx="9">
                    <c:v>2016/17 2Q</c:v>
                  </c:pt>
                  <c:pt idx="10">
                    <c:v>2017/18 1Q</c:v>
                  </c:pt>
                  <c:pt idx="13">
                    <c:v>2015/16 2Q</c:v>
                  </c:pt>
                  <c:pt idx="14">
                    <c:v>2016/17 1Q</c:v>
                  </c:pt>
                  <c:pt idx="15">
                    <c:v>2016/17 2Q</c:v>
                  </c:pt>
                  <c:pt idx="16">
                    <c:v>2017/18 1Q</c:v>
                  </c:pt>
                  <c:pt idx="18">
                    <c:v>2014/15 2Q</c:v>
                  </c:pt>
                  <c:pt idx="19">
                    <c:v>2015/16 1Q</c:v>
                  </c:pt>
                  <c:pt idx="20">
                    <c:v>2015/16 2Q</c:v>
                  </c:pt>
                  <c:pt idx="21">
                    <c:v>2016/17 1Q</c:v>
                  </c:pt>
                  <c:pt idx="22">
                    <c:v>2016/17 2Q</c:v>
                  </c:pt>
                  <c:pt idx="23">
                    <c:v>2017/18 1Q</c:v>
                  </c:pt>
                  <c:pt idx="25">
                    <c:v>2011/12 1Q</c:v>
                  </c:pt>
                  <c:pt idx="26">
                    <c:v>2011/12 2Q</c:v>
                  </c:pt>
                  <c:pt idx="27">
                    <c:v>2012/13 1Q</c:v>
                  </c:pt>
                  <c:pt idx="28">
                    <c:v>2013/14 1Q</c:v>
                  </c:pt>
                  <c:pt idx="29">
                    <c:v>2013/14 2Q</c:v>
                  </c:pt>
                  <c:pt idx="30">
                    <c:v>2014/15 2Q</c:v>
                  </c:pt>
                  <c:pt idx="31">
                    <c:v>2015/16 1Q</c:v>
                  </c:pt>
                  <c:pt idx="32">
                    <c:v>2015/16 2Q</c:v>
                  </c:pt>
                  <c:pt idx="33">
                    <c:v>2016/17 1Q</c:v>
                  </c:pt>
                  <c:pt idx="34">
                    <c:v>2016/17 2Q</c:v>
                  </c:pt>
                  <c:pt idx="35">
                    <c:v>2017/18 1Q</c:v>
                  </c:pt>
                  <c:pt idx="37">
                    <c:v>2011/12 1Q</c:v>
                  </c:pt>
                  <c:pt idx="38">
                    <c:v>2011/12 2Q</c:v>
                  </c:pt>
                  <c:pt idx="39">
                    <c:v>2012/13 1Q</c:v>
                  </c:pt>
                  <c:pt idx="40">
                    <c:v>2013/14 1Q</c:v>
                  </c:pt>
                  <c:pt idx="41">
                    <c:v>2013/14 2Q</c:v>
                  </c:pt>
                  <c:pt idx="42">
                    <c:v>2014/15 2Q</c:v>
                  </c:pt>
                  <c:pt idx="43">
                    <c:v>2015/16 1Q</c:v>
                  </c:pt>
                  <c:pt idx="44">
                    <c:v>2015/16 2Q</c:v>
                  </c:pt>
                  <c:pt idx="45">
                    <c:v>2016/17 1Q</c:v>
                  </c:pt>
                  <c:pt idx="46">
                    <c:v>2016/17 2Q</c:v>
                  </c:pt>
                  <c:pt idx="47">
                    <c:v>2017/18 1Q</c:v>
                  </c:pt>
                  <c:pt idx="49">
                    <c:v>2013/14 1Q</c:v>
                  </c:pt>
                  <c:pt idx="50">
                    <c:v>2013/14 2Q</c:v>
                  </c:pt>
                  <c:pt idx="51">
                    <c:v>2014/15 2Q</c:v>
                  </c:pt>
                  <c:pt idx="52">
                    <c:v>2015/16 1Q</c:v>
                  </c:pt>
                  <c:pt idx="53">
                    <c:v>2015/16 2Q</c:v>
                  </c:pt>
                  <c:pt idx="54">
                    <c:v>2016/17 1Q</c:v>
                  </c:pt>
                  <c:pt idx="55">
                    <c:v>2016/17 2Q</c:v>
                  </c:pt>
                  <c:pt idx="56">
                    <c:v>2017/18 1Q</c:v>
                  </c:pt>
                  <c:pt idx="58">
                    <c:v>2011/12 1Q</c:v>
                  </c:pt>
                  <c:pt idx="59">
                    <c:v>2011/12 2Q</c:v>
                  </c:pt>
                  <c:pt idx="60">
                    <c:v>2012/13 1Q</c:v>
                  </c:pt>
                  <c:pt idx="61">
                    <c:v>2013/14 1Q</c:v>
                  </c:pt>
                  <c:pt idx="62">
                    <c:v>2013/14 2Q</c:v>
                  </c:pt>
                  <c:pt idx="63">
                    <c:v>2014/15 2Q</c:v>
                  </c:pt>
                  <c:pt idx="64">
                    <c:v>2015/16 1Q</c:v>
                  </c:pt>
                  <c:pt idx="65">
                    <c:v>2015/16 2Q</c:v>
                  </c:pt>
                  <c:pt idx="66">
                    <c:v>2016/17 1Q</c:v>
                  </c:pt>
                  <c:pt idx="67">
                    <c:v>2016/17 2Q</c:v>
                  </c:pt>
                  <c:pt idx="68">
                    <c:v>2017/18 1Q</c:v>
                  </c:pt>
                  <c:pt idx="70">
                    <c:v>2012/13 1Q</c:v>
                  </c:pt>
                  <c:pt idx="71">
                    <c:v>2013/14 1Q</c:v>
                  </c:pt>
                  <c:pt idx="72">
                    <c:v>2013/14 2Q</c:v>
                  </c:pt>
                  <c:pt idx="73">
                    <c:v>2014/15 2Q</c:v>
                  </c:pt>
                  <c:pt idx="74">
                    <c:v>2015/16 1Q</c:v>
                  </c:pt>
                  <c:pt idx="75">
                    <c:v>2015/16 2Q</c:v>
                  </c:pt>
                  <c:pt idx="76">
                    <c:v>2016/17 1Q</c:v>
                  </c:pt>
                  <c:pt idx="77">
                    <c:v>2016/17 2Q</c:v>
                  </c:pt>
                  <c:pt idx="78">
                    <c:v>2017/18 1Q</c:v>
                  </c:pt>
                  <c:pt idx="80">
                    <c:v>2011/12 1Q</c:v>
                  </c:pt>
                  <c:pt idx="81">
                    <c:v>2011/12 2Q</c:v>
                  </c:pt>
                  <c:pt idx="82">
                    <c:v>2012/13 1Q</c:v>
                  </c:pt>
                  <c:pt idx="83">
                    <c:v>2013/14 1Q</c:v>
                  </c:pt>
                  <c:pt idx="84">
                    <c:v>2013/14 2Q</c:v>
                  </c:pt>
                  <c:pt idx="85">
                    <c:v>2014/15 2Q</c:v>
                  </c:pt>
                  <c:pt idx="86">
                    <c:v>2015/16 1Q</c:v>
                  </c:pt>
                  <c:pt idx="87">
                    <c:v>2015/16 2Q</c:v>
                  </c:pt>
                  <c:pt idx="88">
                    <c:v>2016/17 1Q</c:v>
                  </c:pt>
                  <c:pt idx="89">
                    <c:v>2016/17 2Q</c:v>
                  </c:pt>
                  <c:pt idx="90">
                    <c:v>2017/18 1Q</c:v>
                  </c:pt>
                  <c:pt idx="92">
                    <c:v>2011/12 1Q</c:v>
                  </c:pt>
                  <c:pt idx="93">
                    <c:v>2011/12 2Q</c:v>
                  </c:pt>
                  <c:pt idx="94">
                    <c:v>2012/13 1Q</c:v>
                  </c:pt>
                  <c:pt idx="95">
                    <c:v>2013/14 1Q</c:v>
                  </c:pt>
                  <c:pt idx="96">
                    <c:v>2013/14 2Q</c:v>
                  </c:pt>
                  <c:pt idx="97">
                    <c:v>2014/15 2Q</c:v>
                  </c:pt>
                  <c:pt idx="98">
                    <c:v>2015/16 1Q</c:v>
                  </c:pt>
                  <c:pt idx="99">
                    <c:v>2015/16 2Q</c:v>
                  </c:pt>
                  <c:pt idx="100">
                    <c:v>2016/17 1Q</c:v>
                  </c:pt>
                  <c:pt idx="101">
                    <c:v>2016/17 2Q</c:v>
                  </c:pt>
                  <c:pt idx="102">
                    <c:v>2017/18 1Q</c:v>
                  </c:pt>
                  <c:pt idx="104">
                    <c:v>2011/12 1Q</c:v>
                  </c:pt>
                  <c:pt idx="105">
                    <c:v>2011/12 2Q</c:v>
                  </c:pt>
                  <c:pt idx="106">
                    <c:v>2012/13 1Q</c:v>
                  </c:pt>
                  <c:pt idx="107">
                    <c:v>2013/14 1Q</c:v>
                  </c:pt>
                  <c:pt idx="108">
                    <c:v>2013/14 2Q</c:v>
                  </c:pt>
                  <c:pt idx="109">
                    <c:v>2014/15 2Q</c:v>
                  </c:pt>
                  <c:pt idx="110">
                    <c:v>2015/16 1Q</c:v>
                  </c:pt>
                  <c:pt idx="111">
                    <c:v>2015/16 2Q</c:v>
                  </c:pt>
                  <c:pt idx="112">
                    <c:v>2016/17 1Q</c:v>
                  </c:pt>
                  <c:pt idx="113">
                    <c:v>2016/17 2Q</c:v>
                  </c:pt>
                  <c:pt idx="114">
                    <c:v>2017/18 1Q</c:v>
                  </c:pt>
                  <c:pt idx="116">
                    <c:v>2013/14 2Q</c:v>
                  </c:pt>
                  <c:pt idx="117">
                    <c:v>2014/15 2Q</c:v>
                  </c:pt>
                  <c:pt idx="118">
                    <c:v>2015/16 1Q</c:v>
                  </c:pt>
                  <c:pt idx="119">
                    <c:v>2015/16 2Q</c:v>
                  </c:pt>
                  <c:pt idx="120">
                    <c:v>2016/17 1Q</c:v>
                  </c:pt>
                  <c:pt idx="121">
                    <c:v>2016/17 2Q</c:v>
                  </c:pt>
                  <c:pt idx="122">
                    <c:v>2017/18 1Q</c:v>
                  </c:pt>
                  <c:pt idx="124">
                    <c:v>2011/12 1Q</c:v>
                  </c:pt>
                  <c:pt idx="125">
                    <c:v>2011/12 2Q</c:v>
                  </c:pt>
                  <c:pt idx="126">
                    <c:v>2012/13 1Q</c:v>
                  </c:pt>
                  <c:pt idx="127">
                    <c:v>2013/14 1Q</c:v>
                  </c:pt>
                  <c:pt idx="128">
                    <c:v>2013/14 2Q</c:v>
                  </c:pt>
                  <c:pt idx="129">
                    <c:v>2014/15 2Q</c:v>
                  </c:pt>
                  <c:pt idx="130">
                    <c:v>2015/16 1Q</c:v>
                  </c:pt>
                  <c:pt idx="131">
                    <c:v>2015/16 2Q</c:v>
                  </c:pt>
                  <c:pt idx="132">
                    <c:v>2016/17 1Q</c:v>
                  </c:pt>
                  <c:pt idx="133">
                    <c:v>2016/17 2Q</c:v>
                  </c:pt>
                  <c:pt idx="134">
                    <c:v>2017/18 1Q</c:v>
                  </c:pt>
                  <c:pt idx="136">
                    <c:v>2011/12 1Q</c:v>
                  </c:pt>
                  <c:pt idx="137">
                    <c:v>2011/12 2Q</c:v>
                  </c:pt>
                  <c:pt idx="138">
                    <c:v>2012/13 1Q</c:v>
                  </c:pt>
                  <c:pt idx="139">
                    <c:v>2013/14 1Q</c:v>
                  </c:pt>
                  <c:pt idx="140">
                    <c:v>2013/14 2Q</c:v>
                  </c:pt>
                  <c:pt idx="141">
                    <c:v>2014/15 2Q</c:v>
                  </c:pt>
                  <c:pt idx="142">
                    <c:v>2015/16 1Q</c:v>
                  </c:pt>
                  <c:pt idx="143">
                    <c:v>2015/16 2Q</c:v>
                  </c:pt>
                  <c:pt idx="144">
                    <c:v>2016/17 1Q</c:v>
                  </c:pt>
                  <c:pt idx="145">
                    <c:v>2016/17 2Q</c:v>
                  </c:pt>
                  <c:pt idx="146">
                    <c:v>2017/18 1Q</c:v>
                  </c:pt>
                  <c:pt idx="148">
                    <c:v>2011/12 1Q</c:v>
                  </c:pt>
                  <c:pt idx="149">
                    <c:v>2011/12 2Q</c:v>
                  </c:pt>
                  <c:pt idx="150">
                    <c:v>2012/13 1Q</c:v>
                  </c:pt>
                  <c:pt idx="151">
                    <c:v>2013/14 1Q</c:v>
                  </c:pt>
                  <c:pt idx="152">
                    <c:v>2013/14 2Q</c:v>
                  </c:pt>
                  <c:pt idx="153">
                    <c:v>2014/15 2Q</c:v>
                  </c:pt>
                  <c:pt idx="154">
                    <c:v>2015/16 1Q</c:v>
                  </c:pt>
                  <c:pt idx="155">
                    <c:v>2015/16 2Q</c:v>
                  </c:pt>
                  <c:pt idx="156">
                    <c:v>2016/17 1Q</c:v>
                  </c:pt>
                  <c:pt idx="157">
                    <c:v>2016/17 2Q</c:v>
                  </c:pt>
                  <c:pt idx="158">
                    <c:v>2017/18 1Q</c:v>
                  </c:pt>
                  <c:pt idx="160">
                    <c:v>2011/12 1Q</c:v>
                  </c:pt>
                  <c:pt idx="161">
                    <c:v>2011/12 2Q</c:v>
                  </c:pt>
                  <c:pt idx="162">
                    <c:v>2012/13 1Q</c:v>
                  </c:pt>
                  <c:pt idx="163">
                    <c:v>2013/14 1Q</c:v>
                  </c:pt>
                  <c:pt idx="164">
                    <c:v>2013/14 2Q</c:v>
                  </c:pt>
                  <c:pt idx="165">
                    <c:v>2014/15 2Q</c:v>
                  </c:pt>
                  <c:pt idx="166">
                    <c:v>2015/16 1Q</c:v>
                  </c:pt>
                  <c:pt idx="167">
                    <c:v>2015/16 2Q</c:v>
                  </c:pt>
                  <c:pt idx="168">
                    <c:v>2016/17 1Q</c:v>
                  </c:pt>
                  <c:pt idx="169">
                    <c:v>2016/17 2Q</c:v>
                  </c:pt>
                </c:lvl>
                <c:lvl>
                  <c:pt idx="0">
                    <c:v>FME</c:v>
                  </c:pt>
                  <c:pt idx="12">
                    <c:v>EBEE</c:v>
                  </c:pt>
                  <c:pt idx="18">
                    <c:v>ETSAB</c:v>
                  </c:pt>
                  <c:pt idx="25">
                    <c:v>ETSETB</c:v>
                  </c:pt>
                  <c:pt idx="37">
                    <c:v>ETSEIB</c:v>
                  </c:pt>
                  <c:pt idx="49">
                    <c:v>ETSECCPB</c:v>
                  </c:pt>
                  <c:pt idx="58">
                    <c:v>FIB</c:v>
                  </c:pt>
                  <c:pt idx="70">
                    <c:v>FNB</c:v>
                  </c:pt>
                  <c:pt idx="80">
                    <c:v>ETSAV</c:v>
                  </c:pt>
                  <c:pt idx="92">
                    <c:v>EEBE</c:v>
                  </c:pt>
                  <c:pt idx="104">
                    <c:v>EETAC</c:v>
                  </c:pt>
                  <c:pt idx="116">
                    <c:v>EPSEB</c:v>
                  </c:pt>
                  <c:pt idx="124">
                    <c:v>EPSEM</c:v>
                  </c:pt>
                  <c:pt idx="136">
                    <c:v>EPSEVG</c:v>
                  </c:pt>
                  <c:pt idx="148">
                    <c:v>FOOT</c:v>
                  </c:pt>
                  <c:pt idx="160">
                    <c:v>ESAB</c:v>
                  </c:pt>
                </c:lvl>
              </c:multiLvlStrCache>
            </c:multiLvlStrRef>
          </c:cat>
          <c:val>
            <c:numRef>
              <c:f>participacio!$L$55:$L$224</c:f>
              <c:numCache>
                <c:formatCode>General</c:formatCode>
                <c:ptCount val="170"/>
                <c:pt idx="4" formatCode="0.00%">
                  <c:v>0.17763945415369883</c:v>
                </c:pt>
                <c:pt idx="29" formatCode="0.00%">
                  <c:v>0.20250681720327227</c:v>
                </c:pt>
                <c:pt idx="41" formatCode="0.00%">
                  <c:v>0.16925334202804043</c:v>
                </c:pt>
                <c:pt idx="50" formatCode="0.00%">
                  <c:v>0.12512517788436198</c:v>
                </c:pt>
                <c:pt idx="62" formatCode="0.00%">
                  <c:v>0.21618590742009844</c:v>
                </c:pt>
                <c:pt idx="72" formatCode="0.00%">
                  <c:v>0.2838740458015267</c:v>
                </c:pt>
                <c:pt idx="84" formatCode="0.00%">
                  <c:v>9.9803606498839487E-2</c:v>
                </c:pt>
                <c:pt idx="96" formatCode="0.00%">
                  <c:v>0.17843313646497438</c:v>
                </c:pt>
                <c:pt idx="108" formatCode="0.00%">
                  <c:v>0.17240210205119511</c:v>
                </c:pt>
                <c:pt idx="116" formatCode="0.00%">
                  <c:v>0.32668496084599424</c:v>
                </c:pt>
                <c:pt idx="128" formatCode="0.00%">
                  <c:v>0.24369303922863558</c:v>
                </c:pt>
                <c:pt idx="140" formatCode="0.00%">
                  <c:v>0.18820879291595463</c:v>
                </c:pt>
                <c:pt idx="152" formatCode="0.00%">
                  <c:v>0.142619926199262</c:v>
                </c:pt>
                <c:pt idx="164" formatCode="0.00%">
                  <c:v>0.12791899152717504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138-44C8-BCDD-572662758AE5}"/>
            </c:ext>
          </c:extLst>
        </c:ser>
        <c:ser>
          <c:idx val="7"/>
          <c:order val="7"/>
          <c:spPr>
            <a:solidFill>
              <a:schemeClr val="accent5">
                <a:lumMod val="75000"/>
              </a:schemeClr>
            </a:solidFill>
            <a:ln>
              <a:noFill/>
              <a:prstDash val="sysDash"/>
            </a:ln>
          </c:spPr>
          <c:invertIfNegative val="0"/>
          <c:dLbls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138-44C8-BCDD-572662758AE5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138-44C8-BCDD-572662758AE5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138-44C8-BCDD-572662758AE5}"/>
                </c:ext>
              </c:extLst>
            </c:dLbl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138-44C8-BCDD-572662758AE5}"/>
                </c:ext>
              </c:extLst>
            </c:dLbl>
            <c:dLbl>
              <c:idx val="2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138-44C8-BCDD-572662758AE5}"/>
                </c:ext>
              </c:extLst>
            </c:dLbl>
            <c:dLbl>
              <c:idx val="3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138-44C8-BCDD-572662758AE5}"/>
                </c:ext>
              </c:extLst>
            </c:dLbl>
            <c:dLbl>
              <c:idx val="3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138-44C8-BCDD-572662758AE5}"/>
                </c:ext>
              </c:extLst>
            </c:dLbl>
            <c:dLbl>
              <c:idx val="3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138-44C8-BCDD-572662758AE5}"/>
                </c:ext>
              </c:extLst>
            </c:dLbl>
            <c:dLbl>
              <c:idx val="4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138-44C8-BCDD-572662758AE5}"/>
                </c:ext>
              </c:extLst>
            </c:dLbl>
            <c:dLbl>
              <c:idx val="4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138-44C8-BCDD-572662758AE5}"/>
                </c:ext>
              </c:extLst>
            </c:dLbl>
            <c:dLbl>
              <c:idx val="5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138-44C8-BCDD-572662758AE5}"/>
                </c:ext>
              </c:extLst>
            </c:dLbl>
            <c:dLbl>
              <c:idx val="5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138-44C8-BCDD-572662758AE5}"/>
                </c:ext>
              </c:extLst>
            </c:dLbl>
            <c:dLbl>
              <c:idx val="6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138-44C8-BCDD-572662758AE5}"/>
                </c:ext>
              </c:extLst>
            </c:dLbl>
            <c:dLbl>
              <c:idx val="6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138-44C8-BCDD-572662758AE5}"/>
                </c:ext>
              </c:extLst>
            </c:dLbl>
            <c:dLbl>
              <c:idx val="7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138-44C8-BCDD-572662758AE5}"/>
                </c:ext>
              </c:extLst>
            </c:dLbl>
            <c:dLbl>
              <c:idx val="7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138-44C8-BCDD-572662758AE5}"/>
                </c:ext>
              </c:extLst>
            </c:dLbl>
            <c:dLbl>
              <c:idx val="8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138-44C8-BCDD-572662758AE5}"/>
                </c:ext>
              </c:extLst>
            </c:dLbl>
            <c:dLbl>
              <c:idx val="8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138-44C8-BCDD-572662758AE5}"/>
                </c:ext>
              </c:extLst>
            </c:dLbl>
            <c:dLbl>
              <c:idx val="8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138-44C8-BCDD-572662758AE5}"/>
                </c:ext>
              </c:extLst>
            </c:dLbl>
            <c:dLbl>
              <c:idx val="9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138-44C8-BCDD-572662758AE5}"/>
                </c:ext>
              </c:extLst>
            </c:dLbl>
            <c:dLbl>
              <c:idx val="9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138-44C8-BCDD-572662758AE5}"/>
                </c:ext>
              </c:extLst>
            </c:dLbl>
            <c:dLbl>
              <c:idx val="9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138-44C8-BCDD-572662758AE5}"/>
                </c:ext>
              </c:extLst>
            </c:dLbl>
            <c:dLbl>
              <c:idx val="10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138-44C8-BCDD-572662758AE5}"/>
                </c:ext>
              </c:extLst>
            </c:dLbl>
            <c:dLbl>
              <c:idx val="10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138-44C8-BCDD-572662758AE5}"/>
                </c:ext>
              </c:extLst>
            </c:dLbl>
            <c:dLbl>
              <c:idx val="10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138-44C8-BCDD-572662758AE5}"/>
                </c:ext>
              </c:extLst>
            </c:dLbl>
            <c:dLbl>
              <c:idx val="1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138-44C8-BCDD-572662758AE5}"/>
                </c:ext>
              </c:extLst>
            </c:dLbl>
            <c:dLbl>
              <c:idx val="1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138-44C8-BCDD-572662758AE5}"/>
                </c:ext>
              </c:extLst>
            </c:dLbl>
            <c:dLbl>
              <c:idx val="11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138-44C8-BCDD-572662758AE5}"/>
                </c:ext>
              </c:extLst>
            </c:dLbl>
            <c:dLbl>
              <c:idx val="1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138-44C8-BCDD-572662758AE5}"/>
                </c:ext>
              </c:extLst>
            </c:dLbl>
            <c:dLbl>
              <c:idx val="1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138-44C8-BCDD-572662758AE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0" i="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participacio!$E$55:$F$224</c:f>
              <c:multiLvlStrCache>
                <c:ptCount val="170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8">
                    <c:v>2016/17 1Q</c:v>
                  </c:pt>
                  <c:pt idx="9">
                    <c:v>2016/17 2Q</c:v>
                  </c:pt>
                  <c:pt idx="10">
                    <c:v>2017/18 1Q</c:v>
                  </c:pt>
                  <c:pt idx="13">
                    <c:v>2015/16 2Q</c:v>
                  </c:pt>
                  <c:pt idx="14">
                    <c:v>2016/17 1Q</c:v>
                  </c:pt>
                  <c:pt idx="15">
                    <c:v>2016/17 2Q</c:v>
                  </c:pt>
                  <c:pt idx="16">
                    <c:v>2017/18 1Q</c:v>
                  </c:pt>
                  <c:pt idx="18">
                    <c:v>2014/15 2Q</c:v>
                  </c:pt>
                  <c:pt idx="19">
                    <c:v>2015/16 1Q</c:v>
                  </c:pt>
                  <c:pt idx="20">
                    <c:v>2015/16 2Q</c:v>
                  </c:pt>
                  <c:pt idx="21">
                    <c:v>2016/17 1Q</c:v>
                  </c:pt>
                  <c:pt idx="22">
                    <c:v>2016/17 2Q</c:v>
                  </c:pt>
                  <c:pt idx="23">
                    <c:v>2017/18 1Q</c:v>
                  </c:pt>
                  <c:pt idx="25">
                    <c:v>2011/12 1Q</c:v>
                  </c:pt>
                  <c:pt idx="26">
                    <c:v>2011/12 2Q</c:v>
                  </c:pt>
                  <c:pt idx="27">
                    <c:v>2012/13 1Q</c:v>
                  </c:pt>
                  <c:pt idx="28">
                    <c:v>2013/14 1Q</c:v>
                  </c:pt>
                  <c:pt idx="29">
                    <c:v>2013/14 2Q</c:v>
                  </c:pt>
                  <c:pt idx="30">
                    <c:v>2014/15 2Q</c:v>
                  </c:pt>
                  <c:pt idx="31">
                    <c:v>2015/16 1Q</c:v>
                  </c:pt>
                  <c:pt idx="32">
                    <c:v>2015/16 2Q</c:v>
                  </c:pt>
                  <c:pt idx="33">
                    <c:v>2016/17 1Q</c:v>
                  </c:pt>
                  <c:pt idx="34">
                    <c:v>2016/17 2Q</c:v>
                  </c:pt>
                  <c:pt idx="35">
                    <c:v>2017/18 1Q</c:v>
                  </c:pt>
                  <c:pt idx="37">
                    <c:v>2011/12 1Q</c:v>
                  </c:pt>
                  <c:pt idx="38">
                    <c:v>2011/12 2Q</c:v>
                  </c:pt>
                  <c:pt idx="39">
                    <c:v>2012/13 1Q</c:v>
                  </c:pt>
                  <c:pt idx="40">
                    <c:v>2013/14 1Q</c:v>
                  </c:pt>
                  <c:pt idx="41">
                    <c:v>2013/14 2Q</c:v>
                  </c:pt>
                  <c:pt idx="42">
                    <c:v>2014/15 2Q</c:v>
                  </c:pt>
                  <c:pt idx="43">
                    <c:v>2015/16 1Q</c:v>
                  </c:pt>
                  <c:pt idx="44">
                    <c:v>2015/16 2Q</c:v>
                  </c:pt>
                  <c:pt idx="45">
                    <c:v>2016/17 1Q</c:v>
                  </c:pt>
                  <c:pt idx="46">
                    <c:v>2016/17 2Q</c:v>
                  </c:pt>
                  <c:pt idx="47">
                    <c:v>2017/18 1Q</c:v>
                  </c:pt>
                  <c:pt idx="49">
                    <c:v>2013/14 1Q</c:v>
                  </c:pt>
                  <c:pt idx="50">
                    <c:v>2013/14 2Q</c:v>
                  </c:pt>
                  <c:pt idx="51">
                    <c:v>2014/15 2Q</c:v>
                  </c:pt>
                  <c:pt idx="52">
                    <c:v>2015/16 1Q</c:v>
                  </c:pt>
                  <c:pt idx="53">
                    <c:v>2015/16 2Q</c:v>
                  </c:pt>
                  <c:pt idx="54">
                    <c:v>2016/17 1Q</c:v>
                  </c:pt>
                  <c:pt idx="55">
                    <c:v>2016/17 2Q</c:v>
                  </c:pt>
                  <c:pt idx="56">
                    <c:v>2017/18 1Q</c:v>
                  </c:pt>
                  <c:pt idx="58">
                    <c:v>2011/12 1Q</c:v>
                  </c:pt>
                  <c:pt idx="59">
                    <c:v>2011/12 2Q</c:v>
                  </c:pt>
                  <c:pt idx="60">
                    <c:v>2012/13 1Q</c:v>
                  </c:pt>
                  <c:pt idx="61">
                    <c:v>2013/14 1Q</c:v>
                  </c:pt>
                  <c:pt idx="62">
                    <c:v>2013/14 2Q</c:v>
                  </c:pt>
                  <c:pt idx="63">
                    <c:v>2014/15 2Q</c:v>
                  </c:pt>
                  <c:pt idx="64">
                    <c:v>2015/16 1Q</c:v>
                  </c:pt>
                  <c:pt idx="65">
                    <c:v>2015/16 2Q</c:v>
                  </c:pt>
                  <c:pt idx="66">
                    <c:v>2016/17 1Q</c:v>
                  </c:pt>
                  <c:pt idx="67">
                    <c:v>2016/17 2Q</c:v>
                  </c:pt>
                  <c:pt idx="68">
                    <c:v>2017/18 1Q</c:v>
                  </c:pt>
                  <c:pt idx="70">
                    <c:v>2012/13 1Q</c:v>
                  </c:pt>
                  <c:pt idx="71">
                    <c:v>2013/14 1Q</c:v>
                  </c:pt>
                  <c:pt idx="72">
                    <c:v>2013/14 2Q</c:v>
                  </c:pt>
                  <c:pt idx="73">
                    <c:v>2014/15 2Q</c:v>
                  </c:pt>
                  <c:pt idx="74">
                    <c:v>2015/16 1Q</c:v>
                  </c:pt>
                  <c:pt idx="75">
                    <c:v>2015/16 2Q</c:v>
                  </c:pt>
                  <c:pt idx="76">
                    <c:v>2016/17 1Q</c:v>
                  </c:pt>
                  <c:pt idx="77">
                    <c:v>2016/17 2Q</c:v>
                  </c:pt>
                  <c:pt idx="78">
                    <c:v>2017/18 1Q</c:v>
                  </c:pt>
                  <c:pt idx="80">
                    <c:v>2011/12 1Q</c:v>
                  </c:pt>
                  <c:pt idx="81">
                    <c:v>2011/12 2Q</c:v>
                  </c:pt>
                  <c:pt idx="82">
                    <c:v>2012/13 1Q</c:v>
                  </c:pt>
                  <c:pt idx="83">
                    <c:v>2013/14 1Q</c:v>
                  </c:pt>
                  <c:pt idx="84">
                    <c:v>2013/14 2Q</c:v>
                  </c:pt>
                  <c:pt idx="85">
                    <c:v>2014/15 2Q</c:v>
                  </c:pt>
                  <c:pt idx="86">
                    <c:v>2015/16 1Q</c:v>
                  </c:pt>
                  <c:pt idx="87">
                    <c:v>2015/16 2Q</c:v>
                  </c:pt>
                  <c:pt idx="88">
                    <c:v>2016/17 1Q</c:v>
                  </c:pt>
                  <c:pt idx="89">
                    <c:v>2016/17 2Q</c:v>
                  </c:pt>
                  <c:pt idx="90">
                    <c:v>2017/18 1Q</c:v>
                  </c:pt>
                  <c:pt idx="92">
                    <c:v>2011/12 1Q</c:v>
                  </c:pt>
                  <c:pt idx="93">
                    <c:v>2011/12 2Q</c:v>
                  </c:pt>
                  <c:pt idx="94">
                    <c:v>2012/13 1Q</c:v>
                  </c:pt>
                  <c:pt idx="95">
                    <c:v>2013/14 1Q</c:v>
                  </c:pt>
                  <c:pt idx="96">
                    <c:v>2013/14 2Q</c:v>
                  </c:pt>
                  <c:pt idx="97">
                    <c:v>2014/15 2Q</c:v>
                  </c:pt>
                  <c:pt idx="98">
                    <c:v>2015/16 1Q</c:v>
                  </c:pt>
                  <c:pt idx="99">
                    <c:v>2015/16 2Q</c:v>
                  </c:pt>
                  <c:pt idx="100">
                    <c:v>2016/17 1Q</c:v>
                  </c:pt>
                  <c:pt idx="101">
                    <c:v>2016/17 2Q</c:v>
                  </c:pt>
                  <c:pt idx="102">
                    <c:v>2017/18 1Q</c:v>
                  </c:pt>
                  <c:pt idx="104">
                    <c:v>2011/12 1Q</c:v>
                  </c:pt>
                  <c:pt idx="105">
                    <c:v>2011/12 2Q</c:v>
                  </c:pt>
                  <c:pt idx="106">
                    <c:v>2012/13 1Q</c:v>
                  </c:pt>
                  <c:pt idx="107">
                    <c:v>2013/14 1Q</c:v>
                  </c:pt>
                  <c:pt idx="108">
                    <c:v>2013/14 2Q</c:v>
                  </c:pt>
                  <c:pt idx="109">
                    <c:v>2014/15 2Q</c:v>
                  </c:pt>
                  <c:pt idx="110">
                    <c:v>2015/16 1Q</c:v>
                  </c:pt>
                  <c:pt idx="111">
                    <c:v>2015/16 2Q</c:v>
                  </c:pt>
                  <c:pt idx="112">
                    <c:v>2016/17 1Q</c:v>
                  </c:pt>
                  <c:pt idx="113">
                    <c:v>2016/17 2Q</c:v>
                  </c:pt>
                  <c:pt idx="114">
                    <c:v>2017/18 1Q</c:v>
                  </c:pt>
                  <c:pt idx="116">
                    <c:v>2013/14 2Q</c:v>
                  </c:pt>
                  <c:pt idx="117">
                    <c:v>2014/15 2Q</c:v>
                  </c:pt>
                  <c:pt idx="118">
                    <c:v>2015/16 1Q</c:v>
                  </c:pt>
                  <c:pt idx="119">
                    <c:v>2015/16 2Q</c:v>
                  </c:pt>
                  <c:pt idx="120">
                    <c:v>2016/17 1Q</c:v>
                  </c:pt>
                  <c:pt idx="121">
                    <c:v>2016/17 2Q</c:v>
                  </c:pt>
                  <c:pt idx="122">
                    <c:v>2017/18 1Q</c:v>
                  </c:pt>
                  <c:pt idx="124">
                    <c:v>2011/12 1Q</c:v>
                  </c:pt>
                  <c:pt idx="125">
                    <c:v>2011/12 2Q</c:v>
                  </c:pt>
                  <c:pt idx="126">
                    <c:v>2012/13 1Q</c:v>
                  </c:pt>
                  <c:pt idx="127">
                    <c:v>2013/14 1Q</c:v>
                  </c:pt>
                  <c:pt idx="128">
                    <c:v>2013/14 2Q</c:v>
                  </c:pt>
                  <c:pt idx="129">
                    <c:v>2014/15 2Q</c:v>
                  </c:pt>
                  <c:pt idx="130">
                    <c:v>2015/16 1Q</c:v>
                  </c:pt>
                  <c:pt idx="131">
                    <c:v>2015/16 2Q</c:v>
                  </c:pt>
                  <c:pt idx="132">
                    <c:v>2016/17 1Q</c:v>
                  </c:pt>
                  <c:pt idx="133">
                    <c:v>2016/17 2Q</c:v>
                  </c:pt>
                  <c:pt idx="134">
                    <c:v>2017/18 1Q</c:v>
                  </c:pt>
                  <c:pt idx="136">
                    <c:v>2011/12 1Q</c:v>
                  </c:pt>
                  <c:pt idx="137">
                    <c:v>2011/12 2Q</c:v>
                  </c:pt>
                  <c:pt idx="138">
                    <c:v>2012/13 1Q</c:v>
                  </c:pt>
                  <c:pt idx="139">
                    <c:v>2013/14 1Q</c:v>
                  </c:pt>
                  <c:pt idx="140">
                    <c:v>2013/14 2Q</c:v>
                  </c:pt>
                  <c:pt idx="141">
                    <c:v>2014/15 2Q</c:v>
                  </c:pt>
                  <c:pt idx="142">
                    <c:v>2015/16 1Q</c:v>
                  </c:pt>
                  <c:pt idx="143">
                    <c:v>2015/16 2Q</c:v>
                  </c:pt>
                  <c:pt idx="144">
                    <c:v>2016/17 1Q</c:v>
                  </c:pt>
                  <c:pt idx="145">
                    <c:v>2016/17 2Q</c:v>
                  </c:pt>
                  <c:pt idx="146">
                    <c:v>2017/18 1Q</c:v>
                  </c:pt>
                  <c:pt idx="148">
                    <c:v>2011/12 1Q</c:v>
                  </c:pt>
                  <c:pt idx="149">
                    <c:v>2011/12 2Q</c:v>
                  </c:pt>
                  <c:pt idx="150">
                    <c:v>2012/13 1Q</c:v>
                  </c:pt>
                  <c:pt idx="151">
                    <c:v>2013/14 1Q</c:v>
                  </c:pt>
                  <c:pt idx="152">
                    <c:v>2013/14 2Q</c:v>
                  </c:pt>
                  <c:pt idx="153">
                    <c:v>2014/15 2Q</c:v>
                  </c:pt>
                  <c:pt idx="154">
                    <c:v>2015/16 1Q</c:v>
                  </c:pt>
                  <c:pt idx="155">
                    <c:v>2015/16 2Q</c:v>
                  </c:pt>
                  <c:pt idx="156">
                    <c:v>2016/17 1Q</c:v>
                  </c:pt>
                  <c:pt idx="157">
                    <c:v>2016/17 2Q</c:v>
                  </c:pt>
                  <c:pt idx="158">
                    <c:v>2017/18 1Q</c:v>
                  </c:pt>
                  <c:pt idx="160">
                    <c:v>2011/12 1Q</c:v>
                  </c:pt>
                  <c:pt idx="161">
                    <c:v>2011/12 2Q</c:v>
                  </c:pt>
                  <c:pt idx="162">
                    <c:v>2012/13 1Q</c:v>
                  </c:pt>
                  <c:pt idx="163">
                    <c:v>2013/14 1Q</c:v>
                  </c:pt>
                  <c:pt idx="164">
                    <c:v>2013/14 2Q</c:v>
                  </c:pt>
                  <c:pt idx="165">
                    <c:v>2014/15 2Q</c:v>
                  </c:pt>
                  <c:pt idx="166">
                    <c:v>2015/16 1Q</c:v>
                  </c:pt>
                  <c:pt idx="167">
                    <c:v>2015/16 2Q</c:v>
                  </c:pt>
                  <c:pt idx="168">
                    <c:v>2016/17 1Q</c:v>
                  </c:pt>
                  <c:pt idx="169">
                    <c:v>2016/17 2Q</c:v>
                  </c:pt>
                </c:lvl>
                <c:lvl>
                  <c:pt idx="0">
                    <c:v>FME</c:v>
                  </c:pt>
                  <c:pt idx="12">
                    <c:v>EBEE</c:v>
                  </c:pt>
                  <c:pt idx="18">
                    <c:v>ETSAB</c:v>
                  </c:pt>
                  <c:pt idx="25">
                    <c:v>ETSETB</c:v>
                  </c:pt>
                  <c:pt idx="37">
                    <c:v>ETSEIB</c:v>
                  </c:pt>
                  <c:pt idx="49">
                    <c:v>ETSECCPB</c:v>
                  </c:pt>
                  <c:pt idx="58">
                    <c:v>FIB</c:v>
                  </c:pt>
                  <c:pt idx="70">
                    <c:v>FNB</c:v>
                  </c:pt>
                  <c:pt idx="80">
                    <c:v>ETSAV</c:v>
                  </c:pt>
                  <c:pt idx="92">
                    <c:v>EEBE</c:v>
                  </c:pt>
                  <c:pt idx="104">
                    <c:v>EETAC</c:v>
                  </c:pt>
                  <c:pt idx="116">
                    <c:v>EPSEB</c:v>
                  </c:pt>
                  <c:pt idx="124">
                    <c:v>EPSEM</c:v>
                  </c:pt>
                  <c:pt idx="136">
                    <c:v>EPSEVG</c:v>
                  </c:pt>
                  <c:pt idx="148">
                    <c:v>FOOT</c:v>
                  </c:pt>
                  <c:pt idx="160">
                    <c:v>ESAB</c:v>
                  </c:pt>
                </c:lvl>
              </c:multiLvlStrCache>
            </c:multiLvlStrRef>
          </c:cat>
          <c:val>
            <c:numRef>
              <c:f>participacio!$M$55:$M$224</c:f>
              <c:numCache>
                <c:formatCode>General</c:formatCode>
                <c:ptCount val="170"/>
                <c:pt idx="5" formatCode="0.00%">
                  <c:v>0.52594193946880785</c:v>
                </c:pt>
                <c:pt idx="18" formatCode="0.00%">
                  <c:v>0.26440000000000002</c:v>
                </c:pt>
                <c:pt idx="30" formatCode="0.00%">
                  <c:v>0.41219643176800524</c:v>
                </c:pt>
                <c:pt idx="42" formatCode="0.00%">
                  <c:v>0.33350318471337581</c:v>
                </c:pt>
                <c:pt idx="51" formatCode="0.00%">
                  <c:v>0.23768954616085303</c:v>
                </c:pt>
                <c:pt idx="63" formatCode="0.00%">
                  <c:v>0.28673074522531516</c:v>
                </c:pt>
                <c:pt idx="73" formatCode="0.00%">
                  <c:v>0.39344521849271691</c:v>
                </c:pt>
                <c:pt idx="85" formatCode="0.00%">
                  <c:v>0.28198101203875892</c:v>
                </c:pt>
                <c:pt idx="97" formatCode="0.00%">
                  <c:v>0.27102803738317754</c:v>
                </c:pt>
                <c:pt idx="109" formatCode="0.00%">
                  <c:v>0.23663126513881125</c:v>
                </c:pt>
                <c:pt idx="117" formatCode="0.00%">
                  <c:v>0.48413572214993494</c:v>
                </c:pt>
                <c:pt idx="129" formatCode="0.00%">
                  <c:v>0.34872697724810403</c:v>
                </c:pt>
                <c:pt idx="141" formatCode="0.00%">
                  <c:v>0.27842752584320529</c:v>
                </c:pt>
                <c:pt idx="153" formatCode="0.00%">
                  <c:v>0.55977363829285542</c:v>
                </c:pt>
                <c:pt idx="165" formatCode="0.00%">
                  <c:v>0.22954070981210856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2138-44C8-BCDD-572662758AE5}"/>
            </c:ext>
          </c:extLst>
        </c:ser>
        <c:ser>
          <c:idx val="8"/>
          <c:order val="8"/>
          <c:spPr>
            <a:solidFill>
              <a:srgbClr val="9ED4CF"/>
            </a:solidFill>
            <a:ln>
              <a:noFill/>
              <a:prstDash val="sysDash"/>
            </a:ln>
          </c:spPr>
          <c:invertIfNegative val="0"/>
          <c:dLbls>
            <c:dLbl>
              <c:idx val="6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58-432C-A93D-F3D042F02B13}"/>
                </c:ext>
              </c:extLst>
            </c:dLbl>
            <c:dLbl>
              <c:idx val="1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2138-44C8-BCDD-572662758AE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participacio!$E$55:$F$224</c:f>
              <c:multiLvlStrCache>
                <c:ptCount val="170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8">
                    <c:v>2016/17 1Q</c:v>
                  </c:pt>
                  <c:pt idx="9">
                    <c:v>2016/17 2Q</c:v>
                  </c:pt>
                  <c:pt idx="10">
                    <c:v>2017/18 1Q</c:v>
                  </c:pt>
                  <c:pt idx="13">
                    <c:v>2015/16 2Q</c:v>
                  </c:pt>
                  <c:pt idx="14">
                    <c:v>2016/17 1Q</c:v>
                  </c:pt>
                  <c:pt idx="15">
                    <c:v>2016/17 2Q</c:v>
                  </c:pt>
                  <c:pt idx="16">
                    <c:v>2017/18 1Q</c:v>
                  </c:pt>
                  <c:pt idx="18">
                    <c:v>2014/15 2Q</c:v>
                  </c:pt>
                  <c:pt idx="19">
                    <c:v>2015/16 1Q</c:v>
                  </c:pt>
                  <c:pt idx="20">
                    <c:v>2015/16 2Q</c:v>
                  </c:pt>
                  <c:pt idx="21">
                    <c:v>2016/17 1Q</c:v>
                  </c:pt>
                  <c:pt idx="22">
                    <c:v>2016/17 2Q</c:v>
                  </c:pt>
                  <c:pt idx="23">
                    <c:v>2017/18 1Q</c:v>
                  </c:pt>
                  <c:pt idx="25">
                    <c:v>2011/12 1Q</c:v>
                  </c:pt>
                  <c:pt idx="26">
                    <c:v>2011/12 2Q</c:v>
                  </c:pt>
                  <c:pt idx="27">
                    <c:v>2012/13 1Q</c:v>
                  </c:pt>
                  <c:pt idx="28">
                    <c:v>2013/14 1Q</c:v>
                  </c:pt>
                  <c:pt idx="29">
                    <c:v>2013/14 2Q</c:v>
                  </c:pt>
                  <c:pt idx="30">
                    <c:v>2014/15 2Q</c:v>
                  </c:pt>
                  <c:pt idx="31">
                    <c:v>2015/16 1Q</c:v>
                  </c:pt>
                  <c:pt idx="32">
                    <c:v>2015/16 2Q</c:v>
                  </c:pt>
                  <c:pt idx="33">
                    <c:v>2016/17 1Q</c:v>
                  </c:pt>
                  <c:pt idx="34">
                    <c:v>2016/17 2Q</c:v>
                  </c:pt>
                  <c:pt idx="35">
                    <c:v>2017/18 1Q</c:v>
                  </c:pt>
                  <c:pt idx="37">
                    <c:v>2011/12 1Q</c:v>
                  </c:pt>
                  <c:pt idx="38">
                    <c:v>2011/12 2Q</c:v>
                  </c:pt>
                  <c:pt idx="39">
                    <c:v>2012/13 1Q</c:v>
                  </c:pt>
                  <c:pt idx="40">
                    <c:v>2013/14 1Q</c:v>
                  </c:pt>
                  <c:pt idx="41">
                    <c:v>2013/14 2Q</c:v>
                  </c:pt>
                  <c:pt idx="42">
                    <c:v>2014/15 2Q</c:v>
                  </c:pt>
                  <c:pt idx="43">
                    <c:v>2015/16 1Q</c:v>
                  </c:pt>
                  <c:pt idx="44">
                    <c:v>2015/16 2Q</c:v>
                  </c:pt>
                  <c:pt idx="45">
                    <c:v>2016/17 1Q</c:v>
                  </c:pt>
                  <c:pt idx="46">
                    <c:v>2016/17 2Q</c:v>
                  </c:pt>
                  <c:pt idx="47">
                    <c:v>2017/18 1Q</c:v>
                  </c:pt>
                  <c:pt idx="49">
                    <c:v>2013/14 1Q</c:v>
                  </c:pt>
                  <c:pt idx="50">
                    <c:v>2013/14 2Q</c:v>
                  </c:pt>
                  <c:pt idx="51">
                    <c:v>2014/15 2Q</c:v>
                  </c:pt>
                  <c:pt idx="52">
                    <c:v>2015/16 1Q</c:v>
                  </c:pt>
                  <c:pt idx="53">
                    <c:v>2015/16 2Q</c:v>
                  </c:pt>
                  <c:pt idx="54">
                    <c:v>2016/17 1Q</c:v>
                  </c:pt>
                  <c:pt idx="55">
                    <c:v>2016/17 2Q</c:v>
                  </c:pt>
                  <c:pt idx="56">
                    <c:v>2017/18 1Q</c:v>
                  </c:pt>
                  <c:pt idx="58">
                    <c:v>2011/12 1Q</c:v>
                  </c:pt>
                  <c:pt idx="59">
                    <c:v>2011/12 2Q</c:v>
                  </c:pt>
                  <c:pt idx="60">
                    <c:v>2012/13 1Q</c:v>
                  </c:pt>
                  <c:pt idx="61">
                    <c:v>2013/14 1Q</c:v>
                  </c:pt>
                  <c:pt idx="62">
                    <c:v>2013/14 2Q</c:v>
                  </c:pt>
                  <c:pt idx="63">
                    <c:v>2014/15 2Q</c:v>
                  </c:pt>
                  <c:pt idx="64">
                    <c:v>2015/16 1Q</c:v>
                  </c:pt>
                  <c:pt idx="65">
                    <c:v>2015/16 2Q</c:v>
                  </c:pt>
                  <c:pt idx="66">
                    <c:v>2016/17 1Q</c:v>
                  </c:pt>
                  <c:pt idx="67">
                    <c:v>2016/17 2Q</c:v>
                  </c:pt>
                  <c:pt idx="68">
                    <c:v>2017/18 1Q</c:v>
                  </c:pt>
                  <c:pt idx="70">
                    <c:v>2012/13 1Q</c:v>
                  </c:pt>
                  <c:pt idx="71">
                    <c:v>2013/14 1Q</c:v>
                  </c:pt>
                  <c:pt idx="72">
                    <c:v>2013/14 2Q</c:v>
                  </c:pt>
                  <c:pt idx="73">
                    <c:v>2014/15 2Q</c:v>
                  </c:pt>
                  <c:pt idx="74">
                    <c:v>2015/16 1Q</c:v>
                  </c:pt>
                  <c:pt idx="75">
                    <c:v>2015/16 2Q</c:v>
                  </c:pt>
                  <c:pt idx="76">
                    <c:v>2016/17 1Q</c:v>
                  </c:pt>
                  <c:pt idx="77">
                    <c:v>2016/17 2Q</c:v>
                  </c:pt>
                  <c:pt idx="78">
                    <c:v>2017/18 1Q</c:v>
                  </c:pt>
                  <c:pt idx="80">
                    <c:v>2011/12 1Q</c:v>
                  </c:pt>
                  <c:pt idx="81">
                    <c:v>2011/12 2Q</c:v>
                  </c:pt>
                  <c:pt idx="82">
                    <c:v>2012/13 1Q</c:v>
                  </c:pt>
                  <c:pt idx="83">
                    <c:v>2013/14 1Q</c:v>
                  </c:pt>
                  <c:pt idx="84">
                    <c:v>2013/14 2Q</c:v>
                  </c:pt>
                  <c:pt idx="85">
                    <c:v>2014/15 2Q</c:v>
                  </c:pt>
                  <c:pt idx="86">
                    <c:v>2015/16 1Q</c:v>
                  </c:pt>
                  <c:pt idx="87">
                    <c:v>2015/16 2Q</c:v>
                  </c:pt>
                  <c:pt idx="88">
                    <c:v>2016/17 1Q</c:v>
                  </c:pt>
                  <c:pt idx="89">
                    <c:v>2016/17 2Q</c:v>
                  </c:pt>
                  <c:pt idx="90">
                    <c:v>2017/18 1Q</c:v>
                  </c:pt>
                  <c:pt idx="92">
                    <c:v>2011/12 1Q</c:v>
                  </c:pt>
                  <c:pt idx="93">
                    <c:v>2011/12 2Q</c:v>
                  </c:pt>
                  <c:pt idx="94">
                    <c:v>2012/13 1Q</c:v>
                  </c:pt>
                  <c:pt idx="95">
                    <c:v>2013/14 1Q</c:v>
                  </c:pt>
                  <c:pt idx="96">
                    <c:v>2013/14 2Q</c:v>
                  </c:pt>
                  <c:pt idx="97">
                    <c:v>2014/15 2Q</c:v>
                  </c:pt>
                  <c:pt idx="98">
                    <c:v>2015/16 1Q</c:v>
                  </c:pt>
                  <c:pt idx="99">
                    <c:v>2015/16 2Q</c:v>
                  </c:pt>
                  <c:pt idx="100">
                    <c:v>2016/17 1Q</c:v>
                  </c:pt>
                  <c:pt idx="101">
                    <c:v>2016/17 2Q</c:v>
                  </c:pt>
                  <c:pt idx="102">
                    <c:v>2017/18 1Q</c:v>
                  </c:pt>
                  <c:pt idx="104">
                    <c:v>2011/12 1Q</c:v>
                  </c:pt>
                  <c:pt idx="105">
                    <c:v>2011/12 2Q</c:v>
                  </c:pt>
                  <c:pt idx="106">
                    <c:v>2012/13 1Q</c:v>
                  </c:pt>
                  <c:pt idx="107">
                    <c:v>2013/14 1Q</c:v>
                  </c:pt>
                  <c:pt idx="108">
                    <c:v>2013/14 2Q</c:v>
                  </c:pt>
                  <c:pt idx="109">
                    <c:v>2014/15 2Q</c:v>
                  </c:pt>
                  <c:pt idx="110">
                    <c:v>2015/16 1Q</c:v>
                  </c:pt>
                  <c:pt idx="111">
                    <c:v>2015/16 2Q</c:v>
                  </c:pt>
                  <c:pt idx="112">
                    <c:v>2016/17 1Q</c:v>
                  </c:pt>
                  <c:pt idx="113">
                    <c:v>2016/17 2Q</c:v>
                  </c:pt>
                  <c:pt idx="114">
                    <c:v>2017/18 1Q</c:v>
                  </c:pt>
                  <c:pt idx="116">
                    <c:v>2013/14 2Q</c:v>
                  </c:pt>
                  <c:pt idx="117">
                    <c:v>2014/15 2Q</c:v>
                  </c:pt>
                  <c:pt idx="118">
                    <c:v>2015/16 1Q</c:v>
                  </c:pt>
                  <c:pt idx="119">
                    <c:v>2015/16 2Q</c:v>
                  </c:pt>
                  <c:pt idx="120">
                    <c:v>2016/17 1Q</c:v>
                  </c:pt>
                  <c:pt idx="121">
                    <c:v>2016/17 2Q</c:v>
                  </c:pt>
                  <c:pt idx="122">
                    <c:v>2017/18 1Q</c:v>
                  </c:pt>
                  <c:pt idx="124">
                    <c:v>2011/12 1Q</c:v>
                  </c:pt>
                  <c:pt idx="125">
                    <c:v>2011/12 2Q</c:v>
                  </c:pt>
                  <c:pt idx="126">
                    <c:v>2012/13 1Q</c:v>
                  </c:pt>
                  <c:pt idx="127">
                    <c:v>2013/14 1Q</c:v>
                  </c:pt>
                  <c:pt idx="128">
                    <c:v>2013/14 2Q</c:v>
                  </c:pt>
                  <c:pt idx="129">
                    <c:v>2014/15 2Q</c:v>
                  </c:pt>
                  <c:pt idx="130">
                    <c:v>2015/16 1Q</c:v>
                  </c:pt>
                  <c:pt idx="131">
                    <c:v>2015/16 2Q</c:v>
                  </c:pt>
                  <c:pt idx="132">
                    <c:v>2016/17 1Q</c:v>
                  </c:pt>
                  <c:pt idx="133">
                    <c:v>2016/17 2Q</c:v>
                  </c:pt>
                  <c:pt idx="134">
                    <c:v>2017/18 1Q</c:v>
                  </c:pt>
                  <c:pt idx="136">
                    <c:v>2011/12 1Q</c:v>
                  </c:pt>
                  <c:pt idx="137">
                    <c:v>2011/12 2Q</c:v>
                  </c:pt>
                  <c:pt idx="138">
                    <c:v>2012/13 1Q</c:v>
                  </c:pt>
                  <c:pt idx="139">
                    <c:v>2013/14 1Q</c:v>
                  </c:pt>
                  <c:pt idx="140">
                    <c:v>2013/14 2Q</c:v>
                  </c:pt>
                  <c:pt idx="141">
                    <c:v>2014/15 2Q</c:v>
                  </c:pt>
                  <c:pt idx="142">
                    <c:v>2015/16 1Q</c:v>
                  </c:pt>
                  <c:pt idx="143">
                    <c:v>2015/16 2Q</c:v>
                  </c:pt>
                  <c:pt idx="144">
                    <c:v>2016/17 1Q</c:v>
                  </c:pt>
                  <c:pt idx="145">
                    <c:v>2016/17 2Q</c:v>
                  </c:pt>
                  <c:pt idx="146">
                    <c:v>2017/18 1Q</c:v>
                  </c:pt>
                  <c:pt idx="148">
                    <c:v>2011/12 1Q</c:v>
                  </c:pt>
                  <c:pt idx="149">
                    <c:v>2011/12 2Q</c:v>
                  </c:pt>
                  <c:pt idx="150">
                    <c:v>2012/13 1Q</c:v>
                  </c:pt>
                  <c:pt idx="151">
                    <c:v>2013/14 1Q</c:v>
                  </c:pt>
                  <c:pt idx="152">
                    <c:v>2013/14 2Q</c:v>
                  </c:pt>
                  <c:pt idx="153">
                    <c:v>2014/15 2Q</c:v>
                  </c:pt>
                  <c:pt idx="154">
                    <c:v>2015/16 1Q</c:v>
                  </c:pt>
                  <c:pt idx="155">
                    <c:v>2015/16 2Q</c:v>
                  </c:pt>
                  <c:pt idx="156">
                    <c:v>2016/17 1Q</c:v>
                  </c:pt>
                  <c:pt idx="157">
                    <c:v>2016/17 2Q</c:v>
                  </c:pt>
                  <c:pt idx="158">
                    <c:v>2017/18 1Q</c:v>
                  </c:pt>
                  <c:pt idx="160">
                    <c:v>2011/12 1Q</c:v>
                  </c:pt>
                  <c:pt idx="161">
                    <c:v>2011/12 2Q</c:v>
                  </c:pt>
                  <c:pt idx="162">
                    <c:v>2012/13 1Q</c:v>
                  </c:pt>
                  <c:pt idx="163">
                    <c:v>2013/14 1Q</c:v>
                  </c:pt>
                  <c:pt idx="164">
                    <c:v>2013/14 2Q</c:v>
                  </c:pt>
                  <c:pt idx="165">
                    <c:v>2014/15 2Q</c:v>
                  </c:pt>
                  <c:pt idx="166">
                    <c:v>2015/16 1Q</c:v>
                  </c:pt>
                  <c:pt idx="167">
                    <c:v>2015/16 2Q</c:v>
                  </c:pt>
                  <c:pt idx="168">
                    <c:v>2016/17 1Q</c:v>
                  </c:pt>
                  <c:pt idx="169">
                    <c:v>2016/17 2Q</c:v>
                  </c:pt>
                </c:lvl>
                <c:lvl>
                  <c:pt idx="0">
                    <c:v>FME</c:v>
                  </c:pt>
                  <c:pt idx="12">
                    <c:v>EBEE</c:v>
                  </c:pt>
                  <c:pt idx="18">
                    <c:v>ETSAB</c:v>
                  </c:pt>
                  <c:pt idx="25">
                    <c:v>ETSETB</c:v>
                  </c:pt>
                  <c:pt idx="37">
                    <c:v>ETSEIB</c:v>
                  </c:pt>
                  <c:pt idx="49">
                    <c:v>ETSECCPB</c:v>
                  </c:pt>
                  <c:pt idx="58">
                    <c:v>FIB</c:v>
                  </c:pt>
                  <c:pt idx="70">
                    <c:v>FNB</c:v>
                  </c:pt>
                  <c:pt idx="80">
                    <c:v>ETSAV</c:v>
                  </c:pt>
                  <c:pt idx="92">
                    <c:v>EEBE</c:v>
                  </c:pt>
                  <c:pt idx="104">
                    <c:v>EETAC</c:v>
                  </c:pt>
                  <c:pt idx="116">
                    <c:v>EPSEB</c:v>
                  </c:pt>
                  <c:pt idx="124">
                    <c:v>EPSEM</c:v>
                  </c:pt>
                  <c:pt idx="136">
                    <c:v>EPSEVG</c:v>
                  </c:pt>
                  <c:pt idx="148">
                    <c:v>FOOT</c:v>
                  </c:pt>
                  <c:pt idx="160">
                    <c:v>ESAB</c:v>
                  </c:pt>
                </c:lvl>
              </c:multiLvlStrCache>
            </c:multiLvlStrRef>
          </c:cat>
          <c:val>
            <c:numRef>
              <c:f>participacio!$N$55:$N$224</c:f>
              <c:numCache>
                <c:formatCode>General</c:formatCode>
                <c:ptCount val="170"/>
                <c:pt idx="6" formatCode="0.00%">
                  <c:v>0.57761648325918991</c:v>
                </c:pt>
                <c:pt idx="19" formatCode="0.00%">
                  <c:v>0.43651384049175834</c:v>
                </c:pt>
                <c:pt idx="31" formatCode="0.00%">
                  <c:v>0.53205948980596873</c:v>
                </c:pt>
                <c:pt idx="43" formatCode="0.00%">
                  <c:v>0.38608785932126405</c:v>
                </c:pt>
                <c:pt idx="52" formatCode="0.00%">
                  <c:v>0.30159580164935201</c:v>
                </c:pt>
                <c:pt idx="64" formatCode="0.00%">
                  <c:v>0.53785401680165001</c:v>
                </c:pt>
                <c:pt idx="74" formatCode="0.00%">
                  <c:v>0.48927103941561406</c:v>
                </c:pt>
                <c:pt idx="86" formatCode="0.00%">
                  <c:v>0.32921395544346366</c:v>
                </c:pt>
                <c:pt idx="98" formatCode="0.00%">
                  <c:v>0.47531572904707231</c:v>
                </c:pt>
                <c:pt idx="110" formatCode="0.00%">
                  <c:v>0.33480240928456001</c:v>
                </c:pt>
                <c:pt idx="118" formatCode="0.00%">
                  <c:v>0.61624762095562458</c:v>
                </c:pt>
                <c:pt idx="130" formatCode="0.00%">
                  <c:v>0.48042998897464168</c:v>
                </c:pt>
                <c:pt idx="142" formatCode="0.00%">
                  <c:v>0.33417151932239281</c:v>
                </c:pt>
                <c:pt idx="154" formatCode="0.00%">
                  <c:v>0.5187486608099422</c:v>
                </c:pt>
                <c:pt idx="166" formatCode="0.00%">
                  <c:v>0.42809682012339817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2138-44C8-BCDD-572662758AE5}"/>
            </c:ext>
          </c:extLst>
        </c:ser>
        <c:ser>
          <c:idx val="9"/>
          <c:order val="11"/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chemeClr val="accent6">
                  <a:lumMod val="75000"/>
                </a:schemeClr>
              </a:solidFill>
              <a:prstDash val="sysDash"/>
            </a:ln>
          </c:spPr>
          <c:invertIfNegative val="0"/>
          <c:dLbls>
            <c:dLbl>
              <c:idx val="5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2138-44C8-BCDD-572662758AE5}"/>
                </c:ext>
              </c:extLst>
            </c:dLbl>
            <c:dLbl>
              <c:idx val="7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2138-44C8-BCDD-572662758AE5}"/>
                </c:ext>
              </c:extLst>
            </c:dLbl>
            <c:dLbl>
              <c:idx val="8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2138-44C8-BCDD-572662758AE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 rtl="0">
                  <a:defRPr lang="ca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participacio!$E$55:$F$224</c:f>
              <c:multiLvlStrCache>
                <c:ptCount val="170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8">
                    <c:v>2016/17 1Q</c:v>
                  </c:pt>
                  <c:pt idx="9">
                    <c:v>2016/17 2Q</c:v>
                  </c:pt>
                  <c:pt idx="10">
                    <c:v>2017/18 1Q</c:v>
                  </c:pt>
                  <c:pt idx="13">
                    <c:v>2015/16 2Q</c:v>
                  </c:pt>
                  <c:pt idx="14">
                    <c:v>2016/17 1Q</c:v>
                  </c:pt>
                  <c:pt idx="15">
                    <c:v>2016/17 2Q</c:v>
                  </c:pt>
                  <c:pt idx="16">
                    <c:v>2017/18 1Q</c:v>
                  </c:pt>
                  <c:pt idx="18">
                    <c:v>2014/15 2Q</c:v>
                  </c:pt>
                  <c:pt idx="19">
                    <c:v>2015/16 1Q</c:v>
                  </c:pt>
                  <c:pt idx="20">
                    <c:v>2015/16 2Q</c:v>
                  </c:pt>
                  <c:pt idx="21">
                    <c:v>2016/17 1Q</c:v>
                  </c:pt>
                  <c:pt idx="22">
                    <c:v>2016/17 2Q</c:v>
                  </c:pt>
                  <c:pt idx="23">
                    <c:v>2017/18 1Q</c:v>
                  </c:pt>
                  <c:pt idx="25">
                    <c:v>2011/12 1Q</c:v>
                  </c:pt>
                  <c:pt idx="26">
                    <c:v>2011/12 2Q</c:v>
                  </c:pt>
                  <c:pt idx="27">
                    <c:v>2012/13 1Q</c:v>
                  </c:pt>
                  <c:pt idx="28">
                    <c:v>2013/14 1Q</c:v>
                  </c:pt>
                  <c:pt idx="29">
                    <c:v>2013/14 2Q</c:v>
                  </c:pt>
                  <c:pt idx="30">
                    <c:v>2014/15 2Q</c:v>
                  </c:pt>
                  <c:pt idx="31">
                    <c:v>2015/16 1Q</c:v>
                  </c:pt>
                  <c:pt idx="32">
                    <c:v>2015/16 2Q</c:v>
                  </c:pt>
                  <c:pt idx="33">
                    <c:v>2016/17 1Q</c:v>
                  </c:pt>
                  <c:pt idx="34">
                    <c:v>2016/17 2Q</c:v>
                  </c:pt>
                  <c:pt idx="35">
                    <c:v>2017/18 1Q</c:v>
                  </c:pt>
                  <c:pt idx="37">
                    <c:v>2011/12 1Q</c:v>
                  </c:pt>
                  <c:pt idx="38">
                    <c:v>2011/12 2Q</c:v>
                  </c:pt>
                  <c:pt idx="39">
                    <c:v>2012/13 1Q</c:v>
                  </c:pt>
                  <c:pt idx="40">
                    <c:v>2013/14 1Q</c:v>
                  </c:pt>
                  <c:pt idx="41">
                    <c:v>2013/14 2Q</c:v>
                  </c:pt>
                  <c:pt idx="42">
                    <c:v>2014/15 2Q</c:v>
                  </c:pt>
                  <c:pt idx="43">
                    <c:v>2015/16 1Q</c:v>
                  </c:pt>
                  <c:pt idx="44">
                    <c:v>2015/16 2Q</c:v>
                  </c:pt>
                  <c:pt idx="45">
                    <c:v>2016/17 1Q</c:v>
                  </c:pt>
                  <c:pt idx="46">
                    <c:v>2016/17 2Q</c:v>
                  </c:pt>
                  <c:pt idx="47">
                    <c:v>2017/18 1Q</c:v>
                  </c:pt>
                  <c:pt idx="49">
                    <c:v>2013/14 1Q</c:v>
                  </c:pt>
                  <c:pt idx="50">
                    <c:v>2013/14 2Q</c:v>
                  </c:pt>
                  <c:pt idx="51">
                    <c:v>2014/15 2Q</c:v>
                  </c:pt>
                  <c:pt idx="52">
                    <c:v>2015/16 1Q</c:v>
                  </c:pt>
                  <c:pt idx="53">
                    <c:v>2015/16 2Q</c:v>
                  </c:pt>
                  <c:pt idx="54">
                    <c:v>2016/17 1Q</c:v>
                  </c:pt>
                  <c:pt idx="55">
                    <c:v>2016/17 2Q</c:v>
                  </c:pt>
                  <c:pt idx="56">
                    <c:v>2017/18 1Q</c:v>
                  </c:pt>
                  <c:pt idx="58">
                    <c:v>2011/12 1Q</c:v>
                  </c:pt>
                  <c:pt idx="59">
                    <c:v>2011/12 2Q</c:v>
                  </c:pt>
                  <c:pt idx="60">
                    <c:v>2012/13 1Q</c:v>
                  </c:pt>
                  <c:pt idx="61">
                    <c:v>2013/14 1Q</c:v>
                  </c:pt>
                  <c:pt idx="62">
                    <c:v>2013/14 2Q</c:v>
                  </c:pt>
                  <c:pt idx="63">
                    <c:v>2014/15 2Q</c:v>
                  </c:pt>
                  <c:pt idx="64">
                    <c:v>2015/16 1Q</c:v>
                  </c:pt>
                  <c:pt idx="65">
                    <c:v>2015/16 2Q</c:v>
                  </c:pt>
                  <c:pt idx="66">
                    <c:v>2016/17 1Q</c:v>
                  </c:pt>
                  <c:pt idx="67">
                    <c:v>2016/17 2Q</c:v>
                  </c:pt>
                  <c:pt idx="68">
                    <c:v>2017/18 1Q</c:v>
                  </c:pt>
                  <c:pt idx="70">
                    <c:v>2012/13 1Q</c:v>
                  </c:pt>
                  <c:pt idx="71">
                    <c:v>2013/14 1Q</c:v>
                  </c:pt>
                  <c:pt idx="72">
                    <c:v>2013/14 2Q</c:v>
                  </c:pt>
                  <c:pt idx="73">
                    <c:v>2014/15 2Q</c:v>
                  </c:pt>
                  <c:pt idx="74">
                    <c:v>2015/16 1Q</c:v>
                  </c:pt>
                  <c:pt idx="75">
                    <c:v>2015/16 2Q</c:v>
                  </c:pt>
                  <c:pt idx="76">
                    <c:v>2016/17 1Q</c:v>
                  </c:pt>
                  <c:pt idx="77">
                    <c:v>2016/17 2Q</c:v>
                  </c:pt>
                  <c:pt idx="78">
                    <c:v>2017/18 1Q</c:v>
                  </c:pt>
                  <c:pt idx="80">
                    <c:v>2011/12 1Q</c:v>
                  </c:pt>
                  <c:pt idx="81">
                    <c:v>2011/12 2Q</c:v>
                  </c:pt>
                  <c:pt idx="82">
                    <c:v>2012/13 1Q</c:v>
                  </c:pt>
                  <c:pt idx="83">
                    <c:v>2013/14 1Q</c:v>
                  </c:pt>
                  <c:pt idx="84">
                    <c:v>2013/14 2Q</c:v>
                  </c:pt>
                  <c:pt idx="85">
                    <c:v>2014/15 2Q</c:v>
                  </c:pt>
                  <c:pt idx="86">
                    <c:v>2015/16 1Q</c:v>
                  </c:pt>
                  <c:pt idx="87">
                    <c:v>2015/16 2Q</c:v>
                  </c:pt>
                  <c:pt idx="88">
                    <c:v>2016/17 1Q</c:v>
                  </c:pt>
                  <c:pt idx="89">
                    <c:v>2016/17 2Q</c:v>
                  </c:pt>
                  <c:pt idx="90">
                    <c:v>2017/18 1Q</c:v>
                  </c:pt>
                  <c:pt idx="92">
                    <c:v>2011/12 1Q</c:v>
                  </c:pt>
                  <c:pt idx="93">
                    <c:v>2011/12 2Q</c:v>
                  </c:pt>
                  <c:pt idx="94">
                    <c:v>2012/13 1Q</c:v>
                  </c:pt>
                  <c:pt idx="95">
                    <c:v>2013/14 1Q</c:v>
                  </c:pt>
                  <c:pt idx="96">
                    <c:v>2013/14 2Q</c:v>
                  </c:pt>
                  <c:pt idx="97">
                    <c:v>2014/15 2Q</c:v>
                  </c:pt>
                  <c:pt idx="98">
                    <c:v>2015/16 1Q</c:v>
                  </c:pt>
                  <c:pt idx="99">
                    <c:v>2015/16 2Q</c:v>
                  </c:pt>
                  <c:pt idx="100">
                    <c:v>2016/17 1Q</c:v>
                  </c:pt>
                  <c:pt idx="101">
                    <c:v>2016/17 2Q</c:v>
                  </c:pt>
                  <c:pt idx="102">
                    <c:v>2017/18 1Q</c:v>
                  </c:pt>
                  <c:pt idx="104">
                    <c:v>2011/12 1Q</c:v>
                  </c:pt>
                  <c:pt idx="105">
                    <c:v>2011/12 2Q</c:v>
                  </c:pt>
                  <c:pt idx="106">
                    <c:v>2012/13 1Q</c:v>
                  </c:pt>
                  <c:pt idx="107">
                    <c:v>2013/14 1Q</c:v>
                  </c:pt>
                  <c:pt idx="108">
                    <c:v>2013/14 2Q</c:v>
                  </c:pt>
                  <c:pt idx="109">
                    <c:v>2014/15 2Q</c:v>
                  </c:pt>
                  <c:pt idx="110">
                    <c:v>2015/16 1Q</c:v>
                  </c:pt>
                  <c:pt idx="111">
                    <c:v>2015/16 2Q</c:v>
                  </c:pt>
                  <c:pt idx="112">
                    <c:v>2016/17 1Q</c:v>
                  </c:pt>
                  <c:pt idx="113">
                    <c:v>2016/17 2Q</c:v>
                  </c:pt>
                  <c:pt idx="114">
                    <c:v>2017/18 1Q</c:v>
                  </c:pt>
                  <c:pt idx="116">
                    <c:v>2013/14 2Q</c:v>
                  </c:pt>
                  <c:pt idx="117">
                    <c:v>2014/15 2Q</c:v>
                  </c:pt>
                  <c:pt idx="118">
                    <c:v>2015/16 1Q</c:v>
                  </c:pt>
                  <c:pt idx="119">
                    <c:v>2015/16 2Q</c:v>
                  </c:pt>
                  <c:pt idx="120">
                    <c:v>2016/17 1Q</c:v>
                  </c:pt>
                  <c:pt idx="121">
                    <c:v>2016/17 2Q</c:v>
                  </c:pt>
                  <c:pt idx="122">
                    <c:v>2017/18 1Q</c:v>
                  </c:pt>
                  <c:pt idx="124">
                    <c:v>2011/12 1Q</c:v>
                  </c:pt>
                  <c:pt idx="125">
                    <c:v>2011/12 2Q</c:v>
                  </c:pt>
                  <c:pt idx="126">
                    <c:v>2012/13 1Q</c:v>
                  </c:pt>
                  <c:pt idx="127">
                    <c:v>2013/14 1Q</c:v>
                  </c:pt>
                  <c:pt idx="128">
                    <c:v>2013/14 2Q</c:v>
                  </c:pt>
                  <c:pt idx="129">
                    <c:v>2014/15 2Q</c:v>
                  </c:pt>
                  <c:pt idx="130">
                    <c:v>2015/16 1Q</c:v>
                  </c:pt>
                  <c:pt idx="131">
                    <c:v>2015/16 2Q</c:v>
                  </c:pt>
                  <c:pt idx="132">
                    <c:v>2016/17 1Q</c:v>
                  </c:pt>
                  <c:pt idx="133">
                    <c:v>2016/17 2Q</c:v>
                  </c:pt>
                  <c:pt idx="134">
                    <c:v>2017/18 1Q</c:v>
                  </c:pt>
                  <c:pt idx="136">
                    <c:v>2011/12 1Q</c:v>
                  </c:pt>
                  <c:pt idx="137">
                    <c:v>2011/12 2Q</c:v>
                  </c:pt>
                  <c:pt idx="138">
                    <c:v>2012/13 1Q</c:v>
                  </c:pt>
                  <c:pt idx="139">
                    <c:v>2013/14 1Q</c:v>
                  </c:pt>
                  <c:pt idx="140">
                    <c:v>2013/14 2Q</c:v>
                  </c:pt>
                  <c:pt idx="141">
                    <c:v>2014/15 2Q</c:v>
                  </c:pt>
                  <c:pt idx="142">
                    <c:v>2015/16 1Q</c:v>
                  </c:pt>
                  <c:pt idx="143">
                    <c:v>2015/16 2Q</c:v>
                  </c:pt>
                  <c:pt idx="144">
                    <c:v>2016/17 1Q</c:v>
                  </c:pt>
                  <c:pt idx="145">
                    <c:v>2016/17 2Q</c:v>
                  </c:pt>
                  <c:pt idx="146">
                    <c:v>2017/18 1Q</c:v>
                  </c:pt>
                  <c:pt idx="148">
                    <c:v>2011/12 1Q</c:v>
                  </c:pt>
                  <c:pt idx="149">
                    <c:v>2011/12 2Q</c:v>
                  </c:pt>
                  <c:pt idx="150">
                    <c:v>2012/13 1Q</c:v>
                  </c:pt>
                  <c:pt idx="151">
                    <c:v>2013/14 1Q</c:v>
                  </c:pt>
                  <c:pt idx="152">
                    <c:v>2013/14 2Q</c:v>
                  </c:pt>
                  <c:pt idx="153">
                    <c:v>2014/15 2Q</c:v>
                  </c:pt>
                  <c:pt idx="154">
                    <c:v>2015/16 1Q</c:v>
                  </c:pt>
                  <c:pt idx="155">
                    <c:v>2015/16 2Q</c:v>
                  </c:pt>
                  <c:pt idx="156">
                    <c:v>2016/17 1Q</c:v>
                  </c:pt>
                  <c:pt idx="157">
                    <c:v>2016/17 2Q</c:v>
                  </c:pt>
                  <c:pt idx="158">
                    <c:v>2017/18 1Q</c:v>
                  </c:pt>
                  <c:pt idx="160">
                    <c:v>2011/12 1Q</c:v>
                  </c:pt>
                  <c:pt idx="161">
                    <c:v>2011/12 2Q</c:v>
                  </c:pt>
                  <c:pt idx="162">
                    <c:v>2012/13 1Q</c:v>
                  </c:pt>
                  <c:pt idx="163">
                    <c:v>2013/14 1Q</c:v>
                  </c:pt>
                  <c:pt idx="164">
                    <c:v>2013/14 2Q</c:v>
                  </c:pt>
                  <c:pt idx="165">
                    <c:v>2014/15 2Q</c:v>
                  </c:pt>
                  <c:pt idx="166">
                    <c:v>2015/16 1Q</c:v>
                  </c:pt>
                  <c:pt idx="167">
                    <c:v>2015/16 2Q</c:v>
                  </c:pt>
                  <c:pt idx="168">
                    <c:v>2016/17 1Q</c:v>
                  </c:pt>
                  <c:pt idx="169">
                    <c:v>2016/17 2Q</c:v>
                  </c:pt>
                </c:lvl>
                <c:lvl>
                  <c:pt idx="0">
                    <c:v>FME</c:v>
                  </c:pt>
                  <c:pt idx="12">
                    <c:v>EBEE</c:v>
                  </c:pt>
                  <c:pt idx="18">
                    <c:v>ETSAB</c:v>
                  </c:pt>
                  <c:pt idx="25">
                    <c:v>ETSETB</c:v>
                  </c:pt>
                  <c:pt idx="37">
                    <c:v>ETSEIB</c:v>
                  </c:pt>
                  <c:pt idx="49">
                    <c:v>ETSECCPB</c:v>
                  </c:pt>
                  <c:pt idx="58">
                    <c:v>FIB</c:v>
                  </c:pt>
                  <c:pt idx="70">
                    <c:v>FNB</c:v>
                  </c:pt>
                  <c:pt idx="80">
                    <c:v>ETSAV</c:v>
                  </c:pt>
                  <c:pt idx="92">
                    <c:v>EEBE</c:v>
                  </c:pt>
                  <c:pt idx="104">
                    <c:v>EETAC</c:v>
                  </c:pt>
                  <c:pt idx="116">
                    <c:v>EPSEB</c:v>
                  </c:pt>
                  <c:pt idx="124">
                    <c:v>EPSEM</c:v>
                  </c:pt>
                  <c:pt idx="136">
                    <c:v>EPSEVG</c:v>
                  </c:pt>
                  <c:pt idx="148">
                    <c:v>FOOT</c:v>
                  </c:pt>
                  <c:pt idx="160">
                    <c:v>ESAB</c:v>
                  </c:pt>
                </c:lvl>
              </c:multiLvlStrCache>
            </c:multiLvlStrRef>
          </c:cat>
          <c:val>
            <c:numRef>
              <c:f>participacio!$Q$55:$Q$224</c:f>
              <c:numCache>
                <c:formatCode>General</c:formatCode>
                <c:ptCount val="170"/>
                <c:pt idx="9" formatCode="0.00%">
                  <c:v>0.61932144910868314</c:v>
                </c:pt>
                <c:pt idx="15" formatCode="0.00%">
                  <c:v>0.42104216388225935</c:v>
                </c:pt>
                <c:pt idx="22" formatCode="0.00%">
                  <c:v>0.21532261074000822</c:v>
                </c:pt>
                <c:pt idx="34" formatCode="0.00%">
                  <c:v>0.55919424460431655</c:v>
                </c:pt>
                <c:pt idx="46" formatCode="0.00%">
                  <c:v>0.37910652558249991</c:v>
                </c:pt>
                <c:pt idx="55" formatCode="0.00%">
                  <c:v>0.32456537193821494</c:v>
                </c:pt>
                <c:pt idx="67" formatCode="0.00%">
                  <c:v>0.50478001373263615</c:v>
                </c:pt>
                <c:pt idx="77" formatCode="0.00%">
                  <c:v>0.40126760563380282</c:v>
                </c:pt>
                <c:pt idx="89" formatCode="0.00%">
                  <c:v>0.40535356177522014</c:v>
                </c:pt>
                <c:pt idx="101" formatCode="0.00%">
                  <c:v>0.41043870296514651</c:v>
                </c:pt>
                <c:pt idx="113" formatCode="0.00%">
                  <c:v>0.42127013578476852</c:v>
                </c:pt>
                <c:pt idx="121" formatCode="0.00%">
                  <c:v>0.53892371995820276</c:v>
                </c:pt>
                <c:pt idx="133" formatCode="0.00%">
                  <c:v>0.47677793904208998</c:v>
                </c:pt>
                <c:pt idx="145" formatCode="0.00%">
                  <c:v>0.34370738750300794</c:v>
                </c:pt>
                <c:pt idx="157" formatCode="0.00%">
                  <c:v>0.52895752895752901</c:v>
                </c:pt>
                <c:pt idx="169" formatCode="0.00%">
                  <c:v>0.50062630480167014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2138-44C8-BCDD-572662758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02745216"/>
        <c:axId val="402746752"/>
      </c:barChart>
      <c:barChart>
        <c:barDir val="col"/>
        <c:grouping val="clustered"/>
        <c:varyColors val="0"/>
        <c:ser>
          <c:idx val="10"/>
          <c:order val="9"/>
          <c:invertIfNegative val="0"/>
          <c:dLbls>
            <c:dLbl>
              <c:idx val="5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58-432C-A93D-F3D042F02B13}"/>
                </c:ext>
              </c:extLst>
            </c:dLbl>
            <c:dLbl>
              <c:idx val="9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2138-44C8-BCDD-572662758AE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participacio!$E$55:$F$224</c:f>
              <c:multiLvlStrCache>
                <c:ptCount val="170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8">
                    <c:v>2016/17 1Q</c:v>
                  </c:pt>
                  <c:pt idx="9">
                    <c:v>2016/17 2Q</c:v>
                  </c:pt>
                  <c:pt idx="10">
                    <c:v>2017/18 1Q</c:v>
                  </c:pt>
                  <c:pt idx="13">
                    <c:v>2015/16 2Q</c:v>
                  </c:pt>
                  <c:pt idx="14">
                    <c:v>2016/17 1Q</c:v>
                  </c:pt>
                  <c:pt idx="15">
                    <c:v>2016/17 2Q</c:v>
                  </c:pt>
                  <c:pt idx="16">
                    <c:v>2017/18 1Q</c:v>
                  </c:pt>
                  <c:pt idx="18">
                    <c:v>2014/15 2Q</c:v>
                  </c:pt>
                  <c:pt idx="19">
                    <c:v>2015/16 1Q</c:v>
                  </c:pt>
                  <c:pt idx="20">
                    <c:v>2015/16 2Q</c:v>
                  </c:pt>
                  <c:pt idx="21">
                    <c:v>2016/17 1Q</c:v>
                  </c:pt>
                  <c:pt idx="22">
                    <c:v>2016/17 2Q</c:v>
                  </c:pt>
                  <c:pt idx="23">
                    <c:v>2017/18 1Q</c:v>
                  </c:pt>
                  <c:pt idx="25">
                    <c:v>2011/12 1Q</c:v>
                  </c:pt>
                  <c:pt idx="26">
                    <c:v>2011/12 2Q</c:v>
                  </c:pt>
                  <c:pt idx="27">
                    <c:v>2012/13 1Q</c:v>
                  </c:pt>
                  <c:pt idx="28">
                    <c:v>2013/14 1Q</c:v>
                  </c:pt>
                  <c:pt idx="29">
                    <c:v>2013/14 2Q</c:v>
                  </c:pt>
                  <c:pt idx="30">
                    <c:v>2014/15 2Q</c:v>
                  </c:pt>
                  <c:pt idx="31">
                    <c:v>2015/16 1Q</c:v>
                  </c:pt>
                  <c:pt idx="32">
                    <c:v>2015/16 2Q</c:v>
                  </c:pt>
                  <c:pt idx="33">
                    <c:v>2016/17 1Q</c:v>
                  </c:pt>
                  <c:pt idx="34">
                    <c:v>2016/17 2Q</c:v>
                  </c:pt>
                  <c:pt idx="35">
                    <c:v>2017/18 1Q</c:v>
                  </c:pt>
                  <c:pt idx="37">
                    <c:v>2011/12 1Q</c:v>
                  </c:pt>
                  <c:pt idx="38">
                    <c:v>2011/12 2Q</c:v>
                  </c:pt>
                  <c:pt idx="39">
                    <c:v>2012/13 1Q</c:v>
                  </c:pt>
                  <c:pt idx="40">
                    <c:v>2013/14 1Q</c:v>
                  </c:pt>
                  <c:pt idx="41">
                    <c:v>2013/14 2Q</c:v>
                  </c:pt>
                  <c:pt idx="42">
                    <c:v>2014/15 2Q</c:v>
                  </c:pt>
                  <c:pt idx="43">
                    <c:v>2015/16 1Q</c:v>
                  </c:pt>
                  <c:pt idx="44">
                    <c:v>2015/16 2Q</c:v>
                  </c:pt>
                  <c:pt idx="45">
                    <c:v>2016/17 1Q</c:v>
                  </c:pt>
                  <c:pt idx="46">
                    <c:v>2016/17 2Q</c:v>
                  </c:pt>
                  <c:pt idx="47">
                    <c:v>2017/18 1Q</c:v>
                  </c:pt>
                  <c:pt idx="49">
                    <c:v>2013/14 1Q</c:v>
                  </c:pt>
                  <c:pt idx="50">
                    <c:v>2013/14 2Q</c:v>
                  </c:pt>
                  <c:pt idx="51">
                    <c:v>2014/15 2Q</c:v>
                  </c:pt>
                  <c:pt idx="52">
                    <c:v>2015/16 1Q</c:v>
                  </c:pt>
                  <c:pt idx="53">
                    <c:v>2015/16 2Q</c:v>
                  </c:pt>
                  <c:pt idx="54">
                    <c:v>2016/17 1Q</c:v>
                  </c:pt>
                  <c:pt idx="55">
                    <c:v>2016/17 2Q</c:v>
                  </c:pt>
                  <c:pt idx="56">
                    <c:v>2017/18 1Q</c:v>
                  </c:pt>
                  <c:pt idx="58">
                    <c:v>2011/12 1Q</c:v>
                  </c:pt>
                  <c:pt idx="59">
                    <c:v>2011/12 2Q</c:v>
                  </c:pt>
                  <c:pt idx="60">
                    <c:v>2012/13 1Q</c:v>
                  </c:pt>
                  <c:pt idx="61">
                    <c:v>2013/14 1Q</c:v>
                  </c:pt>
                  <c:pt idx="62">
                    <c:v>2013/14 2Q</c:v>
                  </c:pt>
                  <c:pt idx="63">
                    <c:v>2014/15 2Q</c:v>
                  </c:pt>
                  <c:pt idx="64">
                    <c:v>2015/16 1Q</c:v>
                  </c:pt>
                  <c:pt idx="65">
                    <c:v>2015/16 2Q</c:v>
                  </c:pt>
                  <c:pt idx="66">
                    <c:v>2016/17 1Q</c:v>
                  </c:pt>
                  <c:pt idx="67">
                    <c:v>2016/17 2Q</c:v>
                  </c:pt>
                  <c:pt idx="68">
                    <c:v>2017/18 1Q</c:v>
                  </c:pt>
                  <c:pt idx="70">
                    <c:v>2012/13 1Q</c:v>
                  </c:pt>
                  <c:pt idx="71">
                    <c:v>2013/14 1Q</c:v>
                  </c:pt>
                  <c:pt idx="72">
                    <c:v>2013/14 2Q</c:v>
                  </c:pt>
                  <c:pt idx="73">
                    <c:v>2014/15 2Q</c:v>
                  </c:pt>
                  <c:pt idx="74">
                    <c:v>2015/16 1Q</c:v>
                  </c:pt>
                  <c:pt idx="75">
                    <c:v>2015/16 2Q</c:v>
                  </c:pt>
                  <c:pt idx="76">
                    <c:v>2016/17 1Q</c:v>
                  </c:pt>
                  <c:pt idx="77">
                    <c:v>2016/17 2Q</c:v>
                  </c:pt>
                  <c:pt idx="78">
                    <c:v>2017/18 1Q</c:v>
                  </c:pt>
                  <c:pt idx="80">
                    <c:v>2011/12 1Q</c:v>
                  </c:pt>
                  <c:pt idx="81">
                    <c:v>2011/12 2Q</c:v>
                  </c:pt>
                  <c:pt idx="82">
                    <c:v>2012/13 1Q</c:v>
                  </c:pt>
                  <c:pt idx="83">
                    <c:v>2013/14 1Q</c:v>
                  </c:pt>
                  <c:pt idx="84">
                    <c:v>2013/14 2Q</c:v>
                  </c:pt>
                  <c:pt idx="85">
                    <c:v>2014/15 2Q</c:v>
                  </c:pt>
                  <c:pt idx="86">
                    <c:v>2015/16 1Q</c:v>
                  </c:pt>
                  <c:pt idx="87">
                    <c:v>2015/16 2Q</c:v>
                  </c:pt>
                  <c:pt idx="88">
                    <c:v>2016/17 1Q</c:v>
                  </c:pt>
                  <c:pt idx="89">
                    <c:v>2016/17 2Q</c:v>
                  </c:pt>
                  <c:pt idx="90">
                    <c:v>2017/18 1Q</c:v>
                  </c:pt>
                  <c:pt idx="92">
                    <c:v>2011/12 1Q</c:v>
                  </c:pt>
                  <c:pt idx="93">
                    <c:v>2011/12 2Q</c:v>
                  </c:pt>
                  <c:pt idx="94">
                    <c:v>2012/13 1Q</c:v>
                  </c:pt>
                  <c:pt idx="95">
                    <c:v>2013/14 1Q</c:v>
                  </c:pt>
                  <c:pt idx="96">
                    <c:v>2013/14 2Q</c:v>
                  </c:pt>
                  <c:pt idx="97">
                    <c:v>2014/15 2Q</c:v>
                  </c:pt>
                  <c:pt idx="98">
                    <c:v>2015/16 1Q</c:v>
                  </c:pt>
                  <c:pt idx="99">
                    <c:v>2015/16 2Q</c:v>
                  </c:pt>
                  <c:pt idx="100">
                    <c:v>2016/17 1Q</c:v>
                  </c:pt>
                  <c:pt idx="101">
                    <c:v>2016/17 2Q</c:v>
                  </c:pt>
                  <c:pt idx="102">
                    <c:v>2017/18 1Q</c:v>
                  </c:pt>
                  <c:pt idx="104">
                    <c:v>2011/12 1Q</c:v>
                  </c:pt>
                  <c:pt idx="105">
                    <c:v>2011/12 2Q</c:v>
                  </c:pt>
                  <c:pt idx="106">
                    <c:v>2012/13 1Q</c:v>
                  </c:pt>
                  <c:pt idx="107">
                    <c:v>2013/14 1Q</c:v>
                  </c:pt>
                  <c:pt idx="108">
                    <c:v>2013/14 2Q</c:v>
                  </c:pt>
                  <c:pt idx="109">
                    <c:v>2014/15 2Q</c:v>
                  </c:pt>
                  <c:pt idx="110">
                    <c:v>2015/16 1Q</c:v>
                  </c:pt>
                  <c:pt idx="111">
                    <c:v>2015/16 2Q</c:v>
                  </c:pt>
                  <c:pt idx="112">
                    <c:v>2016/17 1Q</c:v>
                  </c:pt>
                  <c:pt idx="113">
                    <c:v>2016/17 2Q</c:v>
                  </c:pt>
                  <c:pt idx="114">
                    <c:v>2017/18 1Q</c:v>
                  </c:pt>
                  <c:pt idx="116">
                    <c:v>2013/14 2Q</c:v>
                  </c:pt>
                  <c:pt idx="117">
                    <c:v>2014/15 2Q</c:v>
                  </c:pt>
                  <c:pt idx="118">
                    <c:v>2015/16 1Q</c:v>
                  </c:pt>
                  <c:pt idx="119">
                    <c:v>2015/16 2Q</c:v>
                  </c:pt>
                  <c:pt idx="120">
                    <c:v>2016/17 1Q</c:v>
                  </c:pt>
                  <c:pt idx="121">
                    <c:v>2016/17 2Q</c:v>
                  </c:pt>
                  <c:pt idx="122">
                    <c:v>2017/18 1Q</c:v>
                  </c:pt>
                  <c:pt idx="124">
                    <c:v>2011/12 1Q</c:v>
                  </c:pt>
                  <c:pt idx="125">
                    <c:v>2011/12 2Q</c:v>
                  </c:pt>
                  <c:pt idx="126">
                    <c:v>2012/13 1Q</c:v>
                  </c:pt>
                  <c:pt idx="127">
                    <c:v>2013/14 1Q</c:v>
                  </c:pt>
                  <c:pt idx="128">
                    <c:v>2013/14 2Q</c:v>
                  </c:pt>
                  <c:pt idx="129">
                    <c:v>2014/15 2Q</c:v>
                  </c:pt>
                  <c:pt idx="130">
                    <c:v>2015/16 1Q</c:v>
                  </c:pt>
                  <c:pt idx="131">
                    <c:v>2015/16 2Q</c:v>
                  </c:pt>
                  <c:pt idx="132">
                    <c:v>2016/17 1Q</c:v>
                  </c:pt>
                  <c:pt idx="133">
                    <c:v>2016/17 2Q</c:v>
                  </c:pt>
                  <c:pt idx="134">
                    <c:v>2017/18 1Q</c:v>
                  </c:pt>
                  <c:pt idx="136">
                    <c:v>2011/12 1Q</c:v>
                  </c:pt>
                  <c:pt idx="137">
                    <c:v>2011/12 2Q</c:v>
                  </c:pt>
                  <c:pt idx="138">
                    <c:v>2012/13 1Q</c:v>
                  </c:pt>
                  <c:pt idx="139">
                    <c:v>2013/14 1Q</c:v>
                  </c:pt>
                  <c:pt idx="140">
                    <c:v>2013/14 2Q</c:v>
                  </c:pt>
                  <c:pt idx="141">
                    <c:v>2014/15 2Q</c:v>
                  </c:pt>
                  <c:pt idx="142">
                    <c:v>2015/16 1Q</c:v>
                  </c:pt>
                  <c:pt idx="143">
                    <c:v>2015/16 2Q</c:v>
                  </c:pt>
                  <c:pt idx="144">
                    <c:v>2016/17 1Q</c:v>
                  </c:pt>
                  <c:pt idx="145">
                    <c:v>2016/17 2Q</c:v>
                  </c:pt>
                  <c:pt idx="146">
                    <c:v>2017/18 1Q</c:v>
                  </c:pt>
                  <c:pt idx="148">
                    <c:v>2011/12 1Q</c:v>
                  </c:pt>
                  <c:pt idx="149">
                    <c:v>2011/12 2Q</c:v>
                  </c:pt>
                  <c:pt idx="150">
                    <c:v>2012/13 1Q</c:v>
                  </c:pt>
                  <c:pt idx="151">
                    <c:v>2013/14 1Q</c:v>
                  </c:pt>
                  <c:pt idx="152">
                    <c:v>2013/14 2Q</c:v>
                  </c:pt>
                  <c:pt idx="153">
                    <c:v>2014/15 2Q</c:v>
                  </c:pt>
                  <c:pt idx="154">
                    <c:v>2015/16 1Q</c:v>
                  </c:pt>
                  <c:pt idx="155">
                    <c:v>2015/16 2Q</c:v>
                  </c:pt>
                  <c:pt idx="156">
                    <c:v>2016/17 1Q</c:v>
                  </c:pt>
                  <c:pt idx="157">
                    <c:v>2016/17 2Q</c:v>
                  </c:pt>
                  <c:pt idx="158">
                    <c:v>2017/18 1Q</c:v>
                  </c:pt>
                  <c:pt idx="160">
                    <c:v>2011/12 1Q</c:v>
                  </c:pt>
                  <c:pt idx="161">
                    <c:v>2011/12 2Q</c:v>
                  </c:pt>
                  <c:pt idx="162">
                    <c:v>2012/13 1Q</c:v>
                  </c:pt>
                  <c:pt idx="163">
                    <c:v>2013/14 1Q</c:v>
                  </c:pt>
                  <c:pt idx="164">
                    <c:v>2013/14 2Q</c:v>
                  </c:pt>
                  <c:pt idx="165">
                    <c:v>2014/15 2Q</c:v>
                  </c:pt>
                  <c:pt idx="166">
                    <c:v>2015/16 1Q</c:v>
                  </c:pt>
                  <c:pt idx="167">
                    <c:v>2015/16 2Q</c:v>
                  </c:pt>
                  <c:pt idx="168">
                    <c:v>2016/17 1Q</c:v>
                  </c:pt>
                  <c:pt idx="169">
                    <c:v>2016/17 2Q</c:v>
                  </c:pt>
                </c:lvl>
                <c:lvl>
                  <c:pt idx="0">
                    <c:v>FME</c:v>
                  </c:pt>
                  <c:pt idx="12">
                    <c:v>EBEE</c:v>
                  </c:pt>
                  <c:pt idx="18">
                    <c:v>ETSAB</c:v>
                  </c:pt>
                  <c:pt idx="25">
                    <c:v>ETSETB</c:v>
                  </c:pt>
                  <c:pt idx="37">
                    <c:v>ETSEIB</c:v>
                  </c:pt>
                  <c:pt idx="49">
                    <c:v>ETSECCPB</c:v>
                  </c:pt>
                  <c:pt idx="58">
                    <c:v>FIB</c:v>
                  </c:pt>
                  <c:pt idx="70">
                    <c:v>FNB</c:v>
                  </c:pt>
                  <c:pt idx="80">
                    <c:v>ETSAV</c:v>
                  </c:pt>
                  <c:pt idx="92">
                    <c:v>EEBE</c:v>
                  </c:pt>
                  <c:pt idx="104">
                    <c:v>EETAC</c:v>
                  </c:pt>
                  <c:pt idx="116">
                    <c:v>EPSEB</c:v>
                  </c:pt>
                  <c:pt idx="124">
                    <c:v>EPSEM</c:v>
                  </c:pt>
                  <c:pt idx="136">
                    <c:v>EPSEVG</c:v>
                  </c:pt>
                  <c:pt idx="148">
                    <c:v>FOOT</c:v>
                  </c:pt>
                  <c:pt idx="160">
                    <c:v>ESAB</c:v>
                  </c:pt>
                </c:lvl>
              </c:multiLvlStrCache>
            </c:multiLvlStrRef>
          </c:cat>
          <c:val>
            <c:numRef>
              <c:f>participacio!$O$55:$O$224</c:f>
              <c:numCache>
                <c:formatCode>General</c:formatCode>
                <c:ptCount val="170"/>
                <c:pt idx="7" formatCode="0.00%">
                  <c:v>0.60312500000000002</c:v>
                </c:pt>
                <c:pt idx="13" formatCode="0.00%">
                  <c:v>0.42077804810755226</c:v>
                </c:pt>
                <c:pt idx="20" formatCode="0.00%">
                  <c:v>0.24653054379271308</c:v>
                </c:pt>
                <c:pt idx="32" formatCode="0.00%">
                  <c:v>0.53934041501976282</c:v>
                </c:pt>
                <c:pt idx="44" formatCode="0.00%">
                  <c:v>0.37662702500234102</c:v>
                </c:pt>
                <c:pt idx="53" formatCode="0.00%">
                  <c:v>0.34601480461353074</c:v>
                </c:pt>
                <c:pt idx="65" formatCode="0.00%">
                  <c:v>0.49125874125874125</c:v>
                </c:pt>
                <c:pt idx="75" formatCode="0.00%">
                  <c:v>0.45136730888750776</c:v>
                </c:pt>
                <c:pt idx="87" formatCode="0.00%">
                  <c:v>0.39745139986977956</c:v>
                </c:pt>
                <c:pt idx="99" formatCode="0.00%">
                  <c:v>0.41882078488918989</c:v>
                </c:pt>
                <c:pt idx="111" formatCode="0.00%">
                  <c:v>0.33911990310859913</c:v>
                </c:pt>
                <c:pt idx="119" formatCode="0.00%">
                  <c:v>0.61865069028392805</c:v>
                </c:pt>
                <c:pt idx="131" formatCode="0.00%">
                  <c:v>0.41641198044009781</c:v>
                </c:pt>
                <c:pt idx="143" formatCode="0.00%">
                  <c:v>0.30505400930379245</c:v>
                </c:pt>
                <c:pt idx="155" formatCode="0.00%">
                  <c:v>0.56949569495694952</c:v>
                </c:pt>
                <c:pt idx="167" formatCode="0.00%">
                  <c:v>0.44301886792452833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2138-44C8-BCDD-572662758AE5}"/>
            </c:ext>
          </c:extLst>
        </c:ser>
        <c:ser>
          <c:idx val="11"/>
          <c:order val="1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5">
                  <a:lumMod val="40000"/>
                  <a:lumOff val="60000"/>
                </a:schemeClr>
              </a:solidFill>
            </a:ln>
          </c:spPr>
          <c:invertIfNegative val="0"/>
          <c:dLbls>
            <c:dLbl>
              <c:idx val="9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CA-428B-B28E-B982A45054A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participacio!$E$55:$F$224</c:f>
              <c:multiLvlStrCache>
                <c:ptCount val="170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8">
                    <c:v>2016/17 1Q</c:v>
                  </c:pt>
                  <c:pt idx="9">
                    <c:v>2016/17 2Q</c:v>
                  </c:pt>
                  <c:pt idx="10">
                    <c:v>2017/18 1Q</c:v>
                  </c:pt>
                  <c:pt idx="13">
                    <c:v>2015/16 2Q</c:v>
                  </c:pt>
                  <c:pt idx="14">
                    <c:v>2016/17 1Q</c:v>
                  </c:pt>
                  <c:pt idx="15">
                    <c:v>2016/17 2Q</c:v>
                  </c:pt>
                  <c:pt idx="16">
                    <c:v>2017/18 1Q</c:v>
                  </c:pt>
                  <c:pt idx="18">
                    <c:v>2014/15 2Q</c:v>
                  </c:pt>
                  <c:pt idx="19">
                    <c:v>2015/16 1Q</c:v>
                  </c:pt>
                  <c:pt idx="20">
                    <c:v>2015/16 2Q</c:v>
                  </c:pt>
                  <c:pt idx="21">
                    <c:v>2016/17 1Q</c:v>
                  </c:pt>
                  <c:pt idx="22">
                    <c:v>2016/17 2Q</c:v>
                  </c:pt>
                  <c:pt idx="23">
                    <c:v>2017/18 1Q</c:v>
                  </c:pt>
                  <c:pt idx="25">
                    <c:v>2011/12 1Q</c:v>
                  </c:pt>
                  <c:pt idx="26">
                    <c:v>2011/12 2Q</c:v>
                  </c:pt>
                  <c:pt idx="27">
                    <c:v>2012/13 1Q</c:v>
                  </c:pt>
                  <c:pt idx="28">
                    <c:v>2013/14 1Q</c:v>
                  </c:pt>
                  <c:pt idx="29">
                    <c:v>2013/14 2Q</c:v>
                  </c:pt>
                  <c:pt idx="30">
                    <c:v>2014/15 2Q</c:v>
                  </c:pt>
                  <c:pt idx="31">
                    <c:v>2015/16 1Q</c:v>
                  </c:pt>
                  <c:pt idx="32">
                    <c:v>2015/16 2Q</c:v>
                  </c:pt>
                  <c:pt idx="33">
                    <c:v>2016/17 1Q</c:v>
                  </c:pt>
                  <c:pt idx="34">
                    <c:v>2016/17 2Q</c:v>
                  </c:pt>
                  <c:pt idx="35">
                    <c:v>2017/18 1Q</c:v>
                  </c:pt>
                  <c:pt idx="37">
                    <c:v>2011/12 1Q</c:v>
                  </c:pt>
                  <c:pt idx="38">
                    <c:v>2011/12 2Q</c:v>
                  </c:pt>
                  <c:pt idx="39">
                    <c:v>2012/13 1Q</c:v>
                  </c:pt>
                  <c:pt idx="40">
                    <c:v>2013/14 1Q</c:v>
                  </c:pt>
                  <c:pt idx="41">
                    <c:v>2013/14 2Q</c:v>
                  </c:pt>
                  <c:pt idx="42">
                    <c:v>2014/15 2Q</c:v>
                  </c:pt>
                  <c:pt idx="43">
                    <c:v>2015/16 1Q</c:v>
                  </c:pt>
                  <c:pt idx="44">
                    <c:v>2015/16 2Q</c:v>
                  </c:pt>
                  <c:pt idx="45">
                    <c:v>2016/17 1Q</c:v>
                  </c:pt>
                  <c:pt idx="46">
                    <c:v>2016/17 2Q</c:v>
                  </c:pt>
                  <c:pt idx="47">
                    <c:v>2017/18 1Q</c:v>
                  </c:pt>
                  <c:pt idx="49">
                    <c:v>2013/14 1Q</c:v>
                  </c:pt>
                  <c:pt idx="50">
                    <c:v>2013/14 2Q</c:v>
                  </c:pt>
                  <c:pt idx="51">
                    <c:v>2014/15 2Q</c:v>
                  </c:pt>
                  <c:pt idx="52">
                    <c:v>2015/16 1Q</c:v>
                  </c:pt>
                  <c:pt idx="53">
                    <c:v>2015/16 2Q</c:v>
                  </c:pt>
                  <c:pt idx="54">
                    <c:v>2016/17 1Q</c:v>
                  </c:pt>
                  <c:pt idx="55">
                    <c:v>2016/17 2Q</c:v>
                  </c:pt>
                  <c:pt idx="56">
                    <c:v>2017/18 1Q</c:v>
                  </c:pt>
                  <c:pt idx="58">
                    <c:v>2011/12 1Q</c:v>
                  </c:pt>
                  <c:pt idx="59">
                    <c:v>2011/12 2Q</c:v>
                  </c:pt>
                  <c:pt idx="60">
                    <c:v>2012/13 1Q</c:v>
                  </c:pt>
                  <c:pt idx="61">
                    <c:v>2013/14 1Q</c:v>
                  </c:pt>
                  <c:pt idx="62">
                    <c:v>2013/14 2Q</c:v>
                  </c:pt>
                  <c:pt idx="63">
                    <c:v>2014/15 2Q</c:v>
                  </c:pt>
                  <c:pt idx="64">
                    <c:v>2015/16 1Q</c:v>
                  </c:pt>
                  <c:pt idx="65">
                    <c:v>2015/16 2Q</c:v>
                  </c:pt>
                  <c:pt idx="66">
                    <c:v>2016/17 1Q</c:v>
                  </c:pt>
                  <c:pt idx="67">
                    <c:v>2016/17 2Q</c:v>
                  </c:pt>
                  <c:pt idx="68">
                    <c:v>2017/18 1Q</c:v>
                  </c:pt>
                  <c:pt idx="70">
                    <c:v>2012/13 1Q</c:v>
                  </c:pt>
                  <c:pt idx="71">
                    <c:v>2013/14 1Q</c:v>
                  </c:pt>
                  <c:pt idx="72">
                    <c:v>2013/14 2Q</c:v>
                  </c:pt>
                  <c:pt idx="73">
                    <c:v>2014/15 2Q</c:v>
                  </c:pt>
                  <c:pt idx="74">
                    <c:v>2015/16 1Q</c:v>
                  </c:pt>
                  <c:pt idx="75">
                    <c:v>2015/16 2Q</c:v>
                  </c:pt>
                  <c:pt idx="76">
                    <c:v>2016/17 1Q</c:v>
                  </c:pt>
                  <c:pt idx="77">
                    <c:v>2016/17 2Q</c:v>
                  </c:pt>
                  <c:pt idx="78">
                    <c:v>2017/18 1Q</c:v>
                  </c:pt>
                  <c:pt idx="80">
                    <c:v>2011/12 1Q</c:v>
                  </c:pt>
                  <c:pt idx="81">
                    <c:v>2011/12 2Q</c:v>
                  </c:pt>
                  <c:pt idx="82">
                    <c:v>2012/13 1Q</c:v>
                  </c:pt>
                  <c:pt idx="83">
                    <c:v>2013/14 1Q</c:v>
                  </c:pt>
                  <c:pt idx="84">
                    <c:v>2013/14 2Q</c:v>
                  </c:pt>
                  <c:pt idx="85">
                    <c:v>2014/15 2Q</c:v>
                  </c:pt>
                  <c:pt idx="86">
                    <c:v>2015/16 1Q</c:v>
                  </c:pt>
                  <c:pt idx="87">
                    <c:v>2015/16 2Q</c:v>
                  </c:pt>
                  <c:pt idx="88">
                    <c:v>2016/17 1Q</c:v>
                  </c:pt>
                  <c:pt idx="89">
                    <c:v>2016/17 2Q</c:v>
                  </c:pt>
                  <c:pt idx="90">
                    <c:v>2017/18 1Q</c:v>
                  </c:pt>
                  <c:pt idx="92">
                    <c:v>2011/12 1Q</c:v>
                  </c:pt>
                  <c:pt idx="93">
                    <c:v>2011/12 2Q</c:v>
                  </c:pt>
                  <c:pt idx="94">
                    <c:v>2012/13 1Q</c:v>
                  </c:pt>
                  <c:pt idx="95">
                    <c:v>2013/14 1Q</c:v>
                  </c:pt>
                  <c:pt idx="96">
                    <c:v>2013/14 2Q</c:v>
                  </c:pt>
                  <c:pt idx="97">
                    <c:v>2014/15 2Q</c:v>
                  </c:pt>
                  <c:pt idx="98">
                    <c:v>2015/16 1Q</c:v>
                  </c:pt>
                  <c:pt idx="99">
                    <c:v>2015/16 2Q</c:v>
                  </c:pt>
                  <c:pt idx="100">
                    <c:v>2016/17 1Q</c:v>
                  </c:pt>
                  <c:pt idx="101">
                    <c:v>2016/17 2Q</c:v>
                  </c:pt>
                  <c:pt idx="102">
                    <c:v>2017/18 1Q</c:v>
                  </c:pt>
                  <c:pt idx="104">
                    <c:v>2011/12 1Q</c:v>
                  </c:pt>
                  <c:pt idx="105">
                    <c:v>2011/12 2Q</c:v>
                  </c:pt>
                  <c:pt idx="106">
                    <c:v>2012/13 1Q</c:v>
                  </c:pt>
                  <c:pt idx="107">
                    <c:v>2013/14 1Q</c:v>
                  </c:pt>
                  <c:pt idx="108">
                    <c:v>2013/14 2Q</c:v>
                  </c:pt>
                  <c:pt idx="109">
                    <c:v>2014/15 2Q</c:v>
                  </c:pt>
                  <c:pt idx="110">
                    <c:v>2015/16 1Q</c:v>
                  </c:pt>
                  <c:pt idx="111">
                    <c:v>2015/16 2Q</c:v>
                  </c:pt>
                  <c:pt idx="112">
                    <c:v>2016/17 1Q</c:v>
                  </c:pt>
                  <c:pt idx="113">
                    <c:v>2016/17 2Q</c:v>
                  </c:pt>
                  <c:pt idx="114">
                    <c:v>2017/18 1Q</c:v>
                  </c:pt>
                  <c:pt idx="116">
                    <c:v>2013/14 2Q</c:v>
                  </c:pt>
                  <c:pt idx="117">
                    <c:v>2014/15 2Q</c:v>
                  </c:pt>
                  <c:pt idx="118">
                    <c:v>2015/16 1Q</c:v>
                  </c:pt>
                  <c:pt idx="119">
                    <c:v>2015/16 2Q</c:v>
                  </c:pt>
                  <c:pt idx="120">
                    <c:v>2016/17 1Q</c:v>
                  </c:pt>
                  <c:pt idx="121">
                    <c:v>2016/17 2Q</c:v>
                  </c:pt>
                  <c:pt idx="122">
                    <c:v>2017/18 1Q</c:v>
                  </c:pt>
                  <c:pt idx="124">
                    <c:v>2011/12 1Q</c:v>
                  </c:pt>
                  <c:pt idx="125">
                    <c:v>2011/12 2Q</c:v>
                  </c:pt>
                  <c:pt idx="126">
                    <c:v>2012/13 1Q</c:v>
                  </c:pt>
                  <c:pt idx="127">
                    <c:v>2013/14 1Q</c:v>
                  </c:pt>
                  <c:pt idx="128">
                    <c:v>2013/14 2Q</c:v>
                  </c:pt>
                  <c:pt idx="129">
                    <c:v>2014/15 2Q</c:v>
                  </c:pt>
                  <c:pt idx="130">
                    <c:v>2015/16 1Q</c:v>
                  </c:pt>
                  <c:pt idx="131">
                    <c:v>2015/16 2Q</c:v>
                  </c:pt>
                  <c:pt idx="132">
                    <c:v>2016/17 1Q</c:v>
                  </c:pt>
                  <c:pt idx="133">
                    <c:v>2016/17 2Q</c:v>
                  </c:pt>
                  <c:pt idx="134">
                    <c:v>2017/18 1Q</c:v>
                  </c:pt>
                  <c:pt idx="136">
                    <c:v>2011/12 1Q</c:v>
                  </c:pt>
                  <c:pt idx="137">
                    <c:v>2011/12 2Q</c:v>
                  </c:pt>
                  <c:pt idx="138">
                    <c:v>2012/13 1Q</c:v>
                  </c:pt>
                  <c:pt idx="139">
                    <c:v>2013/14 1Q</c:v>
                  </c:pt>
                  <c:pt idx="140">
                    <c:v>2013/14 2Q</c:v>
                  </c:pt>
                  <c:pt idx="141">
                    <c:v>2014/15 2Q</c:v>
                  </c:pt>
                  <c:pt idx="142">
                    <c:v>2015/16 1Q</c:v>
                  </c:pt>
                  <c:pt idx="143">
                    <c:v>2015/16 2Q</c:v>
                  </c:pt>
                  <c:pt idx="144">
                    <c:v>2016/17 1Q</c:v>
                  </c:pt>
                  <c:pt idx="145">
                    <c:v>2016/17 2Q</c:v>
                  </c:pt>
                  <c:pt idx="146">
                    <c:v>2017/18 1Q</c:v>
                  </c:pt>
                  <c:pt idx="148">
                    <c:v>2011/12 1Q</c:v>
                  </c:pt>
                  <c:pt idx="149">
                    <c:v>2011/12 2Q</c:v>
                  </c:pt>
                  <c:pt idx="150">
                    <c:v>2012/13 1Q</c:v>
                  </c:pt>
                  <c:pt idx="151">
                    <c:v>2013/14 1Q</c:v>
                  </c:pt>
                  <c:pt idx="152">
                    <c:v>2013/14 2Q</c:v>
                  </c:pt>
                  <c:pt idx="153">
                    <c:v>2014/15 2Q</c:v>
                  </c:pt>
                  <c:pt idx="154">
                    <c:v>2015/16 1Q</c:v>
                  </c:pt>
                  <c:pt idx="155">
                    <c:v>2015/16 2Q</c:v>
                  </c:pt>
                  <c:pt idx="156">
                    <c:v>2016/17 1Q</c:v>
                  </c:pt>
                  <c:pt idx="157">
                    <c:v>2016/17 2Q</c:v>
                  </c:pt>
                  <c:pt idx="158">
                    <c:v>2017/18 1Q</c:v>
                  </c:pt>
                  <c:pt idx="160">
                    <c:v>2011/12 1Q</c:v>
                  </c:pt>
                  <c:pt idx="161">
                    <c:v>2011/12 2Q</c:v>
                  </c:pt>
                  <c:pt idx="162">
                    <c:v>2012/13 1Q</c:v>
                  </c:pt>
                  <c:pt idx="163">
                    <c:v>2013/14 1Q</c:v>
                  </c:pt>
                  <c:pt idx="164">
                    <c:v>2013/14 2Q</c:v>
                  </c:pt>
                  <c:pt idx="165">
                    <c:v>2014/15 2Q</c:v>
                  </c:pt>
                  <c:pt idx="166">
                    <c:v>2015/16 1Q</c:v>
                  </c:pt>
                  <c:pt idx="167">
                    <c:v>2015/16 2Q</c:v>
                  </c:pt>
                  <c:pt idx="168">
                    <c:v>2016/17 1Q</c:v>
                  </c:pt>
                  <c:pt idx="169">
                    <c:v>2016/17 2Q</c:v>
                  </c:pt>
                </c:lvl>
                <c:lvl>
                  <c:pt idx="0">
                    <c:v>FME</c:v>
                  </c:pt>
                  <c:pt idx="12">
                    <c:v>EBEE</c:v>
                  </c:pt>
                  <c:pt idx="18">
                    <c:v>ETSAB</c:v>
                  </c:pt>
                  <c:pt idx="25">
                    <c:v>ETSETB</c:v>
                  </c:pt>
                  <c:pt idx="37">
                    <c:v>ETSEIB</c:v>
                  </c:pt>
                  <c:pt idx="49">
                    <c:v>ETSECCPB</c:v>
                  </c:pt>
                  <c:pt idx="58">
                    <c:v>FIB</c:v>
                  </c:pt>
                  <c:pt idx="70">
                    <c:v>FNB</c:v>
                  </c:pt>
                  <c:pt idx="80">
                    <c:v>ETSAV</c:v>
                  </c:pt>
                  <c:pt idx="92">
                    <c:v>EEBE</c:v>
                  </c:pt>
                  <c:pt idx="104">
                    <c:v>EETAC</c:v>
                  </c:pt>
                  <c:pt idx="116">
                    <c:v>EPSEB</c:v>
                  </c:pt>
                  <c:pt idx="124">
                    <c:v>EPSEM</c:v>
                  </c:pt>
                  <c:pt idx="136">
                    <c:v>EPSEVG</c:v>
                  </c:pt>
                  <c:pt idx="148">
                    <c:v>FOOT</c:v>
                  </c:pt>
                  <c:pt idx="160">
                    <c:v>ESAB</c:v>
                  </c:pt>
                </c:lvl>
              </c:multiLvlStrCache>
            </c:multiLvlStrRef>
          </c:cat>
          <c:val>
            <c:numRef>
              <c:f>participacio!$P$55:$P$224</c:f>
              <c:numCache>
                <c:formatCode>General</c:formatCode>
                <c:ptCount val="170"/>
                <c:pt idx="8" formatCode="0.00%">
                  <c:v>0.56341161928306549</c:v>
                </c:pt>
                <c:pt idx="14" formatCode="0.00%">
                  <c:v>0.38900579213397835</c:v>
                </c:pt>
                <c:pt idx="21" formatCode="0.00%">
                  <c:v>0.37698429407554002</c:v>
                </c:pt>
                <c:pt idx="33" formatCode="0.00%">
                  <c:v>0.50880172072225049</c:v>
                </c:pt>
                <c:pt idx="45" formatCode="0.00%">
                  <c:v>0.32561569435340387</c:v>
                </c:pt>
                <c:pt idx="54" formatCode="0.00%">
                  <c:v>0.33409886892116897</c:v>
                </c:pt>
                <c:pt idx="66" formatCode="0.00%">
                  <c:v>0.56684272834896643</c:v>
                </c:pt>
                <c:pt idx="76" formatCode="0.00%">
                  <c:v>0.40686122322260165</c:v>
                </c:pt>
                <c:pt idx="88" formatCode="0.00%">
                  <c:v>0.44280618311533887</c:v>
                </c:pt>
                <c:pt idx="100" formatCode="0.00%">
                  <c:v>0.39774927395934173</c:v>
                </c:pt>
                <c:pt idx="112" formatCode="0.00%">
                  <c:v>0.43779869659666909</c:v>
                </c:pt>
                <c:pt idx="120" formatCode="0.00%">
                  <c:v>0.51120399396261462</c:v>
                </c:pt>
                <c:pt idx="132" formatCode="0.00%">
                  <c:v>0.4454101860323269</c:v>
                </c:pt>
                <c:pt idx="144" formatCode="0.00%">
                  <c:v>0.30688192639211931</c:v>
                </c:pt>
                <c:pt idx="156" formatCode="0.00%">
                  <c:v>0.63285123966942147</c:v>
                </c:pt>
                <c:pt idx="168" formatCode="0.00%">
                  <c:v>0.4950962135319677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D-2138-44C8-BCDD-572662758AE5}"/>
            </c:ext>
          </c:extLst>
        </c:ser>
        <c:ser>
          <c:idx val="12"/>
          <c:order val="12"/>
          <c:spPr>
            <a:solidFill>
              <a:schemeClr val="accent6">
                <a:lumMod val="60000"/>
                <a:lumOff val="40000"/>
              </a:schemeClr>
            </a:solidFill>
            <a:ln cmpd="dbl">
              <a:solidFill>
                <a:schemeClr val="accent6">
                  <a:lumMod val="75000"/>
                </a:schemeClr>
              </a:solidFill>
              <a:prstDash val="sysDash"/>
            </a:ln>
          </c:spPr>
          <c:invertIfNegative val="0"/>
          <c:cat>
            <c:multiLvlStrRef>
              <c:f>participacio!$E$55:$F$225</c:f>
              <c:multiLvlStrCache>
                <c:ptCount val="171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8">
                    <c:v>2016/17 1Q</c:v>
                  </c:pt>
                  <c:pt idx="9">
                    <c:v>2016/17 2Q</c:v>
                  </c:pt>
                  <c:pt idx="10">
                    <c:v>2017/18 1Q</c:v>
                  </c:pt>
                  <c:pt idx="13">
                    <c:v>2015/16 2Q</c:v>
                  </c:pt>
                  <c:pt idx="14">
                    <c:v>2016/17 1Q</c:v>
                  </c:pt>
                  <c:pt idx="15">
                    <c:v>2016/17 2Q</c:v>
                  </c:pt>
                  <c:pt idx="16">
                    <c:v>2017/18 1Q</c:v>
                  </c:pt>
                  <c:pt idx="18">
                    <c:v>2014/15 2Q</c:v>
                  </c:pt>
                  <c:pt idx="19">
                    <c:v>2015/16 1Q</c:v>
                  </c:pt>
                  <c:pt idx="20">
                    <c:v>2015/16 2Q</c:v>
                  </c:pt>
                  <c:pt idx="21">
                    <c:v>2016/17 1Q</c:v>
                  </c:pt>
                  <c:pt idx="22">
                    <c:v>2016/17 2Q</c:v>
                  </c:pt>
                  <c:pt idx="23">
                    <c:v>2017/18 1Q</c:v>
                  </c:pt>
                  <c:pt idx="25">
                    <c:v>2011/12 1Q</c:v>
                  </c:pt>
                  <c:pt idx="26">
                    <c:v>2011/12 2Q</c:v>
                  </c:pt>
                  <c:pt idx="27">
                    <c:v>2012/13 1Q</c:v>
                  </c:pt>
                  <c:pt idx="28">
                    <c:v>2013/14 1Q</c:v>
                  </c:pt>
                  <c:pt idx="29">
                    <c:v>2013/14 2Q</c:v>
                  </c:pt>
                  <c:pt idx="30">
                    <c:v>2014/15 2Q</c:v>
                  </c:pt>
                  <c:pt idx="31">
                    <c:v>2015/16 1Q</c:v>
                  </c:pt>
                  <c:pt idx="32">
                    <c:v>2015/16 2Q</c:v>
                  </c:pt>
                  <c:pt idx="33">
                    <c:v>2016/17 1Q</c:v>
                  </c:pt>
                  <c:pt idx="34">
                    <c:v>2016/17 2Q</c:v>
                  </c:pt>
                  <c:pt idx="35">
                    <c:v>2017/18 1Q</c:v>
                  </c:pt>
                  <c:pt idx="37">
                    <c:v>2011/12 1Q</c:v>
                  </c:pt>
                  <c:pt idx="38">
                    <c:v>2011/12 2Q</c:v>
                  </c:pt>
                  <c:pt idx="39">
                    <c:v>2012/13 1Q</c:v>
                  </c:pt>
                  <c:pt idx="40">
                    <c:v>2013/14 1Q</c:v>
                  </c:pt>
                  <c:pt idx="41">
                    <c:v>2013/14 2Q</c:v>
                  </c:pt>
                  <c:pt idx="42">
                    <c:v>2014/15 2Q</c:v>
                  </c:pt>
                  <c:pt idx="43">
                    <c:v>2015/16 1Q</c:v>
                  </c:pt>
                  <c:pt idx="44">
                    <c:v>2015/16 2Q</c:v>
                  </c:pt>
                  <c:pt idx="45">
                    <c:v>2016/17 1Q</c:v>
                  </c:pt>
                  <c:pt idx="46">
                    <c:v>2016/17 2Q</c:v>
                  </c:pt>
                  <c:pt idx="47">
                    <c:v>2017/18 1Q</c:v>
                  </c:pt>
                  <c:pt idx="49">
                    <c:v>2013/14 1Q</c:v>
                  </c:pt>
                  <c:pt idx="50">
                    <c:v>2013/14 2Q</c:v>
                  </c:pt>
                  <c:pt idx="51">
                    <c:v>2014/15 2Q</c:v>
                  </c:pt>
                  <c:pt idx="52">
                    <c:v>2015/16 1Q</c:v>
                  </c:pt>
                  <c:pt idx="53">
                    <c:v>2015/16 2Q</c:v>
                  </c:pt>
                  <c:pt idx="54">
                    <c:v>2016/17 1Q</c:v>
                  </c:pt>
                  <c:pt idx="55">
                    <c:v>2016/17 2Q</c:v>
                  </c:pt>
                  <c:pt idx="56">
                    <c:v>2017/18 1Q</c:v>
                  </c:pt>
                  <c:pt idx="58">
                    <c:v>2011/12 1Q</c:v>
                  </c:pt>
                  <c:pt idx="59">
                    <c:v>2011/12 2Q</c:v>
                  </c:pt>
                  <c:pt idx="60">
                    <c:v>2012/13 1Q</c:v>
                  </c:pt>
                  <c:pt idx="61">
                    <c:v>2013/14 1Q</c:v>
                  </c:pt>
                  <c:pt idx="62">
                    <c:v>2013/14 2Q</c:v>
                  </c:pt>
                  <c:pt idx="63">
                    <c:v>2014/15 2Q</c:v>
                  </c:pt>
                  <c:pt idx="64">
                    <c:v>2015/16 1Q</c:v>
                  </c:pt>
                  <c:pt idx="65">
                    <c:v>2015/16 2Q</c:v>
                  </c:pt>
                  <c:pt idx="66">
                    <c:v>2016/17 1Q</c:v>
                  </c:pt>
                  <c:pt idx="67">
                    <c:v>2016/17 2Q</c:v>
                  </c:pt>
                  <c:pt idx="68">
                    <c:v>2017/18 1Q</c:v>
                  </c:pt>
                  <c:pt idx="70">
                    <c:v>2012/13 1Q</c:v>
                  </c:pt>
                  <c:pt idx="71">
                    <c:v>2013/14 1Q</c:v>
                  </c:pt>
                  <c:pt idx="72">
                    <c:v>2013/14 2Q</c:v>
                  </c:pt>
                  <c:pt idx="73">
                    <c:v>2014/15 2Q</c:v>
                  </c:pt>
                  <c:pt idx="74">
                    <c:v>2015/16 1Q</c:v>
                  </c:pt>
                  <c:pt idx="75">
                    <c:v>2015/16 2Q</c:v>
                  </c:pt>
                  <c:pt idx="76">
                    <c:v>2016/17 1Q</c:v>
                  </c:pt>
                  <c:pt idx="77">
                    <c:v>2016/17 2Q</c:v>
                  </c:pt>
                  <c:pt idx="78">
                    <c:v>2017/18 1Q</c:v>
                  </c:pt>
                  <c:pt idx="80">
                    <c:v>2011/12 1Q</c:v>
                  </c:pt>
                  <c:pt idx="81">
                    <c:v>2011/12 2Q</c:v>
                  </c:pt>
                  <c:pt idx="82">
                    <c:v>2012/13 1Q</c:v>
                  </c:pt>
                  <c:pt idx="83">
                    <c:v>2013/14 1Q</c:v>
                  </c:pt>
                  <c:pt idx="84">
                    <c:v>2013/14 2Q</c:v>
                  </c:pt>
                  <c:pt idx="85">
                    <c:v>2014/15 2Q</c:v>
                  </c:pt>
                  <c:pt idx="86">
                    <c:v>2015/16 1Q</c:v>
                  </c:pt>
                  <c:pt idx="87">
                    <c:v>2015/16 2Q</c:v>
                  </c:pt>
                  <c:pt idx="88">
                    <c:v>2016/17 1Q</c:v>
                  </c:pt>
                  <c:pt idx="89">
                    <c:v>2016/17 2Q</c:v>
                  </c:pt>
                  <c:pt idx="90">
                    <c:v>2017/18 1Q</c:v>
                  </c:pt>
                  <c:pt idx="92">
                    <c:v>2011/12 1Q</c:v>
                  </c:pt>
                  <c:pt idx="93">
                    <c:v>2011/12 2Q</c:v>
                  </c:pt>
                  <c:pt idx="94">
                    <c:v>2012/13 1Q</c:v>
                  </c:pt>
                  <c:pt idx="95">
                    <c:v>2013/14 1Q</c:v>
                  </c:pt>
                  <c:pt idx="96">
                    <c:v>2013/14 2Q</c:v>
                  </c:pt>
                  <c:pt idx="97">
                    <c:v>2014/15 2Q</c:v>
                  </c:pt>
                  <c:pt idx="98">
                    <c:v>2015/16 1Q</c:v>
                  </c:pt>
                  <c:pt idx="99">
                    <c:v>2015/16 2Q</c:v>
                  </c:pt>
                  <c:pt idx="100">
                    <c:v>2016/17 1Q</c:v>
                  </c:pt>
                  <c:pt idx="101">
                    <c:v>2016/17 2Q</c:v>
                  </c:pt>
                  <c:pt idx="102">
                    <c:v>2017/18 1Q</c:v>
                  </c:pt>
                  <c:pt idx="104">
                    <c:v>2011/12 1Q</c:v>
                  </c:pt>
                  <c:pt idx="105">
                    <c:v>2011/12 2Q</c:v>
                  </c:pt>
                  <c:pt idx="106">
                    <c:v>2012/13 1Q</c:v>
                  </c:pt>
                  <c:pt idx="107">
                    <c:v>2013/14 1Q</c:v>
                  </c:pt>
                  <c:pt idx="108">
                    <c:v>2013/14 2Q</c:v>
                  </c:pt>
                  <c:pt idx="109">
                    <c:v>2014/15 2Q</c:v>
                  </c:pt>
                  <c:pt idx="110">
                    <c:v>2015/16 1Q</c:v>
                  </c:pt>
                  <c:pt idx="111">
                    <c:v>2015/16 2Q</c:v>
                  </c:pt>
                  <c:pt idx="112">
                    <c:v>2016/17 1Q</c:v>
                  </c:pt>
                  <c:pt idx="113">
                    <c:v>2016/17 2Q</c:v>
                  </c:pt>
                  <c:pt idx="114">
                    <c:v>2017/18 1Q</c:v>
                  </c:pt>
                  <c:pt idx="116">
                    <c:v>2013/14 2Q</c:v>
                  </c:pt>
                  <c:pt idx="117">
                    <c:v>2014/15 2Q</c:v>
                  </c:pt>
                  <c:pt idx="118">
                    <c:v>2015/16 1Q</c:v>
                  </c:pt>
                  <c:pt idx="119">
                    <c:v>2015/16 2Q</c:v>
                  </c:pt>
                  <c:pt idx="120">
                    <c:v>2016/17 1Q</c:v>
                  </c:pt>
                  <c:pt idx="121">
                    <c:v>2016/17 2Q</c:v>
                  </c:pt>
                  <c:pt idx="122">
                    <c:v>2017/18 1Q</c:v>
                  </c:pt>
                  <c:pt idx="124">
                    <c:v>2011/12 1Q</c:v>
                  </c:pt>
                  <c:pt idx="125">
                    <c:v>2011/12 2Q</c:v>
                  </c:pt>
                  <c:pt idx="126">
                    <c:v>2012/13 1Q</c:v>
                  </c:pt>
                  <c:pt idx="127">
                    <c:v>2013/14 1Q</c:v>
                  </c:pt>
                  <c:pt idx="128">
                    <c:v>2013/14 2Q</c:v>
                  </c:pt>
                  <c:pt idx="129">
                    <c:v>2014/15 2Q</c:v>
                  </c:pt>
                  <c:pt idx="130">
                    <c:v>2015/16 1Q</c:v>
                  </c:pt>
                  <c:pt idx="131">
                    <c:v>2015/16 2Q</c:v>
                  </c:pt>
                  <c:pt idx="132">
                    <c:v>2016/17 1Q</c:v>
                  </c:pt>
                  <c:pt idx="133">
                    <c:v>2016/17 2Q</c:v>
                  </c:pt>
                  <c:pt idx="134">
                    <c:v>2017/18 1Q</c:v>
                  </c:pt>
                  <c:pt idx="136">
                    <c:v>2011/12 1Q</c:v>
                  </c:pt>
                  <c:pt idx="137">
                    <c:v>2011/12 2Q</c:v>
                  </c:pt>
                  <c:pt idx="138">
                    <c:v>2012/13 1Q</c:v>
                  </c:pt>
                  <c:pt idx="139">
                    <c:v>2013/14 1Q</c:v>
                  </c:pt>
                  <c:pt idx="140">
                    <c:v>2013/14 2Q</c:v>
                  </c:pt>
                  <c:pt idx="141">
                    <c:v>2014/15 2Q</c:v>
                  </c:pt>
                  <c:pt idx="142">
                    <c:v>2015/16 1Q</c:v>
                  </c:pt>
                  <c:pt idx="143">
                    <c:v>2015/16 2Q</c:v>
                  </c:pt>
                  <c:pt idx="144">
                    <c:v>2016/17 1Q</c:v>
                  </c:pt>
                  <c:pt idx="145">
                    <c:v>2016/17 2Q</c:v>
                  </c:pt>
                  <c:pt idx="146">
                    <c:v>2017/18 1Q</c:v>
                  </c:pt>
                  <c:pt idx="148">
                    <c:v>2011/12 1Q</c:v>
                  </c:pt>
                  <c:pt idx="149">
                    <c:v>2011/12 2Q</c:v>
                  </c:pt>
                  <c:pt idx="150">
                    <c:v>2012/13 1Q</c:v>
                  </c:pt>
                  <c:pt idx="151">
                    <c:v>2013/14 1Q</c:v>
                  </c:pt>
                  <c:pt idx="152">
                    <c:v>2013/14 2Q</c:v>
                  </c:pt>
                  <c:pt idx="153">
                    <c:v>2014/15 2Q</c:v>
                  </c:pt>
                  <c:pt idx="154">
                    <c:v>2015/16 1Q</c:v>
                  </c:pt>
                  <c:pt idx="155">
                    <c:v>2015/16 2Q</c:v>
                  </c:pt>
                  <c:pt idx="156">
                    <c:v>2016/17 1Q</c:v>
                  </c:pt>
                  <c:pt idx="157">
                    <c:v>2016/17 2Q</c:v>
                  </c:pt>
                  <c:pt idx="158">
                    <c:v>2017/18 1Q</c:v>
                  </c:pt>
                  <c:pt idx="160">
                    <c:v>2011/12 1Q</c:v>
                  </c:pt>
                  <c:pt idx="161">
                    <c:v>2011/12 2Q</c:v>
                  </c:pt>
                  <c:pt idx="162">
                    <c:v>2012/13 1Q</c:v>
                  </c:pt>
                  <c:pt idx="163">
                    <c:v>2013/14 1Q</c:v>
                  </c:pt>
                  <c:pt idx="164">
                    <c:v>2013/14 2Q</c:v>
                  </c:pt>
                  <c:pt idx="165">
                    <c:v>2014/15 2Q</c:v>
                  </c:pt>
                  <c:pt idx="166">
                    <c:v>2015/16 1Q</c:v>
                  </c:pt>
                  <c:pt idx="167">
                    <c:v>2015/16 2Q</c:v>
                  </c:pt>
                  <c:pt idx="168">
                    <c:v>2016/17 1Q</c:v>
                  </c:pt>
                  <c:pt idx="169">
                    <c:v>2016/17 2Q</c:v>
                  </c:pt>
                  <c:pt idx="170">
                    <c:v>2017/18 1Q</c:v>
                  </c:pt>
                </c:lvl>
                <c:lvl>
                  <c:pt idx="0">
                    <c:v>FME</c:v>
                  </c:pt>
                  <c:pt idx="12">
                    <c:v>EBEE</c:v>
                  </c:pt>
                  <c:pt idx="18">
                    <c:v>ETSAB</c:v>
                  </c:pt>
                  <c:pt idx="25">
                    <c:v>ETSETB</c:v>
                  </c:pt>
                  <c:pt idx="37">
                    <c:v>ETSEIB</c:v>
                  </c:pt>
                  <c:pt idx="49">
                    <c:v>ETSECCPB</c:v>
                  </c:pt>
                  <c:pt idx="58">
                    <c:v>FIB</c:v>
                  </c:pt>
                  <c:pt idx="70">
                    <c:v>FNB</c:v>
                  </c:pt>
                  <c:pt idx="80">
                    <c:v>ETSAV</c:v>
                  </c:pt>
                  <c:pt idx="92">
                    <c:v>EEBE</c:v>
                  </c:pt>
                  <c:pt idx="104">
                    <c:v>EETAC</c:v>
                  </c:pt>
                  <c:pt idx="116">
                    <c:v>EPSEB</c:v>
                  </c:pt>
                  <c:pt idx="124">
                    <c:v>EPSEM</c:v>
                  </c:pt>
                  <c:pt idx="136">
                    <c:v>EPSEVG</c:v>
                  </c:pt>
                  <c:pt idx="148">
                    <c:v>FOOT</c:v>
                  </c:pt>
                  <c:pt idx="160">
                    <c:v>ESAB</c:v>
                  </c:pt>
                </c:lvl>
              </c:multiLvlStrCache>
            </c:multiLvlStrRef>
          </c:cat>
          <c:val>
            <c:numRef>
              <c:f>participacio!$R$55:$R$225</c:f>
              <c:numCache>
                <c:formatCode>General</c:formatCode>
                <c:ptCount val="171"/>
                <c:pt idx="10" formatCode="0.00%">
                  <c:v>0.60708936595107343</c:v>
                </c:pt>
                <c:pt idx="16" formatCode="0.00%">
                  <c:v>0.44242256509605848</c:v>
                </c:pt>
                <c:pt idx="23" formatCode="0.00%">
                  <c:v>0.47869835153072149</c:v>
                </c:pt>
                <c:pt idx="35" formatCode="0.00%">
                  <c:v>0.52597402597402598</c:v>
                </c:pt>
                <c:pt idx="47" formatCode="0.00%">
                  <c:v>0.38054866280672733</c:v>
                </c:pt>
                <c:pt idx="56" formatCode="0.00%">
                  <c:v>0.32131282776501091</c:v>
                </c:pt>
                <c:pt idx="68" formatCode="0.00%">
                  <c:v>0.51589190107928951</c:v>
                </c:pt>
                <c:pt idx="78" formatCode="0.00%">
                  <c:v>0.41577008106116431</c:v>
                </c:pt>
                <c:pt idx="90" formatCode="0.00%">
                  <c:v>0.42656633127589416</c:v>
                </c:pt>
                <c:pt idx="102" formatCode="0.00%">
                  <c:v>0.43719491859442744</c:v>
                </c:pt>
                <c:pt idx="114" formatCode="0.00%">
                  <c:v>0.40958005249343832</c:v>
                </c:pt>
                <c:pt idx="122" formatCode="0.00%">
                  <c:v>0.49706580097390435</c:v>
                </c:pt>
                <c:pt idx="134" formatCode="0.00%">
                  <c:v>0.46859226023555806</c:v>
                </c:pt>
                <c:pt idx="146" formatCode="0.00%">
                  <c:v>0.37444421643067244</c:v>
                </c:pt>
                <c:pt idx="158" formatCode="0.00%">
                  <c:v>0.51390058972198815</c:v>
                </c:pt>
                <c:pt idx="170" formatCode="0.00%">
                  <c:v>0.46582278481012657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D5-4AE8-918A-E9B049191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06666240"/>
        <c:axId val="406664320"/>
      </c:barChart>
      <c:lineChart>
        <c:grouping val="standard"/>
        <c:varyColors val="0"/>
        <c:ser>
          <c:idx val="6"/>
          <c:order val="6"/>
          <c:spPr>
            <a:ln w="34925" cmpd="dbl">
              <a:solidFill>
                <a:schemeClr val="accent2"/>
              </a:solidFill>
              <a:prstDash val="dash"/>
              <a:headEnd type="none"/>
              <a:tailEnd type="none" w="med" len="med"/>
            </a:ln>
          </c:spPr>
          <c:marker>
            <c:symbol val="diamond"/>
            <c:size val="7"/>
            <c:spPr>
              <a:solidFill>
                <a:schemeClr val="accent2"/>
              </a:solidFill>
              <a:ln>
                <a:noFill/>
              </a:ln>
            </c:spPr>
          </c:marker>
          <c:dLbls>
            <c:dLbl>
              <c:idx val="11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F-2138-44C8-BCDD-572662758AE5}"/>
                </c:ext>
              </c:extLst>
            </c:dLbl>
            <c:dLbl>
              <c:idx val="20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0-2138-44C8-BCDD-572662758AE5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2138-44C8-BCDD-572662758AE5}"/>
                </c:ext>
              </c:extLst>
            </c:dLbl>
            <c:dLbl>
              <c:idx val="29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2-2138-44C8-BCDD-572662758AE5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2138-44C8-BCDD-572662758AE5}"/>
                </c:ext>
              </c:extLst>
            </c:dLbl>
            <c:dLbl>
              <c:idx val="38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4-2138-44C8-BCDD-572662758AE5}"/>
                </c:ext>
              </c:extLst>
            </c:dLbl>
            <c:dLbl>
              <c:idx val="44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5-2138-44C8-BCDD-572662758AE5}"/>
                </c:ext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2138-44C8-BCDD-572662758AE5}"/>
                </c:ext>
              </c:extLst>
            </c:dLbl>
            <c:dLbl>
              <c:idx val="53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7-2138-44C8-BCDD-572662758AE5}"/>
                </c:ext>
              </c:extLst>
            </c:dLbl>
            <c:dLbl>
              <c:idx val="5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2138-44C8-BCDD-572662758AE5}"/>
                </c:ext>
              </c:extLst>
            </c:dLbl>
            <c:dLbl>
              <c:idx val="60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9-2138-44C8-BCDD-572662758AE5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2138-44C8-BCDD-572662758AE5}"/>
                </c:ext>
              </c:extLst>
            </c:dLbl>
            <c:dLbl>
              <c:idx val="69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B-2138-44C8-BCDD-572662758AE5}"/>
                </c:ext>
              </c:extLst>
            </c:dLbl>
            <c:dLbl>
              <c:idx val="7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2138-44C8-BCDD-572662758AE5}"/>
                </c:ext>
              </c:extLst>
            </c:dLbl>
            <c:dLbl>
              <c:idx val="78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D-2138-44C8-BCDD-572662758AE5}"/>
                </c:ext>
              </c:extLst>
            </c:dLbl>
            <c:dLbl>
              <c:idx val="83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E-2138-44C8-BCDD-572662758AE5}"/>
                </c:ext>
              </c:extLst>
            </c:dLbl>
            <c:dLbl>
              <c:idx val="8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2138-44C8-BCDD-572662758AE5}"/>
                </c:ext>
              </c:extLst>
            </c:dLbl>
            <c:dLbl>
              <c:idx val="9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2138-44C8-BCDD-572662758AE5}"/>
                </c:ext>
              </c:extLst>
            </c:dLbl>
            <c:dLbl>
              <c:idx val="97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1-2138-44C8-BCDD-572662758AE5}"/>
                </c:ext>
              </c:extLst>
            </c:dLbl>
            <c:dLbl>
              <c:idx val="9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2138-44C8-BCDD-572662758AE5}"/>
                </c:ext>
              </c:extLst>
            </c:dLbl>
            <c:dLbl>
              <c:idx val="10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2138-44C8-BCDD-572662758AE5}"/>
                </c:ext>
              </c:extLst>
            </c:dLbl>
            <c:dLbl>
              <c:idx val="106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4-2138-44C8-BCDD-572662758AE5}"/>
                </c:ext>
              </c:extLst>
            </c:dLbl>
            <c:dLbl>
              <c:idx val="1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2138-44C8-BCDD-572662758AE5}"/>
                </c:ext>
              </c:extLst>
            </c:dLbl>
            <c:dLbl>
              <c:idx val="1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2138-44C8-BCDD-572662758AE5}"/>
                </c:ext>
              </c:extLst>
            </c:dLbl>
            <c:dLbl>
              <c:idx val="1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2138-44C8-BCDD-572662758AE5}"/>
                </c:ext>
              </c:extLst>
            </c:dLbl>
            <c:dLbl>
              <c:idx val="124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8-2138-44C8-BCDD-572662758AE5}"/>
                </c:ext>
              </c:extLst>
            </c:dLbl>
            <c:dLbl>
              <c:idx val="128"/>
              <c:numFmt formatCode="0%" sourceLinked="0"/>
              <c:spPr/>
              <c:txPr>
                <a:bodyPr rot="-5400000" vert="horz" anchor="ctr" anchorCtr="1"/>
                <a:lstStyle/>
                <a:p>
                  <a:pPr>
                    <a:defRPr sz="1050" b="1"/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9-2138-44C8-BCDD-572662758AE5}"/>
                </c:ext>
              </c:extLst>
            </c:dLbl>
            <c:dLbl>
              <c:idx val="133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A-2138-44C8-BCDD-572662758AE5}"/>
                </c:ext>
              </c:extLst>
            </c:dLbl>
            <c:dLbl>
              <c:idx val="142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B-2138-44C8-BCDD-572662758AE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-5400000" vert="horz" anchor="ctr" anchorCtr="1"/>
              <a:lstStyle/>
              <a:p>
                <a:pPr>
                  <a:defRPr sz="1000" b="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participacio!$E$55:$F$225</c:f>
              <c:multiLvlStrCache>
                <c:ptCount val="171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8">
                    <c:v>2016/17 1Q</c:v>
                  </c:pt>
                  <c:pt idx="9">
                    <c:v>2016/17 2Q</c:v>
                  </c:pt>
                  <c:pt idx="10">
                    <c:v>2017/18 1Q</c:v>
                  </c:pt>
                  <c:pt idx="13">
                    <c:v>2015/16 2Q</c:v>
                  </c:pt>
                  <c:pt idx="14">
                    <c:v>2016/17 1Q</c:v>
                  </c:pt>
                  <c:pt idx="15">
                    <c:v>2016/17 2Q</c:v>
                  </c:pt>
                  <c:pt idx="16">
                    <c:v>2017/18 1Q</c:v>
                  </c:pt>
                  <c:pt idx="18">
                    <c:v>2014/15 2Q</c:v>
                  </c:pt>
                  <c:pt idx="19">
                    <c:v>2015/16 1Q</c:v>
                  </c:pt>
                  <c:pt idx="20">
                    <c:v>2015/16 2Q</c:v>
                  </c:pt>
                  <c:pt idx="21">
                    <c:v>2016/17 1Q</c:v>
                  </c:pt>
                  <c:pt idx="22">
                    <c:v>2016/17 2Q</c:v>
                  </c:pt>
                  <c:pt idx="23">
                    <c:v>2017/18 1Q</c:v>
                  </c:pt>
                  <c:pt idx="25">
                    <c:v>2011/12 1Q</c:v>
                  </c:pt>
                  <c:pt idx="26">
                    <c:v>2011/12 2Q</c:v>
                  </c:pt>
                  <c:pt idx="27">
                    <c:v>2012/13 1Q</c:v>
                  </c:pt>
                  <c:pt idx="28">
                    <c:v>2013/14 1Q</c:v>
                  </c:pt>
                  <c:pt idx="29">
                    <c:v>2013/14 2Q</c:v>
                  </c:pt>
                  <c:pt idx="30">
                    <c:v>2014/15 2Q</c:v>
                  </c:pt>
                  <c:pt idx="31">
                    <c:v>2015/16 1Q</c:v>
                  </c:pt>
                  <c:pt idx="32">
                    <c:v>2015/16 2Q</c:v>
                  </c:pt>
                  <c:pt idx="33">
                    <c:v>2016/17 1Q</c:v>
                  </c:pt>
                  <c:pt idx="34">
                    <c:v>2016/17 2Q</c:v>
                  </c:pt>
                  <c:pt idx="35">
                    <c:v>2017/18 1Q</c:v>
                  </c:pt>
                  <c:pt idx="37">
                    <c:v>2011/12 1Q</c:v>
                  </c:pt>
                  <c:pt idx="38">
                    <c:v>2011/12 2Q</c:v>
                  </c:pt>
                  <c:pt idx="39">
                    <c:v>2012/13 1Q</c:v>
                  </c:pt>
                  <c:pt idx="40">
                    <c:v>2013/14 1Q</c:v>
                  </c:pt>
                  <c:pt idx="41">
                    <c:v>2013/14 2Q</c:v>
                  </c:pt>
                  <c:pt idx="42">
                    <c:v>2014/15 2Q</c:v>
                  </c:pt>
                  <c:pt idx="43">
                    <c:v>2015/16 1Q</c:v>
                  </c:pt>
                  <c:pt idx="44">
                    <c:v>2015/16 2Q</c:v>
                  </c:pt>
                  <c:pt idx="45">
                    <c:v>2016/17 1Q</c:v>
                  </c:pt>
                  <c:pt idx="46">
                    <c:v>2016/17 2Q</c:v>
                  </c:pt>
                  <c:pt idx="47">
                    <c:v>2017/18 1Q</c:v>
                  </c:pt>
                  <c:pt idx="49">
                    <c:v>2013/14 1Q</c:v>
                  </c:pt>
                  <c:pt idx="50">
                    <c:v>2013/14 2Q</c:v>
                  </c:pt>
                  <c:pt idx="51">
                    <c:v>2014/15 2Q</c:v>
                  </c:pt>
                  <c:pt idx="52">
                    <c:v>2015/16 1Q</c:v>
                  </c:pt>
                  <c:pt idx="53">
                    <c:v>2015/16 2Q</c:v>
                  </c:pt>
                  <c:pt idx="54">
                    <c:v>2016/17 1Q</c:v>
                  </c:pt>
                  <c:pt idx="55">
                    <c:v>2016/17 2Q</c:v>
                  </c:pt>
                  <c:pt idx="56">
                    <c:v>2017/18 1Q</c:v>
                  </c:pt>
                  <c:pt idx="58">
                    <c:v>2011/12 1Q</c:v>
                  </c:pt>
                  <c:pt idx="59">
                    <c:v>2011/12 2Q</c:v>
                  </c:pt>
                  <c:pt idx="60">
                    <c:v>2012/13 1Q</c:v>
                  </c:pt>
                  <c:pt idx="61">
                    <c:v>2013/14 1Q</c:v>
                  </c:pt>
                  <c:pt idx="62">
                    <c:v>2013/14 2Q</c:v>
                  </c:pt>
                  <c:pt idx="63">
                    <c:v>2014/15 2Q</c:v>
                  </c:pt>
                  <c:pt idx="64">
                    <c:v>2015/16 1Q</c:v>
                  </c:pt>
                  <c:pt idx="65">
                    <c:v>2015/16 2Q</c:v>
                  </c:pt>
                  <c:pt idx="66">
                    <c:v>2016/17 1Q</c:v>
                  </c:pt>
                  <c:pt idx="67">
                    <c:v>2016/17 2Q</c:v>
                  </c:pt>
                  <c:pt idx="68">
                    <c:v>2017/18 1Q</c:v>
                  </c:pt>
                  <c:pt idx="70">
                    <c:v>2012/13 1Q</c:v>
                  </c:pt>
                  <c:pt idx="71">
                    <c:v>2013/14 1Q</c:v>
                  </c:pt>
                  <c:pt idx="72">
                    <c:v>2013/14 2Q</c:v>
                  </c:pt>
                  <c:pt idx="73">
                    <c:v>2014/15 2Q</c:v>
                  </c:pt>
                  <c:pt idx="74">
                    <c:v>2015/16 1Q</c:v>
                  </c:pt>
                  <c:pt idx="75">
                    <c:v>2015/16 2Q</c:v>
                  </c:pt>
                  <c:pt idx="76">
                    <c:v>2016/17 1Q</c:v>
                  </c:pt>
                  <c:pt idx="77">
                    <c:v>2016/17 2Q</c:v>
                  </c:pt>
                  <c:pt idx="78">
                    <c:v>2017/18 1Q</c:v>
                  </c:pt>
                  <c:pt idx="80">
                    <c:v>2011/12 1Q</c:v>
                  </c:pt>
                  <c:pt idx="81">
                    <c:v>2011/12 2Q</c:v>
                  </c:pt>
                  <c:pt idx="82">
                    <c:v>2012/13 1Q</c:v>
                  </c:pt>
                  <c:pt idx="83">
                    <c:v>2013/14 1Q</c:v>
                  </c:pt>
                  <c:pt idx="84">
                    <c:v>2013/14 2Q</c:v>
                  </c:pt>
                  <c:pt idx="85">
                    <c:v>2014/15 2Q</c:v>
                  </c:pt>
                  <c:pt idx="86">
                    <c:v>2015/16 1Q</c:v>
                  </c:pt>
                  <c:pt idx="87">
                    <c:v>2015/16 2Q</c:v>
                  </c:pt>
                  <c:pt idx="88">
                    <c:v>2016/17 1Q</c:v>
                  </c:pt>
                  <c:pt idx="89">
                    <c:v>2016/17 2Q</c:v>
                  </c:pt>
                  <c:pt idx="90">
                    <c:v>2017/18 1Q</c:v>
                  </c:pt>
                  <c:pt idx="92">
                    <c:v>2011/12 1Q</c:v>
                  </c:pt>
                  <c:pt idx="93">
                    <c:v>2011/12 2Q</c:v>
                  </c:pt>
                  <c:pt idx="94">
                    <c:v>2012/13 1Q</c:v>
                  </c:pt>
                  <c:pt idx="95">
                    <c:v>2013/14 1Q</c:v>
                  </c:pt>
                  <c:pt idx="96">
                    <c:v>2013/14 2Q</c:v>
                  </c:pt>
                  <c:pt idx="97">
                    <c:v>2014/15 2Q</c:v>
                  </c:pt>
                  <c:pt idx="98">
                    <c:v>2015/16 1Q</c:v>
                  </c:pt>
                  <c:pt idx="99">
                    <c:v>2015/16 2Q</c:v>
                  </c:pt>
                  <c:pt idx="100">
                    <c:v>2016/17 1Q</c:v>
                  </c:pt>
                  <c:pt idx="101">
                    <c:v>2016/17 2Q</c:v>
                  </c:pt>
                  <c:pt idx="102">
                    <c:v>2017/18 1Q</c:v>
                  </c:pt>
                  <c:pt idx="104">
                    <c:v>2011/12 1Q</c:v>
                  </c:pt>
                  <c:pt idx="105">
                    <c:v>2011/12 2Q</c:v>
                  </c:pt>
                  <c:pt idx="106">
                    <c:v>2012/13 1Q</c:v>
                  </c:pt>
                  <c:pt idx="107">
                    <c:v>2013/14 1Q</c:v>
                  </c:pt>
                  <c:pt idx="108">
                    <c:v>2013/14 2Q</c:v>
                  </c:pt>
                  <c:pt idx="109">
                    <c:v>2014/15 2Q</c:v>
                  </c:pt>
                  <c:pt idx="110">
                    <c:v>2015/16 1Q</c:v>
                  </c:pt>
                  <c:pt idx="111">
                    <c:v>2015/16 2Q</c:v>
                  </c:pt>
                  <c:pt idx="112">
                    <c:v>2016/17 1Q</c:v>
                  </c:pt>
                  <c:pt idx="113">
                    <c:v>2016/17 2Q</c:v>
                  </c:pt>
                  <c:pt idx="114">
                    <c:v>2017/18 1Q</c:v>
                  </c:pt>
                  <c:pt idx="116">
                    <c:v>2013/14 2Q</c:v>
                  </c:pt>
                  <c:pt idx="117">
                    <c:v>2014/15 2Q</c:v>
                  </c:pt>
                  <c:pt idx="118">
                    <c:v>2015/16 1Q</c:v>
                  </c:pt>
                  <c:pt idx="119">
                    <c:v>2015/16 2Q</c:v>
                  </c:pt>
                  <c:pt idx="120">
                    <c:v>2016/17 1Q</c:v>
                  </c:pt>
                  <c:pt idx="121">
                    <c:v>2016/17 2Q</c:v>
                  </c:pt>
                  <c:pt idx="122">
                    <c:v>2017/18 1Q</c:v>
                  </c:pt>
                  <c:pt idx="124">
                    <c:v>2011/12 1Q</c:v>
                  </c:pt>
                  <c:pt idx="125">
                    <c:v>2011/12 2Q</c:v>
                  </c:pt>
                  <c:pt idx="126">
                    <c:v>2012/13 1Q</c:v>
                  </c:pt>
                  <c:pt idx="127">
                    <c:v>2013/14 1Q</c:v>
                  </c:pt>
                  <c:pt idx="128">
                    <c:v>2013/14 2Q</c:v>
                  </c:pt>
                  <c:pt idx="129">
                    <c:v>2014/15 2Q</c:v>
                  </c:pt>
                  <c:pt idx="130">
                    <c:v>2015/16 1Q</c:v>
                  </c:pt>
                  <c:pt idx="131">
                    <c:v>2015/16 2Q</c:v>
                  </c:pt>
                  <c:pt idx="132">
                    <c:v>2016/17 1Q</c:v>
                  </c:pt>
                  <c:pt idx="133">
                    <c:v>2016/17 2Q</c:v>
                  </c:pt>
                  <c:pt idx="134">
                    <c:v>2017/18 1Q</c:v>
                  </c:pt>
                  <c:pt idx="136">
                    <c:v>2011/12 1Q</c:v>
                  </c:pt>
                  <c:pt idx="137">
                    <c:v>2011/12 2Q</c:v>
                  </c:pt>
                  <c:pt idx="138">
                    <c:v>2012/13 1Q</c:v>
                  </c:pt>
                  <c:pt idx="139">
                    <c:v>2013/14 1Q</c:v>
                  </c:pt>
                  <c:pt idx="140">
                    <c:v>2013/14 2Q</c:v>
                  </c:pt>
                  <c:pt idx="141">
                    <c:v>2014/15 2Q</c:v>
                  </c:pt>
                  <c:pt idx="142">
                    <c:v>2015/16 1Q</c:v>
                  </c:pt>
                  <c:pt idx="143">
                    <c:v>2015/16 2Q</c:v>
                  </c:pt>
                  <c:pt idx="144">
                    <c:v>2016/17 1Q</c:v>
                  </c:pt>
                  <c:pt idx="145">
                    <c:v>2016/17 2Q</c:v>
                  </c:pt>
                  <c:pt idx="146">
                    <c:v>2017/18 1Q</c:v>
                  </c:pt>
                  <c:pt idx="148">
                    <c:v>2011/12 1Q</c:v>
                  </c:pt>
                  <c:pt idx="149">
                    <c:v>2011/12 2Q</c:v>
                  </c:pt>
                  <c:pt idx="150">
                    <c:v>2012/13 1Q</c:v>
                  </c:pt>
                  <c:pt idx="151">
                    <c:v>2013/14 1Q</c:v>
                  </c:pt>
                  <c:pt idx="152">
                    <c:v>2013/14 2Q</c:v>
                  </c:pt>
                  <c:pt idx="153">
                    <c:v>2014/15 2Q</c:v>
                  </c:pt>
                  <c:pt idx="154">
                    <c:v>2015/16 1Q</c:v>
                  </c:pt>
                  <c:pt idx="155">
                    <c:v>2015/16 2Q</c:v>
                  </c:pt>
                  <c:pt idx="156">
                    <c:v>2016/17 1Q</c:v>
                  </c:pt>
                  <c:pt idx="157">
                    <c:v>2016/17 2Q</c:v>
                  </c:pt>
                  <c:pt idx="158">
                    <c:v>2017/18 1Q</c:v>
                  </c:pt>
                  <c:pt idx="160">
                    <c:v>2011/12 1Q</c:v>
                  </c:pt>
                  <c:pt idx="161">
                    <c:v>2011/12 2Q</c:v>
                  </c:pt>
                  <c:pt idx="162">
                    <c:v>2012/13 1Q</c:v>
                  </c:pt>
                  <c:pt idx="163">
                    <c:v>2013/14 1Q</c:v>
                  </c:pt>
                  <c:pt idx="164">
                    <c:v>2013/14 2Q</c:v>
                  </c:pt>
                  <c:pt idx="165">
                    <c:v>2014/15 2Q</c:v>
                  </c:pt>
                  <c:pt idx="166">
                    <c:v>2015/16 1Q</c:v>
                  </c:pt>
                  <c:pt idx="167">
                    <c:v>2015/16 2Q</c:v>
                  </c:pt>
                  <c:pt idx="168">
                    <c:v>2016/17 1Q</c:v>
                  </c:pt>
                  <c:pt idx="169">
                    <c:v>2016/17 2Q</c:v>
                  </c:pt>
                  <c:pt idx="170">
                    <c:v>2017/18 1Q</c:v>
                  </c:pt>
                </c:lvl>
                <c:lvl>
                  <c:pt idx="0">
                    <c:v>FME</c:v>
                  </c:pt>
                  <c:pt idx="12">
                    <c:v>EBEE</c:v>
                  </c:pt>
                  <c:pt idx="18">
                    <c:v>ETSAB</c:v>
                  </c:pt>
                  <c:pt idx="25">
                    <c:v>ETSETB</c:v>
                  </c:pt>
                  <c:pt idx="37">
                    <c:v>ETSEIB</c:v>
                  </c:pt>
                  <c:pt idx="49">
                    <c:v>ETSECCPB</c:v>
                  </c:pt>
                  <c:pt idx="58">
                    <c:v>FIB</c:v>
                  </c:pt>
                  <c:pt idx="70">
                    <c:v>FNB</c:v>
                  </c:pt>
                  <c:pt idx="80">
                    <c:v>ETSAV</c:v>
                  </c:pt>
                  <c:pt idx="92">
                    <c:v>EEBE</c:v>
                  </c:pt>
                  <c:pt idx="104">
                    <c:v>EETAC</c:v>
                  </c:pt>
                  <c:pt idx="116">
                    <c:v>EPSEB</c:v>
                  </c:pt>
                  <c:pt idx="124">
                    <c:v>EPSEM</c:v>
                  </c:pt>
                  <c:pt idx="136">
                    <c:v>EPSEVG</c:v>
                  </c:pt>
                  <c:pt idx="148">
                    <c:v>FOOT</c:v>
                  </c:pt>
                  <c:pt idx="160">
                    <c:v>ESAB</c:v>
                  </c:pt>
                </c:lvl>
              </c:multiLvlStrCache>
            </c:multiLvlStrRef>
          </c:cat>
          <c:val>
            <c:numRef>
              <c:f>participacio!$S$55:$S$225</c:f>
              <c:numCache>
                <c:formatCode>0.00%</c:formatCode>
                <c:ptCount val="171"/>
                <c:pt idx="0">
                  <c:v>0.35547387765817801</c:v>
                </c:pt>
                <c:pt idx="1">
                  <c:v>0.37237321378537408</c:v>
                </c:pt>
                <c:pt idx="2">
                  <c:v>0.30384250474383301</c:v>
                </c:pt>
                <c:pt idx="3">
                  <c:v>0.245440093708166</c:v>
                </c:pt>
                <c:pt idx="4">
                  <c:v>0.17763945415369883</c:v>
                </c:pt>
                <c:pt idx="5">
                  <c:v>0.52594193946880785</c:v>
                </c:pt>
                <c:pt idx="6">
                  <c:v>0.57761648325918991</c:v>
                </c:pt>
                <c:pt idx="7">
                  <c:v>0.60312500000000002</c:v>
                </c:pt>
                <c:pt idx="8">
                  <c:v>0.56341161928306549</c:v>
                </c:pt>
                <c:pt idx="9">
                  <c:v>0.61932144910868314</c:v>
                </c:pt>
                <c:pt idx="10">
                  <c:v>0.60708936595107343</c:v>
                </c:pt>
                <c:pt idx="13">
                  <c:v>0.42077804810755226</c:v>
                </c:pt>
                <c:pt idx="14">
                  <c:v>0.38900579213397835</c:v>
                </c:pt>
                <c:pt idx="15">
                  <c:v>0.42104216388225935</c:v>
                </c:pt>
                <c:pt idx="16">
                  <c:v>0.44242256509605848</c:v>
                </c:pt>
                <c:pt idx="18">
                  <c:v>0.26440000000000002</c:v>
                </c:pt>
                <c:pt idx="19">
                  <c:v>0.43651384049175834</c:v>
                </c:pt>
                <c:pt idx="20">
                  <c:v>0.24653054379271308</c:v>
                </c:pt>
                <c:pt idx="21">
                  <c:v>0.37698429407554002</c:v>
                </c:pt>
                <c:pt idx="22">
                  <c:v>0.21532261074000822</c:v>
                </c:pt>
                <c:pt idx="23">
                  <c:v>0.47869835153072149</c:v>
                </c:pt>
                <c:pt idx="25">
                  <c:v>0.19153984617902145</c:v>
                </c:pt>
                <c:pt idx="26">
                  <c:v>0.18043992638681974</c:v>
                </c:pt>
                <c:pt idx="27">
                  <c:v>0.26991045249227358</c:v>
                </c:pt>
                <c:pt idx="28">
                  <c:v>0.28239255933290569</c:v>
                </c:pt>
                <c:pt idx="29">
                  <c:v>0.20250681720327227</c:v>
                </c:pt>
                <c:pt idx="30">
                  <c:v>0.41219643176800524</c:v>
                </c:pt>
                <c:pt idx="31">
                  <c:v>0.53205948980596873</c:v>
                </c:pt>
                <c:pt idx="32">
                  <c:v>0.53934041501976282</c:v>
                </c:pt>
                <c:pt idx="33">
                  <c:v>0.50880172072225049</c:v>
                </c:pt>
                <c:pt idx="34">
                  <c:v>0.55919424460431655</c:v>
                </c:pt>
                <c:pt idx="35">
                  <c:v>0.52597402597402598</c:v>
                </c:pt>
                <c:pt idx="37">
                  <c:v>0.16749842253197958</c:v>
                </c:pt>
                <c:pt idx="38">
                  <c:v>0.20022546502160707</c:v>
                </c:pt>
                <c:pt idx="39">
                  <c:v>0.19048913043478261</c:v>
                </c:pt>
                <c:pt idx="40">
                  <c:v>0.20131706885883496</c:v>
                </c:pt>
                <c:pt idx="41">
                  <c:v>0.16925334202804043</c:v>
                </c:pt>
                <c:pt idx="42">
                  <c:v>0.33350318471337581</c:v>
                </c:pt>
                <c:pt idx="43">
                  <c:v>0.38608785932126405</c:v>
                </c:pt>
                <c:pt idx="44">
                  <c:v>0.37662702500234102</c:v>
                </c:pt>
                <c:pt idx="45">
                  <c:v>0.32561569435340387</c:v>
                </c:pt>
                <c:pt idx="46">
                  <c:v>0.37910652558249991</c:v>
                </c:pt>
                <c:pt idx="47">
                  <c:v>0.38054866280672733</c:v>
                </c:pt>
                <c:pt idx="49">
                  <c:v>0.1457</c:v>
                </c:pt>
                <c:pt idx="50">
                  <c:v>0.12512517788436198</c:v>
                </c:pt>
                <c:pt idx="51">
                  <c:v>0.23768954616085303</c:v>
                </c:pt>
                <c:pt idx="52">
                  <c:v>0.30159580164935201</c:v>
                </c:pt>
                <c:pt idx="53">
                  <c:v>0.34601480461353074</c:v>
                </c:pt>
                <c:pt idx="54">
                  <c:v>0.33409886892116897</c:v>
                </c:pt>
                <c:pt idx="55">
                  <c:v>0.32456537193821494</c:v>
                </c:pt>
                <c:pt idx="56">
                  <c:v>0.32131282776501091</c:v>
                </c:pt>
                <c:pt idx="58">
                  <c:v>0.25250462017313491</c:v>
                </c:pt>
                <c:pt idx="59">
                  <c:v>0.29041785167359441</c:v>
                </c:pt>
                <c:pt idx="60">
                  <c:v>0.27976987551455634</c:v>
                </c:pt>
                <c:pt idx="61">
                  <c:v>0.30170316301703165</c:v>
                </c:pt>
                <c:pt idx="62">
                  <c:v>0.21618590742009844</c:v>
                </c:pt>
                <c:pt idx="63">
                  <c:v>0.28673074522531516</c:v>
                </c:pt>
                <c:pt idx="64">
                  <c:v>0.53785401680165001</c:v>
                </c:pt>
                <c:pt idx="65">
                  <c:v>0.49125874125874125</c:v>
                </c:pt>
                <c:pt idx="66">
                  <c:v>0.56684272834896643</c:v>
                </c:pt>
                <c:pt idx="67">
                  <c:v>0.50478001373263615</c:v>
                </c:pt>
                <c:pt idx="68">
                  <c:v>0.51589190107928951</c:v>
                </c:pt>
                <c:pt idx="70">
                  <c:v>0.19040000000000001</c:v>
                </c:pt>
                <c:pt idx="71">
                  <c:v>0.38050314465408808</c:v>
                </c:pt>
                <c:pt idx="72">
                  <c:v>0.2838740458015267</c:v>
                </c:pt>
                <c:pt idx="73">
                  <c:v>0.39344521849271691</c:v>
                </c:pt>
                <c:pt idx="74">
                  <c:v>0.48927103941561406</c:v>
                </c:pt>
                <c:pt idx="75">
                  <c:v>0.45136730888750776</c:v>
                </c:pt>
                <c:pt idx="76">
                  <c:v>0.40686122322260165</c:v>
                </c:pt>
                <c:pt idx="77">
                  <c:v>0.40126760563380282</c:v>
                </c:pt>
                <c:pt idx="78">
                  <c:v>0.41577008106116431</c:v>
                </c:pt>
                <c:pt idx="80">
                  <c:v>0.26009280742459395</c:v>
                </c:pt>
                <c:pt idx="81">
                  <c:v>0.17415246945448287</c:v>
                </c:pt>
                <c:pt idx="82">
                  <c:v>0.207132667617689</c:v>
                </c:pt>
                <c:pt idx="83">
                  <c:v>0.12599230214096704</c:v>
                </c:pt>
                <c:pt idx="84">
                  <c:v>9.9803606498839487E-2</c:v>
                </c:pt>
                <c:pt idx="85">
                  <c:v>0.28198101203875892</c:v>
                </c:pt>
                <c:pt idx="86">
                  <c:v>0.32921395544346366</c:v>
                </c:pt>
                <c:pt idx="87">
                  <c:v>0.39745139986977956</c:v>
                </c:pt>
                <c:pt idx="88">
                  <c:v>0.44280618311533887</c:v>
                </c:pt>
                <c:pt idx="89">
                  <c:v>0.40535356177522014</c:v>
                </c:pt>
                <c:pt idx="90">
                  <c:v>0.42656633127589416</c:v>
                </c:pt>
                <c:pt idx="92">
                  <c:v>0.31963141602476425</c:v>
                </c:pt>
                <c:pt idx="93">
                  <c:v>0.343114857412951</c:v>
                </c:pt>
                <c:pt idx="94">
                  <c:v>0.32092955911098242</c:v>
                </c:pt>
                <c:pt idx="95">
                  <c:v>0.32350816356017914</c:v>
                </c:pt>
                <c:pt idx="96">
                  <c:v>0.17843313646497438</c:v>
                </c:pt>
                <c:pt idx="97">
                  <c:v>0.27102803738317754</c:v>
                </c:pt>
                <c:pt idx="98">
                  <c:v>0.47531572904707231</c:v>
                </c:pt>
                <c:pt idx="99">
                  <c:v>0.41882078488918989</c:v>
                </c:pt>
                <c:pt idx="100">
                  <c:v>0.39774927395934173</c:v>
                </c:pt>
                <c:pt idx="101">
                  <c:v>0.41043870296514651</c:v>
                </c:pt>
                <c:pt idx="102">
                  <c:v>0.43719491859442744</c:v>
                </c:pt>
                <c:pt idx="104">
                  <c:v>0.10568031704095113</c:v>
                </c:pt>
                <c:pt idx="105">
                  <c:v>0.11816849816849817</c:v>
                </c:pt>
                <c:pt idx="106">
                  <c:v>0.2401017282238021</c:v>
                </c:pt>
                <c:pt idx="107">
                  <c:v>0.1538204161090157</c:v>
                </c:pt>
                <c:pt idx="108">
                  <c:v>0.17240210205119511</c:v>
                </c:pt>
                <c:pt idx="109">
                  <c:v>0.23663126513881125</c:v>
                </c:pt>
                <c:pt idx="110">
                  <c:v>0.33480240928456001</c:v>
                </c:pt>
                <c:pt idx="111">
                  <c:v>0.33911990310859913</c:v>
                </c:pt>
                <c:pt idx="112">
                  <c:v>0.43779869659666909</c:v>
                </c:pt>
                <c:pt idx="113">
                  <c:v>0.42127013578476852</c:v>
                </c:pt>
                <c:pt idx="114">
                  <c:v>0.40958005249343832</c:v>
                </c:pt>
                <c:pt idx="116">
                  <c:v>0.32668496084599424</c:v>
                </c:pt>
                <c:pt idx="117">
                  <c:v>0.48413572214993494</c:v>
                </c:pt>
                <c:pt idx="118">
                  <c:v>0.61624762095562458</c:v>
                </c:pt>
                <c:pt idx="119">
                  <c:v>0.61865069028392805</c:v>
                </c:pt>
                <c:pt idx="120">
                  <c:v>0.51120399396261462</c:v>
                </c:pt>
                <c:pt idx="121">
                  <c:v>0.53892371995820276</c:v>
                </c:pt>
                <c:pt idx="122">
                  <c:v>0.49706580097390435</c:v>
                </c:pt>
                <c:pt idx="124">
                  <c:v>0.42762299940723175</c:v>
                </c:pt>
                <c:pt idx="125">
                  <c:v>0.4271817676486937</c:v>
                </c:pt>
                <c:pt idx="126">
                  <c:v>0.44702026945017598</c:v>
                </c:pt>
                <c:pt idx="127">
                  <c:v>0.29086901032602391</c:v>
                </c:pt>
                <c:pt idx="128">
                  <c:v>0.24369303922863558</c:v>
                </c:pt>
                <c:pt idx="129">
                  <c:v>0.34872697724810403</c:v>
                </c:pt>
                <c:pt idx="130">
                  <c:v>0.48042998897464168</c:v>
                </c:pt>
                <c:pt idx="131">
                  <c:v>0.41641198044009781</c:v>
                </c:pt>
                <c:pt idx="132">
                  <c:v>0.4454101860323269</c:v>
                </c:pt>
                <c:pt idx="133">
                  <c:v>0.47677793904208998</c:v>
                </c:pt>
                <c:pt idx="134">
                  <c:v>0.46859226023555806</c:v>
                </c:pt>
                <c:pt idx="136">
                  <c:v>0.24718538904178133</c:v>
                </c:pt>
                <c:pt idx="137">
                  <c:v>0.24804261845185244</c:v>
                </c:pt>
                <c:pt idx="138">
                  <c:v>0.20571306757620977</c:v>
                </c:pt>
                <c:pt idx="139">
                  <c:v>0.20980788675429726</c:v>
                </c:pt>
                <c:pt idx="140">
                  <c:v>0.18820879291595463</c:v>
                </c:pt>
                <c:pt idx="141">
                  <c:v>0.27842752584320529</c:v>
                </c:pt>
                <c:pt idx="142">
                  <c:v>0.33417151932239281</c:v>
                </c:pt>
                <c:pt idx="143">
                  <c:v>0.30505400930379245</c:v>
                </c:pt>
                <c:pt idx="144">
                  <c:v>0.30688192639211931</c:v>
                </c:pt>
                <c:pt idx="145">
                  <c:v>0.34370738750300794</c:v>
                </c:pt>
                <c:pt idx="146">
                  <c:v>0.37444421643067244</c:v>
                </c:pt>
                <c:pt idx="148">
                  <c:v>0.18781348690321381</c:v>
                </c:pt>
                <c:pt idx="149">
                  <c:v>0.15227208580299181</c:v>
                </c:pt>
                <c:pt idx="150">
                  <c:v>0.27598177478845737</c:v>
                </c:pt>
                <c:pt idx="151">
                  <c:v>0.24141140632932814</c:v>
                </c:pt>
                <c:pt idx="152">
                  <c:v>0.142619926199262</c:v>
                </c:pt>
                <c:pt idx="153">
                  <c:v>0.55977363829285542</c:v>
                </c:pt>
                <c:pt idx="154">
                  <c:v>0.5187486608099422</c:v>
                </c:pt>
                <c:pt idx="155">
                  <c:v>0.56949569495694952</c:v>
                </c:pt>
                <c:pt idx="156">
                  <c:v>0.63285123966942147</c:v>
                </c:pt>
                <c:pt idx="157">
                  <c:v>0.52895752895752901</c:v>
                </c:pt>
                <c:pt idx="158">
                  <c:v>0.51390058972198815</c:v>
                </c:pt>
                <c:pt idx="160">
                  <c:v>0.13948935475976834</c:v>
                </c:pt>
                <c:pt idx="161">
                  <c:v>0.15941031941031941</c:v>
                </c:pt>
                <c:pt idx="162">
                  <c:v>0.16473063973063973</c:v>
                </c:pt>
                <c:pt idx="163">
                  <c:v>0.21391369047619047</c:v>
                </c:pt>
                <c:pt idx="164">
                  <c:v>0.12791899152717504</c:v>
                </c:pt>
                <c:pt idx="165">
                  <c:v>0.22954070981210856</c:v>
                </c:pt>
                <c:pt idx="166">
                  <c:v>0.42809682012339817</c:v>
                </c:pt>
                <c:pt idx="167">
                  <c:v>0.44301886792452833</c:v>
                </c:pt>
                <c:pt idx="168">
                  <c:v>0.4950962135319677</c:v>
                </c:pt>
                <c:pt idx="169">
                  <c:v>0.50062630480167014</c:v>
                </c:pt>
                <c:pt idx="170">
                  <c:v>0.46582278481012657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C-2138-44C8-BCDD-572662758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666240"/>
        <c:axId val="406664320"/>
      </c:lineChart>
      <c:catAx>
        <c:axId val="40274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402746752"/>
        <c:crosses val="autoZero"/>
        <c:auto val="1"/>
        <c:lblAlgn val="ctr"/>
        <c:lblOffset val="100"/>
        <c:noMultiLvlLbl val="0"/>
      </c:catAx>
      <c:valAx>
        <c:axId val="402746752"/>
        <c:scaling>
          <c:orientation val="minMax"/>
        </c:scaling>
        <c:delete val="1"/>
        <c:axPos val="l"/>
        <c:numFmt formatCode="0%" sourceLinked="0"/>
        <c:majorTickMark val="out"/>
        <c:minorTickMark val="none"/>
        <c:tickLblPos val="nextTo"/>
        <c:crossAx val="402745216"/>
        <c:crosses val="autoZero"/>
        <c:crossBetween val="between"/>
      </c:valAx>
      <c:valAx>
        <c:axId val="406664320"/>
        <c:scaling>
          <c:orientation val="minMax"/>
          <c:max val="0.60000000000000009"/>
        </c:scaling>
        <c:delete val="1"/>
        <c:axPos val="r"/>
        <c:numFmt formatCode="General" sourceLinked="1"/>
        <c:majorTickMark val="out"/>
        <c:minorTickMark val="none"/>
        <c:tickLblPos val="nextTo"/>
        <c:crossAx val="406666240"/>
        <c:crosses val="max"/>
        <c:crossBetween val="between"/>
      </c:valAx>
      <c:catAx>
        <c:axId val="406666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666432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 sz="1400"/>
              <a:t>EVOLUCIÓ</a:t>
            </a:r>
            <a:r>
              <a:rPr lang="ca-ES" sz="1400" baseline="0"/>
              <a:t> ENQUESTES ELECTRÒNIQUES </a:t>
            </a:r>
          </a:p>
          <a:p>
            <a:pPr>
              <a:defRPr/>
            </a:pPr>
            <a:r>
              <a:rPr lang="ca-ES" sz="1100" b="0" baseline="0"/>
              <a:t>Cursos: 2011/12 1Q - 2011/12 2Q - 2012/13 1Q - 2013/14 1Q-2013/14 2Q - 2014/15 2Q - 2015/16 1Q - 2015/16 2Q - 2016/17 1Q</a:t>
            </a:r>
          </a:p>
        </c:rich>
      </c:tx>
      <c:layout>
        <c:manualLayout>
          <c:xMode val="edge"/>
          <c:yMode val="edge"/>
          <c:x val="0.11853553269173837"/>
          <c:y val="2.092678443563588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1.0522449399707392E-2"/>
          <c:y val="0.14114300657954579"/>
          <c:w val="0.97437068154171491"/>
          <c:h val="0.648492692762499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</c:spPr>
          <c:invertIfNegative val="0"/>
          <c:dLbls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CD-4D61-905A-00C09C362851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CD-4D61-905A-00C09C36285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-5400000" vert="horz" anchor="t" anchorCtr="0"/>
              <a:lstStyle/>
              <a:p>
                <a:pPr algn="ctr">
                  <a:defRPr lang="ca-ES"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participacio!$E$227:$F$254</c:f>
              <c:multiLvlStrCache>
                <c:ptCount val="28"/>
                <c:lvl>
                  <c:pt idx="0">
                    <c:v>2012/13 1Q</c:v>
                  </c:pt>
                  <c:pt idx="1">
                    <c:v>2013/14 1Q</c:v>
                  </c:pt>
                  <c:pt idx="2">
                    <c:v>2013/14 2Q</c:v>
                  </c:pt>
                  <c:pt idx="3">
                    <c:v>2014/15 2Q</c:v>
                  </c:pt>
                  <c:pt idx="4">
                    <c:v>2015/16 1Q</c:v>
                  </c:pt>
                  <c:pt idx="5">
                    <c:v>2015/16 2Q</c:v>
                  </c:pt>
                  <c:pt idx="6">
                    <c:v>2016/17 1Q</c:v>
                  </c:pt>
                  <c:pt idx="8">
                    <c:v>2011/12 1Q</c:v>
                  </c:pt>
                  <c:pt idx="9">
                    <c:v>2011/12 2Q</c:v>
                  </c:pt>
                  <c:pt idx="10">
                    <c:v>2012/13 1Q</c:v>
                  </c:pt>
                  <c:pt idx="11">
                    <c:v>2013/14 1Q</c:v>
                  </c:pt>
                  <c:pt idx="12">
                    <c:v>2013/14 2Q</c:v>
                  </c:pt>
                  <c:pt idx="13">
                    <c:v>2014/15 2Q</c:v>
                  </c:pt>
                  <c:pt idx="14">
                    <c:v>2015/16 1Q</c:v>
                  </c:pt>
                  <c:pt idx="15">
                    <c:v>2015/16 2Q</c:v>
                  </c:pt>
                  <c:pt idx="17">
                    <c:v>2011/12 1Q</c:v>
                  </c:pt>
                  <c:pt idx="18">
                    <c:v>2011/12 2Q</c:v>
                  </c:pt>
                  <c:pt idx="19">
                    <c:v>2012/13 1Q</c:v>
                  </c:pt>
                  <c:pt idx="20">
                    <c:v>2013/14 1Q</c:v>
                  </c:pt>
                  <c:pt idx="21">
                    <c:v>2013/14 2Q</c:v>
                  </c:pt>
                  <c:pt idx="22">
                    <c:v>2014/15 2Q</c:v>
                  </c:pt>
                  <c:pt idx="23">
                    <c:v>2015/16 1Q</c:v>
                  </c:pt>
                  <c:pt idx="25">
                    <c:v>2013/14 2Q</c:v>
                  </c:pt>
                  <c:pt idx="26">
                    <c:v>2014/15 2Q</c:v>
                  </c:pt>
                  <c:pt idx="27">
                    <c:v>2015/16 1Q</c:v>
                  </c:pt>
                </c:lvl>
                <c:lvl>
                  <c:pt idx="0">
                    <c:v>IS.UPC</c:v>
                  </c:pt>
                  <c:pt idx="8">
                    <c:v>ICE</c:v>
                  </c:pt>
                  <c:pt idx="17">
                    <c:v>ETSEIAT</c:v>
                  </c:pt>
                  <c:pt idx="25">
                    <c:v>EET</c:v>
                  </c:pt>
                </c:lvl>
              </c:multiLvlStrCache>
            </c:multiLvlStrRef>
          </c:cat>
          <c:val>
            <c:numRef>
              <c:f>participacio!$G$235:$G$254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2-49CD-4D61-905A-00C09C362851}"/>
            </c:ext>
          </c:extLst>
        </c:ser>
        <c:ser>
          <c:idx val="1"/>
          <c:order val="1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multiLvlStrRef>
              <c:f>participacio!$E$227:$F$254</c:f>
              <c:multiLvlStrCache>
                <c:ptCount val="28"/>
                <c:lvl>
                  <c:pt idx="0">
                    <c:v>2012/13 1Q</c:v>
                  </c:pt>
                  <c:pt idx="1">
                    <c:v>2013/14 1Q</c:v>
                  </c:pt>
                  <c:pt idx="2">
                    <c:v>2013/14 2Q</c:v>
                  </c:pt>
                  <c:pt idx="3">
                    <c:v>2014/15 2Q</c:v>
                  </c:pt>
                  <c:pt idx="4">
                    <c:v>2015/16 1Q</c:v>
                  </c:pt>
                  <c:pt idx="5">
                    <c:v>2015/16 2Q</c:v>
                  </c:pt>
                  <c:pt idx="6">
                    <c:v>2016/17 1Q</c:v>
                  </c:pt>
                  <c:pt idx="8">
                    <c:v>2011/12 1Q</c:v>
                  </c:pt>
                  <c:pt idx="9">
                    <c:v>2011/12 2Q</c:v>
                  </c:pt>
                  <c:pt idx="10">
                    <c:v>2012/13 1Q</c:v>
                  </c:pt>
                  <c:pt idx="11">
                    <c:v>2013/14 1Q</c:v>
                  </c:pt>
                  <c:pt idx="12">
                    <c:v>2013/14 2Q</c:v>
                  </c:pt>
                  <c:pt idx="13">
                    <c:v>2014/15 2Q</c:v>
                  </c:pt>
                  <c:pt idx="14">
                    <c:v>2015/16 1Q</c:v>
                  </c:pt>
                  <c:pt idx="15">
                    <c:v>2015/16 2Q</c:v>
                  </c:pt>
                  <c:pt idx="17">
                    <c:v>2011/12 1Q</c:v>
                  </c:pt>
                  <c:pt idx="18">
                    <c:v>2011/12 2Q</c:v>
                  </c:pt>
                  <c:pt idx="19">
                    <c:v>2012/13 1Q</c:v>
                  </c:pt>
                  <c:pt idx="20">
                    <c:v>2013/14 1Q</c:v>
                  </c:pt>
                  <c:pt idx="21">
                    <c:v>2013/14 2Q</c:v>
                  </c:pt>
                  <c:pt idx="22">
                    <c:v>2014/15 2Q</c:v>
                  </c:pt>
                  <c:pt idx="23">
                    <c:v>2015/16 1Q</c:v>
                  </c:pt>
                  <c:pt idx="25">
                    <c:v>2013/14 2Q</c:v>
                  </c:pt>
                  <c:pt idx="26">
                    <c:v>2014/15 2Q</c:v>
                  </c:pt>
                  <c:pt idx="27">
                    <c:v>2015/16 1Q</c:v>
                  </c:pt>
                </c:lvl>
                <c:lvl>
                  <c:pt idx="0">
                    <c:v>IS.UPC</c:v>
                  </c:pt>
                  <c:pt idx="8">
                    <c:v>ICE</c:v>
                  </c:pt>
                  <c:pt idx="17">
                    <c:v>ETSEIAT</c:v>
                  </c:pt>
                  <c:pt idx="25">
                    <c:v>EET</c:v>
                  </c:pt>
                </c:lvl>
              </c:multiLvlStrCache>
            </c:multiLvlStrRef>
          </c:cat>
          <c:val>
            <c:numRef>
              <c:f>participacio!$H$227:$H$254</c:f>
              <c:numCache>
                <c:formatCode>General</c:formatCode>
                <c:ptCount val="28"/>
                <c:pt idx="8" formatCode="0.00%">
                  <c:v>0.49459999999999998</c:v>
                </c:pt>
                <c:pt idx="17" formatCode="0.00%">
                  <c:v>0.11404016564990871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CD-4D61-905A-00C09C362851}"/>
            </c:ext>
          </c:extLst>
        </c:ser>
        <c:ser>
          <c:idx val="2"/>
          <c:order val="2"/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multiLvlStrRef>
              <c:f>participacio!$E$227:$F$254</c:f>
              <c:multiLvlStrCache>
                <c:ptCount val="28"/>
                <c:lvl>
                  <c:pt idx="0">
                    <c:v>2012/13 1Q</c:v>
                  </c:pt>
                  <c:pt idx="1">
                    <c:v>2013/14 1Q</c:v>
                  </c:pt>
                  <c:pt idx="2">
                    <c:v>2013/14 2Q</c:v>
                  </c:pt>
                  <c:pt idx="3">
                    <c:v>2014/15 2Q</c:v>
                  </c:pt>
                  <c:pt idx="4">
                    <c:v>2015/16 1Q</c:v>
                  </c:pt>
                  <c:pt idx="5">
                    <c:v>2015/16 2Q</c:v>
                  </c:pt>
                  <c:pt idx="6">
                    <c:v>2016/17 1Q</c:v>
                  </c:pt>
                  <c:pt idx="8">
                    <c:v>2011/12 1Q</c:v>
                  </c:pt>
                  <c:pt idx="9">
                    <c:v>2011/12 2Q</c:v>
                  </c:pt>
                  <c:pt idx="10">
                    <c:v>2012/13 1Q</c:v>
                  </c:pt>
                  <c:pt idx="11">
                    <c:v>2013/14 1Q</c:v>
                  </c:pt>
                  <c:pt idx="12">
                    <c:v>2013/14 2Q</c:v>
                  </c:pt>
                  <c:pt idx="13">
                    <c:v>2014/15 2Q</c:v>
                  </c:pt>
                  <c:pt idx="14">
                    <c:v>2015/16 1Q</c:v>
                  </c:pt>
                  <c:pt idx="15">
                    <c:v>2015/16 2Q</c:v>
                  </c:pt>
                  <c:pt idx="17">
                    <c:v>2011/12 1Q</c:v>
                  </c:pt>
                  <c:pt idx="18">
                    <c:v>2011/12 2Q</c:v>
                  </c:pt>
                  <c:pt idx="19">
                    <c:v>2012/13 1Q</c:v>
                  </c:pt>
                  <c:pt idx="20">
                    <c:v>2013/14 1Q</c:v>
                  </c:pt>
                  <c:pt idx="21">
                    <c:v>2013/14 2Q</c:v>
                  </c:pt>
                  <c:pt idx="22">
                    <c:v>2014/15 2Q</c:v>
                  </c:pt>
                  <c:pt idx="23">
                    <c:v>2015/16 1Q</c:v>
                  </c:pt>
                  <c:pt idx="25">
                    <c:v>2013/14 2Q</c:v>
                  </c:pt>
                  <c:pt idx="26">
                    <c:v>2014/15 2Q</c:v>
                  </c:pt>
                  <c:pt idx="27">
                    <c:v>2015/16 1Q</c:v>
                  </c:pt>
                </c:lvl>
                <c:lvl>
                  <c:pt idx="0">
                    <c:v>IS.UPC</c:v>
                  </c:pt>
                  <c:pt idx="8">
                    <c:v>ICE</c:v>
                  </c:pt>
                  <c:pt idx="17">
                    <c:v>ETSEIAT</c:v>
                  </c:pt>
                  <c:pt idx="25">
                    <c:v>EET</c:v>
                  </c:pt>
                </c:lvl>
              </c:multiLvlStrCache>
            </c:multiLvlStrRef>
          </c:cat>
          <c:val>
            <c:numRef>
              <c:f>participacio!$I$227:$I$254</c:f>
              <c:numCache>
                <c:formatCode>General</c:formatCode>
                <c:ptCount val="28"/>
                <c:pt idx="9" formatCode="0.00%">
                  <c:v>0.44369999999999998</c:v>
                </c:pt>
                <c:pt idx="18" formatCode="0.00%">
                  <c:v>0.11716362434954984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CD-4D61-905A-00C09C362851}"/>
            </c:ext>
          </c:extLst>
        </c:ser>
        <c:ser>
          <c:idx val="3"/>
          <c:order val="3"/>
          <c:spPr>
            <a:solidFill>
              <a:schemeClr val="accent5">
                <a:lumMod val="50000"/>
              </a:schemeClr>
            </a:solidFill>
          </c:spPr>
          <c:invertIfNegative val="0"/>
          <c:cat>
            <c:multiLvlStrRef>
              <c:f>participacio!$E$227:$F$254</c:f>
              <c:multiLvlStrCache>
                <c:ptCount val="28"/>
                <c:lvl>
                  <c:pt idx="0">
                    <c:v>2012/13 1Q</c:v>
                  </c:pt>
                  <c:pt idx="1">
                    <c:v>2013/14 1Q</c:v>
                  </c:pt>
                  <c:pt idx="2">
                    <c:v>2013/14 2Q</c:v>
                  </c:pt>
                  <c:pt idx="3">
                    <c:v>2014/15 2Q</c:v>
                  </c:pt>
                  <c:pt idx="4">
                    <c:v>2015/16 1Q</c:v>
                  </c:pt>
                  <c:pt idx="5">
                    <c:v>2015/16 2Q</c:v>
                  </c:pt>
                  <c:pt idx="6">
                    <c:v>2016/17 1Q</c:v>
                  </c:pt>
                  <c:pt idx="8">
                    <c:v>2011/12 1Q</c:v>
                  </c:pt>
                  <c:pt idx="9">
                    <c:v>2011/12 2Q</c:v>
                  </c:pt>
                  <c:pt idx="10">
                    <c:v>2012/13 1Q</c:v>
                  </c:pt>
                  <c:pt idx="11">
                    <c:v>2013/14 1Q</c:v>
                  </c:pt>
                  <c:pt idx="12">
                    <c:v>2013/14 2Q</c:v>
                  </c:pt>
                  <c:pt idx="13">
                    <c:v>2014/15 2Q</c:v>
                  </c:pt>
                  <c:pt idx="14">
                    <c:v>2015/16 1Q</c:v>
                  </c:pt>
                  <c:pt idx="15">
                    <c:v>2015/16 2Q</c:v>
                  </c:pt>
                  <c:pt idx="17">
                    <c:v>2011/12 1Q</c:v>
                  </c:pt>
                  <c:pt idx="18">
                    <c:v>2011/12 2Q</c:v>
                  </c:pt>
                  <c:pt idx="19">
                    <c:v>2012/13 1Q</c:v>
                  </c:pt>
                  <c:pt idx="20">
                    <c:v>2013/14 1Q</c:v>
                  </c:pt>
                  <c:pt idx="21">
                    <c:v>2013/14 2Q</c:v>
                  </c:pt>
                  <c:pt idx="22">
                    <c:v>2014/15 2Q</c:v>
                  </c:pt>
                  <c:pt idx="23">
                    <c:v>2015/16 1Q</c:v>
                  </c:pt>
                  <c:pt idx="25">
                    <c:v>2013/14 2Q</c:v>
                  </c:pt>
                  <c:pt idx="26">
                    <c:v>2014/15 2Q</c:v>
                  </c:pt>
                  <c:pt idx="27">
                    <c:v>2015/16 1Q</c:v>
                  </c:pt>
                </c:lvl>
                <c:lvl>
                  <c:pt idx="0">
                    <c:v>IS.UPC</c:v>
                  </c:pt>
                  <c:pt idx="8">
                    <c:v>ICE</c:v>
                  </c:pt>
                  <c:pt idx="17">
                    <c:v>ETSEIAT</c:v>
                  </c:pt>
                  <c:pt idx="25">
                    <c:v>EET</c:v>
                  </c:pt>
                </c:lvl>
              </c:multiLvlStrCache>
            </c:multiLvlStrRef>
          </c:cat>
          <c:val>
            <c:numRef>
              <c:f>participacio!$J$227:$J$254</c:f>
              <c:numCache>
                <c:formatCode>General</c:formatCode>
                <c:ptCount val="28"/>
                <c:pt idx="0" formatCode="0.00%">
                  <c:v>0.3004</c:v>
                </c:pt>
                <c:pt idx="10" formatCode="0.00%">
                  <c:v>0.51829999999999998</c:v>
                </c:pt>
                <c:pt idx="19" formatCode="0.00%">
                  <c:v>0.2375190086388197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CD-4D61-905A-00C09C362851}"/>
            </c:ext>
          </c:extLst>
        </c:ser>
        <c:ser>
          <c:idx val="4"/>
          <c:order val="4"/>
          <c:spPr>
            <a:solidFill>
              <a:schemeClr val="tx2">
                <a:lumMod val="60000"/>
                <a:lumOff val="40000"/>
              </a:schemeClr>
            </a:solidFill>
            <a:ln cmpd="dbl">
              <a:noFill/>
              <a:prstDash val="solid"/>
            </a:ln>
          </c:spPr>
          <c:invertIfNegative val="0"/>
          <c:cat>
            <c:multiLvlStrRef>
              <c:f>participacio!$E$227:$F$254</c:f>
              <c:multiLvlStrCache>
                <c:ptCount val="28"/>
                <c:lvl>
                  <c:pt idx="0">
                    <c:v>2012/13 1Q</c:v>
                  </c:pt>
                  <c:pt idx="1">
                    <c:v>2013/14 1Q</c:v>
                  </c:pt>
                  <c:pt idx="2">
                    <c:v>2013/14 2Q</c:v>
                  </c:pt>
                  <c:pt idx="3">
                    <c:v>2014/15 2Q</c:v>
                  </c:pt>
                  <c:pt idx="4">
                    <c:v>2015/16 1Q</c:v>
                  </c:pt>
                  <c:pt idx="5">
                    <c:v>2015/16 2Q</c:v>
                  </c:pt>
                  <c:pt idx="6">
                    <c:v>2016/17 1Q</c:v>
                  </c:pt>
                  <c:pt idx="8">
                    <c:v>2011/12 1Q</c:v>
                  </c:pt>
                  <c:pt idx="9">
                    <c:v>2011/12 2Q</c:v>
                  </c:pt>
                  <c:pt idx="10">
                    <c:v>2012/13 1Q</c:v>
                  </c:pt>
                  <c:pt idx="11">
                    <c:v>2013/14 1Q</c:v>
                  </c:pt>
                  <c:pt idx="12">
                    <c:v>2013/14 2Q</c:v>
                  </c:pt>
                  <c:pt idx="13">
                    <c:v>2014/15 2Q</c:v>
                  </c:pt>
                  <c:pt idx="14">
                    <c:v>2015/16 1Q</c:v>
                  </c:pt>
                  <c:pt idx="15">
                    <c:v>2015/16 2Q</c:v>
                  </c:pt>
                  <c:pt idx="17">
                    <c:v>2011/12 1Q</c:v>
                  </c:pt>
                  <c:pt idx="18">
                    <c:v>2011/12 2Q</c:v>
                  </c:pt>
                  <c:pt idx="19">
                    <c:v>2012/13 1Q</c:v>
                  </c:pt>
                  <c:pt idx="20">
                    <c:v>2013/14 1Q</c:v>
                  </c:pt>
                  <c:pt idx="21">
                    <c:v>2013/14 2Q</c:v>
                  </c:pt>
                  <c:pt idx="22">
                    <c:v>2014/15 2Q</c:v>
                  </c:pt>
                  <c:pt idx="23">
                    <c:v>2015/16 1Q</c:v>
                  </c:pt>
                  <c:pt idx="25">
                    <c:v>2013/14 2Q</c:v>
                  </c:pt>
                  <c:pt idx="26">
                    <c:v>2014/15 2Q</c:v>
                  </c:pt>
                  <c:pt idx="27">
                    <c:v>2015/16 1Q</c:v>
                  </c:pt>
                </c:lvl>
                <c:lvl>
                  <c:pt idx="0">
                    <c:v>IS.UPC</c:v>
                  </c:pt>
                  <c:pt idx="8">
                    <c:v>ICE</c:v>
                  </c:pt>
                  <c:pt idx="17">
                    <c:v>ETSEIAT</c:v>
                  </c:pt>
                  <c:pt idx="25">
                    <c:v>EET</c:v>
                  </c:pt>
                </c:lvl>
              </c:multiLvlStrCache>
            </c:multiLvlStrRef>
          </c:cat>
          <c:val>
            <c:numRef>
              <c:f>participacio!$K$227:$K$254</c:f>
              <c:numCache>
                <c:formatCode>0.00%</c:formatCode>
                <c:ptCount val="28"/>
                <c:pt idx="1">
                  <c:v>0.24179999999999999</c:v>
                </c:pt>
                <c:pt idx="11">
                  <c:v>0.3805</c:v>
                </c:pt>
                <c:pt idx="20">
                  <c:v>0.24181818181818182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CD-4D61-905A-00C09C362851}"/>
            </c:ext>
          </c:extLst>
        </c:ser>
        <c:ser>
          <c:idx val="5"/>
          <c:order val="5"/>
          <c:spPr>
            <a:solidFill>
              <a:srgbClr val="19434F"/>
            </a:solidFill>
            <a:ln>
              <a:noFill/>
              <a:prstDash val="solid"/>
            </a:ln>
          </c:spPr>
          <c:invertIfNegative val="0"/>
          <c:cat>
            <c:multiLvlStrRef>
              <c:f>participacio!$E$227:$F$254</c:f>
              <c:multiLvlStrCache>
                <c:ptCount val="28"/>
                <c:lvl>
                  <c:pt idx="0">
                    <c:v>2012/13 1Q</c:v>
                  </c:pt>
                  <c:pt idx="1">
                    <c:v>2013/14 1Q</c:v>
                  </c:pt>
                  <c:pt idx="2">
                    <c:v>2013/14 2Q</c:v>
                  </c:pt>
                  <c:pt idx="3">
                    <c:v>2014/15 2Q</c:v>
                  </c:pt>
                  <c:pt idx="4">
                    <c:v>2015/16 1Q</c:v>
                  </c:pt>
                  <c:pt idx="5">
                    <c:v>2015/16 2Q</c:v>
                  </c:pt>
                  <c:pt idx="6">
                    <c:v>2016/17 1Q</c:v>
                  </c:pt>
                  <c:pt idx="8">
                    <c:v>2011/12 1Q</c:v>
                  </c:pt>
                  <c:pt idx="9">
                    <c:v>2011/12 2Q</c:v>
                  </c:pt>
                  <c:pt idx="10">
                    <c:v>2012/13 1Q</c:v>
                  </c:pt>
                  <c:pt idx="11">
                    <c:v>2013/14 1Q</c:v>
                  </c:pt>
                  <c:pt idx="12">
                    <c:v>2013/14 2Q</c:v>
                  </c:pt>
                  <c:pt idx="13">
                    <c:v>2014/15 2Q</c:v>
                  </c:pt>
                  <c:pt idx="14">
                    <c:v>2015/16 1Q</c:v>
                  </c:pt>
                  <c:pt idx="15">
                    <c:v>2015/16 2Q</c:v>
                  </c:pt>
                  <c:pt idx="17">
                    <c:v>2011/12 1Q</c:v>
                  </c:pt>
                  <c:pt idx="18">
                    <c:v>2011/12 2Q</c:v>
                  </c:pt>
                  <c:pt idx="19">
                    <c:v>2012/13 1Q</c:v>
                  </c:pt>
                  <c:pt idx="20">
                    <c:v>2013/14 1Q</c:v>
                  </c:pt>
                  <c:pt idx="21">
                    <c:v>2013/14 2Q</c:v>
                  </c:pt>
                  <c:pt idx="22">
                    <c:v>2014/15 2Q</c:v>
                  </c:pt>
                  <c:pt idx="23">
                    <c:v>2015/16 1Q</c:v>
                  </c:pt>
                  <c:pt idx="25">
                    <c:v>2013/14 2Q</c:v>
                  </c:pt>
                  <c:pt idx="26">
                    <c:v>2014/15 2Q</c:v>
                  </c:pt>
                  <c:pt idx="27">
                    <c:v>2015/16 1Q</c:v>
                  </c:pt>
                </c:lvl>
                <c:lvl>
                  <c:pt idx="0">
                    <c:v>IS.UPC</c:v>
                  </c:pt>
                  <c:pt idx="8">
                    <c:v>ICE</c:v>
                  </c:pt>
                  <c:pt idx="17">
                    <c:v>ETSEIAT</c:v>
                  </c:pt>
                  <c:pt idx="25">
                    <c:v>EET</c:v>
                  </c:pt>
                </c:lvl>
              </c:multiLvlStrCache>
            </c:multiLvlStrRef>
          </c:cat>
          <c:val>
            <c:numRef>
              <c:f>participacio!$L$227:$L$254</c:f>
              <c:numCache>
                <c:formatCode>General</c:formatCode>
                <c:ptCount val="28"/>
                <c:pt idx="2" formatCode="0.00%">
                  <c:v>0.32079999999999997</c:v>
                </c:pt>
                <c:pt idx="12" formatCode="0.00%">
                  <c:v>0.26569999999999999</c:v>
                </c:pt>
                <c:pt idx="21" formatCode="0.00%">
                  <c:v>0.11802518223989397</c:v>
                </c:pt>
                <c:pt idx="25" formatCode="0.00%">
                  <c:v>0.31274762593547578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CD-4D61-905A-00C09C362851}"/>
            </c:ext>
          </c:extLst>
        </c:ser>
        <c:ser>
          <c:idx val="7"/>
          <c:order val="7"/>
          <c:spPr>
            <a:solidFill>
              <a:schemeClr val="accent5">
                <a:lumMod val="75000"/>
              </a:schemeClr>
            </a:solidFill>
            <a:ln>
              <a:noFill/>
              <a:prstDash val="sysDash"/>
            </a:ln>
          </c:spPr>
          <c:invertIfNegative val="0"/>
          <c:dLbls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9CD-4D61-905A-00C09C362851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CD-4D61-905A-00C09C362851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9CD-4D61-905A-00C09C362851}"/>
                </c:ext>
              </c:extLst>
            </c:dLbl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CD-4D61-905A-00C09C362851}"/>
                </c:ext>
              </c:extLst>
            </c:dLbl>
            <c:dLbl>
              <c:idx val="2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9CD-4D61-905A-00C09C362851}"/>
                </c:ext>
              </c:extLst>
            </c:dLbl>
            <c:dLbl>
              <c:idx val="3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9CD-4D61-905A-00C09C362851}"/>
                </c:ext>
              </c:extLst>
            </c:dLbl>
            <c:dLbl>
              <c:idx val="3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9CD-4D61-905A-00C09C362851}"/>
                </c:ext>
              </c:extLst>
            </c:dLbl>
            <c:dLbl>
              <c:idx val="3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9CD-4D61-905A-00C09C362851}"/>
                </c:ext>
              </c:extLst>
            </c:dLbl>
            <c:dLbl>
              <c:idx val="4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9CD-4D61-905A-00C09C362851}"/>
                </c:ext>
              </c:extLst>
            </c:dLbl>
            <c:dLbl>
              <c:idx val="4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9CD-4D61-905A-00C09C362851}"/>
                </c:ext>
              </c:extLst>
            </c:dLbl>
            <c:dLbl>
              <c:idx val="5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9CD-4D61-905A-00C09C362851}"/>
                </c:ext>
              </c:extLst>
            </c:dLbl>
            <c:dLbl>
              <c:idx val="5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9CD-4D61-905A-00C09C362851}"/>
                </c:ext>
              </c:extLst>
            </c:dLbl>
            <c:dLbl>
              <c:idx val="6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9CD-4D61-905A-00C09C362851}"/>
                </c:ext>
              </c:extLst>
            </c:dLbl>
            <c:dLbl>
              <c:idx val="6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9CD-4D61-905A-00C09C362851}"/>
                </c:ext>
              </c:extLst>
            </c:dLbl>
            <c:dLbl>
              <c:idx val="7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9CD-4D61-905A-00C09C362851}"/>
                </c:ext>
              </c:extLst>
            </c:dLbl>
            <c:dLbl>
              <c:idx val="7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9CD-4D61-905A-00C09C362851}"/>
                </c:ext>
              </c:extLst>
            </c:dLbl>
            <c:dLbl>
              <c:idx val="8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9CD-4D61-905A-00C09C362851}"/>
                </c:ext>
              </c:extLst>
            </c:dLbl>
            <c:dLbl>
              <c:idx val="8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9CD-4D61-905A-00C09C362851}"/>
                </c:ext>
              </c:extLst>
            </c:dLbl>
            <c:dLbl>
              <c:idx val="8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9CD-4D61-905A-00C09C362851}"/>
                </c:ext>
              </c:extLst>
            </c:dLbl>
            <c:dLbl>
              <c:idx val="9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9CD-4D61-905A-00C09C362851}"/>
                </c:ext>
              </c:extLst>
            </c:dLbl>
            <c:dLbl>
              <c:idx val="9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9CD-4D61-905A-00C09C362851}"/>
                </c:ext>
              </c:extLst>
            </c:dLbl>
            <c:dLbl>
              <c:idx val="9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9CD-4D61-905A-00C09C362851}"/>
                </c:ext>
              </c:extLst>
            </c:dLbl>
            <c:dLbl>
              <c:idx val="10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9CD-4D61-905A-00C09C362851}"/>
                </c:ext>
              </c:extLst>
            </c:dLbl>
            <c:dLbl>
              <c:idx val="10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49CD-4D61-905A-00C09C362851}"/>
                </c:ext>
              </c:extLst>
            </c:dLbl>
            <c:dLbl>
              <c:idx val="10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49CD-4D61-905A-00C09C362851}"/>
                </c:ext>
              </c:extLst>
            </c:dLbl>
            <c:dLbl>
              <c:idx val="1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49CD-4D61-905A-00C09C362851}"/>
                </c:ext>
              </c:extLst>
            </c:dLbl>
            <c:dLbl>
              <c:idx val="1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49CD-4D61-905A-00C09C362851}"/>
                </c:ext>
              </c:extLst>
            </c:dLbl>
            <c:dLbl>
              <c:idx val="11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49CD-4D61-905A-00C09C362851}"/>
                </c:ext>
              </c:extLst>
            </c:dLbl>
            <c:dLbl>
              <c:idx val="1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49CD-4D61-905A-00C09C362851}"/>
                </c:ext>
              </c:extLst>
            </c:dLbl>
            <c:dLbl>
              <c:idx val="1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49CD-4D61-905A-00C09C36285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0" i="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participacio!$E$227:$F$254</c:f>
              <c:multiLvlStrCache>
                <c:ptCount val="28"/>
                <c:lvl>
                  <c:pt idx="0">
                    <c:v>2012/13 1Q</c:v>
                  </c:pt>
                  <c:pt idx="1">
                    <c:v>2013/14 1Q</c:v>
                  </c:pt>
                  <c:pt idx="2">
                    <c:v>2013/14 2Q</c:v>
                  </c:pt>
                  <c:pt idx="3">
                    <c:v>2014/15 2Q</c:v>
                  </c:pt>
                  <c:pt idx="4">
                    <c:v>2015/16 1Q</c:v>
                  </c:pt>
                  <c:pt idx="5">
                    <c:v>2015/16 2Q</c:v>
                  </c:pt>
                  <c:pt idx="6">
                    <c:v>2016/17 1Q</c:v>
                  </c:pt>
                  <c:pt idx="8">
                    <c:v>2011/12 1Q</c:v>
                  </c:pt>
                  <c:pt idx="9">
                    <c:v>2011/12 2Q</c:v>
                  </c:pt>
                  <c:pt idx="10">
                    <c:v>2012/13 1Q</c:v>
                  </c:pt>
                  <c:pt idx="11">
                    <c:v>2013/14 1Q</c:v>
                  </c:pt>
                  <c:pt idx="12">
                    <c:v>2013/14 2Q</c:v>
                  </c:pt>
                  <c:pt idx="13">
                    <c:v>2014/15 2Q</c:v>
                  </c:pt>
                  <c:pt idx="14">
                    <c:v>2015/16 1Q</c:v>
                  </c:pt>
                  <c:pt idx="15">
                    <c:v>2015/16 2Q</c:v>
                  </c:pt>
                  <c:pt idx="17">
                    <c:v>2011/12 1Q</c:v>
                  </c:pt>
                  <c:pt idx="18">
                    <c:v>2011/12 2Q</c:v>
                  </c:pt>
                  <c:pt idx="19">
                    <c:v>2012/13 1Q</c:v>
                  </c:pt>
                  <c:pt idx="20">
                    <c:v>2013/14 1Q</c:v>
                  </c:pt>
                  <c:pt idx="21">
                    <c:v>2013/14 2Q</c:v>
                  </c:pt>
                  <c:pt idx="22">
                    <c:v>2014/15 2Q</c:v>
                  </c:pt>
                  <c:pt idx="23">
                    <c:v>2015/16 1Q</c:v>
                  </c:pt>
                  <c:pt idx="25">
                    <c:v>2013/14 2Q</c:v>
                  </c:pt>
                  <c:pt idx="26">
                    <c:v>2014/15 2Q</c:v>
                  </c:pt>
                  <c:pt idx="27">
                    <c:v>2015/16 1Q</c:v>
                  </c:pt>
                </c:lvl>
                <c:lvl>
                  <c:pt idx="0">
                    <c:v>IS.UPC</c:v>
                  </c:pt>
                  <c:pt idx="8">
                    <c:v>ICE</c:v>
                  </c:pt>
                  <c:pt idx="17">
                    <c:v>ETSEIAT</c:v>
                  </c:pt>
                  <c:pt idx="25">
                    <c:v>EET</c:v>
                  </c:pt>
                </c:lvl>
              </c:multiLvlStrCache>
            </c:multiLvlStrRef>
          </c:cat>
          <c:val>
            <c:numRef>
              <c:f>participacio!$M$227:$M$254</c:f>
              <c:numCache>
                <c:formatCode>General</c:formatCode>
                <c:ptCount val="28"/>
                <c:pt idx="3" formatCode="0.00%">
                  <c:v>0.30819999999999997</c:v>
                </c:pt>
                <c:pt idx="13" formatCode="0.00%">
                  <c:v>0.36283185840707965</c:v>
                </c:pt>
                <c:pt idx="22" formatCode="0.00%">
                  <c:v>0.36021433355659743</c:v>
                </c:pt>
                <c:pt idx="26" formatCode="0.00%">
                  <c:v>0.44250229990800366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49CD-4D61-905A-00C09C362851}"/>
            </c:ext>
          </c:extLst>
        </c:ser>
        <c:ser>
          <c:idx val="8"/>
          <c:order val="8"/>
          <c:spPr>
            <a:solidFill>
              <a:srgbClr val="9ED4CF"/>
            </a:solidFill>
            <a:ln>
              <a:noFill/>
              <a:prstDash val="sysDash"/>
            </a:ln>
          </c:spPr>
          <c:invertIfNegative val="0"/>
          <c:dLbls>
            <c:dLbl>
              <c:idx val="1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49CD-4D61-905A-00C09C36285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participacio!$E$227:$F$254</c:f>
              <c:multiLvlStrCache>
                <c:ptCount val="28"/>
                <c:lvl>
                  <c:pt idx="0">
                    <c:v>2012/13 1Q</c:v>
                  </c:pt>
                  <c:pt idx="1">
                    <c:v>2013/14 1Q</c:v>
                  </c:pt>
                  <c:pt idx="2">
                    <c:v>2013/14 2Q</c:v>
                  </c:pt>
                  <c:pt idx="3">
                    <c:v>2014/15 2Q</c:v>
                  </c:pt>
                  <c:pt idx="4">
                    <c:v>2015/16 1Q</c:v>
                  </c:pt>
                  <c:pt idx="5">
                    <c:v>2015/16 2Q</c:v>
                  </c:pt>
                  <c:pt idx="6">
                    <c:v>2016/17 1Q</c:v>
                  </c:pt>
                  <c:pt idx="8">
                    <c:v>2011/12 1Q</c:v>
                  </c:pt>
                  <c:pt idx="9">
                    <c:v>2011/12 2Q</c:v>
                  </c:pt>
                  <c:pt idx="10">
                    <c:v>2012/13 1Q</c:v>
                  </c:pt>
                  <c:pt idx="11">
                    <c:v>2013/14 1Q</c:v>
                  </c:pt>
                  <c:pt idx="12">
                    <c:v>2013/14 2Q</c:v>
                  </c:pt>
                  <c:pt idx="13">
                    <c:v>2014/15 2Q</c:v>
                  </c:pt>
                  <c:pt idx="14">
                    <c:v>2015/16 1Q</c:v>
                  </c:pt>
                  <c:pt idx="15">
                    <c:v>2015/16 2Q</c:v>
                  </c:pt>
                  <c:pt idx="17">
                    <c:v>2011/12 1Q</c:v>
                  </c:pt>
                  <c:pt idx="18">
                    <c:v>2011/12 2Q</c:v>
                  </c:pt>
                  <c:pt idx="19">
                    <c:v>2012/13 1Q</c:v>
                  </c:pt>
                  <c:pt idx="20">
                    <c:v>2013/14 1Q</c:v>
                  </c:pt>
                  <c:pt idx="21">
                    <c:v>2013/14 2Q</c:v>
                  </c:pt>
                  <c:pt idx="22">
                    <c:v>2014/15 2Q</c:v>
                  </c:pt>
                  <c:pt idx="23">
                    <c:v>2015/16 1Q</c:v>
                  </c:pt>
                  <c:pt idx="25">
                    <c:v>2013/14 2Q</c:v>
                  </c:pt>
                  <c:pt idx="26">
                    <c:v>2014/15 2Q</c:v>
                  </c:pt>
                  <c:pt idx="27">
                    <c:v>2015/16 1Q</c:v>
                  </c:pt>
                </c:lvl>
                <c:lvl>
                  <c:pt idx="0">
                    <c:v>IS.UPC</c:v>
                  </c:pt>
                  <c:pt idx="8">
                    <c:v>ICE</c:v>
                  </c:pt>
                  <c:pt idx="17">
                    <c:v>ETSEIAT</c:v>
                  </c:pt>
                  <c:pt idx="25">
                    <c:v>EET</c:v>
                  </c:pt>
                </c:lvl>
              </c:multiLvlStrCache>
            </c:multiLvlStrRef>
          </c:cat>
          <c:val>
            <c:numRef>
              <c:f>participacio!$N$227:$N$254</c:f>
              <c:numCache>
                <c:formatCode>General</c:formatCode>
                <c:ptCount val="28"/>
                <c:pt idx="4" formatCode="0.00%">
                  <c:v>0.3584</c:v>
                </c:pt>
                <c:pt idx="14" formatCode="0.00%">
                  <c:v>0.65100000000000002</c:v>
                </c:pt>
                <c:pt idx="23" formatCode="0.00%">
                  <c:v>0.35114583062988242</c:v>
                </c:pt>
                <c:pt idx="27" formatCode="0.00%">
                  <c:v>0.5415282392026578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49CD-4D61-905A-00C09C362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06561280"/>
        <c:axId val="206562816"/>
      </c:barChart>
      <c:barChart>
        <c:barDir val="col"/>
        <c:grouping val="clustered"/>
        <c:varyColors val="0"/>
        <c:ser>
          <c:idx val="10"/>
          <c:order val="9"/>
          <c:invertIfNegative val="0"/>
          <c:cat>
            <c:multiLvlStrRef>
              <c:f>participacio!$E$235:$F$256</c:f>
              <c:multiLvlStrCache>
                <c:ptCount val="20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9">
                    <c:v>2011/12 1Q</c:v>
                  </c:pt>
                  <c:pt idx="10">
                    <c:v>2011/12 2Q</c:v>
                  </c:pt>
                  <c:pt idx="11">
                    <c:v>2012/13 1Q</c:v>
                  </c:pt>
                  <c:pt idx="12">
                    <c:v>2013/14 1Q</c:v>
                  </c:pt>
                  <c:pt idx="13">
                    <c:v>2013/14 2Q</c:v>
                  </c:pt>
                  <c:pt idx="14">
                    <c:v>2014/15 2Q</c:v>
                  </c:pt>
                  <c:pt idx="15">
                    <c:v>2015/16 1Q</c:v>
                  </c:pt>
                  <c:pt idx="17">
                    <c:v>2013/14 2Q</c:v>
                  </c:pt>
                  <c:pt idx="18">
                    <c:v>2014/15 2Q</c:v>
                  </c:pt>
                  <c:pt idx="19">
                    <c:v>2015/16 1Q</c:v>
                  </c:pt>
                </c:lvl>
                <c:lvl>
                  <c:pt idx="0">
                    <c:v>ICE</c:v>
                  </c:pt>
                  <c:pt idx="9">
                    <c:v>ETSEIAT</c:v>
                  </c:pt>
                  <c:pt idx="17">
                    <c:v>EET</c:v>
                  </c:pt>
                </c:lvl>
              </c:multiLvlStrCache>
            </c:multiLvlStrRef>
          </c:cat>
          <c:val>
            <c:numRef>
              <c:f>participacio!$O$227:$O$254</c:f>
              <c:numCache>
                <c:formatCode>General</c:formatCode>
                <c:ptCount val="28"/>
                <c:pt idx="5" formatCode="0.00%">
                  <c:v>0.36342042755344417</c:v>
                </c:pt>
                <c:pt idx="15" formatCode="0.00%">
                  <c:v>0.63023255813953494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49CD-4D61-905A-00C09C362851}"/>
            </c:ext>
          </c:extLst>
        </c:ser>
        <c:ser>
          <c:idx val="9"/>
          <c:order val="10"/>
          <c:spPr>
            <a:solidFill>
              <a:srgbClr val="F9B67F"/>
            </a:solidFill>
            <a:ln>
              <a:solidFill>
                <a:schemeClr val="accent6">
                  <a:lumMod val="75000"/>
                </a:schemeClr>
              </a:solidFill>
              <a:prstDash val="sysDash"/>
            </a:ln>
          </c:spPr>
          <c:invertIfNegative val="0"/>
          <c:dLbls>
            <c:dLbl>
              <c:idx val="5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49CD-4D61-905A-00C09C362851}"/>
                </c:ext>
              </c:extLst>
            </c:dLbl>
            <c:dLbl>
              <c:idx val="8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49CD-4D61-905A-00C09C36285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 rtl="0">
                  <a:defRPr lang="ca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participacio!$E$235:$F$256</c:f>
              <c:multiLvlStrCache>
                <c:ptCount val="20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9">
                    <c:v>2011/12 1Q</c:v>
                  </c:pt>
                  <c:pt idx="10">
                    <c:v>2011/12 2Q</c:v>
                  </c:pt>
                  <c:pt idx="11">
                    <c:v>2012/13 1Q</c:v>
                  </c:pt>
                  <c:pt idx="12">
                    <c:v>2013/14 1Q</c:v>
                  </c:pt>
                  <c:pt idx="13">
                    <c:v>2013/14 2Q</c:v>
                  </c:pt>
                  <c:pt idx="14">
                    <c:v>2014/15 2Q</c:v>
                  </c:pt>
                  <c:pt idx="15">
                    <c:v>2015/16 1Q</c:v>
                  </c:pt>
                  <c:pt idx="17">
                    <c:v>2013/14 2Q</c:v>
                  </c:pt>
                  <c:pt idx="18">
                    <c:v>2014/15 2Q</c:v>
                  </c:pt>
                  <c:pt idx="19">
                    <c:v>2015/16 1Q</c:v>
                  </c:pt>
                </c:lvl>
                <c:lvl>
                  <c:pt idx="0">
                    <c:v>ICE</c:v>
                  </c:pt>
                  <c:pt idx="9">
                    <c:v>ETSEIAT</c:v>
                  </c:pt>
                  <c:pt idx="17">
                    <c:v>EET</c:v>
                  </c:pt>
                </c:lvl>
              </c:multiLvlStrCache>
            </c:multiLvlStrRef>
          </c:cat>
          <c:val>
            <c:numRef>
              <c:f>participacio!$Q$227:$Q$254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2C-49CD-4D61-905A-00C09C362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17191168"/>
        <c:axId val="206564352"/>
      </c:barChart>
      <c:lineChart>
        <c:grouping val="standard"/>
        <c:varyColors val="0"/>
        <c:ser>
          <c:idx val="6"/>
          <c:order val="6"/>
          <c:spPr>
            <a:ln w="34925" cmpd="dbl">
              <a:solidFill>
                <a:schemeClr val="accent2"/>
              </a:solidFill>
              <a:prstDash val="dash"/>
              <a:headEnd type="none"/>
              <a:tailEnd type="none" w="med" len="med"/>
            </a:ln>
          </c:spPr>
          <c:marker>
            <c:symbol val="diamond"/>
            <c:size val="7"/>
            <c:spPr>
              <a:solidFill>
                <a:schemeClr val="accent2"/>
              </a:solidFill>
              <a:ln>
                <a:noFill/>
              </a:ln>
            </c:spPr>
          </c:marker>
          <c:dLbls>
            <c:dLbl>
              <c:idx val="7"/>
              <c:numFmt formatCode="0%" sourceLinked="0"/>
              <c:spPr/>
              <c:txPr>
                <a:bodyPr rot="-5400000" vert="horz" anchor="ctr" anchorCtr="1"/>
                <a:lstStyle/>
                <a:p>
                  <a:pPr>
                    <a:defRPr sz="1200" b="0"/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D-49CD-4D61-905A-00C09C362851}"/>
                </c:ext>
              </c:extLst>
            </c:dLbl>
            <c:dLbl>
              <c:idx val="11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E-49CD-4D61-905A-00C09C362851}"/>
                </c:ext>
              </c:extLst>
            </c:dLbl>
            <c:dLbl>
              <c:idx val="20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F-49CD-4D61-905A-00C09C362851}"/>
                </c:ext>
              </c:extLst>
            </c:dLbl>
            <c:dLbl>
              <c:idx val="29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0-49CD-4D61-905A-00C09C362851}"/>
                </c:ext>
              </c:extLst>
            </c:dLbl>
            <c:dLbl>
              <c:idx val="38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1-49CD-4D61-905A-00C09C362851}"/>
                </c:ext>
              </c:extLst>
            </c:dLbl>
            <c:dLbl>
              <c:idx val="44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2-49CD-4D61-905A-00C09C362851}"/>
                </c:ext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49CD-4D61-905A-00C09C362851}"/>
                </c:ext>
              </c:extLst>
            </c:dLbl>
            <c:dLbl>
              <c:idx val="53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4-49CD-4D61-905A-00C09C362851}"/>
                </c:ext>
              </c:extLst>
            </c:dLbl>
            <c:dLbl>
              <c:idx val="60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5-49CD-4D61-905A-00C09C362851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49CD-4D61-905A-00C09C362851}"/>
                </c:ext>
              </c:extLst>
            </c:dLbl>
            <c:dLbl>
              <c:idx val="69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7-49CD-4D61-905A-00C09C362851}"/>
                </c:ext>
              </c:extLst>
            </c:dLbl>
            <c:dLbl>
              <c:idx val="7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49CD-4D61-905A-00C09C362851}"/>
                </c:ext>
              </c:extLst>
            </c:dLbl>
            <c:dLbl>
              <c:idx val="74"/>
              <c:numFmt formatCode="0%" sourceLinked="0"/>
              <c:spPr/>
              <c:txPr>
                <a:bodyPr rot="-5400000" vert="horz" anchor="ctr" anchorCtr="1"/>
                <a:lstStyle/>
                <a:p>
                  <a:pPr>
                    <a:defRPr sz="1050" b="0"/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9-49CD-4D61-905A-00C09C362851}"/>
                </c:ext>
              </c:extLst>
            </c:dLbl>
            <c:dLbl>
              <c:idx val="78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A-49CD-4D61-905A-00C09C362851}"/>
                </c:ext>
              </c:extLst>
            </c:dLbl>
            <c:dLbl>
              <c:idx val="83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B-49CD-4D61-905A-00C09C362851}"/>
                </c:ext>
              </c:extLst>
            </c:dLbl>
            <c:dLbl>
              <c:idx val="8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49CD-4D61-905A-00C09C362851}"/>
                </c:ext>
              </c:extLst>
            </c:dLbl>
            <c:dLbl>
              <c:idx val="9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49CD-4D61-905A-00C09C362851}"/>
                </c:ext>
              </c:extLst>
            </c:dLbl>
            <c:dLbl>
              <c:idx val="97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E-49CD-4D61-905A-00C09C362851}"/>
                </c:ext>
              </c:extLst>
            </c:dLbl>
            <c:dLbl>
              <c:idx val="9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49CD-4D61-905A-00C09C362851}"/>
                </c:ext>
              </c:extLst>
            </c:dLbl>
            <c:dLbl>
              <c:idx val="10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49CD-4D61-905A-00C09C362851}"/>
                </c:ext>
              </c:extLst>
            </c:dLbl>
            <c:dLbl>
              <c:idx val="106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1-49CD-4D61-905A-00C09C362851}"/>
                </c:ext>
              </c:extLst>
            </c:dLbl>
            <c:dLbl>
              <c:idx val="110"/>
              <c:numFmt formatCode="0%" sourceLinked="0"/>
              <c:spPr/>
              <c:txPr>
                <a:bodyPr rot="-5400000" vert="horz" anchor="ctr" anchorCtr="1"/>
                <a:lstStyle/>
                <a:p>
                  <a:pPr>
                    <a:defRPr sz="1050" b="0"/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2-49CD-4D61-905A-00C09C362851}"/>
                </c:ext>
              </c:extLst>
            </c:dLbl>
            <c:dLbl>
              <c:idx val="1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49CD-4D61-905A-00C09C362851}"/>
                </c:ext>
              </c:extLst>
            </c:dLbl>
            <c:dLbl>
              <c:idx val="1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49CD-4D61-905A-00C09C362851}"/>
                </c:ext>
              </c:extLst>
            </c:dLbl>
            <c:dLbl>
              <c:idx val="115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5-49CD-4D61-905A-00C09C362851}"/>
                </c:ext>
              </c:extLst>
            </c:dLbl>
            <c:dLbl>
              <c:idx val="124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6-49CD-4D61-905A-00C09C362851}"/>
                </c:ext>
              </c:extLst>
            </c:dLbl>
            <c:dLbl>
              <c:idx val="128"/>
              <c:numFmt formatCode="0%" sourceLinked="0"/>
              <c:spPr/>
              <c:txPr>
                <a:bodyPr rot="-5400000" vert="horz" anchor="ctr" anchorCtr="1"/>
                <a:lstStyle/>
                <a:p>
                  <a:pPr>
                    <a:defRPr sz="1050" b="0"/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7-49CD-4D61-905A-00C09C362851}"/>
                </c:ext>
              </c:extLst>
            </c:dLbl>
            <c:dLbl>
              <c:idx val="133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8-49CD-4D61-905A-00C09C362851}"/>
                </c:ext>
              </c:extLst>
            </c:dLbl>
            <c:dLbl>
              <c:idx val="135"/>
              <c:numFmt formatCode="0%" sourceLinked="0"/>
              <c:spPr/>
              <c:txPr>
                <a:bodyPr rot="-5400000" vert="horz" anchor="ctr" anchorCtr="1"/>
                <a:lstStyle/>
                <a:p>
                  <a:pPr>
                    <a:defRPr sz="1050" b="0"/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9-49CD-4D61-905A-00C09C362851}"/>
                </c:ext>
              </c:extLst>
            </c:dLbl>
            <c:dLbl>
              <c:idx val="142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A-49CD-4D61-905A-00C09C362851}"/>
                </c:ext>
              </c:extLst>
            </c:dLbl>
            <c:dLbl>
              <c:idx val="152"/>
              <c:numFmt formatCode="0%" sourceLinked="0"/>
              <c:spPr/>
              <c:txPr>
                <a:bodyPr rot="-5400000" vert="horz" anchor="ctr" anchorCtr="1"/>
                <a:lstStyle/>
                <a:p>
                  <a:pPr>
                    <a:defRPr sz="1100" b="0"/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B-49CD-4D61-905A-00C09C36285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-5400000" vert="horz" anchor="ctr" anchorCtr="1"/>
              <a:lstStyle/>
              <a:p>
                <a:pPr>
                  <a:defRPr b="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participacio!$E$55:$F$233</c:f>
              <c:multiLvlStrCache>
                <c:ptCount val="179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8">
                    <c:v>2016/17 1Q</c:v>
                  </c:pt>
                  <c:pt idx="9">
                    <c:v>2016/17 2Q</c:v>
                  </c:pt>
                  <c:pt idx="10">
                    <c:v>2017/18 1Q</c:v>
                  </c:pt>
                  <c:pt idx="13">
                    <c:v>2015/16 2Q</c:v>
                  </c:pt>
                  <c:pt idx="14">
                    <c:v>2016/17 1Q</c:v>
                  </c:pt>
                  <c:pt idx="15">
                    <c:v>2016/17 2Q</c:v>
                  </c:pt>
                  <c:pt idx="16">
                    <c:v>2017/18 1Q</c:v>
                  </c:pt>
                  <c:pt idx="18">
                    <c:v>2014/15 2Q</c:v>
                  </c:pt>
                  <c:pt idx="19">
                    <c:v>2015/16 1Q</c:v>
                  </c:pt>
                  <c:pt idx="20">
                    <c:v>2015/16 2Q</c:v>
                  </c:pt>
                  <c:pt idx="21">
                    <c:v>2016/17 1Q</c:v>
                  </c:pt>
                  <c:pt idx="22">
                    <c:v>2016/17 2Q</c:v>
                  </c:pt>
                  <c:pt idx="23">
                    <c:v>2017/18 1Q</c:v>
                  </c:pt>
                  <c:pt idx="25">
                    <c:v>2011/12 1Q</c:v>
                  </c:pt>
                  <c:pt idx="26">
                    <c:v>2011/12 2Q</c:v>
                  </c:pt>
                  <c:pt idx="27">
                    <c:v>2012/13 1Q</c:v>
                  </c:pt>
                  <c:pt idx="28">
                    <c:v>2013/14 1Q</c:v>
                  </c:pt>
                  <c:pt idx="29">
                    <c:v>2013/14 2Q</c:v>
                  </c:pt>
                  <c:pt idx="30">
                    <c:v>2014/15 2Q</c:v>
                  </c:pt>
                  <c:pt idx="31">
                    <c:v>2015/16 1Q</c:v>
                  </c:pt>
                  <c:pt idx="32">
                    <c:v>2015/16 2Q</c:v>
                  </c:pt>
                  <c:pt idx="33">
                    <c:v>2016/17 1Q</c:v>
                  </c:pt>
                  <c:pt idx="34">
                    <c:v>2016/17 2Q</c:v>
                  </c:pt>
                  <c:pt idx="35">
                    <c:v>2017/18 1Q</c:v>
                  </c:pt>
                  <c:pt idx="37">
                    <c:v>2011/12 1Q</c:v>
                  </c:pt>
                  <c:pt idx="38">
                    <c:v>2011/12 2Q</c:v>
                  </c:pt>
                  <c:pt idx="39">
                    <c:v>2012/13 1Q</c:v>
                  </c:pt>
                  <c:pt idx="40">
                    <c:v>2013/14 1Q</c:v>
                  </c:pt>
                  <c:pt idx="41">
                    <c:v>2013/14 2Q</c:v>
                  </c:pt>
                  <c:pt idx="42">
                    <c:v>2014/15 2Q</c:v>
                  </c:pt>
                  <c:pt idx="43">
                    <c:v>2015/16 1Q</c:v>
                  </c:pt>
                  <c:pt idx="44">
                    <c:v>2015/16 2Q</c:v>
                  </c:pt>
                  <c:pt idx="45">
                    <c:v>2016/17 1Q</c:v>
                  </c:pt>
                  <c:pt idx="46">
                    <c:v>2016/17 2Q</c:v>
                  </c:pt>
                  <c:pt idx="47">
                    <c:v>2017/18 1Q</c:v>
                  </c:pt>
                  <c:pt idx="49">
                    <c:v>2013/14 1Q</c:v>
                  </c:pt>
                  <c:pt idx="50">
                    <c:v>2013/14 2Q</c:v>
                  </c:pt>
                  <c:pt idx="51">
                    <c:v>2014/15 2Q</c:v>
                  </c:pt>
                  <c:pt idx="52">
                    <c:v>2015/16 1Q</c:v>
                  </c:pt>
                  <c:pt idx="53">
                    <c:v>2015/16 2Q</c:v>
                  </c:pt>
                  <c:pt idx="54">
                    <c:v>2016/17 1Q</c:v>
                  </c:pt>
                  <c:pt idx="55">
                    <c:v>2016/17 2Q</c:v>
                  </c:pt>
                  <c:pt idx="56">
                    <c:v>2017/18 1Q</c:v>
                  </c:pt>
                  <c:pt idx="58">
                    <c:v>2011/12 1Q</c:v>
                  </c:pt>
                  <c:pt idx="59">
                    <c:v>2011/12 2Q</c:v>
                  </c:pt>
                  <c:pt idx="60">
                    <c:v>2012/13 1Q</c:v>
                  </c:pt>
                  <c:pt idx="61">
                    <c:v>2013/14 1Q</c:v>
                  </c:pt>
                  <c:pt idx="62">
                    <c:v>2013/14 2Q</c:v>
                  </c:pt>
                  <c:pt idx="63">
                    <c:v>2014/15 2Q</c:v>
                  </c:pt>
                  <c:pt idx="64">
                    <c:v>2015/16 1Q</c:v>
                  </c:pt>
                  <c:pt idx="65">
                    <c:v>2015/16 2Q</c:v>
                  </c:pt>
                  <c:pt idx="66">
                    <c:v>2016/17 1Q</c:v>
                  </c:pt>
                  <c:pt idx="67">
                    <c:v>2016/17 2Q</c:v>
                  </c:pt>
                  <c:pt idx="68">
                    <c:v>2017/18 1Q</c:v>
                  </c:pt>
                  <c:pt idx="70">
                    <c:v>2012/13 1Q</c:v>
                  </c:pt>
                  <c:pt idx="71">
                    <c:v>2013/14 1Q</c:v>
                  </c:pt>
                  <c:pt idx="72">
                    <c:v>2013/14 2Q</c:v>
                  </c:pt>
                  <c:pt idx="73">
                    <c:v>2014/15 2Q</c:v>
                  </c:pt>
                  <c:pt idx="74">
                    <c:v>2015/16 1Q</c:v>
                  </c:pt>
                  <c:pt idx="75">
                    <c:v>2015/16 2Q</c:v>
                  </c:pt>
                  <c:pt idx="76">
                    <c:v>2016/17 1Q</c:v>
                  </c:pt>
                  <c:pt idx="77">
                    <c:v>2016/17 2Q</c:v>
                  </c:pt>
                  <c:pt idx="78">
                    <c:v>2017/18 1Q</c:v>
                  </c:pt>
                  <c:pt idx="80">
                    <c:v>2011/12 1Q</c:v>
                  </c:pt>
                  <c:pt idx="81">
                    <c:v>2011/12 2Q</c:v>
                  </c:pt>
                  <c:pt idx="82">
                    <c:v>2012/13 1Q</c:v>
                  </c:pt>
                  <c:pt idx="83">
                    <c:v>2013/14 1Q</c:v>
                  </c:pt>
                  <c:pt idx="84">
                    <c:v>2013/14 2Q</c:v>
                  </c:pt>
                  <c:pt idx="85">
                    <c:v>2014/15 2Q</c:v>
                  </c:pt>
                  <c:pt idx="86">
                    <c:v>2015/16 1Q</c:v>
                  </c:pt>
                  <c:pt idx="87">
                    <c:v>2015/16 2Q</c:v>
                  </c:pt>
                  <c:pt idx="88">
                    <c:v>2016/17 1Q</c:v>
                  </c:pt>
                  <c:pt idx="89">
                    <c:v>2016/17 2Q</c:v>
                  </c:pt>
                  <c:pt idx="90">
                    <c:v>2017/18 1Q</c:v>
                  </c:pt>
                  <c:pt idx="92">
                    <c:v>2011/12 1Q</c:v>
                  </c:pt>
                  <c:pt idx="93">
                    <c:v>2011/12 2Q</c:v>
                  </c:pt>
                  <c:pt idx="94">
                    <c:v>2012/13 1Q</c:v>
                  </c:pt>
                  <c:pt idx="95">
                    <c:v>2013/14 1Q</c:v>
                  </c:pt>
                  <c:pt idx="96">
                    <c:v>2013/14 2Q</c:v>
                  </c:pt>
                  <c:pt idx="97">
                    <c:v>2014/15 2Q</c:v>
                  </c:pt>
                  <c:pt idx="98">
                    <c:v>2015/16 1Q</c:v>
                  </c:pt>
                  <c:pt idx="99">
                    <c:v>2015/16 2Q</c:v>
                  </c:pt>
                  <c:pt idx="100">
                    <c:v>2016/17 1Q</c:v>
                  </c:pt>
                  <c:pt idx="101">
                    <c:v>2016/17 2Q</c:v>
                  </c:pt>
                  <c:pt idx="102">
                    <c:v>2017/18 1Q</c:v>
                  </c:pt>
                  <c:pt idx="104">
                    <c:v>2011/12 1Q</c:v>
                  </c:pt>
                  <c:pt idx="105">
                    <c:v>2011/12 2Q</c:v>
                  </c:pt>
                  <c:pt idx="106">
                    <c:v>2012/13 1Q</c:v>
                  </c:pt>
                  <c:pt idx="107">
                    <c:v>2013/14 1Q</c:v>
                  </c:pt>
                  <c:pt idx="108">
                    <c:v>2013/14 2Q</c:v>
                  </c:pt>
                  <c:pt idx="109">
                    <c:v>2014/15 2Q</c:v>
                  </c:pt>
                  <c:pt idx="110">
                    <c:v>2015/16 1Q</c:v>
                  </c:pt>
                  <c:pt idx="111">
                    <c:v>2015/16 2Q</c:v>
                  </c:pt>
                  <c:pt idx="112">
                    <c:v>2016/17 1Q</c:v>
                  </c:pt>
                  <c:pt idx="113">
                    <c:v>2016/17 2Q</c:v>
                  </c:pt>
                  <c:pt idx="114">
                    <c:v>2017/18 1Q</c:v>
                  </c:pt>
                  <c:pt idx="116">
                    <c:v>2013/14 2Q</c:v>
                  </c:pt>
                  <c:pt idx="117">
                    <c:v>2014/15 2Q</c:v>
                  </c:pt>
                  <c:pt idx="118">
                    <c:v>2015/16 1Q</c:v>
                  </c:pt>
                  <c:pt idx="119">
                    <c:v>2015/16 2Q</c:v>
                  </c:pt>
                  <c:pt idx="120">
                    <c:v>2016/17 1Q</c:v>
                  </c:pt>
                  <c:pt idx="121">
                    <c:v>2016/17 2Q</c:v>
                  </c:pt>
                  <c:pt idx="122">
                    <c:v>2017/18 1Q</c:v>
                  </c:pt>
                  <c:pt idx="124">
                    <c:v>2011/12 1Q</c:v>
                  </c:pt>
                  <c:pt idx="125">
                    <c:v>2011/12 2Q</c:v>
                  </c:pt>
                  <c:pt idx="126">
                    <c:v>2012/13 1Q</c:v>
                  </c:pt>
                  <c:pt idx="127">
                    <c:v>2013/14 1Q</c:v>
                  </c:pt>
                  <c:pt idx="128">
                    <c:v>2013/14 2Q</c:v>
                  </c:pt>
                  <c:pt idx="129">
                    <c:v>2014/15 2Q</c:v>
                  </c:pt>
                  <c:pt idx="130">
                    <c:v>2015/16 1Q</c:v>
                  </c:pt>
                  <c:pt idx="131">
                    <c:v>2015/16 2Q</c:v>
                  </c:pt>
                  <c:pt idx="132">
                    <c:v>2016/17 1Q</c:v>
                  </c:pt>
                  <c:pt idx="133">
                    <c:v>2016/17 2Q</c:v>
                  </c:pt>
                  <c:pt idx="134">
                    <c:v>2017/18 1Q</c:v>
                  </c:pt>
                  <c:pt idx="136">
                    <c:v>2011/12 1Q</c:v>
                  </c:pt>
                  <c:pt idx="137">
                    <c:v>2011/12 2Q</c:v>
                  </c:pt>
                  <c:pt idx="138">
                    <c:v>2012/13 1Q</c:v>
                  </c:pt>
                  <c:pt idx="139">
                    <c:v>2013/14 1Q</c:v>
                  </c:pt>
                  <c:pt idx="140">
                    <c:v>2013/14 2Q</c:v>
                  </c:pt>
                  <c:pt idx="141">
                    <c:v>2014/15 2Q</c:v>
                  </c:pt>
                  <c:pt idx="142">
                    <c:v>2015/16 1Q</c:v>
                  </c:pt>
                  <c:pt idx="143">
                    <c:v>2015/16 2Q</c:v>
                  </c:pt>
                  <c:pt idx="144">
                    <c:v>2016/17 1Q</c:v>
                  </c:pt>
                  <c:pt idx="145">
                    <c:v>2016/17 2Q</c:v>
                  </c:pt>
                  <c:pt idx="146">
                    <c:v>2017/18 1Q</c:v>
                  </c:pt>
                  <c:pt idx="148">
                    <c:v>2011/12 1Q</c:v>
                  </c:pt>
                  <c:pt idx="149">
                    <c:v>2011/12 2Q</c:v>
                  </c:pt>
                  <c:pt idx="150">
                    <c:v>2012/13 1Q</c:v>
                  </c:pt>
                  <c:pt idx="151">
                    <c:v>2013/14 1Q</c:v>
                  </c:pt>
                  <c:pt idx="152">
                    <c:v>2013/14 2Q</c:v>
                  </c:pt>
                  <c:pt idx="153">
                    <c:v>2014/15 2Q</c:v>
                  </c:pt>
                  <c:pt idx="154">
                    <c:v>2015/16 1Q</c:v>
                  </c:pt>
                  <c:pt idx="155">
                    <c:v>2015/16 2Q</c:v>
                  </c:pt>
                  <c:pt idx="156">
                    <c:v>2016/17 1Q</c:v>
                  </c:pt>
                  <c:pt idx="157">
                    <c:v>2016/17 2Q</c:v>
                  </c:pt>
                  <c:pt idx="158">
                    <c:v>2017/18 1Q</c:v>
                  </c:pt>
                  <c:pt idx="160">
                    <c:v>2011/12 1Q</c:v>
                  </c:pt>
                  <c:pt idx="161">
                    <c:v>2011/12 2Q</c:v>
                  </c:pt>
                  <c:pt idx="162">
                    <c:v>2012/13 1Q</c:v>
                  </c:pt>
                  <c:pt idx="163">
                    <c:v>2013/14 1Q</c:v>
                  </c:pt>
                  <c:pt idx="164">
                    <c:v>2013/14 2Q</c:v>
                  </c:pt>
                  <c:pt idx="165">
                    <c:v>2014/15 2Q</c:v>
                  </c:pt>
                  <c:pt idx="166">
                    <c:v>2015/16 1Q</c:v>
                  </c:pt>
                  <c:pt idx="167">
                    <c:v>2015/16 2Q</c:v>
                  </c:pt>
                  <c:pt idx="168">
                    <c:v>2016/17 1Q</c:v>
                  </c:pt>
                  <c:pt idx="169">
                    <c:v>2016/17 2Q</c:v>
                  </c:pt>
                  <c:pt idx="170">
                    <c:v>2017/18 1Q</c:v>
                  </c:pt>
                  <c:pt idx="172">
                    <c:v>2012/13 1Q</c:v>
                  </c:pt>
                  <c:pt idx="173">
                    <c:v>2013/14 1Q</c:v>
                  </c:pt>
                  <c:pt idx="174">
                    <c:v>2013/14 2Q</c:v>
                  </c:pt>
                  <c:pt idx="175">
                    <c:v>2014/15 2Q</c:v>
                  </c:pt>
                  <c:pt idx="176">
                    <c:v>2015/16 1Q</c:v>
                  </c:pt>
                  <c:pt idx="177">
                    <c:v>2015/16 2Q</c:v>
                  </c:pt>
                  <c:pt idx="178">
                    <c:v>2016/17 1Q</c:v>
                  </c:pt>
                </c:lvl>
                <c:lvl>
                  <c:pt idx="0">
                    <c:v>FME</c:v>
                  </c:pt>
                  <c:pt idx="12">
                    <c:v>EBEE</c:v>
                  </c:pt>
                  <c:pt idx="18">
                    <c:v>ETSAB</c:v>
                  </c:pt>
                  <c:pt idx="25">
                    <c:v>ETSETB</c:v>
                  </c:pt>
                  <c:pt idx="37">
                    <c:v>ETSEIB</c:v>
                  </c:pt>
                  <c:pt idx="49">
                    <c:v>ETSECCPB</c:v>
                  </c:pt>
                  <c:pt idx="58">
                    <c:v>FIB</c:v>
                  </c:pt>
                  <c:pt idx="70">
                    <c:v>FNB</c:v>
                  </c:pt>
                  <c:pt idx="80">
                    <c:v>ETSAV</c:v>
                  </c:pt>
                  <c:pt idx="92">
                    <c:v>EEBE</c:v>
                  </c:pt>
                  <c:pt idx="104">
                    <c:v>EETAC</c:v>
                  </c:pt>
                  <c:pt idx="116">
                    <c:v>EPSEB</c:v>
                  </c:pt>
                  <c:pt idx="124">
                    <c:v>EPSEM</c:v>
                  </c:pt>
                  <c:pt idx="136">
                    <c:v>EPSEVG</c:v>
                  </c:pt>
                  <c:pt idx="148">
                    <c:v>FOOT</c:v>
                  </c:pt>
                  <c:pt idx="160">
                    <c:v>ESAB</c:v>
                  </c:pt>
                  <c:pt idx="172">
                    <c:v>IS.UPC</c:v>
                  </c:pt>
                </c:lvl>
              </c:multiLvlStrCache>
            </c:multiLvlStrRef>
          </c:cat>
          <c:val>
            <c:numRef>
              <c:f>participacio!$S$227:$S$254</c:f>
              <c:numCache>
                <c:formatCode>0.00%</c:formatCode>
                <c:ptCount val="28"/>
                <c:pt idx="0">
                  <c:v>0.3004</c:v>
                </c:pt>
                <c:pt idx="1">
                  <c:v>0.24179999999999999</c:v>
                </c:pt>
                <c:pt idx="2">
                  <c:v>0.32079999999999997</c:v>
                </c:pt>
                <c:pt idx="3">
                  <c:v>0.30819999999999997</c:v>
                </c:pt>
                <c:pt idx="4">
                  <c:v>0.3584</c:v>
                </c:pt>
                <c:pt idx="5">
                  <c:v>0.36342042755344417</c:v>
                </c:pt>
                <c:pt idx="8">
                  <c:v>0.49459999999999998</c:v>
                </c:pt>
                <c:pt idx="9">
                  <c:v>0.44369999999999998</c:v>
                </c:pt>
                <c:pt idx="10">
                  <c:v>0.51829999999999998</c:v>
                </c:pt>
                <c:pt idx="11">
                  <c:v>0.3805</c:v>
                </c:pt>
                <c:pt idx="12">
                  <c:v>0.26569999999999999</c:v>
                </c:pt>
                <c:pt idx="13">
                  <c:v>0.36283185840707965</c:v>
                </c:pt>
                <c:pt idx="14">
                  <c:v>0.65100000000000002</c:v>
                </c:pt>
                <c:pt idx="15">
                  <c:v>0.63023255813953494</c:v>
                </c:pt>
                <c:pt idx="17">
                  <c:v>0.11404016564990871</c:v>
                </c:pt>
                <c:pt idx="18">
                  <c:v>0.11716362434954984</c:v>
                </c:pt>
                <c:pt idx="19">
                  <c:v>0.2375190086388197</c:v>
                </c:pt>
                <c:pt idx="20">
                  <c:v>0.24181818181818182</c:v>
                </c:pt>
                <c:pt idx="21">
                  <c:v>0.11802518223989397</c:v>
                </c:pt>
                <c:pt idx="22">
                  <c:v>0.36021433355659743</c:v>
                </c:pt>
                <c:pt idx="23">
                  <c:v>0.35114583062988242</c:v>
                </c:pt>
                <c:pt idx="25">
                  <c:v>0.31274762593547578</c:v>
                </c:pt>
                <c:pt idx="26">
                  <c:v>0.44250229990800366</c:v>
                </c:pt>
                <c:pt idx="27">
                  <c:v>0.5415282392026578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C-49CD-4D61-905A-00C09C362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191168"/>
        <c:axId val="206564352"/>
      </c:lineChart>
      <c:catAx>
        <c:axId val="20656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b="1"/>
            </a:pPr>
            <a:endParaRPr lang="en-US"/>
          </a:p>
        </c:txPr>
        <c:crossAx val="206562816"/>
        <c:crosses val="autoZero"/>
        <c:auto val="1"/>
        <c:lblAlgn val="ctr"/>
        <c:lblOffset val="100"/>
        <c:noMultiLvlLbl val="0"/>
      </c:catAx>
      <c:valAx>
        <c:axId val="206562816"/>
        <c:scaling>
          <c:orientation val="minMax"/>
        </c:scaling>
        <c:delete val="1"/>
        <c:axPos val="l"/>
        <c:numFmt formatCode="0%" sourceLinked="0"/>
        <c:majorTickMark val="out"/>
        <c:minorTickMark val="none"/>
        <c:tickLblPos val="nextTo"/>
        <c:crossAx val="206561280"/>
        <c:crosses val="autoZero"/>
        <c:crossBetween val="between"/>
      </c:valAx>
      <c:valAx>
        <c:axId val="206564352"/>
        <c:scaling>
          <c:orientation val="minMax"/>
          <c:max val="0.60000000000000009"/>
        </c:scaling>
        <c:delete val="1"/>
        <c:axPos val="r"/>
        <c:numFmt formatCode="General" sourceLinked="1"/>
        <c:majorTickMark val="out"/>
        <c:minorTickMark val="none"/>
        <c:tickLblPos val="nextTo"/>
        <c:crossAx val="217191168"/>
        <c:crosses val="max"/>
        <c:crossBetween val="between"/>
      </c:valAx>
      <c:catAx>
        <c:axId val="217191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656435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ca-ES" sz="1200"/>
              <a:t>EVOLUCIÓ</a:t>
            </a:r>
            <a:r>
              <a:rPr lang="ca-ES" sz="1200" baseline="0"/>
              <a:t> PARTICIPACIÓ per CURS I QUADRIMESTRE de les ENQUESTES ELECTRÒNIQUES TOTAL UPC</a:t>
            </a:r>
            <a:endParaRPr lang="ca-ES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3542001070090957E-2"/>
          <c:y val="0.21856280082525675"/>
          <c:w val="0.95291599785981806"/>
          <c:h val="0.6186563743703726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</c:spPr>
          <c:invertIfNegative val="0"/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547-4E82-ABD9-0192830E50D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8-6547-4E82-ABD9-0192830E50D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547-4E82-ABD9-0192830E50D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A-6547-4E82-ABD9-0192830E50DE}"/>
              </c:ext>
            </c:extLst>
          </c:dPt>
          <c:dLbls>
            <c:dLbl>
              <c:idx val="3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100"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6547-4E82-ABD9-0192830E50DE}"/>
                </c:ext>
              </c:extLst>
            </c:dLbl>
            <c:dLbl>
              <c:idx val="4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100"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6547-4E82-ABD9-0192830E50DE}"/>
                </c:ext>
              </c:extLst>
            </c:dLbl>
            <c:dLbl>
              <c:idx val="5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100"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6547-4E82-ABD9-0192830E50DE}"/>
                </c:ext>
              </c:extLst>
            </c:dLbl>
            <c:dLbl>
              <c:idx val="6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100"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6547-4E82-ABD9-0192830E50D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participacio!$O$40:$O$46</c:f>
              <c:strCache>
                <c:ptCount val="7"/>
                <c:pt idx="0">
                  <c:v>2012/13 1Q</c:v>
                </c:pt>
                <c:pt idx="1">
                  <c:v>2013/14 1Q</c:v>
                </c:pt>
                <c:pt idx="2">
                  <c:v>2013/14 2Q</c:v>
                </c:pt>
                <c:pt idx="3">
                  <c:v>2014/15 2Q</c:v>
                </c:pt>
                <c:pt idx="4">
                  <c:v>2015/16 1Q</c:v>
                </c:pt>
                <c:pt idx="5">
                  <c:v>2015/16 2Q</c:v>
                </c:pt>
                <c:pt idx="6">
                  <c:v>2016/17 1Q</c:v>
                </c:pt>
              </c:strCache>
            </c:strRef>
          </c:cat>
          <c:val>
            <c:numRef>
              <c:f>participacio!$P$40:$P$46</c:f>
              <c:numCache>
                <c:formatCode>0.0%</c:formatCode>
                <c:ptCount val="7"/>
                <c:pt idx="0">
                  <c:v>0.25285231305125316</c:v>
                </c:pt>
                <c:pt idx="1">
                  <c:v>0.20630502985527779</c:v>
                </c:pt>
                <c:pt idx="2">
                  <c:v>0.185737014278409</c:v>
                </c:pt>
                <c:pt idx="3">
                  <c:v>0.32008476608119291</c:v>
                </c:pt>
                <c:pt idx="4" formatCode="0.00%">
                  <c:v>0.43021706841085144</c:v>
                </c:pt>
                <c:pt idx="5" formatCode="0.00%">
                  <c:v>0.40583557474105414</c:v>
                </c:pt>
                <c:pt idx="6" formatCode="0.00%">
                  <c:v>0.41306596754765113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B4-4ECE-A0A2-6C03A0D44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53"/>
        <c:axId val="200619904"/>
        <c:axId val="200621440"/>
      </c:barChart>
      <c:lineChart>
        <c:grouping val="standard"/>
        <c:varyColors val="0"/>
        <c:ser>
          <c:idx val="1"/>
          <c:order val="1"/>
          <c:spPr>
            <a:ln>
              <a:prstDash val="sysDash"/>
              <a:tailEnd type="arrow"/>
            </a:ln>
          </c:spPr>
          <c:marker>
            <c:symbol val="none"/>
          </c:marker>
          <c:dPt>
            <c:idx val="0"/>
            <c:marker>
              <c:symbol val="circle"/>
              <c:size val="5"/>
            </c:marker>
            <c:bubble3D val="0"/>
            <c:extLst>
              <c:ext xmlns:c16="http://schemas.microsoft.com/office/drawing/2014/chart" uri="{C3380CC4-5D6E-409C-BE32-E72D297353CC}">
                <c16:uniqueId val="{00000001-BFB4-4ECE-A0A2-6C03A0D442C2}"/>
              </c:ext>
            </c:extLst>
          </c:dPt>
          <c:cat>
            <c:strRef>
              <c:f>participacio!$O$40:$O$46</c:f>
              <c:strCache>
                <c:ptCount val="7"/>
                <c:pt idx="0">
                  <c:v>2012/13 1Q</c:v>
                </c:pt>
                <c:pt idx="1">
                  <c:v>2013/14 1Q</c:v>
                </c:pt>
                <c:pt idx="2">
                  <c:v>2013/14 2Q</c:v>
                </c:pt>
                <c:pt idx="3">
                  <c:v>2014/15 2Q</c:v>
                </c:pt>
                <c:pt idx="4">
                  <c:v>2015/16 1Q</c:v>
                </c:pt>
                <c:pt idx="5">
                  <c:v>2015/16 2Q</c:v>
                </c:pt>
                <c:pt idx="6">
                  <c:v>2016/17 1Q</c:v>
                </c:pt>
              </c:strCache>
            </c:strRef>
          </c:cat>
          <c:val>
            <c:numRef>
              <c:f>participacio!$P$40:$P$46</c:f>
              <c:numCache>
                <c:formatCode>0.0%</c:formatCode>
                <c:ptCount val="7"/>
                <c:pt idx="0">
                  <c:v>0.25285231305125316</c:v>
                </c:pt>
                <c:pt idx="1">
                  <c:v>0.20630502985527779</c:v>
                </c:pt>
                <c:pt idx="2">
                  <c:v>0.185737014278409</c:v>
                </c:pt>
                <c:pt idx="3">
                  <c:v>0.32008476608119291</c:v>
                </c:pt>
                <c:pt idx="4" formatCode="0.00%">
                  <c:v>0.43021706841085144</c:v>
                </c:pt>
                <c:pt idx="5" formatCode="0.00%">
                  <c:v>0.40583557474105414</c:v>
                </c:pt>
                <c:pt idx="6" formatCode="0.00%">
                  <c:v>0.41306596754765113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B4-4ECE-A0A2-6C03A0D44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619904"/>
        <c:axId val="200621440"/>
      </c:lineChart>
      <c:catAx>
        <c:axId val="200619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50" b="1" i="0"/>
            </a:pPr>
            <a:endParaRPr lang="en-US"/>
          </a:p>
        </c:txPr>
        <c:crossAx val="200621440"/>
        <c:crosses val="autoZero"/>
        <c:auto val="1"/>
        <c:lblAlgn val="ctr"/>
        <c:lblOffset val="100"/>
        <c:noMultiLvlLbl val="0"/>
      </c:catAx>
      <c:valAx>
        <c:axId val="200621440"/>
        <c:scaling>
          <c:orientation val="minMax"/>
        </c:scaling>
        <c:delete val="1"/>
        <c:axPos val="l"/>
        <c:numFmt formatCode="0%" sourceLinked="0"/>
        <c:majorTickMark val="out"/>
        <c:minorTickMark val="none"/>
        <c:tickLblPos val="nextTo"/>
        <c:crossAx val="200619904"/>
        <c:crosses val="autoZero"/>
        <c:crossBetween val="between"/>
        <c:maj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Participació</a:t>
            </a:r>
            <a:r>
              <a:rPr lang="en-US" sz="1200" baseline="0"/>
              <a:t> per tipus programa 2014/15 2Q</a:t>
            </a:r>
          </a:p>
          <a:p>
            <a:pPr>
              <a:defRPr sz="1200"/>
            </a:pPr>
            <a:endParaRPr lang="en-US" sz="1200" baseline="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'participació per programa'!$I$2</c:f>
              <c:strCache>
                <c:ptCount val="1"/>
                <c:pt idx="0">
                  <c:v>%PARTICIPACIÓ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'participació per programa'!$F$3:$F$5</c:f>
              <c:strCache>
                <c:ptCount val="3"/>
                <c:pt idx="0">
                  <c:v>GRAU</c:v>
                </c:pt>
                <c:pt idx="1">
                  <c:v>MASTER</c:v>
                </c:pt>
                <c:pt idx="2">
                  <c:v>CICLES</c:v>
                </c:pt>
              </c:strCache>
            </c:strRef>
          </c:cat>
          <c:val>
            <c:numRef>
              <c:f>'participació per programa'!$I$3:$I$5</c:f>
              <c:numCache>
                <c:formatCode>0.0%</c:formatCode>
                <c:ptCount val="3"/>
                <c:pt idx="0">
                  <c:v>0.32250925762652088</c:v>
                </c:pt>
                <c:pt idx="1">
                  <c:v>0.3114343029087262</c:v>
                </c:pt>
                <c:pt idx="2">
                  <c:v>0.16223548562126966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2E-44E4-85F3-500BB4579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axId val="241305088"/>
        <c:axId val="241306624"/>
      </c:barChart>
      <c:catAx>
        <c:axId val="241305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1306624"/>
        <c:crosses val="autoZero"/>
        <c:auto val="1"/>
        <c:lblAlgn val="ctr"/>
        <c:lblOffset val="100"/>
        <c:noMultiLvlLbl val="0"/>
      </c:catAx>
      <c:valAx>
        <c:axId val="24130662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41305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Participació per CENTRE i PROGRAMA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'participació per programa'!$AC$2</c:f>
              <c:strCache>
                <c:ptCount val="1"/>
                <c:pt idx="0">
                  <c:v>Participació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'participació per programa'!$Y$3:$Z$65</c:f>
              <c:multiLvlStrCache>
                <c:ptCount val="63"/>
                <c:lvl>
                  <c:pt idx="0">
                    <c:v>MA</c:v>
                  </c:pt>
                  <c:pt idx="2">
                    <c:v>GR</c:v>
                  </c:pt>
                  <c:pt idx="3">
                    <c:v>MA</c:v>
                  </c:pt>
                  <c:pt idx="5">
                    <c:v>GR</c:v>
                  </c:pt>
                  <c:pt idx="6">
                    <c:v>MA</c:v>
                  </c:pt>
                  <c:pt idx="7">
                    <c:v>PE</c:v>
                  </c:pt>
                  <c:pt idx="9">
                    <c:v>GR</c:v>
                  </c:pt>
                  <c:pt idx="10">
                    <c:v>MA</c:v>
                  </c:pt>
                  <c:pt idx="12">
                    <c:v>GR</c:v>
                  </c:pt>
                  <c:pt idx="13">
                    <c:v>MA</c:v>
                  </c:pt>
                  <c:pt idx="14">
                    <c:v>PE</c:v>
                  </c:pt>
                  <c:pt idx="16">
                    <c:v>GR</c:v>
                  </c:pt>
                  <c:pt idx="17">
                    <c:v>MA</c:v>
                  </c:pt>
                  <c:pt idx="18">
                    <c:v>PE</c:v>
                  </c:pt>
                  <c:pt idx="20">
                    <c:v>GR</c:v>
                  </c:pt>
                  <c:pt idx="21">
                    <c:v>MA</c:v>
                  </c:pt>
                  <c:pt idx="22">
                    <c:v>PE</c:v>
                  </c:pt>
                  <c:pt idx="24">
                    <c:v>GR</c:v>
                  </c:pt>
                  <c:pt idx="25">
                    <c:v>MA</c:v>
                  </c:pt>
                  <c:pt idx="27">
                    <c:v>GR</c:v>
                  </c:pt>
                  <c:pt idx="28">
                    <c:v>MA</c:v>
                  </c:pt>
                  <c:pt idx="29">
                    <c:v>PE</c:v>
                  </c:pt>
                  <c:pt idx="31">
                    <c:v>GR</c:v>
                  </c:pt>
                  <c:pt idx="32">
                    <c:v>MA</c:v>
                  </c:pt>
                  <c:pt idx="34">
                    <c:v>GR</c:v>
                  </c:pt>
                  <c:pt idx="35">
                    <c:v>MA</c:v>
                  </c:pt>
                  <c:pt idx="37">
                    <c:v>GR</c:v>
                  </c:pt>
                  <c:pt idx="38">
                    <c:v>MA</c:v>
                  </c:pt>
                  <c:pt idx="40">
                    <c:v>GR</c:v>
                  </c:pt>
                  <c:pt idx="41">
                    <c:v>MA</c:v>
                  </c:pt>
                  <c:pt idx="43">
                    <c:v>GR</c:v>
                  </c:pt>
                  <c:pt idx="44">
                    <c:v>MA</c:v>
                  </c:pt>
                  <c:pt idx="46">
                    <c:v>GR</c:v>
                  </c:pt>
                  <c:pt idx="47">
                    <c:v>MA</c:v>
                  </c:pt>
                  <c:pt idx="49">
                    <c:v>GR</c:v>
                  </c:pt>
                  <c:pt idx="50">
                    <c:v>MA</c:v>
                  </c:pt>
                  <c:pt idx="52">
                    <c:v>GR</c:v>
                  </c:pt>
                  <c:pt idx="53">
                    <c:v>MA</c:v>
                  </c:pt>
                  <c:pt idx="55">
                    <c:v>MA</c:v>
                  </c:pt>
                  <c:pt idx="57">
                    <c:v>MA</c:v>
                  </c:pt>
                  <c:pt idx="59">
                    <c:v>MA</c:v>
                  </c:pt>
                  <c:pt idx="61">
                    <c:v>GR</c:v>
                  </c:pt>
                  <c:pt idx="62">
                    <c:v>MA</c:v>
                  </c:pt>
                </c:lvl>
                <c:lvl>
                  <c:pt idx="0">
                    <c:v>183</c:v>
                  </c:pt>
                  <c:pt idx="2">
                    <c:v>200</c:v>
                  </c:pt>
                  <c:pt idx="5">
                    <c:v>210</c:v>
                  </c:pt>
                  <c:pt idx="9">
                    <c:v>220</c:v>
                  </c:pt>
                  <c:pt idx="12">
                    <c:v>230</c:v>
                  </c:pt>
                  <c:pt idx="16">
                    <c:v>240</c:v>
                  </c:pt>
                  <c:pt idx="20">
                    <c:v>250</c:v>
                  </c:pt>
                  <c:pt idx="24">
                    <c:v>270</c:v>
                  </c:pt>
                  <c:pt idx="27">
                    <c:v>280</c:v>
                  </c:pt>
                  <c:pt idx="31">
                    <c:v>290</c:v>
                  </c:pt>
                  <c:pt idx="34">
                    <c:v>300</c:v>
                  </c:pt>
                  <c:pt idx="37">
                    <c:v>310</c:v>
                  </c:pt>
                  <c:pt idx="40">
                    <c:v>320</c:v>
                  </c:pt>
                  <c:pt idx="43">
                    <c:v>330</c:v>
                  </c:pt>
                  <c:pt idx="46">
                    <c:v>340</c:v>
                  </c:pt>
                  <c:pt idx="49">
                    <c:v>370</c:v>
                  </c:pt>
                  <c:pt idx="52">
                    <c:v>390</c:v>
                  </c:pt>
                  <c:pt idx="55">
                    <c:v>410</c:v>
                  </c:pt>
                  <c:pt idx="57">
                    <c:v>480</c:v>
                  </c:pt>
                  <c:pt idx="59">
                    <c:v>708</c:v>
                  </c:pt>
                  <c:pt idx="61">
                    <c:v>820</c:v>
                  </c:pt>
                </c:lvl>
              </c:multiLvlStrCache>
            </c:multiLvlStrRef>
          </c:cat>
          <c:val>
            <c:numRef>
              <c:f>'participació per programa'!$AC$3:$AC$65</c:f>
              <c:numCache>
                <c:formatCode>0%</c:formatCode>
                <c:ptCount val="63"/>
                <c:pt idx="0">
                  <c:v>8.7216546224769501E-2</c:v>
                </c:pt>
                <c:pt idx="2">
                  <c:v>0.59608843537414968</c:v>
                </c:pt>
                <c:pt idx="3">
                  <c:v>0.33972911963882618</c:v>
                </c:pt>
                <c:pt idx="5">
                  <c:v>0.27060938342620888</c:v>
                </c:pt>
                <c:pt idx="6">
                  <c:v>0.14942528735632185</c:v>
                </c:pt>
                <c:pt idx="7">
                  <c:v>0.16197623514696685</c:v>
                </c:pt>
                <c:pt idx="9">
                  <c:v>0.34386079746904491</c:v>
                </c:pt>
                <c:pt idx="10">
                  <c:v>0.43402264894140818</c:v>
                </c:pt>
                <c:pt idx="12">
                  <c:v>0.42037873172046636</c:v>
                </c:pt>
                <c:pt idx="13">
                  <c:v>0.35843714609286526</c:v>
                </c:pt>
                <c:pt idx="14">
                  <c:v>0.24025974025974026</c:v>
                </c:pt>
                <c:pt idx="16">
                  <c:v>0.31339010424313613</c:v>
                </c:pt>
                <c:pt idx="17">
                  <c:v>0.40200818148010414</c:v>
                </c:pt>
                <c:pt idx="18">
                  <c:v>0</c:v>
                </c:pt>
                <c:pt idx="20">
                  <c:v>0.24457858260675161</c:v>
                </c:pt>
                <c:pt idx="21">
                  <c:v>0.22222222222222221</c:v>
                </c:pt>
                <c:pt idx="22">
                  <c:v>3.3333333333333333E-2</c:v>
                </c:pt>
                <c:pt idx="24">
                  <c:v>0.29064486830154407</c:v>
                </c:pt>
                <c:pt idx="25">
                  <c:v>0.25394967817437097</c:v>
                </c:pt>
                <c:pt idx="27">
                  <c:v>0.40192339578842645</c:v>
                </c:pt>
                <c:pt idx="28">
                  <c:v>0.22304832713754646</c:v>
                </c:pt>
                <c:pt idx="29">
                  <c:v>6.25E-2</c:v>
                </c:pt>
                <c:pt idx="31">
                  <c:v>0.283184099183312</c:v>
                </c:pt>
                <c:pt idx="32">
                  <c:v>5.5555555555555552E-2</c:v>
                </c:pt>
                <c:pt idx="34">
                  <c:v>0.23816707524042993</c:v>
                </c:pt>
                <c:pt idx="35">
                  <c:v>0.109375</c:v>
                </c:pt>
                <c:pt idx="37">
                  <c:v>0.48238881295342234</c:v>
                </c:pt>
                <c:pt idx="38">
                  <c:v>0.51875000000000004</c:v>
                </c:pt>
                <c:pt idx="40">
                  <c:v>0.4451520572450805</c:v>
                </c:pt>
                <c:pt idx="41">
                  <c:v>0.20512820512820512</c:v>
                </c:pt>
                <c:pt idx="43">
                  <c:v>0.35897069335239457</c:v>
                </c:pt>
                <c:pt idx="44">
                  <c:v>0.16452442159383032</c:v>
                </c:pt>
                <c:pt idx="46">
                  <c:v>0.27492073312195497</c:v>
                </c:pt>
                <c:pt idx="47">
                  <c:v>0.41925465838509318</c:v>
                </c:pt>
                <c:pt idx="49">
                  <c:v>0.54756439683754143</c:v>
                </c:pt>
                <c:pt idx="50">
                  <c:v>0.70937499999999998</c:v>
                </c:pt>
                <c:pt idx="52">
                  <c:v>0.23001476481754904</c:v>
                </c:pt>
                <c:pt idx="53">
                  <c:v>0.18367346938775511</c:v>
                </c:pt>
                <c:pt idx="55">
                  <c:v>0.36283185840707965</c:v>
                </c:pt>
                <c:pt idx="57">
                  <c:v>0.30815709969788518</c:v>
                </c:pt>
                <c:pt idx="59">
                  <c:v>0.20163487738419619</c:v>
                </c:pt>
                <c:pt idx="61">
                  <c:v>0.26800481734243276</c:v>
                </c:pt>
                <c:pt idx="62">
                  <c:v>0.36883116883116884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D0-482B-B8F4-8215AC04F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overlap val="2"/>
        <c:axId val="241376256"/>
        <c:axId val="241767168"/>
      </c:barChart>
      <c:catAx>
        <c:axId val="241376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1767168"/>
        <c:crosses val="autoZero"/>
        <c:auto val="1"/>
        <c:lblAlgn val="ctr"/>
        <c:lblOffset val="100"/>
        <c:noMultiLvlLbl val="0"/>
      </c:catAx>
      <c:valAx>
        <c:axId val="24176716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2413762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Participació per PROGRAMA i CENTRE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'participació per programa'!$W$2</c:f>
              <c:strCache>
                <c:ptCount val="1"/>
                <c:pt idx="0">
                  <c:v>Participació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'participació per programa'!$S$3:$T$47</c:f>
              <c:multiLvlStrCache>
                <c:ptCount val="45"/>
                <c:lvl>
                  <c:pt idx="0">
                    <c:v>200</c:v>
                  </c:pt>
                  <c:pt idx="1">
                    <c:v>210</c:v>
                  </c:pt>
                  <c:pt idx="2">
                    <c:v>220</c:v>
                  </c:pt>
                  <c:pt idx="3">
                    <c:v>230</c:v>
                  </c:pt>
                  <c:pt idx="4">
                    <c:v>240</c:v>
                  </c:pt>
                  <c:pt idx="5">
                    <c:v>250</c:v>
                  </c:pt>
                  <c:pt idx="6">
                    <c:v>270</c:v>
                  </c:pt>
                  <c:pt idx="7">
                    <c:v>280</c:v>
                  </c:pt>
                  <c:pt idx="8">
                    <c:v>290</c:v>
                  </c:pt>
                  <c:pt idx="9">
                    <c:v>300</c:v>
                  </c:pt>
                  <c:pt idx="10">
                    <c:v>310</c:v>
                  </c:pt>
                  <c:pt idx="11">
                    <c:v>320</c:v>
                  </c:pt>
                  <c:pt idx="12">
                    <c:v>330</c:v>
                  </c:pt>
                  <c:pt idx="13">
                    <c:v>340</c:v>
                  </c:pt>
                  <c:pt idx="14">
                    <c:v>370</c:v>
                  </c:pt>
                  <c:pt idx="15">
                    <c:v>390</c:v>
                  </c:pt>
                  <c:pt idx="16">
                    <c:v>820</c:v>
                  </c:pt>
                  <c:pt idx="18">
                    <c:v>183</c:v>
                  </c:pt>
                  <c:pt idx="19">
                    <c:v>200</c:v>
                  </c:pt>
                  <c:pt idx="20">
                    <c:v>210</c:v>
                  </c:pt>
                  <c:pt idx="21">
                    <c:v>220</c:v>
                  </c:pt>
                  <c:pt idx="22">
                    <c:v>230</c:v>
                  </c:pt>
                  <c:pt idx="23">
                    <c:v>240</c:v>
                  </c:pt>
                  <c:pt idx="24">
                    <c:v>250</c:v>
                  </c:pt>
                  <c:pt idx="25">
                    <c:v>270</c:v>
                  </c:pt>
                  <c:pt idx="26">
                    <c:v>280</c:v>
                  </c:pt>
                  <c:pt idx="27">
                    <c:v>290</c:v>
                  </c:pt>
                  <c:pt idx="28">
                    <c:v>300</c:v>
                  </c:pt>
                  <c:pt idx="29">
                    <c:v>310</c:v>
                  </c:pt>
                  <c:pt idx="30">
                    <c:v>320</c:v>
                  </c:pt>
                  <c:pt idx="31">
                    <c:v>330</c:v>
                  </c:pt>
                  <c:pt idx="32">
                    <c:v>340</c:v>
                  </c:pt>
                  <c:pt idx="33">
                    <c:v>370</c:v>
                  </c:pt>
                  <c:pt idx="34">
                    <c:v>390</c:v>
                  </c:pt>
                  <c:pt idx="35">
                    <c:v>410</c:v>
                  </c:pt>
                  <c:pt idx="36">
                    <c:v>480</c:v>
                  </c:pt>
                  <c:pt idx="37">
                    <c:v>708</c:v>
                  </c:pt>
                  <c:pt idx="38">
                    <c:v>820</c:v>
                  </c:pt>
                  <c:pt idx="40">
                    <c:v>210</c:v>
                  </c:pt>
                  <c:pt idx="41">
                    <c:v>230</c:v>
                  </c:pt>
                  <c:pt idx="42">
                    <c:v>240</c:v>
                  </c:pt>
                  <c:pt idx="43">
                    <c:v>250</c:v>
                  </c:pt>
                  <c:pt idx="44">
                    <c:v>280</c:v>
                  </c:pt>
                </c:lvl>
                <c:lvl>
                  <c:pt idx="0">
                    <c:v>GR</c:v>
                  </c:pt>
                  <c:pt idx="17">
                    <c:v>MA</c:v>
                  </c:pt>
                  <c:pt idx="39">
                    <c:v>PE</c:v>
                  </c:pt>
                </c:lvl>
              </c:multiLvlStrCache>
            </c:multiLvlStrRef>
          </c:cat>
          <c:val>
            <c:numRef>
              <c:f>'participació per programa'!$W$3:$W$47</c:f>
              <c:numCache>
                <c:formatCode>0%</c:formatCode>
                <c:ptCount val="45"/>
                <c:pt idx="0">
                  <c:v>0.59608843537414968</c:v>
                </c:pt>
                <c:pt idx="1">
                  <c:v>0.27060938342620888</c:v>
                </c:pt>
                <c:pt idx="2">
                  <c:v>0.34386079746904491</c:v>
                </c:pt>
                <c:pt idx="3">
                  <c:v>0.42037873172046636</c:v>
                </c:pt>
                <c:pt idx="4">
                  <c:v>0.31339010424313613</c:v>
                </c:pt>
                <c:pt idx="5">
                  <c:v>0.24457858260675161</c:v>
                </c:pt>
                <c:pt idx="6">
                  <c:v>0.29064486830154407</c:v>
                </c:pt>
                <c:pt idx="7">
                  <c:v>0.40192339578842645</c:v>
                </c:pt>
                <c:pt idx="8">
                  <c:v>0.283184099183312</c:v>
                </c:pt>
                <c:pt idx="9">
                  <c:v>0.23816707524042993</c:v>
                </c:pt>
                <c:pt idx="10">
                  <c:v>0.48238881295342234</c:v>
                </c:pt>
                <c:pt idx="11">
                  <c:v>0.4451520572450805</c:v>
                </c:pt>
                <c:pt idx="12">
                  <c:v>0.35897069335239457</c:v>
                </c:pt>
                <c:pt idx="13">
                  <c:v>0.27492073312195497</c:v>
                </c:pt>
                <c:pt idx="14">
                  <c:v>0.54756439683754143</c:v>
                </c:pt>
                <c:pt idx="15">
                  <c:v>0.23001476481754904</c:v>
                </c:pt>
                <c:pt idx="16">
                  <c:v>0.26800481734243276</c:v>
                </c:pt>
                <c:pt idx="18">
                  <c:v>8.7216546224769501E-2</c:v>
                </c:pt>
                <c:pt idx="19">
                  <c:v>0.33972911963882618</c:v>
                </c:pt>
                <c:pt idx="20">
                  <c:v>0.14942528735632185</c:v>
                </c:pt>
                <c:pt idx="21">
                  <c:v>0.43402264894140818</c:v>
                </c:pt>
                <c:pt idx="22">
                  <c:v>0.35843714609286526</c:v>
                </c:pt>
                <c:pt idx="23">
                  <c:v>0.40200818148010414</c:v>
                </c:pt>
                <c:pt idx="24">
                  <c:v>0.22222222222222221</c:v>
                </c:pt>
                <c:pt idx="25">
                  <c:v>0.25394967817437097</c:v>
                </c:pt>
                <c:pt idx="26">
                  <c:v>0.22304832713754646</c:v>
                </c:pt>
                <c:pt idx="27">
                  <c:v>5.5555555555555552E-2</c:v>
                </c:pt>
                <c:pt idx="28">
                  <c:v>0.109375</c:v>
                </c:pt>
                <c:pt idx="29">
                  <c:v>0.51875000000000004</c:v>
                </c:pt>
                <c:pt idx="30">
                  <c:v>0.20512820512820512</c:v>
                </c:pt>
                <c:pt idx="31">
                  <c:v>0.16452442159383032</c:v>
                </c:pt>
                <c:pt idx="32">
                  <c:v>0.41925465838509318</c:v>
                </c:pt>
                <c:pt idx="33">
                  <c:v>0.70937499999999998</c:v>
                </c:pt>
                <c:pt idx="34">
                  <c:v>0.18367346938775511</c:v>
                </c:pt>
                <c:pt idx="35">
                  <c:v>0.36283185840707965</c:v>
                </c:pt>
                <c:pt idx="36">
                  <c:v>0.30815709969788518</c:v>
                </c:pt>
                <c:pt idx="37">
                  <c:v>0.20163487738419619</c:v>
                </c:pt>
                <c:pt idx="38">
                  <c:v>0.36883116883116884</c:v>
                </c:pt>
                <c:pt idx="40">
                  <c:v>0.16197623514696685</c:v>
                </c:pt>
                <c:pt idx="41">
                  <c:v>0.24025974025974026</c:v>
                </c:pt>
                <c:pt idx="42">
                  <c:v>0</c:v>
                </c:pt>
                <c:pt idx="43">
                  <c:v>3.3333333333333333E-2</c:v>
                </c:pt>
                <c:pt idx="44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0D-4258-8041-46754D93A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241788416"/>
        <c:axId val="241789952"/>
      </c:barChart>
      <c:catAx>
        <c:axId val="241788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241789952"/>
        <c:crosses val="autoZero"/>
        <c:auto val="1"/>
        <c:lblAlgn val="ctr"/>
        <c:lblOffset val="100"/>
        <c:noMultiLvlLbl val="0"/>
      </c:catAx>
      <c:valAx>
        <c:axId val="24178995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241788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15"/>
      <c:rotY val="20"/>
      <c:depthPercent val="10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600610920198552E-2"/>
          <c:y val="0.12051599764451862"/>
          <c:w val="0.9663993890798015"/>
          <c:h val="0.84286315559011604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scene3d>
              <a:camera prst="orthographicFront"/>
              <a:lightRig rig="threePt" dir="t"/>
            </a:scene3d>
            <a:sp3d prstMaterial="dkEdge">
              <a:bevelT prst="angle"/>
            </a:sp3d>
          </c:spPr>
          <c:invertIfNegative val="0"/>
          <c:dLbls>
            <c:dLbl>
              <c:idx val="0"/>
              <c:layout>
                <c:manualLayout>
                  <c:x val="-6.0168902772973192E-3"/>
                  <c:y val="-0.13807468948271229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15-41AA-9D8E-249993807B2C}"/>
                </c:ext>
              </c:extLst>
            </c:dLbl>
            <c:dLbl>
              <c:idx val="1"/>
              <c:layout>
                <c:manualLayout>
                  <c:x val="2.2909507445589918E-2"/>
                  <c:y val="-3.995005718572818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15-41AA-9D8E-249993807B2C}"/>
                </c:ext>
              </c:extLst>
            </c:dLbl>
            <c:dLbl>
              <c:idx val="2"/>
              <c:layout>
                <c:manualLayout>
                  <c:x val="-2.7151653348692129E-3"/>
                  <c:y val="-0.13709095418190836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15-41AA-9D8E-249993807B2C}"/>
                </c:ext>
              </c:extLst>
            </c:dLbl>
            <c:dLbl>
              <c:idx val="4"/>
              <c:layout>
                <c:manualLayout>
                  <c:x val="2.6210895633394824E-2"/>
                  <c:y val="-0.13637836609006551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15-41AA-9D8E-249993807B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3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solidFill>
                      <a:schemeClr val="tx2">
                        <a:lumMod val="75000"/>
                      </a:schemeClr>
                    </a:solidFill>
                    <a:effectLst/>
                    <a:latin typeface="Cooper Black" panose="0208090404030B0204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Full2!$C$12:$C$16</c:f>
              <c:strCache>
                <c:ptCount val="5"/>
                <c:pt idx="0">
                  <c:v>U</c:v>
                </c:pt>
                <c:pt idx="2">
                  <c:v>P</c:v>
                </c:pt>
                <c:pt idx="4">
                  <c:v>C</c:v>
                </c:pt>
              </c:strCache>
            </c:strRef>
          </c:cat>
          <c:val>
            <c:numRef>
              <c:f>Full2!$D$12:$D$16</c:f>
              <c:numCache>
                <c:formatCode>General</c:formatCode>
                <c:ptCount val="5"/>
                <c:pt idx="0">
                  <c:v>5</c:v>
                </c:pt>
                <c:pt idx="1">
                  <c:v>7.5</c:v>
                </c:pt>
                <c:pt idx="2">
                  <c:v>10</c:v>
                </c:pt>
                <c:pt idx="3">
                  <c:v>12.5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15-41AA-9D8E-249993807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"/>
        <c:shape val="box"/>
        <c:axId val="243212672"/>
        <c:axId val="243214208"/>
        <c:axId val="0"/>
      </c:bar3DChart>
      <c:catAx>
        <c:axId val="24321267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243214208"/>
        <c:crosses val="autoZero"/>
        <c:auto val="1"/>
        <c:lblAlgn val="ctr"/>
        <c:lblOffset val="100"/>
        <c:noMultiLvlLbl val="0"/>
      </c:catAx>
      <c:valAx>
        <c:axId val="2432142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43212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111356</xdr:colOff>
      <xdr:row>29</xdr:row>
      <xdr:rowOff>89648</xdr:rowOff>
    </xdr:from>
    <xdr:to>
      <xdr:col>24</xdr:col>
      <xdr:colOff>302560</xdr:colOff>
      <xdr:row>49</xdr:row>
      <xdr:rowOff>175687</xdr:rowOff>
    </xdr:to>
    <xdr:graphicFrame macro="">
      <xdr:nvGraphicFramePr>
        <xdr:cNvPr id="3" name="Gràfic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208595</xdr:colOff>
      <xdr:row>3</xdr:row>
      <xdr:rowOff>47431</xdr:rowOff>
    </xdr:from>
    <xdr:to>
      <xdr:col>15</xdr:col>
      <xdr:colOff>108944</xdr:colOff>
      <xdr:row>21</xdr:row>
      <xdr:rowOff>5628</xdr:rowOff>
    </xdr:to>
    <xdr:graphicFrame macro="">
      <xdr:nvGraphicFramePr>
        <xdr:cNvPr id="5" name="Gràfic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79154</xdr:rowOff>
    </xdr:from>
    <xdr:to>
      <xdr:col>35</xdr:col>
      <xdr:colOff>517072</xdr:colOff>
      <xdr:row>89</xdr:row>
      <xdr:rowOff>91850</xdr:rowOff>
    </xdr:to>
    <xdr:graphicFrame macro="">
      <xdr:nvGraphicFramePr>
        <xdr:cNvPr id="6" name="Gràfic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91848</xdr:colOff>
      <xdr:row>51</xdr:row>
      <xdr:rowOff>137770</xdr:rowOff>
    </xdr:from>
    <xdr:to>
      <xdr:col>42</xdr:col>
      <xdr:colOff>581703</xdr:colOff>
      <xdr:row>88</xdr:row>
      <xdr:rowOff>206495</xdr:rowOff>
    </xdr:to>
    <xdr:graphicFrame macro="">
      <xdr:nvGraphicFramePr>
        <xdr:cNvPr id="7" name="Gràfic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10</xdr:col>
      <xdr:colOff>612401</xdr:colOff>
      <xdr:row>25</xdr:row>
      <xdr:rowOff>8905</xdr:rowOff>
    </xdr:to>
    <xdr:graphicFrame macro="">
      <xdr:nvGraphicFramePr>
        <xdr:cNvPr id="2" name="Gràfic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0.02699</cdr:x>
      <cdr:y>0.1919</cdr:y>
    </cdr:from>
    <cdr:to>
      <cdr:x>0.22119</cdr:x>
      <cdr:y>0.32204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1078" y="805941"/>
          <a:ext cx="1302779" cy="546609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6</xdr:row>
      <xdr:rowOff>161925</xdr:rowOff>
    </xdr:from>
    <xdr:to>
      <xdr:col>5</xdr:col>
      <xdr:colOff>219075</xdr:colOff>
      <xdr:row>27</xdr:row>
      <xdr:rowOff>47625</xdr:rowOff>
    </xdr:to>
    <xdr:graphicFrame macro="">
      <xdr:nvGraphicFramePr>
        <xdr:cNvPr id="3" name="Gràfic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323849</xdr:colOff>
      <xdr:row>0</xdr:row>
      <xdr:rowOff>157161</xdr:rowOff>
    </xdr:from>
    <xdr:to>
      <xdr:col>24</xdr:col>
      <xdr:colOff>533399</xdr:colOff>
      <xdr:row>21</xdr:row>
      <xdr:rowOff>28574</xdr:rowOff>
    </xdr:to>
    <xdr:graphicFrame macro="">
      <xdr:nvGraphicFramePr>
        <xdr:cNvPr id="4" name="Gràfic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304800</xdr:colOff>
      <xdr:row>21</xdr:row>
      <xdr:rowOff>100010</xdr:rowOff>
    </xdr:from>
    <xdr:to>
      <xdr:col>24</xdr:col>
      <xdr:colOff>533400</xdr:colOff>
      <xdr:row>41</xdr:row>
      <xdr:rowOff>163610</xdr:rowOff>
    </xdr:to>
    <xdr:graphicFrame macro="">
      <xdr:nvGraphicFramePr>
        <xdr:cNvPr id="5" name="Gràfic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4</xdr:col>
      <xdr:colOff>628650</xdr:colOff>
      <xdr:row>5</xdr:row>
      <xdr:rowOff>47625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3238500" cy="619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428624</xdr:colOff>
      <xdr:row>3</xdr:row>
      <xdr:rowOff>123825</xdr:rowOff>
    </xdr:from>
    <xdr:to>
      <xdr:col>20</xdr:col>
      <xdr:colOff>381000</xdr:colOff>
      <xdr:row>29</xdr:row>
      <xdr:rowOff>9525</xdr:rowOff>
    </xdr:to>
    <xdr:graphicFrame macro="">
      <xdr:nvGraphicFramePr>
        <xdr:cNvPr id="2" name="Gràfic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180975</xdr:colOff>
      <xdr:row>15</xdr:row>
      <xdr:rowOff>57150</xdr:rowOff>
    </xdr:from>
    <xdr:to>
      <xdr:col>11</xdr:col>
      <xdr:colOff>504825</xdr:colOff>
      <xdr:row>19</xdr:row>
      <xdr:rowOff>133350</xdr:rowOff>
    </xdr:to>
    <xdr:sp macro="" textlink="">
      <xdr:nvSpPr>
        <xdr:cNvPr id="6" name="Forma en L 5"/>
        <xdr:cNvSpPr/>
      </xdr:nvSpPr>
      <xdr:spPr>
        <a:xfrm rot="6374937">
          <a:off x="6324600" y="2867025"/>
          <a:ext cx="838200" cy="933450"/>
        </a:xfrm>
        <a:prstGeom prst="corner">
          <a:avLst>
            <a:gd name="adj1" fmla="val 14590"/>
            <a:gd name="adj2" fmla="val 12852"/>
          </a:avLst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ca-ES" sz="1100"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88000">
                  <a:schemeClr val="dk1">
                    <a:tint val="44500"/>
                    <a:satMod val="160000"/>
                  </a:schemeClr>
                </a:gs>
                <a:gs pos="100000">
                  <a:schemeClr val="dk1">
                    <a:tint val="23500"/>
                    <a:satMod val="160000"/>
                  </a:schemeClr>
                </a:gs>
              </a:gsLst>
              <a:lin ang="0" scaled="1"/>
              <a:tileRect/>
            </a:gradFill>
          </a:endParaRPr>
        </a:p>
      </xdr:txBody>
    </xdr:sp>
    <xdr:clientData/>
  </xdr:twoCellAnchor>
  <xdr:twoCellAnchor>
    <xdr:from>
      <xdr:col>12</xdr:col>
      <xdr:colOff>9527</xdr:colOff>
      <xdr:row>13</xdr:row>
      <xdr:rowOff>57151</xdr:rowOff>
    </xdr:from>
    <xdr:to>
      <xdr:col>13</xdr:col>
      <xdr:colOff>333377</xdr:colOff>
      <xdr:row>17</xdr:row>
      <xdr:rowOff>133351</xdr:rowOff>
    </xdr:to>
    <xdr:sp macro="" textlink="">
      <xdr:nvSpPr>
        <xdr:cNvPr id="7" name="Forma en L 6"/>
        <xdr:cNvSpPr/>
      </xdr:nvSpPr>
      <xdr:spPr>
        <a:xfrm rot="7084026">
          <a:off x="7372352" y="2486026"/>
          <a:ext cx="838200" cy="933450"/>
        </a:xfrm>
        <a:prstGeom prst="corner">
          <a:avLst>
            <a:gd name="adj1" fmla="val 14590"/>
            <a:gd name="adj2" fmla="val 12852"/>
          </a:avLst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a-ES" sz="1100"/>
        </a:p>
      </xdr:txBody>
    </xdr:sp>
    <xdr:clientData/>
  </xdr:twoCellAnchor>
  <xdr:twoCellAnchor>
    <xdr:from>
      <xdr:col>13</xdr:col>
      <xdr:colOff>504827</xdr:colOff>
      <xdr:row>12</xdr:row>
      <xdr:rowOff>9525</xdr:rowOff>
    </xdr:from>
    <xdr:to>
      <xdr:col>15</xdr:col>
      <xdr:colOff>219077</xdr:colOff>
      <xdr:row>16</xdr:row>
      <xdr:rowOff>85725</xdr:rowOff>
    </xdr:to>
    <xdr:sp macro="" textlink="">
      <xdr:nvSpPr>
        <xdr:cNvPr id="8" name="Forma en L 7"/>
        <xdr:cNvSpPr/>
      </xdr:nvSpPr>
      <xdr:spPr>
        <a:xfrm rot="7105023">
          <a:off x="8477252" y="2247900"/>
          <a:ext cx="838200" cy="933450"/>
        </a:xfrm>
        <a:prstGeom prst="corner">
          <a:avLst>
            <a:gd name="adj1" fmla="val 14590"/>
            <a:gd name="adj2" fmla="val 12852"/>
          </a:avLst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ca-E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342903</xdr:colOff>
      <xdr:row>10</xdr:row>
      <xdr:rowOff>133350</xdr:rowOff>
    </xdr:from>
    <xdr:to>
      <xdr:col>17</xdr:col>
      <xdr:colOff>57153</xdr:colOff>
      <xdr:row>15</xdr:row>
      <xdr:rowOff>19050</xdr:rowOff>
    </xdr:to>
    <xdr:sp macro="" textlink="">
      <xdr:nvSpPr>
        <xdr:cNvPr id="9" name="Forma en L 8"/>
        <xdr:cNvSpPr/>
      </xdr:nvSpPr>
      <xdr:spPr>
        <a:xfrm rot="7105023">
          <a:off x="9534528" y="1990725"/>
          <a:ext cx="838200" cy="933450"/>
        </a:xfrm>
        <a:prstGeom prst="corner">
          <a:avLst>
            <a:gd name="adj1" fmla="val 14590"/>
            <a:gd name="adj2" fmla="val 12852"/>
          </a:avLst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ca-E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17</xdr:col>
      <xdr:colOff>259014</xdr:colOff>
      <xdr:row>3</xdr:row>
      <xdr:rowOff>103964</xdr:rowOff>
    </xdr:from>
    <xdr:to>
      <xdr:col>18</xdr:col>
      <xdr:colOff>516200</xdr:colOff>
      <xdr:row>13</xdr:row>
      <xdr:rowOff>87447</xdr:rowOff>
    </xdr:to>
    <xdr:sp macro="" textlink="">
      <xdr:nvSpPr>
        <xdr:cNvPr id="10" name="Fletxa doblada cap amunt 9"/>
        <xdr:cNvSpPr/>
      </xdr:nvSpPr>
      <xdr:spPr>
        <a:xfrm rot="1557703">
          <a:off x="10622214" y="675464"/>
          <a:ext cx="866786" cy="1888483"/>
        </a:xfrm>
        <a:prstGeom prst="bentUpArrow">
          <a:avLst>
            <a:gd name="adj1" fmla="val 13432"/>
            <a:gd name="adj2" fmla="val 30377"/>
            <a:gd name="adj3" fmla="val 50000"/>
          </a:avLst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ca-E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0.36009</cdr:x>
      <cdr:y>0.62283</cdr:y>
    </cdr:from>
    <cdr:to>
      <cdr:x>0.55574</cdr:x>
      <cdr:y>0.83875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3056024" y="3013700"/>
          <a:ext cx="1660391" cy="104477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 xmlns:a="http://schemas.openxmlformats.org/drawingml/2006/main"/>
        <a:p xmlns:a="http://schemas.openxmlformats.org/drawingml/2006/main">
          <a:pPr algn="ctr"/>
          <a:r>
            <a:rPr lang="ca-ES" sz="6000" b="1" cap="none" spc="0">
              <a:ln w="11430"/>
              <a:gradFill flip="none" rotWithShape="1">
                <a:gsLst>
                  <a:gs pos="0">
                    <a:schemeClr val="accent6">
                      <a:lumMod val="75000"/>
                      <a:shade val="30000"/>
                      <a:satMod val="115000"/>
                    </a:schemeClr>
                  </a:gs>
                  <a:gs pos="50000">
                    <a:schemeClr val="accent6">
                      <a:lumMod val="75000"/>
                      <a:shade val="67500"/>
                      <a:satMod val="115000"/>
                    </a:schemeClr>
                  </a:gs>
                  <a:gs pos="100000">
                    <a:schemeClr val="accent6">
                      <a:lumMod val="75000"/>
                      <a:shade val="100000"/>
                      <a:satMod val="115000"/>
                    </a:schemeClr>
                  </a:gs>
                </a:gsLst>
                <a:lin ang="0" scaled="1"/>
                <a:tileRect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Berlin Sans FB" panose="020E0602020502020306" pitchFamily="34" charset="0"/>
            </a:rPr>
            <a:t>23%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4</xdr:row>
      <xdr:rowOff>85724</xdr:rowOff>
    </xdr:from>
    <xdr:to>
      <xdr:col>12</xdr:col>
      <xdr:colOff>57150</xdr:colOff>
      <xdr:row>22</xdr:row>
      <xdr:rowOff>110597</xdr:rowOff>
    </xdr:to>
    <xdr:graphicFrame macro="">
      <xdr:nvGraphicFramePr>
        <xdr:cNvPr id="2" name="Gràfic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10</xdr:col>
      <xdr:colOff>495298</xdr:colOff>
      <xdr:row>23</xdr:row>
      <xdr:rowOff>151079</xdr:rowOff>
    </xdr:to>
    <xdr:graphicFrame macro="">
      <xdr:nvGraphicFramePr>
        <xdr:cNvPr id="2" name="Gràfic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PC" refreshedDate="42178.377018402774" createdVersion="4" refreshedVersion="4" minRefreshableVersion="3" recordCount="43">
  <cacheSource type="worksheet">
    <worksheetSource ref="Y2:AB65" sheet="participació per programa"/>
  </cacheSource>
  <cacheFields count="4">
    <cacheField name="centre" numFmtId="0">
      <sharedItems/>
    </cacheField>
    <cacheField name="TIPUS_PROG" numFmtId="0">
      <sharedItems count="3">
        <s v="MA"/>
        <s v="GR"/>
        <s v="PE"/>
      </sharedItems>
    </cacheField>
    <cacheField name="SumaDeparticipants" numFmtId="0">
      <sharedItems containsSemiMixedTypes="0" containsString="0" containsNumber="1" containsInteger="1" minValue="14" maxValue="27815"/>
    </cacheField>
    <cacheField name="SumaDerespostes" numFmtId="0">
      <sharedItems containsSemiMixedTypes="0" containsString="0" containsNumber="1" containsInteger="1" minValue="0" maxValue="853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3">
  <r>
    <s v="183"/>
    <x v="0"/>
    <n v="4013"/>
    <n v="329"/>
  </r>
  <r>
    <s v="200"/>
    <x v="1"/>
    <n v="2352"/>
    <n v="1402"/>
  </r>
  <r>
    <s v="200"/>
    <x v="0"/>
    <n v="886"/>
    <n v="301"/>
  </r>
  <r>
    <s v="210"/>
    <x v="1"/>
    <n v="27815"/>
    <n v="7527"/>
  </r>
  <r>
    <s v="210"/>
    <x v="0"/>
    <n v="87"/>
    <n v="13"/>
  </r>
  <r>
    <s v="210"/>
    <x v="2"/>
    <n v="1599"/>
    <n v="259"/>
  </r>
  <r>
    <s v="220"/>
    <x v="1"/>
    <n v="18333"/>
    <n v="6304"/>
  </r>
  <r>
    <s v="220"/>
    <x v="0"/>
    <n v="4062"/>
    <n v="1763"/>
  </r>
  <r>
    <s v="230"/>
    <x v="1"/>
    <n v="14839"/>
    <n v="6238"/>
  </r>
  <r>
    <s v="230"/>
    <x v="0"/>
    <n v="1766"/>
    <n v="633"/>
  </r>
  <r>
    <s v="230"/>
    <x v="2"/>
    <n v="154"/>
    <n v="37"/>
  </r>
  <r>
    <s v="240"/>
    <x v="1"/>
    <n v="27244"/>
    <n v="8538"/>
  </r>
  <r>
    <s v="240"/>
    <x v="0"/>
    <n v="8067"/>
    <n v="3243"/>
  </r>
  <r>
    <s v="240"/>
    <x v="2"/>
    <n v="14"/>
    <n v="0"/>
  </r>
  <r>
    <s v="250"/>
    <x v="1"/>
    <n v="13419"/>
    <n v="3282"/>
  </r>
  <r>
    <s v="250"/>
    <x v="0"/>
    <n v="5184"/>
    <n v="1152"/>
  </r>
  <r>
    <s v="250"/>
    <x v="2"/>
    <n v="60"/>
    <n v="2"/>
  </r>
  <r>
    <s v="270"/>
    <x v="1"/>
    <n v="14313"/>
    <n v="4160"/>
  </r>
  <r>
    <s v="270"/>
    <x v="0"/>
    <n v="1709"/>
    <n v="434"/>
  </r>
  <r>
    <s v="280"/>
    <x v="1"/>
    <n v="6031"/>
    <n v="2424"/>
  </r>
  <r>
    <s v="280"/>
    <x v="0"/>
    <n v="269"/>
    <n v="60"/>
  </r>
  <r>
    <s v="280"/>
    <x v="2"/>
    <n v="16"/>
    <n v="1"/>
  </r>
  <r>
    <s v="290"/>
    <x v="1"/>
    <n v="10163"/>
    <n v="2878"/>
  </r>
  <r>
    <s v="290"/>
    <x v="0"/>
    <n v="54"/>
    <n v="3"/>
  </r>
  <r>
    <s v="300"/>
    <x v="1"/>
    <n v="10606"/>
    <n v="2526"/>
  </r>
  <r>
    <s v="300"/>
    <x v="0"/>
    <n v="128"/>
    <n v="14"/>
  </r>
  <r>
    <s v="310"/>
    <x v="1"/>
    <n v="9511"/>
    <n v="4588"/>
  </r>
  <r>
    <s v="310"/>
    <x v="0"/>
    <n v="480"/>
    <n v="249"/>
  </r>
  <r>
    <s v="320"/>
    <x v="1"/>
    <n v="13975"/>
    <n v="6221"/>
  </r>
  <r>
    <s v="320"/>
    <x v="0"/>
    <n v="156"/>
    <n v="32"/>
  </r>
  <r>
    <s v="330"/>
    <x v="1"/>
    <n v="6995"/>
    <n v="2511"/>
  </r>
  <r>
    <s v="330"/>
    <x v="0"/>
    <n v="389"/>
    <n v="64"/>
  </r>
  <r>
    <s v="340"/>
    <x v="1"/>
    <n v="12931"/>
    <n v="3555"/>
  </r>
  <r>
    <s v="340"/>
    <x v="0"/>
    <n v="322"/>
    <n v="135"/>
  </r>
  <r>
    <s v="370"/>
    <x v="1"/>
    <n v="3921"/>
    <n v="2147"/>
  </r>
  <r>
    <s v="370"/>
    <x v="0"/>
    <n v="320"/>
    <n v="227"/>
  </r>
  <r>
    <s v="390"/>
    <x v="1"/>
    <n v="9482"/>
    <n v="2181"/>
  </r>
  <r>
    <s v="390"/>
    <x v="0"/>
    <n v="98"/>
    <n v="18"/>
  </r>
  <r>
    <s v="410"/>
    <x v="0"/>
    <n v="452"/>
    <n v="164"/>
  </r>
  <r>
    <s v="480"/>
    <x v="0"/>
    <n v="331"/>
    <n v="102"/>
  </r>
  <r>
    <s v="708"/>
    <x v="0"/>
    <n v="367"/>
    <n v="74"/>
  </r>
  <r>
    <s v="820"/>
    <x v="1"/>
    <n v="24910"/>
    <n v="6676"/>
  </r>
  <r>
    <s v="820"/>
    <x v="0"/>
    <n v="770"/>
    <n v="28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ula dinàmica1" cacheId="1" applyNumberFormats="0" applyBorderFormats="0" applyFontFormats="0" applyPatternFormats="0" applyAlignmentFormats="0" applyWidthHeightFormats="1" dataCaption="Valors" updatedVersion="4" minRefreshableVersion="3" useAutoFormatting="1" itemPrintTitles="1" createdVersion="4" indent="0" outline="1" outlineData="1" multipleFieldFilters="0">
  <location ref="AD3:AF7" firstHeaderRow="0" firstDataRow="1" firstDataCol="1"/>
  <pivotFields count="4">
    <pivotField showAll="0"/>
    <pivotField axis="axisRow" showAll="0">
      <items count="4">
        <item x="1"/>
        <item x="0"/>
        <item x="2"/>
        <item t="default"/>
      </items>
    </pivotField>
    <pivotField dataField="1" showAll="0"/>
    <pivotField dataField="1"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SumaDeparticipants" fld="2" baseField="0" baseItem="0"/>
    <dataField name="Suma de SumaDerespostes" fld="3" baseField="0" baseItem="0"/>
  </dataFields>
  <formats count="3">
    <format dxfId="5">
      <pivotArea type="all" dataOnly="0" outline="0" fieldPosition="0"/>
    </format>
    <format dxfId="4">
      <pivotArea type="all" dataOnly="0" outline="0" fieldPosition="0"/>
    </format>
    <format dxfId="3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ula23" displayName="Taula23" ref="A31:L49" totalsRowShown="0" headerRowDxfId="20" dataDxfId="19" tableBorderDxfId="18">
  <tableColumns count="12">
    <tableColumn id="1" name="CENTRE" dataDxfId="17"/>
    <tableColumn id="2" name="2010/11 2Q" dataDxfId="16"/>
    <tableColumn id="3" name="2011/12 1Q" dataDxfId="15"/>
    <tableColumn id="4" name="2011/12 2Q" dataDxfId="14"/>
    <tableColumn id="5" name="2012/13 1Q" dataDxfId="13"/>
    <tableColumn id="6" name="2013/14 1Q" dataDxfId="12"/>
    <tableColumn id="7" name="2013/14 2Q" dataDxfId="11"/>
    <tableColumn id="8" name="2014/15 2Q" dataDxfId="10"/>
    <tableColumn id="9" name="2015/16 1Q" dataDxfId="9"/>
    <tableColumn id="10" name="2015/16 2Q" dataDxfId="8"/>
    <tableColumn id="11" name="2016/17 1Q" dataDxfId="7"/>
    <tableColumn id="12" name="2016/17 2Q" dataDxfId="6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E265"/>
  <sheetViews>
    <sheetView showGridLines="0" tabSelected="1" zoomScale="85" zoomScaleNormal="85" workbookViewId="0">
      <selection activeCell="T20" sqref="T20"/>
    </sheetView>
  </sheetViews>
  <sheetFormatPr baseColWidth="10" defaultColWidth="9.140625" defaultRowHeight="15" x14ac:dyDescent="0.25"/>
  <cols>
    <col min="1" max="1" width="14.42578125" customWidth="1"/>
    <col min="2" max="2" width="14" bestFit="1" customWidth="1"/>
    <col min="3" max="3" width="13.42578125" customWidth="1"/>
    <col min="4" max="4" width="12.85546875" style="48" customWidth="1"/>
    <col min="5" max="5" width="14.140625" style="49" customWidth="1"/>
    <col min="6" max="6" width="13.85546875" style="49" bestFit="1" customWidth="1"/>
    <col min="7" max="7" width="12.140625" style="49" customWidth="1"/>
    <col min="8" max="8" width="13.5703125" style="49" bestFit="1" customWidth="1"/>
    <col min="9" max="9" width="11.42578125" style="49" customWidth="1"/>
    <col min="10" max="10" width="12.5703125" style="49" customWidth="1"/>
    <col min="11" max="11" width="12.28515625" style="48" customWidth="1"/>
    <col min="12" max="12" width="10.7109375" style="48" bestFit="1" customWidth="1"/>
    <col min="13" max="13" width="9.7109375" style="48" customWidth="1"/>
    <col min="14" max="14" width="9.140625" style="48"/>
    <col min="15" max="15" width="9.140625" style="46"/>
    <col min="16" max="16" width="11.140625" style="46" customWidth="1"/>
    <col min="17" max="20" width="9.140625" style="46"/>
    <col min="21" max="22" width="11" bestFit="1" customWidth="1"/>
  </cols>
  <sheetData>
    <row r="1" spans="1:25" ht="18" x14ac:dyDescent="0.3">
      <c r="A1" s="1" t="s">
        <v>0</v>
      </c>
      <c r="B1" s="1"/>
      <c r="C1" s="1"/>
      <c r="D1" s="1"/>
      <c r="E1" s="1"/>
      <c r="F1" s="3"/>
      <c r="G1" s="109"/>
      <c r="H1" s="109"/>
      <c r="I1" s="109"/>
      <c r="J1" s="109"/>
      <c r="K1" s="47"/>
      <c r="L1" s="46"/>
      <c r="M1" s="46"/>
      <c r="N1" s="46"/>
      <c r="U1" s="46"/>
      <c r="V1" s="46"/>
    </row>
    <row r="2" spans="1:25" ht="18" x14ac:dyDescent="0.3">
      <c r="A2" s="1"/>
      <c r="B2" s="1"/>
      <c r="C2" s="1"/>
      <c r="D2" s="3"/>
      <c r="E2" s="109"/>
      <c r="F2" s="109"/>
      <c r="G2" s="109"/>
      <c r="H2" s="109"/>
      <c r="I2" s="47"/>
      <c r="J2" s="46"/>
      <c r="K2" s="46"/>
      <c r="L2" s="46"/>
      <c r="M2" s="46"/>
      <c r="N2" s="46"/>
    </row>
    <row r="3" spans="1:25" x14ac:dyDescent="0.25">
      <c r="B3" s="4"/>
      <c r="C3" s="4"/>
      <c r="D3" s="4"/>
      <c r="E3" s="6"/>
      <c r="F3" s="6"/>
      <c r="G3" s="6"/>
      <c r="H3" s="153"/>
      <c r="I3" s="109"/>
      <c r="J3" s="46"/>
      <c r="K3" s="46"/>
      <c r="L3" s="46"/>
      <c r="M3" s="46"/>
      <c r="N3" s="46"/>
      <c r="O3"/>
      <c r="P3"/>
    </row>
    <row r="4" spans="1:25" x14ac:dyDescent="0.25">
      <c r="A4" s="5" t="s">
        <v>4</v>
      </c>
      <c r="B4" s="5" t="s">
        <v>5</v>
      </c>
      <c r="C4" s="5" t="s">
        <v>6</v>
      </c>
      <c r="D4" s="5" t="s">
        <v>7</v>
      </c>
      <c r="E4" s="53"/>
      <c r="F4" s="6"/>
      <c r="G4" s="53" t="s">
        <v>31</v>
      </c>
      <c r="H4" s="153"/>
      <c r="I4" s="109"/>
      <c r="J4" s="46"/>
      <c r="K4" s="46"/>
      <c r="L4" s="46"/>
      <c r="M4" s="46"/>
      <c r="N4" s="46"/>
      <c r="O4"/>
      <c r="P4"/>
    </row>
    <row r="5" spans="1:25" x14ac:dyDescent="0.25">
      <c r="A5" s="128" t="s">
        <v>91</v>
      </c>
      <c r="B5" s="130">
        <v>4006</v>
      </c>
      <c r="C5" s="127">
        <v>2432</v>
      </c>
      <c r="D5" s="42">
        <f t="shared" ref="D5:D11" si="0">C5/B5</f>
        <v>0.60708936595107343</v>
      </c>
      <c r="E5" s="54" t="s">
        <v>91</v>
      </c>
      <c r="F5" s="55">
        <v>0.60708936595107343</v>
      </c>
      <c r="G5" s="56">
        <f t="shared" ref="G5:G20" si="1">$D$21</f>
        <v>0.43944293872467499</v>
      </c>
      <c r="H5" s="153"/>
      <c r="I5" s="109"/>
      <c r="J5" s="46"/>
      <c r="K5" s="46"/>
      <c r="L5" s="46"/>
      <c r="M5" s="46"/>
      <c r="N5" s="46"/>
      <c r="O5"/>
      <c r="P5"/>
    </row>
    <row r="6" spans="1:25" x14ac:dyDescent="0.25">
      <c r="A6" s="128" t="s">
        <v>161</v>
      </c>
      <c r="B6" s="127">
        <v>43359</v>
      </c>
      <c r="C6" s="127">
        <v>19183</v>
      </c>
      <c r="D6" s="42">
        <f t="shared" si="0"/>
        <v>0.44242256509605848</v>
      </c>
      <c r="E6" s="54" t="s">
        <v>99</v>
      </c>
      <c r="F6" s="55">
        <v>0.52597402597402598</v>
      </c>
      <c r="G6" s="56">
        <f t="shared" si="1"/>
        <v>0.43944293872467499</v>
      </c>
      <c r="H6" s="153"/>
      <c r="I6" s="109"/>
      <c r="J6" s="46"/>
      <c r="K6" s="46"/>
      <c r="L6" s="46"/>
      <c r="M6" s="46"/>
      <c r="N6" s="46"/>
      <c r="O6"/>
      <c r="P6"/>
    </row>
    <row r="7" spans="1:25" x14ac:dyDescent="0.25">
      <c r="A7" s="128" t="s">
        <v>162</v>
      </c>
      <c r="B7" s="132">
        <v>23355</v>
      </c>
      <c r="C7" s="127">
        <v>11180</v>
      </c>
      <c r="D7" s="42">
        <f t="shared" si="0"/>
        <v>0.47869835153072149</v>
      </c>
      <c r="E7" s="54" t="s">
        <v>98</v>
      </c>
      <c r="F7" s="55">
        <v>0.51589190107928951</v>
      </c>
      <c r="G7" s="56">
        <f t="shared" si="1"/>
        <v>0.43944293872467499</v>
      </c>
      <c r="H7" s="153"/>
      <c r="I7" s="109"/>
      <c r="J7" s="46"/>
      <c r="K7" s="46"/>
      <c r="L7" s="46"/>
      <c r="M7" s="46"/>
      <c r="N7" s="46"/>
      <c r="O7"/>
      <c r="P7"/>
    </row>
    <row r="8" spans="1:25" x14ac:dyDescent="0.25">
      <c r="A8" s="128" t="s">
        <v>99</v>
      </c>
      <c r="B8" s="127">
        <v>18634</v>
      </c>
      <c r="C8" s="127">
        <v>9801</v>
      </c>
      <c r="D8" s="42">
        <f t="shared" si="0"/>
        <v>0.52597402597402598</v>
      </c>
      <c r="E8" s="54" t="s">
        <v>92</v>
      </c>
      <c r="F8" s="55">
        <v>0.51390058972198815</v>
      </c>
      <c r="G8" s="56">
        <f t="shared" si="1"/>
        <v>0.43944293872467499</v>
      </c>
      <c r="H8" s="153"/>
      <c r="I8" s="109"/>
      <c r="J8" s="46"/>
      <c r="K8" s="46"/>
      <c r="L8" s="46"/>
      <c r="M8" s="46"/>
      <c r="N8" s="46"/>
      <c r="O8"/>
      <c r="P8"/>
    </row>
    <row r="9" spans="1:25" x14ac:dyDescent="0.25">
      <c r="A9" s="129" t="s">
        <v>107</v>
      </c>
      <c r="B9" s="127">
        <v>43524</v>
      </c>
      <c r="C9" s="127">
        <v>16563</v>
      </c>
      <c r="D9" s="42">
        <f t="shared" si="0"/>
        <v>0.38054866280672733</v>
      </c>
      <c r="E9" s="54" t="s">
        <v>100</v>
      </c>
      <c r="F9" s="55">
        <v>0.49706580097390435</v>
      </c>
      <c r="G9" s="56">
        <f t="shared" si="1"/>
        <v>0.43944293872467499</v>
      </c>
      <c r="H9" s="153"/>
      <c r="I9" s="109"/>
      <c r="J9" s="46"/>
      <c r="K9" s="46"/>
      <c r="L9" s="46"/>
      <c r="M9" s="46"/>
      <c r="N9" s="46"/>
      <c r="O9"/>
      <c r="P9"/>
    </row>
    <row r="10" spans="1:25" x14ac:dyDescent="0.25">
      <c r="A10" s="129" t="s">
        <v>102</v>
      </c>
      <c r="B10" s="127">
        <v>16971</v>
      </c>
      <c r="C10" s="127">
        <v>5453</v>
      </c>
      <c r="D10" s="108">
        <f t="shared" si="0"/>
        <v>0.32131282776501091</v>
      </c>
      <c r="E10" s="54" t="s">
        <v>162</v>
      </c>
      <c r="F10" s="55">
        <v>0.47869835153072149</v>
      </c>
      <c r="G10" s="56">
        <f t="shared" si="1"/>
        <v>0.43944293872467499</v>
      </c>
      <c r="H10" s="153"/>
      <c r="I10" s="109"/>
      <c r="J10" s="46"/>
      <c r="K10" s="46"/>
      <c r="L10" s="46"/>
      <c r="M10" s="46"/>
      <c r="N10" s="46"/>
      <c r="O10"/>
      <c r="P10"/>
    </row>
    <row r="11" spans="1:25" x14ac:dyDescent="0.25">
      <c r="A11" s="128" t="s">
        <v>98</v>
      </c>
      <c r="B11" s="127">
        <v>23534</v>
      </c>
      <c r="C11" s="127">
        <v>12141</v>
      </c>
      <c r="D11" s="108">
        <f t="shared" si="0"/>
        <v>0.51589190107928951</v>
      </c>
      <c r="E11" s="54" t="s">
        <v>93</v>
      </c>
      <c r="F11" s="55">
        <v>0.46859226023555806</v>
      </c>
      <c r="G11" s="56">
        <f t="shared" si="1"/>
        <v>0.43944293872467499</v>
      </c>
      <c r="H11" s="153"/>
      <c r="I11" s="109"/>
      <c r="J11" s="46"/>
      <c r="K11" s="46"/>
      <c r="L11" s="46"/>
      <c r="M11" s="46"/>
      <c r="N11" s="46"/>
      <c r="O11"/>
      <c r="P11"/>
    </row>
    <row r="12" spans="1:25" x14ac:dyDescent="0.25">
      <c r="A12" s="128" t="s">
        <v>101</v>
      </c>
      <c r="B12" s="127">
        <v>6785</v>
      </c>
      <c r="C12" s="127">
        <v>2821</v>
      </c>
      <c r="D12" s="108">
        <f t="shared" ref="D12:D20" si="2">C12/B12</f>
        <v>0.41577008106116431</v>
      </c>
      <c r="E12" s="54" t="s">
        <v>105</v>
      </c>
      <c r="F12" s="55">
        <v>0.46582278481012657</v>
      </c>
      <c r="G12" s="56">
        <f t="shared" si="1"/>
        <v>0.43944293872467499</v>
      </c>
      <c r="H12" s="153"/>
      <c r="I12" s="109"/>
      <c r="J12" s="46"/>
      <c r="K12" s="46"/>
      <c r="L12" s="46"/>
      <c r="M12" s="46"/>
      <c r="N12" s="46"/>
      <c r="O12"/>
      <c r="P12"/>
    </row>
    <row r="13" spans="1:25" x14ac:dyDescent="0.25">
      <c r="A13" s="128" t="s">
        <v>103</v>
      </c>
      <c r="B13" s="127">
        <v>11827</v>
      </c>
      <c r="C13" s="127">
        <v>5045</v>
      </c>
      <c r="D13" s="108">
        <f t="shared" si="2"/>
        <v>0.42656633127589416</v>
      </c>
      <c r="E13" s="54" t="s">
        <v>161</v>
      </c>
      <c r="F13" s="55">
        <v>0.44242256509605848</v>
      </c>
      <c r="G13" s="56">
        <f t="shared" si="1"/>
        <v>0.43944293872467499</v>
      </c>
      <c r="H13" s="153"/>
      <c r="I13" s="109"/>
      <c r="J13" s="46"/>
      <c r="K13" s="46"/>
      <c r="L13" s="46"/>
      <c r="M13" s="46"/>
      <c r="N13" s="46"/>
      <c r="O13"/>
      <c r="P13"/>
    </row>
    <row r="14" spans="1:25" s="51" customFormat="1" ht="15.75" customHeight="1" x14ac:dyDescent="0.25">
      <c r="A14" s="128" t="s">
        <v>166</v>
      </c>
      <c r="B14" s="127">
        <v>32983</v>
      </c>
      <c r="C14" s="127">
        <v>14420</v>
      </c>
      <c r="D14" s="42">
        <f t="shared" si="2"/>
        <v>0.43719491859442744</v>
      </c>
      <c r="E14" s="54" t="s">
        <v>166</v>
      </c>
      <c r="F14" s="55">
        <v>0.43719491859442744</v>
      </c>
      <c r="G14" s="56">
        <f t="shared" si="1"/>
        <v>0.43944293872467499</v>
      </c>
      <c r="H14" s="153"/>
      <c r="I14" s="109"/>
      <c r="J14" s="46"/>
      <c r="K14" s="46"/>
      <c r="L14" s="46"/>
      <c r="M14" s="46"/>
      <c r="N14" s="46"/>
      <c r="Q14" s="46"/>
      <c r="R14" s="46"/>
      <c r="S14" s="46"/>
      <c r="T14" s="46"/>
      <c r="X14"/>
      <c r="Y14"/>
    </row>
    <row r="15" spans="1:25" x14ac:dyDescent="0.25">
      <c r="A15" s="128" t="s">
        <v>104</v>
      </c>
      <c r="B15" s="127">
        <v>15240</v>
      </c>
      <c r="C15" s="127">
        <v>6242</v>
      </c>
      <c r="D15" s="42">
        <f t="shared" si="2"/>
        <v>0.40958005249343832</v>
      </c>
      <c r="E15" s="54" t="s">
        <v>103</v>
      </c>
      <c r="F15" s="55">
        <v>0.42656633127589416</v>
      </c>
      <c r="G15" s="56">
        <f t="shared" si="1"/>
        <v>0.43944293872467499</v>
      </c>
      <c r="H15" s="153"/>
      <c r="I15" s="109"/>
      <c r="J15" s="46"/>
      <c r="K15" s="46"/>
      <c r="L15" s="46"/>
      <c r="M15" s="46"/>
      <c r="N15" s="46"/>
      <c r="O15"/>
      <c r="P15"/>
    </row>
    <row r="16" spans="1:25" x14ac:dyDescent="0.25">
      <c r="A16" s="128" t="s">
        <v>100</v>
      </c>
      <c r="B16" s="127">
        <v>8009</v>
      </c>
      <c r="C16" s="127">
        <v>3981</v>
      </c>
      <c r="D16" s="42">
        <f t="shared" si="2"/>
        <v>0.49706580097390435</v>
      </c>
      <c r="E16" s="54" t="s">
        <v>101</v>
      </c>
      <c r="F16" s="55">
        <v>0.41577008106116431</v>
      </c>
      <c r="G16" s="56">
        <f t="shared" si="1"/>
        <v>0.43944293872467499</v>
      </c>
      <c r="H16" s="153"/>
      <c r="I16" s="109"/>
      <c r="J16" s="46"/>
      <c r="K16" s="46"/>
      <c r="L16" s="46"/>
      <c r="M16" s="46"/>
      <c r="N16" s="46"/>
      <c r="O16"/>
      <c r="P16"/>
    </row>
    <row r="17" spans="1:28" x14ac:dyDescent="0.25">
      <c r="A17" s="128" t="s">
        <v>93</v>
      </c>
      <c r="B17" s="127">
        <v>7132</v>
      </c>
      <c r="C17" s="127">
        <v>3342</v>
      </c>
      <c r="D17" s="42">
        <f t="shared" si="2"/>
        <v>0.46859226023555806</v>
      </c>
      <c r="E17" s="54" t="s">
        <v>104</v>
      </c>
      <c r="F17" s="55">
        <v>0.40958005249343832</v>
      </c>
      <c r="G17" s="56">
        <f t="shared" si="1"/>
        <v>0.43944293872467499</v>
      </c>
      <c r="H17" s="153"/>
      <c r="I17" s="109"/>
      <c r="J17" s="46"/>
      <c r="K17" s="46"/>
      <c r="L17" s="46"/>
      <c r="M17" s="46"/>
      <c r="N17" s="46"/>
      <c r="O17"/>
      <c r="P17"/>
    </row>
    <row r="18" spans="1:28" x14ac:dyDescent="0.25">
      <c r="A18" s="128" t="s">
        <v>97</v>
      </c>
      <c r="B18" s="127">
        <v>14619</v>
      </c>
      <c r="C18" s="127">
        <v>5474</v>
      </c>
      <c r="D18" s="42">
        <f t="shared" si="2"/>
        <v>0.37444421643067244</v>
      </c>
      <c r="E18" s="54" t="s">
        <v>107</v>
      </c>
      <c r="F18" s="55">
        <v>0.38054866280672733</v>
      </c>
      <c r="G18" s="56">
        <f t="shared" si="1"/>
        <v>0.43944293872467499</v>
      </c>
      <c r="H18" s="153"/>
      <c r="I18" s="109"/>
      <c r="J18" s="46"/>
      <c r="K18" s="46"/>
      <c r="L18" s="46"/>
      <c r="M18" s="46"/>
      <c r="N18" s="46"/>
      <c r="O18"/>
      <c r="P18"/>
    </row>
    <row r="19" spans="1:28" x14ac:dyDescent="0.25">
      <c r="A19" s="128" t="s">
        <v>92</v>
      </c>
      <c r="B19" s="127">
        <v>4748</v>
      </c>
      <c r="C19" s="127">
        <v>2440</v>
      </c>
      <c r="D19" s="42">
        <f t="shared" si="2"/>
        <v>0.51390058972198815</v>
      </c>
      <c r="E19" s="54" t="s">
        <v>97</v>
      </c>
      <c r="F19" s="55">
        <v>0.37444421643067244</v>
      </c>
      <c r="G19" s="56">
        <f t="shared" si="1"/>
        <v>0.43944293872467499</v>
      </c>
      <c r="H19" s="153"/>
      <c r="I19" s="109"/>
      <c r="J19" s="46"/>
      <c r="K19" s="46"/>
      <c r="L19" s="46"/>
      <c r="M19" s="46"/>
      <c r="N19" s="46"/>
      <c r="O19"/>
      <c r="P19"/>
    </row>
    <row r="20" spans="1:28" x14ac:dyDescent="0.25">
      <c r="A20" s="128" t="s">
        <v>105</v>
      </c>
      <c r="B20" s="127">
        <v>7900</v>
      </c>
      <c r="C20" s="127">
        <v>3680</v>
      </c>
      <c r="D20" s="42">
        <f t="shared" si="2"/>
        <v>0.46582278481012657</v>
      </c>
      <c r="E20" s="54" t="s">
        <v>102</v>
      </c>
      <c r="F20" s="55">
        <v>0.32131282776501091</v>
      </c>
      <c r="G20" s="56">
        <f t="shared" si="1"/>
        <v>0.43944293872467499</v>
      </c>
      <c r="H20" s="153"/>
      <c r="I20" s="109"/>
      <c r="J20" s="46"/>
      <c r="K20" s="46"/>
      <c r="L20" s="46"/>
      <c r="M20" s="46"/>
      <c r="N20" s="46"/>
      <c r="O20"/>
      <c r="P20"/>
    </row>
    <row r="21" spans="1:28" x14ac:dyDescent="0.25">
      <c r="A21" s="7" t="s">
        <v>8</v>
      </c>
      <c r="B21" s="8">
        <f>SUM(B5:B20)</f>
        <v>282626</v>
      </c>
      <c r="C21" s="8">
        <f>SUM(C5:C20)</f>
        <v>124198</v>
      </c>
      <c r="D21" s="9">
        <f>C21/B21</f>
        <v>0.43944293872467499</v>
      </c>
      <c r="E21" s="6"/>
      <c r="F21" s="6"/>
      <c r="G21" s="6"/>
      <c r="H21" s="153"/>
      <c r="I21" s="109"/>
      <c r="J21" s="46"/>
      <c r="K21" s="46"/>
      <c r="L21" s="46"/>
      <c r="M21" s="46"/>
      <c r="N21" s="46"/>
      <c r="O21"/>
      <c r="P21"/>
    </row>
    <row r="22" spans="1:28" x14ac:dyDescent="0.25">
      <c r="A22" s="10"/>
      <c r="B22" s="10"/>
      <c r="C22" s="11"/>
      <c r="D22" s="12"/>
      <c r="E22" s="153"/>
      <c r="F22" s="153"/>
      <c r="G22" s="154"/>
      <c r="H22" s="109"/>
      <c r="I22" s="109"/>
      <c r="J22" s="46"/>
      <c r="K22" s="46"/>
      <c r="L22" s="46"/>
      <c r="M22" s="46"/>
      <c r="N22" s="46"/>
      <c r="O22" s="48"/>
    </row>
    <row r="23" spans="1:28" x14ac:dyDescent="0.25">
      <c r="A23" s="10"/>
      <c r="B23" s="13"/>
      <c r="C23" s="10"/>
      <c r="D23" s="4"/>
      <c r="G23" s="48"/>
      <c r="H23" s="48"/>
      <c r="I23" s="48"/>
      <c r="J23" s="48"/>
      <c r="K23" s="46"/>
      <c r="L23" s="46"/>
      <c r="M23" s="46"/>
      <c r="N23" s="46"/>
      <c r="O23" s="48"/>
    </row>
    <row r="24" spans="1:28" x14ac:dyDescent="0.25">
      <c r="A24" s="13"/>
      <c r="B24" s="13"/>
      <c r="C24" s="13"/>
      <c r="D24" s="13"/>
      <c r="E24" s="13"/>
      <c r="F24" s="13"/>
      <c r="G24" s="131"/>
      <c r="K24" s="59"/>
      <c r="L24" s="59"/>
      <c r="M24" s="46"/>
      <c r="N24" s="46"/>
      <c r="R24" s="48"/>
      <c r="U24" s="46"/>
      <c r="V24" s="46"/>
    </row>
    <row r="25" spans="1:28" x14ac:dyDescent="0.25">
      <c r="A25" s="40"/>
      <c r="B25" s="40"/>
      <c r="C25" s="40"/>
      <c r="D25" s="40"/>
      <c r="E25" s="2"/>
      <c r="F25" s="2"/>
      <c r="G25" s="64"/>
      <c r="K25" s="59"/>
      <c r="L25" s="59"/>
      <c r="M25" s="46"/>
      <c r="N25" s="46"/>
      <c r="Q25" s="48"/>
      <c r="R25" s="48"/>
      <c r="S25"/>
      <c r="T25"/>
    </row>
    <row r="26" spans="1:28" x14ac:dyDescent="0.25">
      <c r="A26" s="40"/>
      <c r="B26" s="40"/>
      <c r="C26" s="40"/>
      <c r="D26" s="40"/>
      <c r="E26" s="2"/>
      <c r="F26" s="2"/>
      <c r="G26" s="64"/>
      <c r="O26" s="48"/>
      <c r="P26" s="48"/>
      <c r="Q26" s="48"/>
      <c r="R26" s="48"/>
      <c r="S26"/>
      <c r="T26"/>
    </row>
    <row r="27" spans="1:28" x14ac:dyDescent="0.25">
      <c r="A27" s="40"/>
      <c r="B27" s="40"/>
      <c r="C27" s="40"/>
      <c r="D27" s="40"/>
      <c r="E27" s="2"/>
      <c r="F27" s="2"/>
      <c r="G27" s="64"/>
      <c r="K27" s="4"/>
      <c r="L27"/>
      <c r="M27"/>
      <c r="N27"/>
      <c r="O27"/>
      <c r="P27"/>
      <c r="Q27"/>
      <c r="R27"/>
      <c r="S27"/>
      <c r="T27"/>
    </row>
    <row r="28" spans="1:28" ht="20.25" thickBot="1" x14ac:dyDescent="0.35">
      <c r="A28" s="14" t="s">
        <v>9</v>
      </c>
      <c r="B28" s="14"/>
      <c r="C28" s="14"/>
      <c r="D28" s="14"/>
      <c r="E28" s="14"/>
      <c r="F28" s="94"/>
      <c r="G28" s="94"/>
      <c r="H28" s="9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</row>
    <row r="29" spans="1:28" ht="15.75" thickTop="1" x14ac:dyDescent="0.25">
      <c r="A29" s="16"/>
      <c r="B29" s="16"/>
      <c r="C29" s="16"/>
      <c r="D29" s="16"/>
      <c r="E29" s="16"/>
      <c r="F29" s="17"/>
      <c r="G29" s="17"/>
      <c r="H29" s="17"/>
      <c r="I29" s="16"/>
      <c r="J29" s="16"/>
      <c r="K29" s="16"/>
      <c r="L29" s="16"/>
      <c r="M29" s="16"/>
      <c r="N29" s="16"/>
      <c r="O29" s="16"/>
      <c r="P29" s="17"/>
      <c r="Q29" s="17"/>
      <c r="R29" s="17"/>
      <c r="S29" s="17"/>
      <c r="T29" s="17"/>
      <c r="U29" s="17"/>
      <c r="V29" s="18"/>
      <c r="W29" s="15"/>
    </row>
    <row r="30" spans="1:28" ht="15.75" thickBot="1" x14ac:dyDescent="0.3">
      <c r="A30" s="16"/>
      <c r="B30" s="16"/>
      <c r="C30" s="16"/>
      <c r="D30" s="16"/>
      <c r="E30" s="16"/>
      <c r="F30" s="17"/>
      <c r="G30" s="17"/>
      <c r="H30" s="17"/>
      <c r="I30" s="17"/>
      <c r="J30" s="17"/>
      <c r="K30" s="16"/>
      <c r="L30" s="17"/>
      <c r="M30" s="17"/>
      <c r="N30" s="16"/>
      <c r="O30" s="16"/>
      <c r="P30" s="16"/>
      <c r="Q30" s="16"/>
      <c r="R30" s="16"/>
      <c r="S30" s="16"/>
      <c r="T30" s="16"/>
      <c r="U30" s="16"/>
      <c r="V30" s="17"/>
      <c r="W30" s="18"/>
      <c r="X30" s="60"/>
    </row>
    <row r="31" spans="1:28" ht="15.75" thickBot="1" x14ac:dyDescent="0.3">
      <c r="A31" s="45" t="s">
        <v>4</v>
      </c>
      <c r="B31" s="19" t="s">
        <v>10</v>
      </c>
      <c r="C31" s="19" t="s">
        <v>11</v>
      </c>
      <c r="D31" s="19" t="s">
        <v>12</v>
      </c>
      <c r="E31" s="20" t="s">
        <v>13</v>
      </c>
      <c r="F31" s="21" t="s">
        <v>14</v>
      </c>
      <c r="G31" s="21" t="s">
        <v>27</v>
      </c>
      <c r="H31" s="95" t="s">
        <v>89</v>
      </c>
      <c r="I31" s="95" t="s">
        <v>153</v>
      </c>
      <c r="J31" s="95" t="s">
        <v>160</v>
      </c>
      <c r="K31" s="116" t="s">
        <v>167</v>
      </c>
      <c r="L31" s="95" t="s">
        <v>169</v>
      </c>
      <c r="M31" s="35" t="s">
        <v>170</v>
      </c>
      <c r="N31" s="60"/>
      <c r="O31" s="60"/>
      <c r="P31" s="60"/>
      <c r="Q31" s="60"/>
      <c r="R31" s="110"/>
      <c r="S31" s="110"/>
      <c r="T31" s="110"/>
      <c r="U31" s="110"/>
      <c r="V31" s="60"/>
      <c r="W31" s="60"/>
      <c r="X31" s="60"/>
      <c r="Y31" s="60"/>
      <c r="Z31" s="60"/>
      <c r="AA31" s="46"/>
      <c r="AB31" s="46"/>
    </row>
    <row r="32" spans="1:28" x14ac:dyDescent="0.25">
      <c r="A32" s="61" t="s">
        <v>15</v>
      </c>
      <c r="B32" s="22">
        <v>0.35535428875865743</v>
      </c>
      <c r="C32" s="23">
        <v>0.35547387765817801</v>
      </c>
      <c r="D32" s="23">
        <v>0.37237321378537408</v>
      </c>
      <c r="E32" s="24">
        <v>0.30384250474383301</v>
      </c>
      <c r="F32" s="23">
        <v>0.245440093708166</v>
      </c>
      <c r="G32" s="23">
        <v>0.17763945415369883</v>
      </c>
      <c r="H32" s="23">
        <v>0.52594193946880785</v>
      </c>
      <c r="I32" s="23">
        <v>0.57761648325918991</v>
      </c>
      <c r="J32" s="23">
        <v>0.60312500000000002</v>
      </c>
      <c r="K32" s="113">
        <v>0.56341161928306549</v>
      </c>
      <c r="L32" s="23">
        <v>0.61932144910868314</v>
      </c>
      <c r="M32" s="23">
        <f>LOOKUP("200 - FME ",$A$5:$A$20,$D$5:$D$20)</f>
        <v>0.60708936595107343</v>
      </c>
      <c r="N32" s="100"/>
      <c r="O32" s="96" t="s">
        <v>158</v>
      </c>
      <c r="P32" s="97">
        <v>0.19</v>
      </c>
      <c r="Q32" s="60"/>
      <c r="R32" s="110"/>
      <c r="S32" s="110"/>
      <c r="T32" s="19"/>
      <c r="U32" s="134"/>
      <c r="V32" s="60">
        <v>25822</v>
      </c>
      <c r="W32" s="60">
        <v>4908</v>
      </c>
      <c r="X32" s="60">
        <f>W32/V32</f>
        <v>0.19007048253427311</v>
      </c>
      <c r="Y32" s="60"/>
      <c r="Z32" s="60"/>
      <c r="AA32" s="46"/>
      <c r="AB32" s="46"/>
    </row>
    <row r="33" spans="1:28" ht="30" x14ac:dyDescent="0.25">
      <c r="A33" s="103" t="s">
        <v>172</v>
      </c>
      <c r="B33" s="104">
        <v>0.22939759036144577</v>
      </c>
      <c r="C33" s="106">
        <v>0.11404016564990871</v>
      </c>
      <c r="D33" s="106">
        <v>0.11716362434954984</v>
      </c>
      <c r="E33" s="107">
        <v>0.2375190086388197</v>
      </c>
      <c r="F33" s="106">
        <v>0.24181818181818182</v>
      </c>
      <c r="G33" s="106">
        <v>0.11802518223989397</v>
      </c>
      <c r="H33" s="105">
        <v>0.36021433355659743</v>
      </c>
      <c r="I33" s="105">
        <v>0.35114583062988242</v>
      </c>
      <c r="J33" s="112">
        <v>0.42077804810755226</v>
      </c>
      <c r="K33" s="114">
        <v>0.38900579213397835</v>
      </c>
      <c r="L33" s="112">
        <v>0.42104216388225935</v>
      </c>
      <c r="M33" s="23">
        <f>LOOKUP("205 - ESEIAAT ",$A$5:$A$20,$D$5:$D$20)</f>
        <v>0.44242256509605848</v>
      </c>
      <c r="N33" s="60"/>
      <c r="O33" s="96" t="s">
        <v>157</v>
      </c>
      <c r="P33" s="97">
        <v>0.2752</v>
      </c>
      <c r="Q33" s="60"/>
      <c r="R33" s="110"/>
      <c r="S33" s="110"/>
      <c r="T33" s="19"/>
      <c r="U33" s="134"/>
      <c r="V33" s="60">
        <v>107950</v>
      </c>
      <c r="W33" s="60">
        <v>29708</v>
      </c>
      <c r="X33" s="60">
        <f t="shared" ref="X33:X38" si="3">W33/V33</f>
        <v>0.27520148216767021</v>
      </c>
      <c r="Y33" s="60"/>
      <c r="Z33" s="48"/>
      <c r="AA33" s="46"/>
      <c r="AB33" s="46"/>
    </row>
    <row r="34" spans="1:28" x14ac:dyDescent="0.25">
      <c r="A34" s="101" t="s">
        <v>159</v>
      </c>
      <c r="B34" s="25" t="s">
        <v>20</v>
      </c>
      <c r="C34" s="25" t="s">
        <v>20</v>
      </c>
      <c r="D34" s="25" t="s">
        <v>20</v>
      </c>
      <c r="E34" s="25" t="s">
        <v>20</v>
      </c>
      <c r="F34" s="25" t="s">
        <v>20</v>
      </c>
      <c r="G34" s="25" t="s">
        <v>20</v>
      </c>
      <c r="H34" s="23">
        <v>0.26440000000000002</v>
      </c>
      <c r="I34" s="23">
        <v>0.43651384049175834</v>
      </c>
      <c r="J34" s="23">
        <v>0.24653054379271308</v>
      </c>
      <c r="K34" s="113">
        <v>0.37698429407554002</v>
      </c>
      <c r="L34" s="23">
        <v>0.21532261074000822</v>
      </c>
      <c r="M34" s="23">
        <f>D7</f>
        <v>0.47869835153072149</v>
      </c>
      <c r="N34" s="60"/>
      <c r="O34" s="96" t="s">
        <v>156</v>
      </c>
      <c r="P34" s="97">
        <v>0.2414</v>
      </c>
      <c r="Q34" s="60"/>
      <c r="R34" s="110"/>
      <c r="S34" s="110"/>
      <c r="T34" s="19"/>
      <c r="U34" s="134"/>
      <c r="V34" s="60">
        <v>120508</v>
      </c>
      <c r="W34" s="60">
        <v>29096</v>
      </c>
      <c r="X34" s="60">
        <f t="shared" si="3"/>
        <v>0.24144455139907725</v>
      </c>
      <c r="Y34" s="60"/>
      <c r="Z34" s="60"/>
      <c r="AA34" s="46"/>
      <c r="AB34" s="46"/>
    </row>
    <row r="35" spans="1:28" x14ac:dyDescent="0.25">
      <c r="A35" s="62" t="s">
        <v>16</v>
      </c>
      <c r="B35" s="25">
        <v>0.19639339957105967</v>
      </c>
      <c r="C35" s="26">
        <v>0.19153984617902145</v>
      </c>
      <c r="D35" s="26">
        <v>0.18043992638681974</v>
      </c>
      <c r="E35" s="27">
        <v>0.26991045249227358</v>
      </c>
      <c r="F35" s="26">
        <v>0.28239255933290569</v>
      </c>
      <c r="G35" s="26">
        <v>0.20250681720327227</v>
      </c>
      <c r="H35" s="23">
        <v>0.41219643176800524</v>
      </c>
      <c r="I35" s="23">
        <v>0.53205948980596873</v>
      </c>
      <c r="J35" s="23">
        <v>0.53934041501976282</v>
      </c>
      <c r="K35" s="113">
        <v>0.50880172072225049</v>
      </c>
      <c r="L35" s="23">
        <v>0.55919424460431655</v>
      </c>
      <c r="M35" s="23">
        <f>LOOKUP("230 - ETSETB ",$A$5:$A$20,$D$5:$D$20)</f>
        <v>0.52597402597402598</v>
      </c>
      <c r="N35" s="60"/>
      <c r="O35" s="96" t="s">
        <v>154</v>
      </c>
      <c r="P35" s="97">
        <v>0.20599999999999999</v>
      </c>
      <c r="Q35" s="60"/>
      <c r="R35" s="110"/>
      <c r="S35" s="110"/>
      <c r="T35" s="19"/>
      <c r="U35" s="134"/>
      <c r="V35" s="60">
        <v>95077</v>
      </c>
      <c r="W35" s="60">
        <v>19618</v>
      </c>
      <c r="X35" s="60">
        <f t="shared" si="3"/>
        <v>0.20633802076211913</v>
      </c>
      <c r="Y35" s="60"/>
      <c r="Z35" s="60"/>
      <c r="AA35" s="46"/>
      <c r="AB35" s="46"/>
    </row>
    <row r="36" spans="1:28" x14ac:dyDescent="0.25">
      <c r="A36" s="62" t="s">
        <v>17</v>
      </c>
      <c r="B36" s="25">
        <v>0.29740975761988975</v>
      </c>
      <c r="C36" s="26">
        <v>0.16749842253197958</v>
      </c>
      <c r="D36" s="26">
        <v>0.20022546502160707</v>
      </c>
      <c r="E36" s="27">
        <v>0.19048913043478261</v>
      </c>
      <c r="F36" s="26">
        <v>0.20131706885883496</v>
      </c>
      <c r="G36" s="26">
        <v>0.16925334202804043</v>
      </c>
      <c r="H36" s="23">
        <v>0.33350318471337581</v>
      </c>
      <c r="I36" s="23">
        <v>0.38608785932126405</v>
      </c>
      <c r="J36" s="23">
        <v>0.37662702500234102</v>
      </c>
      <c r="K36" s="113">
        <v>0.32561569435340387</v>
      </c>
      <c r="L36" s="23">
        <v>0.37910652558249991</v>
      </c>
      <c r="M36" s="23">
        <f>LOOKUP("240 - ETSEIB ",$A$5:$A$20,$D$5:$D$20)</f>
        <v>0.38054866280672733</v>
      </c>
      <c r="N36" s="60"/>
      <c r="O36" s="96" t="s">
        <v>155</v>
      </c>
      <c r="P36" s="97">
        <v>0.24821514519493021</v>
      </c>
      <c r="Q36" s="60"/>
      <c r="R36" s="110"/>
      <c r="S36" s="110"/>
      <c r="T36" s="19"/>
      <c r="U36" s="134"/>
      <c r="V36" s="60">
        <v>99728</v>
      </c>
      <c r="W36" s="60">
        <v>24754</v>
      </c>
      <c r="X36" s="60">
        <f t="shared" si="3"/>
        <v>0.24821514519493021</v>
      </c>
      <c r="Y36" s="60"/>
      <c r="Z36" s="60"/>
      <c r="AA36" s="46"/>
      <c r="AB36" s="46"/>
    </row>
    <row r="37" spans="1:28" x14ac:dyDescent="0.25">
      <c r="A37" s="62" t="s">
        <v>28</v>
      </c>
      <c r="B37" s="25" t="s">
        <v>20</v>
      </c>
      <c r="C37" s="25" t="s">
        <v>20</v>
      </c>
      <c r="D37" s="25" t="s">
        <v>20</v>
      </c>
      <c r="E37" s="25" t="s">
        <v>20</v>
      </c>
      <c r="F37" s="26">
        <v>0.1457</v>
      </c>
      <c r="G37" s="26">
        <v>0.12512517788436198</v>
      </c>
      <c r="H37" s="23">
        <v>0.23768954616085303</v>
      </c>
      <c r="I37" s="23">
        <v>0.30159580164935201</v>
      </c>
      <c r="J37" s="23">
        <v>0.34601480461353074</v>
      </c>
      <c r="K37" s="113">
        <v>0.33409886892116897</v>
      </c>
      <c r="L37" s="23">
        <v>0.32456537193821494</v>
      </c>
      <c r="M37" s="23">
        <f>LOOKUP("250 - ETSECCPB ",$A$5:$A$20,$D$5:$D$20)</f>
        <v>0.32131282776501091</v>
      </c>
      <c r="N37" s="60"/>
      <c r="O37" s="96" t="s">
        <v>10</v>
      </c>
      <c r="P37" s="97">
        <v>0.26370778877389101</v>
      </c>
      <c r="Q37" s="60"/>
      <c r="R37" s="110"/>
      <c r="S37" s="110"/>
      <c r="T37" s="19"/>
      <c r="U37" s="134"/>
      <c r="V37" s="60">
        <v>132370</v>
      </c>
      <c r="W37" s="60">
        <v>34907</v>
      </c>
      <c r="X37" s="60">
        <f t="shared" si="3"/>
        <v>0.26370778877389134</v>
      </c>
      <c r="Y37" s="60"/>
      <c r="Z37" s="60"/>
      <c r="AA37" s="46"/>
      <c r="AB37" s="46"/>
    </row>
    <row r="38" spans="1:28" x14ac:dyDescent="0.25">
      <c r="A38" s="62" t="s">
        <v>18</v>
      </c>
      <c r="B38" s="25">
        <v>0.32608096942990911</v>
      </c>
      <c r="C38" s="26">
        <v>0.25250462017313491</v>
      </c>
      <c r="D38" s="26">
        <v>0.29041785167359441</v>
      </c>
      <c r="E38" s="27">
        <v>0.27976987551455634</v>
      </c>
      <c r="F38" s="26">
        <v>0.30170316301703165</v>
      </c>
      <c r="G38" s="26">
        <v>0.21618590742009844</v>
      </c>
      <c r="H38" s="23">
        <v>0.28673074522531516</v>
      </c>
      <c r="I38" s="23">
        <v>0.53785401680165001</v>
      </c>
      <c r="J38" s="23">
        <v>0.49125874125874125</v>
      </c>
      <c r="K38" s="113">
        <v>0.56684272834896643</v>
      </c>
      <c r="L38" s="23">
        <v>0.50478001373263615</v>
      </c>
      <c r="M38" s="23">
        <f>LOOKUP("270 - FIB ",$A$5:$A$20,$D$5:$D$20)</f>
        <v>0.51589190107928951</v>
      </c>
      <c r="N38" s="60"/>
      <c r="O38" s="96" t="s">
        <v>11</v>
      </c>
      <c r="P38" s="97">
        <v>0.21340000000000001</v>
      </c>
      <c r="Q38" s="60"/>
      <c r="R38" s="110"/>
      <c r="S38" s="110"/>
      <c r="T38" s="19"/>
      <c r="U38" s="134"/>
      <c r="V38" s="60">
        <f>Q38+Q39</f>
        <v>0</v>
      </c>
      <c r="W38" s="60">
        <f>R38+R39</f>
        <v>0</v>
      </c>
      <c r="X38" s="60" t="e">
        <f t="shared" si="3"/>
        <v>#DIV/0!</v>
      </c>
      <c r="Y38" s="60"/>
      <c r="Z38" s="60"/>
      <c r="AA38" s="46"/>
      <c r="AB38" s="46"/>
    </row>
    <row r="39" spans="1:28" x14ac:dyDescent="0.25">
      <c r="A39" s="62" t="s">
        <v>19</v>
      </c>
      <c r="B39" s="25" t="s">
        <v>20</v>
      </c>
      <c r="C39" s="26" t="s">
        <v>20</v>
      </c>
      <c r="D39" s="26" t="s">
        <v>20</v>
      </c>
      <c r="E39" s="27">
        <v>0.19040000000000001</v>
      </c>
      <c r="F39" s="26">
        <v>0.38050314465408808</v>
      </c>
      <c r="G39" s="26">
        <v>0.2838740458015267</v>
      </c>
      <c r="H39" s="23">
        <v>0.39344521849271691</v>
      </c>
      <c r="I39" s="23">
        <v>0.48927103941561406</v>
      </c>
      <c r="J39" s="23">
        <v>0.45136730888750776</v>
      </c>
      <c r="K39" s="113">
        <v>0.40686122322260165</v>
      </c>
      <c r="L39" s="23">
        <v>0.40126760563380282</v>
      </c>
      <c r="M39" s="23">
        <f>LOOKUP("280 - FNB ",$A$5:$A$20,$D$5:$D$20)</f>
        <v>0.41577008106116431</v>
      </c>
      <c r="N39" s="60"/>
      <c r="O39" s="96" t="s">
        <v>12</v>
      </c>
      <c r="P39" s="97">
        <v>0.21958589686985741</v>
      </c>
      <c r="Q39" s="60"/>
      <c r="R39" s="110"/>
      <c r="S39" s="110"/>
      <c r="T39" s="20"/>
      <c r="U39" s="134"/>
      <c r="V39" s="60">
        <v>214738</v>
      </c>
      <c r="W39" s="60">
        <v>54297</v>
      </c>
      <c r="X39" s="60">
        <f>W39/V39</f>
        <v>0.25285231305125316</v>
      </c>
      <c r="Y39" s="60"/>
      <c r="Z39" s="60"/>
      <c r="AA39" s="46"/>
      <c r="AB39" s="46"/>
    </row>
    <row r="40" spans="1:28" x14ac:dyDescent="0.25">
      <c r="A40" s="62" t="s">
        <v>21</v>
      </c>
      <c r="B40" s="25">
        <v>0.21232394366197183</v>
      </c>
      <c r="C40" s="26">
        <v>0.26009280742459395</v>
      </c>
      <c r="D40" s="26">
        <v>0.17415246945448287</v>
      </c>
      <c r="E40" s="27">
        <v>0.207132667617689</v>
      </c>
      <c r="F40" s="26">
        <v>0.12599230214096704</v>
      </c>
      <c r="G40" s="26">
        <v>9.9803606498839487E-2</v>
      </c>
      <c r="H40" s="23">
        <v>0.28198101203875892</v>
      </c>
      <c r="I40" s="23">
        <v>0.32921395544346366</v>
      </c>
      <c r="J40" s="23">
        <v>0.39745139986977956</v>
      </c>
      <c r="K40" s="113">
        <v>0.44280618311533887</v>
      </c>
      <c r="L40" s="23">
        <v>0.40535356177522014</v>
      </c>
      <c r="M40" s="23">
        <f>LOOKUP("290 - ETSAV ",$A$5:$A$20,$D$5:$D$20)</f>
        <v>0.42656633127589416</v>
      </c>
      <c r="N40" s="60"/>
      <c r="O40" s="98" t="s">
        <v>13</v>
      </c>
      <c r="P40" s="97">
        <v>0.25285231305125316</v>
      </c>
      <c r="Q40" s="60"/>
      <c r="R40" s="110"/>
      <c r="S40" s="110"/>
      <c r="T40" s="21"/>
      <c r="U40" s="134"/>
      <c r="V40" s="60">
        <f>Q41+Q42</f>
        <v>0</v>
      </c>
      <c r="W40" s="60">
        <f>R41+R42</f>
        <v>0</v>
      </c>
      <c r="X40" s="60" t="e">
        <f>W40/V40</f>
        <v>#DIV/0!</v>
      </c>
      <c r="Y40" s="60"/>
      <c r="Z40" s="60"/>
      <c r="AA40" s="46"/>
      <c r="AB40" s="46"/>
    </row>
    <row r="41" spans="1:28" x14ac:dyDescent="0.25">
      <c r="A41" s="63" t="s">
        <v>168</v>
      </c>
      <c r="B41" s="28">
        <v>0.40600000000000003</v>
      </c>
      <c r="C41" s="29">
        <v>0.31963141602476425</v>
      </c>
      <c r="D41" s="29">
        <v>0.343114857412951</v>
      </c>
      <c r="E41" s="30">
        <v>0.32092955911098242</v>
      </c>
      <c r="F41" s="26">
        <v>0.32350816356017914</v>
      </c>
      <c r="G41" s="26">
        <v>0.17843313646497438</v>
      </c>
      <c r="H41" s="23">
        <v>0.27102803738317754</v>
      </c>
      <c r="I41" s="23">
        <v>0.47531572904707231</v>
      </c>
      <c r="J41" s="23">
        <v>0.41882078488918989</v>
      </c>
      <c r="K41" s="113">
        <v>0.39774927395934173</v>
      </c>
      <c r="L41" s="23">
        <v>0.41043870296514651</v>
      </c>
      <c r="M41" s="23">
        <f>LOOKUP("295 - EEBE ",$A$5:$A$20,$D$5:$D$20)</f>
        <v>0.43719491859442744</v>
      </c>
      <c r="N41" s="60"/>
      <c r="O41" s="99" t="s">
        <v>14</v>
      </c>
      <c r="P41" s="97">
        <v>0.20630502985527779</v>
      </c>
      <c r="Q41" s="60"/>
      <c r="R41" s="110"/>
      <c r="S41" s="110"/>
      <c r="T41" s="20"/>
      <c r="U41" s="134"/>
      <c r="V41" s="60">
        <v>258594</v>
      </c>
      <c r="W41" s="60">
        <v>82772</v>
      </c>
      <c r="X41" s="60">
        <f>W41/V41</f>
        <v>0.32008476608119291</v>
      </c>
      <c r="Y41" s="60"/>
      <c r="Z41" s="60"/>
      <c r="AA41" s="46"/>
      <c r="AB41" s="46"/>
    </row>
    <row r="42" spans="1:28" x14ac:dyDescent="0.25">
      <c r="A42" s="62" t="s">
        <v>22</v>
      </c>
      <c r="B42" s="25">
        <v>0.20781781101291638</v>
      </c>
      <c r="C42" s="26">
        <v>0.10568031704095113</v>
      </c>
      <c r="D42" s="26">
        <v>0.11816849816849817</v>
      </c>
      <c r="E42" s="27">
        <v>0.2401017282238021</v>
      </c>
      <c r="F42" s="26">
        <v>0.1538204161090157</v>
      </c>
      <c r="G42" s="26">
        <v>0.17240210205119511</v>
      </c>
      <c r="H42" s="23">
        <v>0.23663126513881125</v>
      </c>
      <c r="I42" s="23">
        <v>0.33480240928456001</v>
      </c>
      <c r="J42" s="23">
        <v>0.33911990310859913</v>
      </c>
      <c r="K42" s="113">
        <v>0.43779869659666909</v>
      </c>
      <c r="L42" s="23">
        <v>0.42127013578476852</v>
      </c>
      <c r="M42" s="23">
        <f>LOOKUP("300 - EETAC ",$A$5:$A$20,$D$5:$D$20)</f>
        <v>0.40958005249343832</v>
      </c>
      <c r="N42" s="60"/>
      <c r="O42" s="98" t="s">
        <v>27</v>
      </c>
      <c r="P42" s="97">
        <f>G49</f>
        <v>0.185737014278409</v>
      </c>
      <c r="Q42" s="60"/>
      <c r="R42" s="110"/>
      <c r="S42" s="110"/>
      <c r="T42" s="20"/>
      <c r="U42" s="134"/>
      <c r="V42" s="60"/>
      <c r="W42" s="60"/>
      <c r="X42" s="60"/>
      <c r="Y42" s="60"/>
      <c r="Z42" s="60"/>
      <c r="AA42" s="46"/>
      <c r="AB42" s="46"/>
    </row>
    <row r="43" spans="1:28" x14ac:dyDescent="0.25">
      <c r="A43" s="62" t="s">
        <v>29</v>
      </c>
      <c r="B43" s="25" t="s">
        <v>20</v>
      </c>
      <c r="C43" s="25" t="s">
        <v>20</v>
      </c>
      <c r="D43" s="25" t="s">
        <v>20</v>
      </c>
      <c r="E43" s="25" t="s">
        <v>20</v>
      </c>
      <c r="F43" s="25" t="s">
        <v>20</v>
      </c>
      <c r="G43" s="25">
        <v>0.32668496084599424</v>
      </c>
      <c r="H43" s="23">
        <v>0.48413572214993494</v>
      </c>
      <c r="I43" s="23">
        <v>0.61624762095562458</v>
      </c>
      <c r="J43" s="23">
        <v>0.61865069028392805</v>
      </c>
      <c r="K43" s="113">
        <v>0.51120399396261462</v>
      </c>
      <c r="L43" s="23">
        <v>0.53892371995820276</v>
      </c>
      <c r="M43" s="23">
        <f>LOOKUP("310 - EPSEB ",$A$5:$A$20,$D$5:$D$20)</f>
        <v>0.49706580097390435</v>
      </c>
      <c r="N43" s="60"/>
      <c r="O43" s="98" t="s">
        <v>89</v>
      </c>
      <c r="P43" s="97">
        <f>H49</f>
        <v>0.32008476608119291</v>
      </c>
      <c r="Q43" s="60"/>
      <c r="R43" s="110"/>
      <c r="S43" s="110"/>
      <c r="U43" s="46"/>
      <c r="V43" s="48"/>
      <c r="W43" s="48"/>
      <c r="X43" s="48"/>
      <c r="Y43" s="60"/>
      <c r="Z43" s="60"/>
      <c r="AA43" s="46"/>
      <c r="AB43" s="46"/>
    </row>
    <row r="44" spans="1:28" x14ac:dyDescent="0.25">
      <c r="A44" s="103" t="s">
        <v>30</v>
      </c>
      <c r="B44" s="104" t="s">
        <v>20</v>
      </c>
      <c r="C44" s="104" t="s">
        <v>20</v>
      </c>
      <c r="D44" s="104" t="s">
        <v>20</v>
      </c>
      <c r="E44" s="104" t="s">
        <v>20</v>
      </c>
      <c r="F44" s="104" t="s">
        <v>20</v>
      </c>
      <c r="G44" s="104">
        <v>0.31274762593547578</v>
      </c>
      <c r="H44" s="105">
        <v>0.44250229990800366</v>
      </c>
      <c r="I44" s="105">
        <v>0.5415282392026578</v>
      </c>
      <c r="J44" s="105" t="s">
        <v>20</v>
      </c>
      <c r="K44" s="115" t="s">
        <v>20</v>
      </c>
      <c r="L44" s="105" t="s">
        <v>20</v>
      </c>
      <c r="M44" s="23" t="s">
        <v>20</v>
      </c>
      <c r="N44" s="60"/>
      <c r="O44" s="60" t="s">
        <v>153</v>
      </c>
      <c r="P44" s="100">
        <f>I49</f>
        <v>0.43021706841085144</v>
      </c>
      <c r="Q44" s="60"/>
      <c r="R44" s="110"/>
      <c r="S44" s="110"/>
      <c r="T44" s="110"/>
      <c r="U44" s="133"/>
      <c r="V44" s="60"/>
      <c r="W44" s="60"/>
      <c r="X44" s="60"/>
      <c r="Y44" s="60"/>
      <c r="Z44" s="60"/>
      <c r="AA44" s="46"/>
      <c r="AB44" s="46"/>
    </row>
    <row r="45" spans="1:28" x14ac:dyDescent="0.25">
      <c r="A45" s="62" t="s">
        <v>23</v>
      </c>
      <c r="B45" s="25">
        <v>0.57692307692307687</v>
      </c>
      <c r="C45" s="26">
        <v>0.42762299940723175</v>
      </c>
      <c r="D45" s="26">
        <v>0.4271817676486937</v>
      </c>
      <c r="E45" s="27">
        <v>0.44702026945017598</v>
      </c>
      <c r="F45" s="26">
        <v>0.29086901032602391</v>
      </c>
      <c r="G45" s="26">
        <v>0.24369303922863558</v>
      </c>
      <c r="H45" s="23">
        <v>0.34872697724810403</v>
      </c>
      <c r="I45" s="23">
        <v>0.48042998897464168</v>
      </c>
      <c r="J45" s="23">
        <v>0.41641198044009781</v>
      </c>
      <c r="K45" s="113">
        <v>0.4454101860323269</v>
      </c>
      <c r="L45" s="23">
        <v>0.47677793904208998</v>
      </c>
      <c r="M45" s="23">
        <f>LOOKUP("330 - EPSEM ",$A$5:$A$20,$D$5:$D$20)</f>
        <v>0.46859226023555806</v>
      </c>
      <c r="N45" s="60"/>
      <c r="O45" s="60" t="s">
        <v>160</v>
      </c>
      <c r="P45" s="123">
        <f>J49</f>
        <v>0.40583557474105414</v>
      </c>
      <c r="Q45" s="60"/>
      <c r="R45" s="110"/>
      <c r="S45" s="110"/>
      <c r="T45" s="110"/>
      <c r="U45" s="110"/>
      <c r="V45" s="48"/>
      <c r="W45" s="48"/>
      <c r="X45" s="48"/>
      <c r="Y45" s="48"/>
      <c r="Z45" s="60"/>
      <c r="AA45" s="46"/>
      <c r="AB45" s="46"/>
    </row>
    <row r="46" spans="1:28" x14ac:dyDescent="0.25">
      <c r="A46" s="62" t="s">
        <v>24</v>
      </c>
      <c r="B46" s="25">
        <v>0.2135691942616762</v>
      </c>
      <c r="C46" s="26">
        <v>0.24718538904178133</v>
      </c>
      <c r="D46" s="26">
        <v>0.24804261845185244</v>
      </c>
      <c r="E46" s="27">
        <v>0.20571306757620977</v>
      </c>
      <c r="F46" s="26">
        <v>0.20980788675429726</v>
      </c>
      <c r="G46" s="26">
        <v>0.18820879291595463</v>
      </c>
      <c r="H46" s="23">
        <v>0.27842752584320529</v>
      </c>
      <c r="I46" s="23">
        <v>0.33417151932239281</v>
      </c>
      <c r="J46" s="23">
        <v>0.30505400930379245</v>
      </c>
      <c r="K46" s="113">
        <v>0.30688192639211931</v>
      </c>
      <c r="L46" s="23">
        <v>0.34370738750300794</v>
      </c>
      <c r="M46" s="23">
        <f>LOOKUP("340 - EPSEVG ",$A$5:$A$20,$D$5:$D$20)</f>
        <v>0.37444421643067244</v>
      </c>
      <c r="N46" s="60"/>
      <c r="O46" s="102" t="str">
        <f>K31</f>
        <v>2016/17 1Q</v>
      </c>
      <c r="P46" s="100">
        <f>K49</f>
        <v>0.41306596754765113</v>
      </c>
      <c r="Q46" s="48"/>
      <c r="U46" s="46"/>
      <c r="V46" s="48"/>
      <c r="W46" s="48"/>
      <c r="X46" s="48"/>
      <c r="Y46" s="48"/>
      <c r="Z46" s="60"/>
      <c r="AA46" s="46"/>
      <c r="AB46" s="46"/>
    </row>
    <row r="47" spans="1:28" x14ac:dyDescent="0.25">
      <c r="A47" s="62" t="s">
        <v>25</v>
      </c>
      <c r="B47" s="25">
        <v>0.17413120237874002</v>
      </c>
      <c r="C47" s="26">
        <v>0.18781348690321381</v>
      </c>
      <c r="D47" s="26">
        <v>0.15227208580299181</v>
      </c>
      <c r="E47" s="27">
        <v>0.27598177478845737</v>
      </c>
      <c r="F47" s="26">
        <v>0.24141140632932814</v>
      </c>
      <c r="G47" s="26">
        <v>0.142619926199262</v>
      </c>
      <c r="H47" s="23">
        <v>0.55977363829285542</v>
      </c>
      <c r="I47" s="23">
        <v>0.5187486608099422</v>
      </c>
      <c r="J47" s="23">
        <v>0.56949569495694952</v>
      </c>
      <c r="K47" s="113">
        <v>0.63285123966942147</v>
      </c>
      <c r="L47" s="23">
        <v>0.52895752895752901</v>
      </c>
      <c r="M47" s="23">
        <f>LOOKUP("370 - FOOT ",$A$5:$A$20,$D$5:$D$20)</f>
        <v>0.51390058972198815</v>
      </c>
      <c r="N47" s="60"/>
      <c r="O47" s="102" t="str">
        <f>Taula23[[#Headers],[2016/17 2Q]]</f>
        <v>2016/17 2Q</v>
      </c>
      <c r="P47" s="123">
        <f>L49</f>
        <v>0.40825734588653756</v>
      </c>
      <c r="Q47" s="48"/>
      <c r="U47" s="46"/>
      <c r="V47" s="48"/>
      <c r="W47" s="48"/>
      <c r="X47" s="48"/>
      <c r="Y47" s="48"/>
      <c r="Z47" s="60"/>
      <c r="AA47" s="46"/>
      <c r="AB47" s="46"/>
    </row>
    <row r="48" spans="1:28" ht="15.75" thickBot="1" x14ac:dyDescent="0.3">
      <c r="A48" s="62" t="s">
        <v>26</v>
      </c>
      <c r="B48" s="25">
        <v>0.21731658955717117</v>
      </c>
      <c r="C48" s="26">
        <v>0.13948935475976834</v>
      </c>
      <c r="D48" s="26">
        <v>0.15941031941031941</v>
      </c>
      <c r="E48" s="27">
        <v>0.16473063973063973</v>
      </c>
      <c r="F48" s="26">
        <v>0.21391369047619047</v>
      </c>
      <c r="G48" s="26">
        <v>0.12791899152717504</v>
      </c>
      <c r="H48" s="23">
        <v>0.22954070981210856</v>
      </c>
      <c r="I48" s="23">
        <v>0.42809682012339817</v>
      </c>
      <c r="J48" s="23">
        <v>0.44301886792452833</v>
      </c>
      <c r="K48" s="113">
        <v>0.4950962135319677</v>
      </c>
      <c r="L48" s="23">
        <v>0.50062630480167014</v>
      </c>
      <c r="M48" s="23">
        <f>LOOKUP("390 - ESAB ",$A$5:$A$20,$D$5:$D$20)</f>
        <v>0.46582278481012657</v>
      </c>
      <c r="N48" s="60"/>
      <c r="O48" s="102" t="str">
        <f>M31</f>
        <v>2017/18 1Q</v>
      </c>
      <c r="P48" s="100">
        <f>M49</f>
        <v>0.43944293872467499</v>
      </c>
      <c r="Q48" s="48"/>
      <c r="U48" s="46"/>
      <c r="V48" s="48"/>
      <c r="W48" s="48"/>
      <c r="X48" s="48"/>
      <c r="Y48" s="48"/>
      <c r="Z48" s="60"/>
      <c r="AA48" s="46"/>
      <c r="AB48" s="46"/>
    </row>
    <row r="49" spans="1:31" ht="15.75" thickBot="1" x14ac:dyDescent="0.3">
      <c r="A49" s="31" t="s">
        <v>8</v>
      </c>
      <c r="B49" s="32">
        <v>0.26370778877389134</v>
      </c>
      <c r="C49" s="33">
        <v>0.21340000000000001</v>
      </c>
      <c r="D49" s="32">
        <v>0.21958589686985741</v>
      </c>
      <c r="E49" s="34">
        <v>0.25285231305125316</v>
      </c>
      <c r="F49" s="34">
        <v>0.20630502985527779</v>
      </c>
      <c r="G49" s="34">
        <v>0.185737014278409</v>
      </c>
      <c r="H49" s="36">
        <v>0.32008476608119291</v>
      </c>
      <c r="I49" s="36">
        <v>0.43021706841085144</v>
      </c>
      <c r="J49" s="36">
        <v>0.40583557474105414</v>
      </c>
      <c r="K49" s="36">
        <v>0.41306596754765113</v>
      </c>
      <c r="L49" s="36">
        <v>0.40825734588653756</v>
      </c>
      <c r="M49" s="23">
        <f>D21</f>
        <v>0.43944293872467499</v>
      </c>
      <c r="N49" s="60"/>
      <c r="O49" s="48"/>
      <c r="P49" s="48"/>
      <c r="Q49" s="48"/>
      <c r="R49" s="59"/>
      <c r="S49" s="59"/>
      <c r="T49" s="59"/>
      <c r="Z49" s="46"/>
      <c r="AA49" s="46"/>
      <c r="AB49" s="46"/>
    </row>
    <row r="50" spans="1:31" ht="15.75" x14ac:dyDescent="0.25">
      <c r="A50" s="16"/>
      <c r="B50" s="16"/>
      <c r="C50" s="16"/>
      <c r="D50" s="16"/>
      <c r="E50" s="135"/>
      <c r="F50" s="135"/>
      <c r="G50" s="136"/>
      <c r="H50" s="16"/>
      <c r="I50" s="137"/>
      <c r="J50" s="137"/>
      <c r="K50" s="138"/>
      <c r="L50" s="46"/>
      <c r="M50" s="110"/>
      <c r="N50" s="110"/>
      <c r="O50" s="110"/>
      <c r="P50" s="110"/>
      <c r="Q50" s="110"/>
      <c r="R50" s="110"/>
      <c r="U50" s="46"/>
      <c r="V50" s="46"/>
      <c r="W50" s="46"/>
      <c r="X50" s="46"/>
      <c r="Y50" s="46"/>
      <c r="Z50" s="46"/>
      <c r="AA50" s="46"/>
    </row>
    <row r="51" spans="1:31" x14ac:dyDescent="0.25">
      <c r="A51" s="76"/>
      <c r="B51" s="76"/>
      <c r="C51" s="50"/>
      <c r="D51" s="50"/>
      <c r="E51" s="117"/>
      <c r="F51" s="117"/>
      <c r="G51" s="117"/>
      <c r="H51" s="117"/>
      <c r="I51" s="120"/>
      <c r="J51" s="117"/>
      <c r="K51" s="50"/>
      <c r="L51" s="50"/>
      <c r="O51" s="60"/>
      <c r="P51" s="48"/>
      <c r="Q51" s="48"/>
      <c r="R51" s="48"/>
      <c r="S51" s="48"/>
      <c r="T51" s="48"/>
      <c r="U51" s="48"/>
      <c r="V51" s="46"/>
      <c r="W51" s="46"/>
      <c r="X51" s="46"/>
      <c r="Y51" s="46"/>
      <c r="Z51" s="46"/>
      <c r="AA51" s="46"/>
    </row>
    <row r="52" spans="1:31" x14ac:dyDescent="0.25">
      <c r="A52" s="76"/>
      <c r="B52" s="76"/>
      <c r="C52" s="50"/>
      <c r="D52" s="50"/>
      <c r="E52" s="117"/>
      <c r="F52" s="117"/>
      <c r="G52" s="117"/>
      <c r="H52" s="117"/>
      <c r="I52" s="117"/>
      <c r="J52" s="117"/>
      <c r="K52" s="50"/>
      <c r="L52" s="50"/>
      <c r="M52" s="50"/>
      <c r="N52" s="50"/>
      <c r="O52" s="50"/>
      <c r="P52" s="48"/>
      <c r="Q52" s="48"/>
      <c r="R52" s="48"/>
      <c r="S52" s="48"/>
      <c r="T52" s="48"/>
      <c r="U52" s="48"/>
      <c r="V52" s="46"/>
      <c r="W52" s="46"/>
      <c r="X52" s="46"/>
      <c r="Y52" s="46"/>
      <c r="Z52" s="46"/>
      <c r="AA52" s="46"/>
    </row>
    <row r="53" spans="1:31" x14ac:dyDescent="0.25">
      <c r="A53" s="76"/>
      <c r="B53" s="76"/>
      <c r="C53" s="50"/>
      <c r="D53" s="50"/>
      <c r="E53" s="117"/>
      <c r="F53" s="117"/>
      <c r="G53" s="117"/>
      <c r="H53" s="117"/>
      <c r="I53" s="117"/>
      <c r="J53" s="117"/>
      <c r="K53" s="50"/>
      <c r="L53" s="50"/>
      <c r="M53" s="50"/>
      <c r="N53" s="50"/>
      <c r="O53" s="50"/>
      <c r="P53" s="48"/>
      <c r="Q53" s="48"/>
      <c r="R53" s="48"/>
      <c r="S53" s="48"/>
      <c r="T53" s="48"/>
      <c r="U53" s="48"/>
      <c r="V53" s="46"/>
      <c r="W53" s="46"/>
      <c r="X53" s="46"/>
      <c r="Y53" s="46"/>
      <c r="Z53" s="46"/>
      <c r="AA53" s="46"/>
      <c r="AB53" s="46"/>
    </row>
    <row r="54" spans="1:31" x14ac:dyDescent="0.25">
      <c r="A54" s="76"/>
      <c r="B54" s="76"/>
      <c r="C54" s="50"/>
      <c r="D54" s="50"/>
      <c r="E54" s="117"/>
      <c r="F54" s="117"/>
      <c r="G54" s="117"/>
      <c r="H54" s="117"/>
      <c r="I54" s="117"/>
      <c r="J54" s="117"/>
      <c r="K54" s="50"/>
      <c r="L54" s="50"/>
      <c r="M54" s="50"/>
      <c r="N54" s="50"/>
      <c r="O54" s="50"/>
      <c r="P54" s="50"/>
      <c r="Q54" s="48"/>
      <c r="R54" s="48"/>
      <c r="S54" s="48"/>
      <c r="T54" s="48"/>
      <c r="U54" s="48"/>
      <c r="V54" s="46"/>
      <c r="W54" s="46"/>
      <c r="X54" s="46"/>
      <c r="Y54" s="46"/>
      <c r="Z54" s="46"/>
      <c r="AA54" s="46"/>
      <c r="AB54" s="46"/>
    </row>
    <row r="55" spans="1:31" x14ac:dyDescent="0.25">
      <c r="A55" s="76"/>
      <c r="B55" s="76"/>
      <c r="C55" s="50"/>
      <c r="D55" s="50"/>
      <c r="E55" s="118" t="s">
        <v>15</v>
      </c>
      <c r="F55" s="119" t="s">
        <v>11</v>
      </c>
      <c r="G55" s="117"/>
      <c r="H55" s="120">
        <f>C32</f>
        <v>0.35547387765817801</v>
      </c>
      <c r="I55" s="117"/>
      <c r="J55" s="117"/>
      <c r="K55" s="50"/>
      <c r="L55" s="50"/>
      <c r="M55" s="50"/>
      <c r="N55" s="50"/>
      <c r="O55" s="50"/>
      <c r="P55" s="50"/>
      <c r="Q55" s="50"/>
      <c r="R55" s="50"/>
      <c r="S55" s="121">
        <f>H55</f>
        <v>0.35547387765817801</v>
      </c>
      <c r="T55" s="50"/>
      <c r="U55" s="48"/>
      <c r="V55" s="48"/>
      <c r="W55" s="48"/>
      <c r="X55" s="48"/>
      <c r="Y55" s="48"/>
      <c r="Z55" s="48"/>
      <c r="AA55" s="48"/>
      <c r="AB55" s="48"/>
    </row>
    <row r="56" spans="1:31" x14ac:dyDescent="0.25">
      <c r="A56" s="76"/>
      <c r="B56" s="76"/>
      <c r="C56" s="76"/>
      <c r="D56" s="50"/>
      <c r="E56" s="118"/>
      <c r="F56" s="119" t="s">
        <v>12</v>
      </c>
      <c r="G56" s="117"/>
      <c r="H56" s="117"/>
      <c r="I56" s="120">
        <f>D32</f>
        <v>0.37237321378537408</v>
      </c>
      <c r="J56" s="117"/>
      <c r="K56" s="50"/>
      <c r="L56" s="50"/>
      <c r="M56" s="50"/>
      <c r="N56" s="50"/>
      <c r="O56" s="50"/>
      <c r="P56" s="50"/>
      <c r="Q56" s="50"/>
      <c r="R56" s="50"/>
      <c r="S56" s="121">
        <f>I56</f>
        <v>0.37237321378537408</v>
      </c>
      <c r="T56" s="50"/>
      <c r="U56" s="48"/>
      <c r="V56" s="48"/>
      <c r="W56" s="48"/>
      <c r="X56" s="48"/>
      <c r="Y56" s="48"/>
      <c r="Z56" s="48"/>
      <c r="AA56" s="48"/>
      <c r="AB56" s="48"/>
      <c r="AC56" s="46"/>
      <c r="AD56" s="46"/>
      <c r="AE56" s="46"/>
    </row>
    <row r="57" spans="1:31" x14ac:dyDescent="0.25">
      <c r="A57" s="76"/>
      <c r="B57" s="76"/>
      <c r="C57" s="76"/>
      <c r="D57" s="50"/>
      <c r="E57" s="118"/>
      <c r="F57" s="122" t="s">
        <v>13</v>
      </c>
      <c r="G57" s="117"/>
      <c r="H57" s="117"/>
      <c r="I57" s="117"/>
      <c r="J57" s="120">
        <f>E32</f>
        <v>0.30384250474383301</v>
      </c>
      <c r="K57" s="50"/>
      <c r="L57" s="50"/>
      <c r="M57" s="50"/>
      <c r="N57" s="50"/>
      <c r="O57" s="50"/>
      <c r="P57" s="50"/>
      <c r="Q57" s="50"/>
      <c r="R57" s="50"/>
      <c r="S57" s="121">
        <f>J57</f>
        <v>0.30384250474383301</v>
      </c>
      <c r="T57" s="50"/>
      <c r="U57" s="48"/>
      <c r="V57" s="48"/>
      <c r="W57" s="48"/>
      <c r="X57" s="48"/>
      <c r="Y57" s="48"/>
      <c r="Z57" s="48"/>
      <c r="AA57" s="48"/>
      <c r="AB57" s="48"/>
      <c r="AC57" s="46"/>
      <c r="AD57" s="46"/>
      <c r="AE57" s="46"/>
    </row>
    <row r="58" spans="1:31" x14ac:dyDescent="0.25">
      <c r="A58" s="76"/>
      <c r="B58" s="76"/>
      <c r="C58" s="76"/>
      <c r="D58" s="50"/>
      <c r="E58" s="118"/>
      <c r="F58" s="122" t="s">
        <v>14</v>
      </c>
      <c r="G58" s="117"/>
      <c r="H58" s="117"/>
      <c r="I58" s="117"/>
      <c r="J58" s="117"/>
      <c r="K58" s="121">
        <f>F32</f>
        <v>0.245440093708166</v>
      </c>
      <c r="L58" s="50"/>
      <c r="M58" s="50"/>
      <c r="N58" s="50"/>
      <c r="O58" s="50"/>
      <c r="P58" s="50"/>
      <c r="Q58" s="50"/>
      <c r="R58" s="50"/>
      <c r="S58" s="121">
        <f>K58</f>
        <v>0.245440093708166</v>
      </c>
      <c r="T58" s="50"/>
      <c r="U58" s="48"/>
      <c r="V58" s="48"/>
      <c r="W58" s="48"/>
      <c r="X58" s="48"/>
      <c r="Y58" s="48"/>
      <c r="Z58" s="48"/>
      <c r="AA58" s="48"/>
      <c r="AB58" s="48"/>
      <c r="AC58" s="46"/>
      <c r="AD58" s="46"/>
      <c r="AE58" s="46"/>
    </row>
    <row r="59" spans="1:31" x14ac:dyDescent="0.25">
      <c r="A59" s="76"/>
      <c r="B59" s="76"/>
      <c r="C59" s="76"/>
      <c r="D59" s="50"/>
      <c r="E59" s="118"/>
      <c r="F59" s="122" t="s">
        <v>27</v>
      </c>
      <c r="G59" s="117"/>
      <c r="H59" s="117"/>
      <c r="I59" s="117"/>
      <c r="J59" s="117"/>
      <c r="K59" s="50"/>
      <c r="L59" s="121">
        <f>G32</f>
        <v>0.17763945415369883</v>
      </c>
      <c r="M59" s="121"/>
      <c r="N59" s="121"/>
      <c r="O59" s="121"/>
      <c r="P59" s="121"/>
      <c r="Q59" s="121"/>
      <c r="R59" s="121"/>
      <c r="S59" s="121">
        <f>L59</f>
        <v>0.17763945415369883</v>
      </c>
      <c r="T59" s="50"/>
      <c r="U59" s="48"/>
      <c r="V59" s="48"/>
      <c r="W59" s="48"/>
      <c r="X59" s="48"/>
      <c r="Y59" s="48"/>
      <c r="Z59" s="48"/>
      <c r="AA59" s="48"/>
      <c r="AB59" s="48"/>
      <c r="AC59" s="46"/>
      <c r="AD59" s="46"/>
      <c r="AE59" s="46"/>
    </row>
    <row r="60" spans="1:31" x14ac:dyDescent="0.25">
      <c r="A60" s="76"/>
      <c r="B60" s="76"/>
      <c r="C60" s="76"/>
      <c r="D60" s="50"/>
      <c r="E60" s="118"/>
      <c r="F60" s="122" t="s">
        <v>89</v>
      </c>
      <c r="G60" s="117"/>
      <c r="H60" s="117"/>
      <c r="I60" s="117"/>
      <c r="J60" s="117"/>
      <c r="K60" s="50"/>
      <c r="L60" s="121"/>
      <c r="M60" s="121">
        <f>H32</f>
        <v>0.52594193946880785</v>
      </c>
      <c r="N60" s="121"/>
      <c r="O60" s="121"/>
      <c r="P60" s="121"/>
      <c r="Q60" s="121"/>
      <c r="R60" s="121"/>
      <c r="S60" s="123">
        <f>M60</f>
        <v>0.52594193946880785</v>
      </c>
      <c r="T60" s="50"/>
      <c r="U60" s="48"/>
      <c r="V60" s="48"/>
      <c r="W60" s="48"/>
      <c r="X60" s="48"/>
      <c r="Y60" s="48"/>
      <c r="Z60" s="48"/>
      <c r="AA60" s="48"/>
      <c r="AB60" s="48"/>
      <c r="AC60" s="46"/>
      <c r="AD60" s="46"/>
      <c r="AE60" s="46"/>
    </row>
    <row r="61" spans="1:31" x14ac:dyDescent="0.25">
      <c r="A61" s="76"/>
      <c r="B61" s="76"/>
      <c r="C61" s="76"/>
      <c r="D61" s="50"/>
      <c r="E61" s="118"/>
      <c r="F61" s="122" t="s">
        <v>153</v>
      </c>
      <c r="G61" s="117"/>
      <c r="H61" s="117"/>
      <c r="I61" s="117"/>
      <c r="J61" s="117"/>
      <c r="K61" s="50"/>
      <c r="L61" s="121"/>
      <c r="M61" s="121"/>
      <c r="N61" s="121">
        <f>I32</f>
        <v>0.57761648325918991</v>
      </c>
      <c r="O61" s="121"/>
      <c r="P61" s="121"/>
      <c r="Q61" s="121"/>
      <c r="R61" s="121"/>
      <c r="S61" s="123">
        <f>N61</f>
        <v>0.57761648325918991</v>
      </c>
      <c r="T61" s="50"/>
      <c r="U61" s="48"/>
      <c r="V61" s="48"/>
      <c r="W61" s="48"/>
      <c r="X61" s="48"/>
      <c r="Y61" s="48"/>
      <c r="Z61" s="48"/>
      <c r="AA61" s="48"/>
      <c r="AB61" s="48"/>
      <c r="AC61" s="46"/>
      <c r="AD61" s="46"/>
      <c r="AE61" s="46"/>
    </row>
    <row r="62" spans="1:31" x14ac:dyDescent="0.25">
      <c r="A62" s="76"/>
      <c r="B62" s="76"/>
      <c r="C62" s="76"/>
      <c r="D62" s="50"/>
      <c r="E62" s="118"/>
      <c r="F62" s="122" t="s">
        <v>160</v>
      </c>
      <c r="G62" s="117"/>
      <c r="H62" s="117"/>
      <c r="I62" s="117"/>
      <c r="J62" s="117"/>
      <c r="K62" s="50"/>
      <c r="L62" s="121"/>
      <c r="M62" s="121"/>
      <c r="N62" s="121"/>
      <c r="O62" s="121">
        <f>J32</f>
        <v>0.60312500000000002</v>
      </c>
      <c r="P62" s="121"/>
      <c r="Q62" s="121"/>
      <c r="R62" s="121"/>
      <c r="S62" s="123">
        <f>O62</f>
        <v>0.60312500000000002</v>
      </c>
      <c r="T62" s="50"/>
      <c r="U62" s="48"/>
      <c r="V62" s="48"/>
      <c r="W62" s="48"/>
      <c r="X62" s="48"/>
      <c r="Y62" s="48"/>
      <c r="Z62" s="48"/>
      <c r="AA62" s="48"/>
      <c r="AB62" s="48"/>
      <c r="AC62" s="46"/>
      <c r="AD62" s="46"/>
      <c r="AE62" s="46"/>
    </row>
    <row r="63" spans="1:31" x14ac:dyDescent="0.25">
      <c r="A63" s="76"/>
      <c r="B63" s="76"/>
      <c r="C63" s="76"/>
      <c r="D63" s="50"/>
      <c r="E63" s="118"/>
      <c r="F63" s="122" t="s">
        <v>167</v>
      </c>
      <c r="G63" s="117"/>
      <c r="H63" s="117"/>
      <c r="I63" s="117"/>
      <c r="J63" s="117"/>
      <c r="K63" s="50"/>
      <c r="L63" s="121"/>
      <c r="M63" s="121"/>
      <c r="N63" s="121"/>
      <c r="O63" s="121"/>
      <c r="P63" s="121">
        <f>K32</f>
        <v>0.56341161928306549</v>
      </c>
      <c r="Q63" s="121"/>
      <c r="R63" s="121"/>
      <c r="S63" s="123">
        <f>P63</f>
        <v>0.56341161928306549</v>
      </c>
      <c r="T63" s="50"/>
      <c r="U63" s="48"/>
      <c r="V63" s="48"/>
      <c r="W63" s="48"/>
      <c r="X63" s="48"/>
      <c r="Y63" s="48"/>
      <c r="Z63" s="48"/>
      <c r="AA63" s="48"/>
      <c r="AB63" s="48"/>
      <c r="AC63" s="46"/>
      <c r="AD63" s="46"/>
      <c r="AE63" s="46"/>
    </row>
    <row r="64" spans="1:31" x14ac:dyDescent="0.25">
      <c r="A64" s="46"/>
      <c r="B64" s="46"/>
      <c r="C64" s="46"/>
      <c r="E64" s="118"/>
      <c r="F64" s="122" t="s">
        <v>169</v>
      </c>
      <c r="G64" s="117"/>
      <c r="H64" s="117"/>
      <c r="I64" s="117"/>
      <c r="J64" s="117"/>
      <c r="K64" s="50"/>
      <c r="L64" s="121"/>
      <c r="M64" s="121"/>
      <c r="O64" s="48"/>
      <c r="P64" s="48"/>
      <c r="Q64" s="123">
        <f>L32</f>
        <v>0.61932144910868314</v>
      </c>
      <c r="R64" s="121"/>
      <c r="S64" s="123">
        <f>Q64</f>
        <v>0.61932144910868314</v>
      </c>
      <c r="T64" s="48"/>
      <c r="U64" s="48"/>
      <c r="V64" s="48"/>
      <c r="W64" s="48"/>
      <c r="X64" s="48"/>
      <c r="Y64" s="48"/>
      <c r="Z64" s="48"/>
      <c r="AA64" s="48"/>
      <c r="AB64" s="48"/>
      <c r="AC64" s="46"/>
      <c r="AD64" s="46"/>
      <c r="AE64" s="46"/>
    </row>
    <row r="65" spans="1:31" x14ac:dyDescent="0.25">
      <c r="A65" s="46"/>
      <c r="B65" s="46"/>
      <c r="C65" s="46"/>
      <c r="E65" s="118"/>
      <c r="F65" s="122" t="s">
        <v>170</v>
      </c>
      <c r="G65" s="117"/>
      <c r="H65" s="117"/>
      <c r="I65" s="117"/>
      <c r="J65" s="117"/>
      <c r="K65" s="50"/>
      <c r="L65" s="121"/>
      <c r="M65" s="121"/>
      <c r="O65" s="48"/>
      <c r="P65" s="48"/>
      <c r="Q65" s="121"/>
      <c r="R65" s="121">
        <f>M32</f>
        <v>0.60708936595107343</v>
      </c>
      <c r="S65" s="123">
        <f>R65</f>
        <v>0.60708936595107343</v>
      </c>
      <c r="T65" s="48"/>
      <c r="U65" s="48"/>
      <c r="V65" s="48"/>
      <c r="W65" s="48"/>
      <c r="X65" s="48"/>
      <c r="Y65" s="48"/>
      <c r="Z65" s="48"/>
      <c r="AA65" s="48"/>
      <c r="AB65" s="48"/>
      <c r="AC65" s="46"/>
      <c r="AD65" s="46"/>
      <c r="AE65" s="46"/>
    </row>
    <row r="66" spans="1:31" x14ac:dyDescent="0.25">
      <c r="A66" s="46"/>
      <c r="B66" s="46"/>
      <c r="C66" s="46"/>
      <c r="E66" s="117"/>
      <c r="F66" s="122"/>
      <c r="G66" s="117"/>
      <c r="H66" s="117"/>
      <c r="I66" s="117"/>
      <c r="J66" s="117"/>
      <c r="K66" s="50"/>
      <c r="M66" s="123"/>
      <c r="N66" s="123"/>
      <c r="O66" s="123"/>
      <c r="P66" s="123"/>
      <c r="Q66" s="123"/>
      <c r="R66" s="123"/>
      <c r="S66" s="121"/>
      <c r="T66" s="48"/>
      <c r="U66" s="48"/>
      <c r="V66" s="48"/>
      <c r="W66" s="48"/>
      <c r="X66" s="48"/>
      <c r="Y66" s="48"/>
      <c r="Z66" s="48"/>
      <c r="AA66" s="48"/>
      <c r="AB66" s="48"/>
      <c r="AC66" s="46"/>
      <c r="AD66" s="46"/>
      <c r="AE66" s="46"/>
    </row>
    <row r="67" spans="1:31" x14ac:dyDescent="0.25">
      <c r="A67" s="46"/>
      <c r="B67" s="46"/>
      <c r="C67" s="46"/>
      <c r="E67" s="49" t="s">
        <v>171</v>
      </c>
      <c r="F67" s="122"/>
      <c r="G67" s="117"/>
      <c r="H67" s="117"/>
      <c r="I67" s="117"/>
      <c r="J67" s="117"/>
      <c r="K67" s="50"/>
      <c r="M67" s="123"/>
      <c r="N67" s="123"/>
      <c r="O67" s="123"/>
      <c r="P67" s="123"/>
      <c r="Q67" s="123"/>
      <c r="R67" s="123"/>
      <c r="S67" s="121"/>
      <c r="T67" s="48"/>
      <c r="U67" s="48"/>
      <c r="V67" s="48"/>
      <c r="W67" s="48"/>
      <c r="X67" s="48"/>
      <c r="Y67" s="48"/>
      <c r="Z67" s="48"/>
      <c r="AA67" s="48"/>
      <c r="AB67" s="48"/>
      <c r="AC67" s="46"/>
      <c r="AD67" s="46"/>
      <c r="AE67" s="46"/>
    </row>
    <row r="68" spans="1:31" ht="14.25" customHeight="1" x14ac:dyDescent="0.25">
      <c r="A68" s="46"/>
      <c r="B68" s="46"/>
      <c r="C68" s="46"/>
      <c r="F68" s="122" t="s">
        <v>160</v>
      </c>
      <c r="O68" s="123">
        <v>0.42077804810755226</v>
      </c>
      <c r="P68" s="123"/>
      <c r="Q68" s="48"/>
      <c r="R68" s="48"/>
      <c r="S68" s="121">
        <f>O68</f>
        <v>0.42077804810755226</v>
      </c>
      <c r="T68" s="48"/>
      <c r="U68" s="48"/>
      <c r="V68" s="48"/>
      <c r="W68" s="48"/>
      <c r="X68" s="48"/>
      <c r="Y68" s="48"/>
      <c r="Z68" s="48"/>
      <c r="AA68" s="48"/>
      <c r="AB68" s="48"/>
      <c r="AC68" s="46"/>
      <c r="AD68" s="46"/>
      <c r="AE68" s="46"/>
    </row>
    <row r="69" spans="1:31" x14ac:dyDescent="0.25">
      <c r="A69" s="46"/>
      <c r="B69" s="46"/>
      <c r="C69" s="46"/>
      <c r="F69" s="122" t="s">
        <v>167</v>
      </c>
      <c r="O69" s="123"/>
      <c r="P69" s="123">
        <f>K33</f>
        <v>0.38900579213397835</v>
      </c>
      <c r="Q69" s="48"/>
      <c r="R69" s="48"/>
      <c r="S69" s="121">
        <f>P69</f>
        <v>0.38900579213397835</v>
      </c>
      <c r="T69" s="48"/>
      <c r="U69" s="48"/>
      <c r="V69" s="48"/>
      <c r="W69" s="48"/>
      <c r="X69" s="48"/>
      <c r="Y69" s="48"/>
      <c r="Z69" s="48"/>
      <c r="AA69" s="48"/>
      <c r="AB69" s="48"/>
      <c r="AC69" s="46"/>
      <c r="AD69" s="46"/>
      <c r="AE69" s="46"/>
    </row>
    <row r="70" spans="1:31" x14ac:dyDescent="0.25">
      <c r="A70" s="76"/>
      <c r="B70" s="76"/>
      <c r="C70" s="76"/>
      <c r="D70" s="50"/>
      <c r="F70" s="122" t="s">
        <v>169</v>
      </c>
      <c r="G70" s="117"/>
      <c r="H70" s="117"/>
      <c r="I70" s="117"/>
      <c r="J70" s="117"/>
      <c r="K70" s="50"/>
      <c r="L70" s="50"/>
      <c r="M70" s="121"/>
      <c r="O70" s="48"/>
      <c r="P70" s="48"/>
      <c r="Q70" s="123">
        <f>L33</f>
        <v>0.42104216388225935</v>
      </c>
      <c r="R70" s="121"/>
      <c r="S70" s="123">
        <f>Q70</f>
        <v>0.42104216388225935</v>
      </c>
      <c r="T70" s="50"/>
      <c r="U70" s="48"/>
      <c r="V70" s="48"/>
      <c r="W70" s="48"/>
      <c r="X70" s="48"/>
      <c r="Y70" s="48"/>
      <c r="Z70" s="48"/>
      <c r="AA70" s="48"/>
      <c r="AB70" s="48"/>
      <c r="AC70" s="46"/>
      <c r="AD70" s="46"/>
      <c r="AE70" s="46"/>
    </row>
    <row r="71" spans="1:31" x14ac:dyDescent="0.25">
      <c r="A71" s="76"/>
      <c r="B71" s="76"/>
      <c r="C71" s="76"/>
      <c r="D71" s="50"/>
      <c r="F71" s="122" t="s">
        <v>170</v>
      </c>
      <c r="G71" s="117"/>
      <c r="H71" s="117"/>
      <c r="I71" s="117"/>
      <c r="J71" s="117"/>
      <c r="K71" s="50"/>
      <c r="L71" s="50"/>
      <c r="M71" s="121"/>
      <c r="O71" s="48"/>
      <c r="P71" s="48"/>
      <c r="Q71" s="121"/>
      <c r="R71" s="121">
        <f>M33</f>
        <v>0.44242256509605848</v>
      </c>
      <c r="S71" s="121">
        <f>R71</f>
        <v>0.44242256509605848</v>
      </c>
      <c r="T71" s="50"/>
      <c r="U71" s="48"/>
      <c r="V71" s="48"/>
      <c r="W71" s="48"/>
      <c r="X71" s="48"/>
      <c r="Y71" s="48"/>
      <c r="Z71" s="48"/>
      <c r="AA71" s="48"/>
      <c r="AB71" s="48"/>
      <c r="AC71" s="46"/>
      <c r="AD71" s="46"/>
      <c r="AE71" s="46"/>
    </row>
    <row r="72" spans="1:31" x14ac:dyDescent="0.25">
      <c r="A72" s="76"/>
      <c r="B72" s="76"/>
      <c r="C72" s="76"/>
      <c r="D72" s="50"/>
      <c r="O72" s="48"/>
      <c r="P72" s="48"/>
      <c r="Q72" s="48"/>
      <c r="R72" s="48"/>
      <c r="S72" s="48"/>
      <c r="T72" s="50"/>
      <c r="U72" s="48"/>
      <c r="V72" s="48"/>
      <c r="W72" s="48"/>
      <c r="X72" s="48"/>
      <c r="Y72" s="48"/>
      <c r="Z72" s="48"/>
      <c r="AA72" s="48"/>
      <c r="AB72" s="48"/>
      <c r="AC72" s="46"/>
      <c r="AD72" s="46"/>
      <c r="AE72" s="46"/>
    </row>
    <row r="73" spans="1:31" x14ac:dyDescent="0.25">
      <c r="A73" s="76"/>
      <c r="B73" s="76"/>
      <c r="C73" s="76"/>
      <c r="D73" s="50"/>
      <c r="E73" s="118" t="s">
        <v>159</v>
      </c>
      <c r="F73" s="122" t="s">
        <v>89</v>
      </c>
      <c r="G73" s="117"/>
      <c r="H73" s="117"/>
      <c r="I73" s="117"/>
      <c r="J73" s="117"/>
      <c r="K73" s="50"/>
      <c r="L73" s="121"/>
      <c r="M73" s="121">
        <f>H34</f>
        <v>0.26440000000000002</v>
      </c>
      <c r="O73" s="48"/>
      <c r="P73" s="48"/>
      <c r="Q73" s="121"/>
      <c r="R73" s="121"/>
      <c r="S73" s="123">
        <f>M73</f>
        <v>0.26440000000000002</v>
      </c>
      <c r="T73" s="50"/>
      <c r="U73" s="48"/>
      <c r="V73" s="48"/>
      <c r="W73" s="48"/>
      <c r="X73" s="48"/>
      <c r="Y73" s="48"/>
      <c r="Z73" s="48"/>
      <c r="AA73" s="48"/>
      <c r="AB73" s="48"/>
      <c r="AC73" s="46"/>
      <c r="AD73" s="46"/>
      <c r="AE73" s="46"/>
    </row>
    <row r="74" spans="1:31" x14ac:dyDescent="0.25">
      <c r="A74" s="76"/>
      <c r="B74" s="76"/>
      <c r="C74" s="76"/>
      <c r="D74" s="50"/>
      <c r="E74" s="118"/>
      <c r="F74" s="122" t="s">
        <v>153</v>
      </c>
      <c r="G74" s="117"/>
      <c r="H74" s="117"/>
      <c r="I74" s="117"/>
      <c r="J74" s="117"/>
      <c r="K74" s="50"/>
      <c r="L74" s="121"/>
      <c r="M74" s="121"/>
      <c r="N74" s="123">
        <f>I34</f>
        <v>0.43651384049175834</v>
      </c>
      <c r="O74" s="123"/>
      <c r="P74" s="123"/>
      <c r="Q74" s="121"/>
      <c r="R74" s="121"/>
      <c r="S74" s="123">
        <f>N74</f>
        <v>0.43651384049175834</v>
      </c>
      <c r="T74" s="50"/>
      <c r="U74" s="48"/>
      <c r="V74" s="48"/>
      <c r="W74" s="48"/>
      <c r="X74" s="48"/>
      <c r="Y74" s="48"/>
      <c r="Z74" s="48"/>
      <c r="AA74" s="48"/>
      <c r="AB74" s="48"/>
      <c r="AC74" s="46"/>
      <c r="AD74" s="46"/>
      <c r="AE74" s="46"/>
    </row>
    <row r="75" spans="1:31" x14ac:dyDescent="0.25">
      <c r="A75" s="76"/>
      <c r="B75" s="76"/>
      <c r="C75" s="76"/>
      <c r="D75" s="50"/>
      <c r="E75" s="118"/>
      <c r="F75" s="122" t="s">
        <v>160</v>
      </c>
      <c r="G75" s="117"/>
      <c r="H75" s="117"/>
      <c r="I75" s="117"/>
      <c r="J75" s="117"/>
      <c r="K75" s="50"/>
      <c r="L75" s="121"/>
      <c r="M75" s="121"/>
      <c r="N75" s="123"/>
      <c r="O75" s="123">
        <v>0.24653054379271308</v>
      </c>
      <c r="P75" s="123"/>
      <c r="Q75" s="121"/>
      <c r="R75" s="121"/>
      <c r="S75" s="123">
        <f>O75</f>
        <v>0.24653054379271308</v>
      </c>
      <c r="T75" s="50"/>
      <c r="U75" s="48"/>
      <c r="V75" s="48"/>
      <c r="W75" s="48"/>
      <c r="X75" s="48"/>
      <c r="Y75" s="48"/>
      <c r="Z75" s="48"/>
      <c r="AA75" s="48"/>
      <c r="AB75" s="48"/>
      <c r="AC75" s="46"/>
      <c r="AD75" s="46"/>
      <c r="AE75" s="46"/>
    </row>
    <row r="76" spans="1:31" x14ac:dyDescent="0.25">
      <c r="A76" s="76"/>
      <c r="B76" s="76"/>
      <c r="C76" s="76"/>
      <c r="D76" s="50"/>
      <c r="E76" s="118"/>
      <c r="F76" s="122" t="s">
        <v>167</v>
      </c>
      <c r="G76" s="117"/>
      <c r="H76" s="117"/>
      <c r="I76" s="117"/>
      <c r="J76" s="117"/>
      <c r="K76" s="50"/>
      <c r="L76" s="121"/>
      <c r="M76" s="121"/>
      <c r="N76" s="123"/>
      <c r="O76" s="123"/>
      <c r="P76" s="123">
        <f>K34</f>
        <v>0.37698429407554002</v>
      </c>
      <c r="Q76" s="121"/>
      <c r="R76" s="121"/>
      <c r="S76" s="123">
        <f>P76</f>
        <v>0.37698429407554002</v>
      </c>
      <c r="T76" s="50"/>
      <c r="U76" s="48"/>
      <c r="V76" s="48"/>
      <c r="W76" s="48"/>
      <c r="X76" s="48"/>
      <c r="Y76" s="48"/>
      <c r="Z76" s="48"/>
      <c r="AA76" s="48"/>
      <c r="AB76" s="48"/>
      <c r="AC76" s="46"/>
      <c r="AD76" s="46"/>
      <c r="AE76" s="46"/>
    </row>
    <row r="77" spans="1:31" x14ac:dyDescent="0.25">
      <c r="A77" s="76"/>
      <c r="B77" s="76"/>
      <c r="C77" s="76"/>
      <c r="D77" s="50"/>
      <c r="E77" s="118"/>
      <c r="F77" s="122" t="s">
        <v>169</v>
      </c>
      <c r="G77" s="117"/>
      <c r="H77" s="117"/>
      <c r="I77" s="117"/>
      <c r="J77" s="117"/>
      <c r="K77" s="50"/>
      <c r="L77" s="121"/>
      <c r="M77" s="121"/>
      <c r="O77" s="48"/>
      <c r="P77" s="48"/>
      <c r="Q77" s="123">
        <f>L34</f>
        <v>0.21532261074000822</v>
      </c>
      <c r="R77" s="121"/>
      <c r="S77" s="123">
        <f>Q77</f>
        <v>0.21532261074000822</v>
      </c>
      <c r="T77" s="50"/>
      <c r="U77" s="48"/>
      <c r="V77" s="48"/>
      <c r="W77" s="48"/>
      <c r="X77" s="48"/>
      <c r="Y77" s="48"/>
      <c r="Z77" s="48"/>
      <c r="AA77" s="48"/>
      <c r="AB77" s="48"/>
      <c r="AC77" s="46"/>
      <c r="AD77" s="46"/>
      <c r="AE77" s="46"/>
    </row>
    <row r="78" spans="1:31" x14ac:dyDescent="0.25">
      <c r="A78" s="76"/>
      <c r="B78" s="76"/>
      <c r="C78" s="76"/>
      <c r="D78" s="50"/>
      <c r="E78" s="118"/>
      <c r="F78" s="122" t="s">
        <v>170</v>
      </c>
      <c r="G78" s="117"/>
      <c r="H78" s="117"/>
      <c r="I78" s="117"/>
      <c r="J78" s="117"/>
      <c r="K78" s="50"/>
      <c r="L78" s="121"/>
      <c r="M78" s="121"/>
      <c r="O78" s="48"/>
      <c r="P78" s="48"/>
      <c r="Q78" s="121"/>
      <c r="R78" s="121">
        <f>M34</f>
        <v>0.47869835153072149</v>
      </c>
      <c r="S78" s="123">
        <f>R78</f>
        <v>0.47869835153072149</v>
      </c>
      <c r="T78" s="50"/>
      <c r="U78" s="48"/>
      <c r="V78" s="48"/>
      <c r="W78" s="48"/>
      <c r="X78" s="48"/>
      <c r="Y78" s="48"/>
      <c r="Z78" s="48"/>
      <c r="AA78" s="48"/>
      <c r="AB78" s="48"/>
      <c r="AC78" s="46"/>
      <c r="AD78" s="46"/>
      <c r="AE78" s="46"/>
    </row>
    <row r="79" spans="1:31" x14ac:dyDescent="0.25">
      <c r="A79" s="76"/>
      <c r="B79" s="76"/>
      <c r="C79" s="76"/>
      <c r="D79" s="50"/>
      <c r="E79" s="124"/>
      <c r="F79" s="122"/>
      <c r="G79" s="117"/>
      <c r="H79" s="117"/>
      <c r="I79" s="117"/>
      <c r="J79" s="117"/>
      <c r="K79" s="50"/>
      <c r="L79" s="50"/>
      <c r="M79" s="50"/>
      <c r="O79" s="48"/>
      <c r="P79" s="48"/>
      <c r="Q79" s="50"/>
      <c r="R79" s="50"/>
      <c r="S79" s="48"/>
      <c r="T79" s="50"/>
      <c r="U79" s="48"/>
      <c r="V79" s="48"/>
      <c r="W79" s="48"/>
      <c r="X79" s="48"/>
      <c r="Y79" s="48"/>
      <c r="Z79" s="48"/>
      <c r="AA79" s="48"/>
      <c r="AB79" s="48"/>
      <c r="AC79" s="46"/>
      <c r="AD79" s="46"/>
      <c r="AE79" s="46"/>
    </row>
    <row r="80" spans="1:31" x14ac:dyDescent="0.25">
      <c r="A80" s="76"/>
      <c r="B80" s="76"/>
      <c r="C80" s="76"/>
      <c r="D80" s="50"/>
      <c r="E80" s="118" t="s">
        <v>16</v>
      </c>
      <c r="F80" s="119" t="s">
        <v>11</v>
      </c>
      <c r="G80" s="117"/>
      <c r="H80" s="120">
        <f>C35</f>
        <v>0.19153984617902145</v>
      </c>
      <c r="I80" s="117"/>
      <c r="J80" s="117"/>
      <c r="K80" s="50"/>
      <c r="L80" s="50"/>
      <c r="M80" s="50"/>
      <c r="O80" s="48"/>
      <c r="P80" s="48"/>
      <c r="Q80" s="50"/>
      <c r="R80" s="50"/>
      <c r="S80" s="121">
        <f>H80</f>
        <v>0.19153984617902145</v>
      </c>
      <c r="T80" s="50"/>
      <c r="U80" s="48"/>
      <c r="V80" s="48"/>
      <c r="W80" s="48"/>
      <c r="X80" s="48"/>
      <c r="Y80" s="48"/>
      <c r="Z80" s="48"/>
      <c r="AA80" s="48"/>
      <c r="AB80" s="48"/>
      <c r="AC80" s="46"/>
      <c r="AD80" s="46"/>
      <c r="AE80" s="46"/>
    </row>
    <row r="81" spans="1:31" x14ac:dyDescent="0.25">
      <c r="A81" s="76"/>
      <c r="B81" s="76"/>
      <c r="C81" s="76"/>
      <c r="D81" s="50"/>
      <c r="E81" s="118"/>
      <c r="F81" s="119" t="s">
        <v>12</v>
      </c>
      <c r="G81" s="117"/>
      <c r="H81" s="117"/>
      <c r="I81" s="120">
        <f>D35</f>
        <v>0.18043992638681974</v>
      </c>
      <c r="J81" s="117"/>
      <c r="K81" s="50"/>
      <c r="L81" s="50"/>
      <c r="M81" s="50"/>
      <c r="O81" s="48"/>
      <c r="P81" s="48"/>
      <c r="Q81" s="50"/>
      <c r="R81" s="50"/>
      <c r="S81" s="121">
        <f>I81</f>
        <v>0.18043992638681974</v>
      </c>
      <c r="T81" s="50"/>
      <c r="U81" s="48"/>
      <c r="V81" s="48"/>
      <c r="W81" s="48"/>
      <c r="X81" s="48"/>
      <c r="Y81" s="48"/>
      <c r="Z81" s="48"/>
      <c r="AA81" s="48"/>
      <c r="AB81" s="48"/>
      <c r="AC81" s="46"/>
      <c r="AD81" s="46"/>
      <c r="AE81" s="46"/>
    </row>
    <row r="82" spans="1:31" x14ac:dyDescent="0.25">
      <c r="A82" s="76"/>
      <c r="B82" s="76"/>
      <c r="C82" s="76"/>
      <c r="D82" s="50"/>
      <c r="E82" s="118"/>
      <c r="F82" s="122" t="s">
        <v>13</v>
      </c>
      <c r="G82" s="117"/>
      <c r="H82" s="117"/>
      <c r="I82" s="117"/>
      <c r="J82" s="120">
        <f>E35</f>
        <v>0.26991045249227358</v>
      </c>
      <c r="K82" s="50"/>
      <c r="M82" s="121"/>
      <c r="O82" s="48"/>
      <c r="P82" s="48"/>
      <c r="Q82" s="121"/>
      <c r="R82" s="121"/>
      <c r="S82" s="121">
        <f>J82</f>
        <v>0.26991045249227358</v>
      </c>
      <c r="T82" s="50"/>
      <c r="U82" s="48"/>
      <c r="V82" s="48"/>
      <c r="W82" s="48"/>
      <c r="X82" s="48"/>
      <c r="Y82" s="48"/>
      <c r="Z82" s="48"/>
      <c r="AA82" s="48"/>
      <c r="AB82" s="48"/>
      <c r="AC82" s="46"/>
      <c r="AD82" s="46"/>
      <c r="AE82" s="46"/>
    </row>
    <row r="83" spans="1:31" x14ac:dyDescent="0.25">
      <c r="A83" s="76"/>
      <c r="B83" s="76"/>
      <c r="C83" s="76"/>
      <c r="D83" s="50"/>
      <c r="E83" s="118"/>
      <c r="F83" s="122" t="s">
        <v>14</v>
      </c>
      <c r="G83" s="117"/>
      <c r="H83" s="117"/>
      <c r="I83" s="117"/>
      <c r="J83" s="117"/>
      <c r="K83" s="121">
        <f>F35</f>
        <v>0.28239255933290569</v>
      </c>
      <c r="L83" s="121"/>
      <c r="M83" s="121"/>
      <c r="O83" s="48"/>
      <c r="P83" s="48"/>
      <c r="Q83" s="121"/>
      <c r="R83" s="121"/>
      <c r="S83" s="121">
        <f>K83</f>
        <v>0.28239255933290569</v>
      </c>
      <c r="T83" s="50"/>
      <c r="U83" s="48"/>
      <c r="V83" s="48"/>
      <c r="W83" s="48"/>
      <c r="X83" s="48"/>
      <c r="Y83" s="48"/>
      <c r="Z83" s="48"/>
      <c r="AA83" s="48"/>
      <c r="AB83" s="48"/>
      <c r="AC83" s="46"/>
      <c r="AD83" s="46"/>
      <c r="AE83" s="46"/>
    </row>
    <row r="84" spans="1:31" x14ac:dyDescent="0.25">
      <c r="A84" s="76"/>
      <c r="B84" s="76"/>
      <c r="C84" s="76"/>
      <c r="D84" s="50"/>
      <c r="E84" s="118"/>
      <c r="F84" s="122" t="s">
        <v>27</v>
      </c>
      <c r="G84" s="117"/>
      <c r="H84" s="117"/>
      <c r="I84" s="117"/>
      <c r="J84" s="117"/>
      <c r="K84" s="50"/>
      <c r="L84" s="121">
        <f>G35</f>
        <v>0.20250681720327227</v>
      </c>
      <c r="M84" s="50"/>
      <c r="O84" s="48"/>
      <c r="P84" s="48"/>
      <c r="Q84" s="50"/>
      <c r="R84" s="50"/>
      <c r="S84" s="121">
        <f>L84</f>
        <v>0.20250681720327227</v>
      </c>
      <c r="T84" s="50"/>
      <c r="U84" s="48"/>
      <c r="V84" s="48"/>
      <c r="W84" s="48"/>
      <c r="X84" s="48"/>
      <c r="Y84" s="48"/>
      <c r="Z84" s="48"/>
      <c r="AA84" s="48"/>
      <c r="AB84" s="48"/>
      <c r="AC84" s="46"/>
      <c r="AD84" s="46"/>
      <c r="AE84" s="46"/>
    </row>
    <row r="85" spans="1:31" x14ac:dyDescent="0.25">
      <c r="A85" s="76"/>
      <c r="B85" s="76"/>
      <c r="C85" s="76"/>
      <c r="D85" s="50"/>
      <c r="E85" s="118"/>
      <c r="F85" s="122" t="s">
        <v>89</v>
      </c>
      <c r="G85" s="117"/>
      <c r="H85" s="117"/>
      <c r="I85" s="117"/>
      <c r="J85" s="117"/>
      <c r="K85" s="50"/>
      <c r="L85" s="50"/>
      <c r="M85" s="121">
        <f>H35</f>
        <v>0.41219643176800524</v>
      </c>
      <c r="O85" s="48"/>
      <c r="P85" s="48"/>
      <c r="Q85" s="121"/>
      <c r="R85" s="121"/>
      <c r="S85" s="121">
        <f>M85</f>
        <v>0.41219643176800524</v>
      </c>
      <c r="T85" s="50"/>
      <c r="U85" s="48"/>
      <c r="V85" s="48"/>
      <c r="W85" s="48"/>
      <c r="X85" s="48"/>
      <c r="Y85" s="48"/>
      <c r="Z85" s="48"/>
      <c r="AA85" s="48"/>
      <c r="AB85" s="48"/>
      <c r="AC85" s="46"/>
      <c r="AD85" s="46"/>
      <c r="AE85" s="46"/>
    </row>
    <row r="86" spans="1:31" x14ac:dyDescent="0.25">
      <c r="A86" s="76"/>
      <c r="B86" s="76"/>
      <c r="C86" s="76"/>
      <c r="D86" s="50"/>
      <c r="E86" s="118"/>
      <c r="F86" s="122" t="s">
        <v>153</v>
      </c>
      <c r="G86" s="117"/>
      <c r="H86" s="117"/>
      <c r="I86" s="117"/>
      <c r="J86" s="117"/>
      <c r="K86" s="50"/>
      <c r="L86" s="50"/>
      <c r="M86" s="121"/>
      <c r="N86" s="123">
        <f>I35</f>
        <v>0.53205948980596873</v>
      </c>
      <c r="O86" s="123"/>
      <c r="P86" s="123"/>
      <c r="Q86" s="121"/>
      <c r="R86" s="121"/>
      <c r="S86" s="121">
        <f>N86</f>
        <v>0.53205948980596873</v>
      </c>
      <c r="T86" s="50"/>
      <c r="U86" s="48"/>
      <c r="V86" s="48"/>
      <c r="W86" s="48"/>
      <c r="X86" s="48"/>
      <c r="Y86" s="48"/>
      <c r="Z86" s="48"/>
      <c r="AA86" s="48"/>
      <c r="AB86" s="48"/>
      <c r="AC86" s="46"/>
      <c r="AD86" s="46"/>
      <c r="AE86" s="46"/>
    </row>
    <row r="87" spans="1:31" ht="19.5" x14ac:dyDescent="0.3">
      <c r="A87" s="111"/>
      <c r="B87" s="111"/>
      <c r="C87" s="111"/>
      <c r="D87" s="125"/>
      <c r="E87" s="118"/>
      <c r="F87" s="122" t="s">
        <v>160</v>
      </c>
      <c r="G87" s="117"/>
      <c r="H87" s="117"/>
      <c r="I87" s="117"/>
      <c r="J87" s="117"/>
      <c r="K87" s="50"/>
      <c r="L87" s="50"/>
      <c r="M87" s="121"/>
      <c r="N87" s="123"/>
      <c r="O87" s="123">
        <v>0.53934041501976282</v>
      </c>
      <c r="P87" s="123"/>
      <c r="Q87" s="121"/>
      <c r="R87" s="121"/>
      <c r="S87" s="121">
        <f>O87</f>
        <v>0.53934041501976282</v>
      </c>
      <c r="T87" s="50"/>
      <c r="U87" s="48"/>
      <c r="V87" s="48"/>
      <c r="W87" s="48"/>
      <c r="X87" s="48"/>
      <c r="Y87" s="48"/>
      <c r="Z87" s="48"/>
      <c r="AA87" s="48"/>
      <c r="AB87" s="48"/>
      <c r="AC87" s="46"/>
      <c r="AD87" s="46"/>
      <c r="AE87" s="46"/>
    </row>
    <row r="88" spans="1:31" ht="16.5" customHeight="1" x14ac:dyDescent="0.3">
      <c r="A88" s="111"/>
      <c r="B88" s="111"/>
      <c r="C88" s="111"/>
      <c r="D88" s="125"/>
      <c r="E88" s="118"/>
      <c r="F88" s="122" t="s">
        <v>167</v>
      </c>
      <c r="G88" s="117"/>
      <c r="H88" s="117"/>
      <c r="I88" s="117"/>
      <c r="J88" s="117"/>
      <c r="K88" s="50"/>
      <c r="L88" s="50"/>
      <c r="M88" s="121"/>
      <c r="N88" s="123"/>
      <c r="O88" s="123"/>
      <c r="P88" s="123">
        <f>K35</f>
        <v>0.50880172072225049</v>
      </c>
      <c r="Q88" s="121"/>
      <c r="R88" s="121"/>
      <c r="S88" s="121">
        <f>P88</f>
        <v>0.50880172072225049</v>
      </c>
      <c r="T88" s="50"/>
      <c r="U88" s="48"/>
      <c r="V88" s="48"/>
      <c r="W88" s="48"/>
      <c r="X88" s="48"/>
      <c r="Y88" s="48"/>
      <c r="Z88" s="48"/>
      <c r="AA88" s="48"/>
      <c r="AB88" s="48"/>
      <c r="AC88" s="46"/>
      <c r="AD88" s="46"/>
      <c r="AE88" s="46"/>
    </row>
    <row r="89" spans="1:31" ht="19.5" x14ac:dyDescent="0.3">
      <c r="A89" s="111"/>
      <c r="B89" s="111"/>
      <c r="C89" s="111"/>
      <c r="D89" s="125"/>
      <c r="E89" s="118"/>
      <c r="F89" s="122" t="s">
        <v>169</v>
      </c>
      <c r="G89" s="117"/>
      <c r="H89" s="117"/>
      <c r="I89" s="117"/>
      <c r="J89" s="117"/>
      <c r="K89" s="50"/>
      <c r="L89" s="50"/>
      <c r="M89" s="121"/>
      <c r="O89" s="48"/>
      <c r="P89" s="48"/>
      <c r="Q89" s="123">
        <f>L35</f>
        <v>0.55919424460431655</v>
      </c>
      <c r="R89" s="121"/>
      <c r="S89" s="123">
        <f>Q89</f>
        <v>0.55919424460431655</v>
      </c>
      <c r="T89" s="50"/>
      <c r="U89" s="48"/>
      <c r="V89" s="48"/>
      <c r="W89" s="48"/>
      <c r="X89" s="48"/>
      <c r="Y89" s="48"/>
      <c r="Z89" s="48"/>
      <c r="AA89" s="48"/>
      <c r="AB89" s="48"/>
      <c r="AC89" s="46"/>
      <c r="AD89" s="46"/>
      <c r="AE89" s="46"/>
    </row>
    <row r="90" spans="1:31" ht="19.5" x14ac:dyDescent="0.3">
      <c r="A90" s="111"/>
      <c r="B90" s="111"/>
      <c r="C90" s="111"/>
      <c r="D90" s="125"/>
      <c r="E90" s="118"/>
      <c r="F90" s="122" t="s">
        <v>170</v>
      </c>
      <c r="G90" s="117"/>
      <c r="H90" s="117"/>
      <c r="I90" s="117"/>
      <c r="J90" s="117"/>
      <c r="K90" s="50"/>
      <c r="L90" s="50"/>
      <c r="M90" s="121"/>
      <c r="O90" s="48"/>
      <c r="P90" s="48"/>
      <c r="Q90" s="121"/>
      <c r="R90" s="121">
        <f>M35</f>
        <v>0.52597402597402598</v>
      </c>
      <c r="S90" s="121">
        <f>R90</f>
        <v>0.52597402597402598</v>
      </c>
      <c r="T90" s="50"/>
      <c r="U90" s="48"/>
      <c r="V90" s="48"/>
      <c r="W90" s="48"/>
      <c r="X90" s="48"/>
      <c r="Y90" s="48"/>
      <c r="Z90" s="48"/>
      <c r="AA90" s="48"/>
      <c r="AB90" s="48"/>
      <c r="AC90" s="46"/>
      <c r="AD90" s="46"/>
      <c r="AE90" s="46"/>
    </row>
    <row r="91" spans="1:31" ht="19.5" x14ac:dyDescent="0.3">
      <c r="A91" s="111"/>
      <c r="B91" s="111"/>
      <c r="C91" s="111"/>
      <c r="D91" s="125"/>
      <c r="E91" s="124"/>
      <c r="F91" s="122"/>
      <c r="G91" s="117"/>
      <c r="H91" s="117"/>
      <c r="I91" s="117"/>
      <c r="J91" s="117"/>
      <c r="K91" s="50"/>
      <c r="L91" s="50"/>
      <c r="M91" s="50"/>
      <c r="O91" s="48"/>
      <c r="P91" s="48"/>
      <c r="Q91" s="50"/>
      <c r="R91" s="50"/>
      <c r="S91" s="50"/>
      <c r="T91" s="50"/>
      <c r="U91" s="48"/>
      <c r="V91" s="48"/>
      <c r="W91" s="48"/>
      <c r="X91" s="48"/>
      <c r="Y91" s="48"/>
      <c r="Z91" s="48"/>
      <c r="AA91" s="48"/>
      <c r="AB91" s="48"/>
      <c r="AC91" s="46"/>
      <c r="AD91" s="46"/>
      <c r="AE91" s="46"/>
    </row>
    <row r="92" spans="1:31" ht="19.5" x14ac:dyDescent="0.3">
      <c r="A92" s="111"/>
      <c r="B92" s="111"/>
      <c r="C92" s="111"/>
      <c r="D92" s="125"/>
      <c r="E92" s="118" t="s">
        <v>17</v>
      </c>
      <c r="F92" s="119" t="s">
        <v>11</v>
      </c>
      <c r="G92" s="117"/>
      <c r="H92" s="120">
        <f>C36</f>
        <v>0.16749842253197958</v>
      </c>
      <c r="I92" s="117"/>
      <c r="J92" s="117"/>
      <c r="K92" s="50"/>
      <c r="L92" s="50"/>
      <c r="M92" s="50"/>
      <c r="O92" s="48"/>
      <c r="P92" s="48"/>
      <c r="Q92" s="50"/>
      <c r="R92" s="50"/>
      <c r="S92" s="121">
        <f>H92</f>
        <v>0.16749842253197958</v>
      </c>
      <c r="T92" s="50"/>
      <c r="U92" s="48"/>
      <c r="V92" s="48"/>
      <c r="W92" s="48"/>
      <c r="X92" s="48"/>
      <c r="Y92" s="48"/>
      <c r="Z92" s="48"/>
      <c r="AA92" s="48"/>
      <c r="AB92" s="48"/>
      <c r="AC92" s="46"/>
      <c r="AD92" s="46"/>
      <c r="AE92" s="46"/>
    </row>
    <row r="93" spans="1:31" ht="19.5" x14ac:dyDescent="0.3">
      <c r="A93" s="125"/>
      <c r="B93" s="125"/>
      <c r="C93" s="125"/>
      <c r="D93" s="125"/>
      <c r="E93" s="118"/>
      <c r="F93" s="119" t="s">
        <v>12</v>
      </c>
      <c r="G93" s="117"/>
      <c r="H93" s="117"/>
      <c r="I93" s="120">
        <f>D36</f>
        <v>0.20022546502160707</v>
      </c>
      <c r="J93" s="117"/>
      <c r="K93" s="50"/>
      <c r="L93" s="121"/>
      <c r="M93" s="121"/>
      <c r="O93" s="48"/>
      <c r="P93" s="48"/>
      <c r="Q93" s="121"/>
      <c r="R93" s="121"/>
      <c r="S93" s="121">
        <f>I93</f>
        <v>0.20022546502160707</v>
      </c>
      <c r="T93" s="50"/>
      <c r="U93" s="48"/>
      <c r="V93" s="48"/>
      <c r="W93" s="48"/>
      <c r="X93" s="48"/>
      <c r="Y93" s="48"/>
      <c r="Z93" s="48"/>
      <c r="AA93" s="48"/>
      <c r="AB93" s="48"/>
      <c r="AC93" s="46"/>
      <c r="AD93" s="46"/>
      <c r="AE93" s="46"/>
    </row>
    <row r="94" spans="1:31" ht="19.5" x14ac:dyDescent="0.3">
      <c r="A94" s="125"/>
      <c r="B94" s="125"/>
      <c r="C94" s="125"/>
      <c r="D94" s="125"/>
      <c r="E94" s="118"/>
      <c r="F94" s="122" t="s">
        <v>13</v>
      </c>
      <c r="G94" s="117"/>
      <c r="H94" s="117"/>
      <c r="I94" s="117"/>
      <c r="J94" s="120">
        <f>E36</f>
        <v>0.19048913043478261</v>
      </c>
      <c r="K94" s="50"/>
      <c r="L94" s="121"/>
      <c r="M94" s="121"/>
      <c r="O94" s="48"/>
      <c r="P94" s="48"/>
      <c r="Q94" s="121"/>
      <c r="R94" s="121"/>
      <c r="S94" s="121">
        <f>J94</f>
        <v>0.19048913043478261</v>
      </c>
      <c r="T94" s="50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</row>
    <row r="95" spans="1:31" ht="19.5" x14ac:dyDescent="0.3">
      <c r="A95" s="125"/>
      <c r="B95" s="125"/>
      <c r="C95" s="125"/>
      <c r="D95" s="125"/>
      <c r="E95" s="118"/>
      <c r="F95" s="122" t="s">
        <v>14</v>
      </c>
      <c r="G95" s="117"/>
      <c r="H95" s="117"/>
      <c r="I95" s="117"/>
      <c r="J95" s="117"/>
      <c r="K95" s="121">
        <f>F36</f>
        <v>0.20131706885883496</v>
      </c>
      <c r="L95" s="50"/>
      <c r="M95" s="50"/>
      <c r="O95" s="48"/>
      <c r="P95" s="48"/>
      <c r="Q95" s="50"/>
      <c r="R95" s="50"/>
      <c r="S95" s="121">
        <f>K95</f>
        <v>0.20131706885883496</v>
      </c>
      <c r="T95" s="50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</row>
    <row r="96" spans="1:31" ht="19.5" x14ac:dyDescent="0.3">
      <c r="A96" s="125"/>
      <c r="B96" s="125"/>
      <c r="C96" s="125"/>
      <c r="D96" s="125"/>
      <c r="E96" s="118"/>
      <c r="F96" s="122" t="s">
        <v>27</v>
      </c>
      <c r="G96" s="117"/>
      <c r="H96" s="117"/>
      <c r="I96" s="117"/>
      <c r="J96" s="117"/>
      <c r="K96" s="50"/>
      <c r="L96" s="121">
        <f>G36</f>
        <v>0.16925334202804043</v>
      </c>
      <c r="M96" s="121"/>
      <c r="O96" s="48"/>
      <c r="P96" s="48"/>
      <c r="Q96" s="121"/>
      <c r="R96" s="121"/>
      <c r="S96" s="121">
        <f>L96</f>
        <v>0.16925334202804043</v>
      </c>
      <c r="T96" s="50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</row>
    <row r="97" spans="1:31" ht="19.5" x14ac:dyDescent="0.3">
      <c r="A97" s="125"/>
      <c r="B97" s="125"/>
      <c r="C97" s="125"/>
      <c r="D97" s="125"/>
      <c r="E97" s="118"/>
      <c r="F97" s="122" t="s">
        <v>89</v>
      </c>
      <c r="G97" s="117"/>
      <c r="H97" s="117"/>
      <c r="I97" s="117"/>
      <c r="J97" s="117"/>
      <c r="K97" s="50"/>
      <c r="L97" s="121"/>
      <c r="M97" s="121">
        <f>H36</f>
        <v>0.33350318471337581</v>
      </c>
      <c r="O97" s="48"/>
      <c r="P97" s="48"/>
      <c r="Q97" s="121"/>
      <c r="R97" s="121"/>
      <c r="S97" s="121">
        <f>M97</f>
        <v>0.33350318471337581</v>
      </c>
      <c r="T97" s="50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</row>
    <row r="98" spans="1:31" ht="19.5" x14ac:dyDescent="0.3">
      <c r="A98" s="125"/>
      <c r="B98" s="125"/>
      <c r="C98" s="125"/>
      <c r="D98" s="125"/>
      <c r="E98" s="118"/>
      <c r="F98" s="122" t="s">
        <v>153</v>
      </c>
      <c r="G98" s="117"/>
      <c r="H98" s="117"/>
      <c r="I98" s="117"/>
      <c r="J98" s="117"/>
      <c r="K98" s="50"/>
      <c r="L98" s="121"/>
      <c r="M98" s="121"/>
      <c r="N98" s="123">
        <f>I36</f>
        <v>0.38608785932126405</v>
      </c>
      <c r="O98" s="123"/>
      <c r="P98" s="123"/>
      <c r="Q98" s="121"/>
      <c r="R98" s="121"/>
      <c r="S98" s="121">
        <f>N98</f>
        <v>0.38608785932126405</v>
      </c>
      <c r="T98" s="50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</row>
    <row r="99" spans="1:31" ht="19.5" x14ac:dyDescent="0.3">
      <c r="A99" s="125"/>
      <c r="B99" s="125"/>
      <c r="C99" s="125"/>
      <c r="D99" s="125"/>
      <c r="E99" s="118"/>
      <c r="F99" s="122" t="s">
        <v>160</v>
      </c>
      <c r="G99" s="117"/>
      <c r="H99" s="117"/>
      <c r="I99" s="117"/>
      <c r="J99" s="117"/>
      <c r="K99" s="50"/>
      <c r="L99" s="121"/>
      <c r="M99" s="121"/>
      <c r="N99" s="123"/>
      <c r="O99" s="123">
        <v>0.37662702500234102</v>
      </c>
      <c r="P99" s="123"/>
      <c r="Q99" s="121"/>
      <c r="R99" s="121"/>
      <c r="S99" s="121">
        <f>O99</f>
        <v>0.37662702500234102</v>
      </c>
      <c r="T99" s="50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</row>
    <row r="100" spans="1:31" ht="19.5" x14ac:dyDescent="0.3">
      <c r="A100" s="125"/>
      <c r="B100" s="125"/>
      <c r="C100" s="125"/>
      <c r="D100" s="125"/>
      <c r="E100" s="118"/>
      <c r="F100" s="122" t="s">
        <v>167</v>
      </c>
      <c r="G100" s="117"/>
      <c r="H100" s="117"/>
      <c r="I100" s="117"/>
      <c r="J100" s="117"/>
      <c r="K100" s="50"/>
      <c r="L100" s="121"/>
      <c r="M100" s="121"/>
      <c r="N100" s="123"/>
      <c r="O100" s="123"/>
      <c r="P100" s="123">
        <f>K36</f>
        <v>0.32561569435340387</v>
      </c>
      <c r="Q100" s="121"/>
      <c r="R100" s="121"/>
      <c r="S100" s="121">
        <f>P100</f>
        <v>0.32561569435340387</v>
      </c>
      <c r="T100" s="50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</row>
    <row r="101" spans="1:31" ht="19.5" x14ac:dyDescent="0.3">
      <c r="A101" s="125"/>
      <c r="B101" s="125"/>
      <c r="C101" s="125"/>
      <c r="D101" s="125"/>
      <c r="E101" s="118"/>
      <c r="F101" s="122" t="s">
        <v>169</v>
      </c>
      <c r="G101" s="117"/>
      <c r="H101" s="117"/>
      <c r="I101" s="117"/>
      <c r="J101" s="117"/>
      <c r="K101" s="50"/>
      <c r="L101" s="121"/>
      <c r="M101" s="121"/>
      <c r="O101" s="48"/>
      <c r="P101" s="48"/>
      <c r="Q101" s="123">
        <f>L36</f>
        <v>0.37910652558249991</v>
      </c>
      <c r="R101" s="121"/>
      <c r="S101" s="123">
        <f>Q101</f>
        <v>0.37910652558249991</v>
      </c>
      <c r="T101" s="50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</row>
    <row r="102" spans="1:31" ht="19.5" x14ac:dyDescent="0.3">
      <c r="A102" s="125"/>
      <c r="B102" s="125"/>
      <c r="C102" s="125"/>
      <c r="D102" s="125"/>
      <c r="E102" s="118"/>
      <c r="F102" s="122" t="s">
        <v>170</v>
      </c>
      <c r="G102" s="117"/>
      <c r="H102" s="117"/>
      <c r="I102" s="117"/>
      <c r="J102" s="117"/>
      <c r="K102" s="50"/>
      <c r="L102" s="121"/>
      <c r="M102" s="121"/>
      <c r="O102" s="48"/>
      <c r="P102" s="48"/>
      <c r="Q102" s="121"/>
      <c r="R102" s="121">
        <f>M36</f>
        <v>0.38054866280672733</v>
      </c>
      <c r="S102" s="121">
        <f>R102</f>
        <v>0.38054866280672733</v>
      </c>
      <c r="T102" s="50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</row>
    <row r="103" spans="1:31" ht="19.5" x14ac:dyDescent="0.3">
      <c r="A103" s="125"/>
      <c r="B103" s="125"/>
      <c r="C103" s="125"/>
      <c r="D103" s="125"/>
      <c r="E103" s="118"/>
      <c r="F103" s="122"/>
      <c r="G103" s="117"/>
      <c r="H103" s="117"/>
      <c r="I103" s="117"/>
      <c r="J103" s="117"/>
      <c r="K103" s="50"/>
      <c r="L103" s="50"/>
      <c r="M103" s="50"/>
      <c r="O103" s="48"/>
      <c r="P103" s="48"/>
      <c r="Q103" s="50"/>
      <c r="R103" s="50"/>
      <c r="S103" s="50"/>
      <c r="T103" s="50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</row>
    <row r="104" spans="1:31" ht="19.5" x14ac:dyDescent="0.3">
      <c r="A104" s="125"/>
      <c r="B104" s="125"/>
      <c r="C104" s="125"/>
      <c r="D104" s="125"/>
      <c r="E104" s="118" t="s">
        <v>28</v>
      </c>
      <c r="F104" s="122" t="s">
        <v>14</v>
      </c>
      <c r="G104" s="117"/>
      <c r="H104" s="117"/>
      <c r="I104" s="117"/>
      <c r="J104" s="117"/>
      <c r="K104" s="121">
        <f>F37</f>
        <v>0.1457</v>
      </c>
      <c r="L104" s="50"/>
      <c r="M104" s="50"/>
      <c r="O104" s="48"/>
      <c r="P104" s="48"/>
      <c r="Q104" s="50"/>
      <c r="R104" s="50"/>
      <c r="S104" s="121">
        <f>K104</f>
        <v>0.1457</v>
      </c>
      <c r="T104" s="50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</row>
    <row r="105" spans="1:31" ht="19.5" x14ac:dyDescent="0.3">
      <c r="A105" s="125"/>
      <c r="B105" s="125"/>
      <c r="C105" s="125"/>
      <c r="D105" s="125"/>
      <c r="E105" s="118"/>
      <c r="F105" s="122" t="s">
        <v>27</v>
      </c>
      <c r="G105" s="117"/>
      <c r="H105" s="117"/>
      <c r="I105" s="117"/>
      <c r="J105" s="117"/>
      <c r="K105" s="50"/>
      <c r="L105" s="121">
        <f>G37</f>
        <v>0.12512517788436198</v>
      </c>
      <c r="M105" s="50"/>
      <c r="O105" s="48"/>
      <c r="P105" s="48"/>
      <c r="Q105" s="50"/>
      <c r="R105" s="50"/>
      <c r="S105" s="121">
        <f>L105</f>
        <v>0.12512517788436198</v>
      </c>
      <c r="T105" s="50"/>
      <c r="U105" s="48"/>
      <c r="V105" s="48"/>
      <c r="W105" s="46"/>
      <c r="X105" s="46"/>
      <c r="Y105" s="46"/>
      <c r="Z105" s="46"/>
      <c r="AA105" s="46"/>
      <c r="AB105" s="46"/>
    </row>
    <row r="106" spans="1:31" ht="19.5" x14ac:dyDescent="0.3">
      <c r="A106" s="125"/>
      <c r="B106" s="125"/>
      <c r="C106" s="125"/>
      <c r="D106" s="125"/>
      <c r="E106" s="118"/>
      <c r="F106" s="122" t="s">
        <v>89</v>
      </c>
      <c r="G106" s="117"/>
      <c r="H106" s="117"/>
      <c r="I106" s="117"/>
      <c r="J106" s="117"/>
      <c r="K106" s="50"/>
      <c r="L106" s="50"/>
      <c r="M106" s="121">
        <f>H37</f>
        <v>0.23768954616085303</v>
      </c>
      <c r="O106" s="48"/>
      <c r="P106" s="48"/>
      <c r="Q106" s="121"/>
      <c r="R106" s="121"/>
      <c r="S106" s="121">
        <f>M106</f>
        <v>0.23768954616085303</v>
      </c>
      <c r="T106" s="50"/>
      <c r="U106" s="48"/>
      <c r="V106" s="48"/>
      <c r="W106" s="46"/>
      <c r="X106" s="46"/>
      <c r="Y106" s="46"/>
      <c r="Z106" s="46"/>
      <c r="AA106" s="46"/>
      <c r="AB106" s="46"/>
    </row>
    <row r="107" spans="1:31" x14ac:dyDescent="0.25">
      <c r="A107" s="50"/>
      <c r="B107" s="140"/>
      <c r="C107" s="50"/>
      <c r="D107" s="50"/>
      <c r="E107" s="118"/>
      <c r="F107" s="122" t="s">
        <v>153</v>
      </c>
      <c r="G107" s="117"/>
      <c r="H107" s="117"/>
      <c r="I107" s="117"/>
      <c r="J107" s="117"/>
      <c r="K107" s="50"/>
      <c r="L107" s="50"/>
      <c r="M107" s="121"/>
      <c r="N107" s="123">
        <f>I37</f>
        <v>0.30159580164935201</v>
      </c>
      <c r="O107" s="123"/>
      <c r="P107" s="123"/>
      <c r="Q107" s="121"/>
      <c r="R107" s="121"/>
      <c r="S107" s="121">
        <f>N107</f>
        <v>0.30159580164935201</v>
      </c>
      <c r="T107" s="50"/>
      <c r="U107" s="48"/>
      <c r="V107" s="48"/>
      <c r="W107" s="46"/>
      <c r="X107" s="46"/>
      <c r="Y107" s="46"/>
      <c r="Z107" s="46"/>
      <c r="AA107" s="46"/>
      <c r="AB107" s="46"/>
    </row>
    <row r="108" spans="1:31" x14ac:dyDescent="0.25">
      <c r="A108" s="50"/>
      <c r="B108" s="140"/>
      <c r="C108" s="50"/>
      <c r="D108" s="50"/>
      <c r="E108" s="118"/>
      <c r="F108" s="122" t="s">
        <v>160</v>
      </c>
      <c r="G108" s="117"/>
      <c r="H108" s="117"/>
      <c r="I108" s="117"/>
      <c r="J108" s="117"/>
      <c r="K108" s="50"/>
      <c r="L108" s="50"/>
      <c r="M108" s="121"/>
      <c r="N108" s="123"/>
      <c r="O108" s="123">
        <v>0.34601480461353074</v>
      </c>
      <c r="P108" s="123"/>
      <c r="Q108" s="121"/>
      <c r="R108" s="121"/>
      <c r="S108" s="121">
        <f>O108</f>
        <v>0.34601480461353074</v>
      </c>
      <c r="T108" s="50"/>
      <c r="U108" s="48"/>
      <c r="V108" s="48"/>
      <c r="W108" s="46"/>
      <c r="X108" s="46"/>
      <c r="Y108" s="46"/>
      <c r="Z108" s="46"/>
      <c r="AA108" s="46"/>
      <c r="AB108" s="46"/>
    </row>
    <row r="109" spans="1:31" x14ac:dyDescent="0.25">
      <c r="A109" s="50"/>
      <c r="B109" s="140"/>
      <c r="C109" s="50"/>
      <c r="D109" s="50"/>
      <c r="E109" s="118"/>
      <c r="F109" s="122" t="s">
        <v>167</v>
      </c>
      <c r="G109" s="117"/>
      <c r="H109" s="117"/>
      <c r="I109" s="117"/>
      <c r="J109" s="117"/>
      <c r="K109" s="50"/>
      <c r="L109" s="50"/>
      <c r="M109" s="121"/>
      <c r="N109" s="123"/>
      <c r="O109" s="123"/>
      <c r="P109" s="123">
        <f>K37</f>
        <v>0.33409886892116897</v>
      </c>
      <c r="Q109" s="121"/>
      <c r="R109" s="121"/>
      <c r="S109" s="121">
        <f>P109</f>
        <v>0.33409886892116897</v>
      </c>
      <c r="T109" s="50"/>
      <c r="U109" s="48"/>
      <c r="V109" s="48"/>
      <c r="W109" s="46"/>
      <c r="X109" s="46"/>
      <c r="Y109" s="46"/>
      <c r="Z109" s="46"/>
      <c r="AA109" s="46"/>
      <c r="AB109" s="46"/>
    </row>
    <row r="110" spans="1:31" x14ac:dyDescent="0.25">
      <c r="A110" s="50"/>
      <c r="B110" s="140"/>
      <c r="C110" s="50"/>
      <c r="D110" s="50"/>
      <c r="E110" s="118"/>
      <c r="F110" s="122" t="s">
        <v>169</v>
      </c>
      <c r="G110" s="117"/>
      <c r="H110" s="117"/>
      <c r="I110" s="117"/>
      <c r="J110" s="117"/>
      <c r="K110" s="50"/>
      <c r="L110" s="50"/>
      <c r="M110" s="121"/>
      <c r="O110" s="48"/>
      <c r="P110" s="48"/>
      <c r="Q110" s="123">
        <f>L37</f>
        <v>0.32456537193821494</v>
      </c>
      <c r="R110" s="121"/>
      <c r="S110" s="123">
        <f>Q110</f>
        <v>0.32456537193821494</v>
      </c>
      <c r="T110" s="50"/>
      <c r="U110" s="48"/>
      <c r="V110" s="48"/>
      <c r="W110" s="46"/>
      <c r="X110" s="46"/>
      <c r="Y110" s="46"/>
      <c r="Z110" s="46"/>
      <c r="AA110" s="46"/>
      <c r="AB110" s="46"/>
    </row>
    <row r="111" spans="1:31" x14ac:dyDescent="0.25">
      <c r="A111" s="50"/>
      <c r="B111" s="140"/>
      <c r="C111" s="50"/>
      <c r="D111" s="50"/>
      <c r="E111" s="118"/>
      <c r="F111" s="122" t="s">
        <v>170</v>
      </c>
      <c r="G111" s="117"/>
      <c r="H111" s="117"/>
      <c r="I111" s="117"/>
      <c r="J111" s="117"/>
      <c r="K111" s="50"/>
      <c r="L111" s="50"/>
      <c r="M111" s="121"/>
      <c r="O111" s="48"/>
      <c r="P111" s="48"/>
      <c r="Q111" s="121"/>
      <c r="R111" s="121">
        <f>M37</f>
        <v>0.32131282776501091</v>
      </c>
      <c r="S111" s="121">
        <f>R111</f>
        <v>0.32131282776501091</v>
      </c>
      <c r="T111" s="50"/>
      <c r="U111" s="48"/>
      <c r="V111" s="48"/>
      <c r="W111" s="46"/>
      <c r="X111" s="46"/>
      <c r="Y111" s="46"/>
      <c r="Z111" s="46"/>
      <c r="AA111" s="46"/>
      <c r="AB111" s="46"/>
    </row>
    <row r="112" spans="1:31" x14ac:dyDescent="0.25">
      <c r="A112" s="50"/>
      <c r="B112" s="140"/>
      <c r="C112" s="50"/>
      <c r="D112" s="50"/>
      <c r="E112" s="118"/>
      <c r="F112" s="122"/>
      <c r="G112" s="117"/>
      <c r="H112" s="117"/>
      <c r="I112" s="117"/>
      <c r="J112" s="117"/>
      <c r="K112" s="50"/>
      <c r="L112" s="50"/>
      <c r="M112" s="121"/>
      <c r="O112" s="48"/>
      <c r="P112" s="48"/>
      <c r="Q112" s="121"/>
      <c r="R112" s="121"/>
      <c r="S112" s="121"/>
      <c r="T112" s="50"/>
      <c r="U112" s="48"/>
      <c r="V112" s="48"/>
      <c r="W112" s="46"/>
      <c r="X112" s="46"/>
      <c r="Y112" s="46"/>
      <c r="Z112" s="46"/>
      <c r="AA112" s="46"/>
      <c r="AB112" s="46"/>
    </row>
    <row r="113" spans="1:28" x14ac:dyDescent="0.25">
      <c r="A113" s="50"/>
      <c r="B113" s="140"/>
      <c r="C113" s="50"/>
      <c r="D113" s="50"/>
      <c r="E113" s="118" t="s">
        <v>18</v>
      </c>
      <c r="F113" s="119" t="s">
        <v>11</v>
      </c>
      <c r="G113" s="117"/>
      <c r="H113" s="120">
        <f>C38</f>
        <v>0.25250462017313491</v>
      </c>
      <c r="I113" s="117"/>
      <c r="J113" s="117"/>
      <c r="K113" s="50"/>
      <c r="L113" s="121"/>
      <c r="M113" s="121"/>
      <c r="O113" s="48"/>
      <c r="P113" s="48"/>
      <c r="Q113" s="121"/>
      <c r="R113" s="121"/>
      <c r="S113" s="121">
        <f>H113</f>
        <v>0.25250462017313491</v>
      </c>
      <c r="T113" s="50"/>
      <c r="U113" s="48"/>
      <c r="V113" s="48"/>
      <c r="W113" s="46"/>
      <c r="X113" s="46"/>
      <c r="Y113" s="46"/>
      <c r="Z113" s="46"/>
      <c r="AA113" s="46"/>
      <c r="AB113" s="46"/>
    </row>
    <row r="114" spans="1:28" x14ac:dyDescent="0.25">
      <c r="A114" s="50"/>
      <c r="B114" s="140"/>
      <c r="C114" s="50"/>
      <c r="D114" s="50"/>
      <c r="E114" s="118"/>
      <c r="F114" s="119" t="s">
        <v>12</v>
      </c>
      <c r="G114" s="117"/>
      <c r="H114" s="117"/>
      <c r="I114" s="120">
        <f>D38</f>
        <v>0.29041785167359441</v>
      </c>
      <c r="J114" s="117"/>
      <c r="K114" s="50"/>
      <c r="L114" s="50"/>
      <c r="M114" s="50"/>
      <c r="O114" s="48"/>
      <c r="P114" s="48"/>
      <c r="Q114" s="50"/>
      <c r="R114" s="50"/>
      <c r="S114" s="121">
        <f>I114</f>
        <v>0.29041785167359441</v>
      </c>
      <c r="T114" s="50"/>
      <c r="U114" s="48"/>
      <c r="V114" s="48"/>
      <c r="W114" s="46"/>
      <c r="X114" s="46"/>
      <c r="Y114" s="46"/>
      <c r="Z114" s="46"/>
      <c r="AA114" s="46"/>
      <c r="AB114" s="46"/>
    </row>
    <row r="115" spans="1:28" x14ac:dyDescent="0.25">
      <c r="A115" s="50"/>
      <c r="B115" s="50"/>
      <c r="C115" s="50"/>
      <c r="D115" s="50"/>
      <c r="E115" s="118"/>
      <c r="F115" s="122" t="s">
        <v>13</v>
      </c>
      <c r="G115" s="117"/>
      <c r="H115" s="117"/>
      <c r="I115" s="117"/>
      <c r="J115" s="120">
        <f>E38</f>
        <v>0.27976987551455634</v>
      </c>
      <c r="K115" s="50"/>
      <c r="L115" s="50"/>
      <c r="M115" s="50"/>
      <c r="O115" s="48"/>
      <c r="P115" s="48"/>
      <c r="Q115" s="50"/>
      <c r="R115" s="50"/>
      <c r="S115" s="121">
        <f>J115</f>
        <v>0.27976987551455634</v>
      </c>
      <c r="T115" s="50"/>
      <c r="U115" s="48"/>
      <c r="V115" s="48"/>
      <c r="W115" s="46"/>
      <c r="X115" s="46"/>
      <c r="Y115" s="46"/>
      <c r="Z115" s="46"/>
      <c r="AA115" s="46"/>
      <c r="AB115" s="46"/>
    </row>
    <row r="116" spans="1:28" x14ac:dyDescent="0.25">
      <c r="A116" s="50"/>
      <c r="B116" s="50"/>
      <c r="C116" s="50"/>
      <c r="D116" s="50"/>
      <c r="E116" s="118"/>
      <c r="F116" s="122" t="s">
        <v>14</v>
      </c>
      <c r="G116" s="117"/>
      <c r="H116" s="117"/>
      <c r="I116" s="117"/>
      <c r="J116" s="117"/>
      <c r="K116" s="121">
        <f>F38</f>
        <v>0.30170316301703165</v>
      </c>
      <c r="M116" s="121"/>
      <c r="O116" s="48"/>
      <c r="P116" s="48"/>
      <c r="Q116" s="121"/>
      <c r="R116" s="121"/>
      <c r="S116" s="121">
        <f>K116</f>
        <v>0.30170316301703165</v>
      </c>
      <c r="T116" s="50"/>
      <c r="U116" s="48"/>
      <c r="V116" s="48"/>
      <c r="W116" s="46"/>
      <c r="X116" s="46"/>
      <c r="Y116" s="46"/>
      <c r="Z116" s="46"/>
      <c r="AA116" s="46"/>
      <c r="AB116" s="46"/>
    </row>
    <row r="117" spans="1:28" x14ac:dyDescent="0.25">
      <c r="A117" s="50"/>
      <c r="B117" s="50"/>
      <c r="C117" s="50"/>
      <c r="D117" s="50"/>
      <c r="E117" s="118"/>
      <c r="F117" s="122" t="s">
        <v>27</v>
      </c>
      <c r="G117" s="117"/>
      <c r="H117" s="117"/>
      <c r="I117" s="117"/>
      <c r="J117" s="117"/>
      <c r="K117" s="50"/>
      <c r="L117" s="121">
        <f>G38</f>
        <v>0.21618590742009844</v>
      </c>
      <c r="M117" s="121"/>
      <c r="O117" s="48"/>
      <c r="P117" s="48"/>
      <c r="Q117" s="121"/>
      <c r="R117" s="121"/>
      <c r="S117" s="121">
        <f>L117</f>
        <v>0.21618590742009844</v>
      </c>
      <c r="T117" s="50"/>
      <c r="U117" s="48"/>
      <c r="V117" s="48"/>
      <c r="W117" s="46"/>
      <c r="X117" s="46"/>
      <c r="Y117" s="46"/>
      <c r="Z117" s="46"/>
      <c r="AA117" s="46"/>
      <c r="AB117" s="46"/>
    </row>
    <row r="118" spans="1:28" x14ac:dyDescent="0.25">
      <c r="A118" s="50"/>
      <c r="B118" s="50"/>
      <c r="C118" s="50"/>
      <c r="D118" s="50"/>
      <c r="E118" s="118"/>
      <c r="F118" s="122" t="s">
        <v>89</v>
      </c>
      <c r="G118" s="117"/>
      <c r="H118" s="117"/>
      <c r="I118" s="117"/>
      <c r="J118" s="117"/>
      <c r="K118" s="50"/>
      <c r="L118" s="50"/>
      <c r="M118" s="121">
        <f>H38</f>
        <v>0.28673074522531516</v>
      </c>
      <c r="O118" s="48"/>
      <c r="P118" s="48"/>
      <c r="Q118" s="121"/>
      <c r="R118" s="121"/>
      <c r="S118" s="121">
        <f>M118</f>
        <v>0.28673074522531516</v>
      </c>
      <c r="T118" s="50"/>
      <c r="U118" s="48"/>
      <c r="V118" s="48"/>
      <c r="W118" s="46"/>
      <c r="X118" s="46"/>
      <c r="Y118" s="46"/>
      <c r="Z118" s="46"/>
      <c r="AA118" s="46"/>
      <c r="AB118" s="46"/>
    </row>
    <row r="119" spans="1:28" x14ac:dyDescent="0.25">
      <c r="A119" s="50"/>
      <c r="B119" s="50"/>
      <c r="C119" s="50"/>
      <c r="D119" s="50"/>
      <c r="E119" s="118"/>
      <c r="F119" s="122" t="s">
        <v>153</v>
      </c>
      <c r="G119" s="117"/>
      <c r="H119" s="117"/>
      <c r="I119" s="117"/>
      <c r="J119" s="117"/>
      <c r="K119" s="50"/>
      <c r="L119" s="50"/>
      <c r="M119" s="121"/>
      <c r="N119" s="123">
        <f>I38</f>
        <v>0.53785401680165001</v>
      </c>
      <c r="O119" s="123"/>
      <c r="P119" s="123"/>
      <c r="Q119" s="121"/>
      <c r="R119" s="121"/>
      <c r="S119" s="121">
        <f>N119</f>
        <v>0.53785401680165001</v>
      </c>
      <c r="T119" s="50"/>
      <c r="U119" s="48"/>
      <c r="V119" s="48"/>
      <c r="W119" s="46"/>
      <c r="X119" s="46"/>
      <c r="Y119" s="46"/>
      <c r="Z119" s="46"/>
      <c r="AA119" s="46"/>
      <c r="AB119" s="46"/>
    </row>
    <row r="120" spans="1:28" x14ac:dyDescent="0.25">
      <c r="A120" s="50"/>
      <c r="B120" s="50"/>
      <c r="C120" s="50"/>
      <c r="D120" s="50"/>
      <c r="E120" s="118"/>
      <c r="F120" s="122" t="s">
        <v>160</v>
      </c>
      <c r="G120" s="117"/>
      <c r="H120" s="117"/>
      <c r="I120" s="117"/>
      <c r="J120" s="117"/>
      <c r="K120" s="50"/>
      <c r="L120" s="50"/>
      <c r="M120" s="121"/>
      <c r="N120" s="123"/>
      <c r="O120" s="123">
        <v>0.49125874125874125</v>
      </c>
      <c r="P120" s="123"/>
      <c r="Q120" s="121"/>
      <c r="R120" s="121"/>
      <c r="S120" s="121">
        <f>O120</f>
        <v>0.49125874125874125</v>
      </c>
      <c r="T120" s="50"/>
      <c r="U120" s="48"/>
      <c r="V120" s="48"/>
      <c r="W120" s="46"/>
      <c r="X120" s="46"/>
      <c r="Y120" s="46"/>
      <c r="Z120" s="46"/>
      <c r="AA120" s="46"/>
      <c r="AB120" s="46"/>
    </row>
    <row r="121" spans="1:28" x14ac:dyDescent="0.25">
      <c r="A121" s="50"/>
      <c r="B121" s="50"/>
      <c r="C121" s="50"/>
      <c r="D121" s="50"/>
      <c r="E121" s="118"/>
      <c r="F121" s="122" t="s">
        <v>167</v>
      </c>
      <c r="G121" s="117"/>
      <c r="H121" s="117"/>
      <c r="I121" s="117"/>
      <c r="J121" s="117"/>
      <c r="K121" s="50"/>
      <c r="L121" s="50"/>
      <c r="M121" s="121"/>
      <c r="N121" s="123"/>
      <c r="O121" s="123"/>
      <c r="P121" s="123">
        <f>K38</f>
        <v>0.56684272834896643</v>
      </c>
      <c r="Q121" s="121"/>
      <c r="R121" s="121"/>
      <c r="S121" s="121">
        <f>P121</f>
        <v>0.56684272834896643</v>
      </c>
      <c r="T121" s="50"/>
      <c r="U121" s="48"/>
      <c r="V121" s="48"/>
      <c r="W121" s="46"/>
      <c r="X121" s="46"/>
      <c r="Y121" s="46"/>
      <c r="Z121" s="46"/>
      <c r="AA121" s="46"/>
      <c r="AB121" s="46"/>
    </row>
    <row r="122" spans="1:28" x14ac:dyDescent="0.25">
      <c r="A122" s="50"/>
      <c r="B122" s="50"/>
      <c r="C122" s="50"/>
      <c r="D122" s="50"/>
      <c r="E122" s="118"/>
      <c r="F122" s="122" t="s">
        <v>169</v>
      </c>
      <c r="G122" s="117"/>
      <c r="H122" s="117"/>
      <c r="I122" s="117"/>
      <c r="J122" s="117"/>
      <c r="K122" s="50"/>
      <c r="L122" s="50"/>
      <c r="M122" s="121"/>
      <c r="O122" s="48"/>
      <c r="P122" s="48"/>
      <c r="Q122" s="123">
        <f>L38</f>
        <v>0.50478001373263615</v>
      </c>
      <c r="R122" s="121"/>
      <c r="S122" s="123">
        <f>Q122</f>
        <v>0.50478001373263615</v>
      </c>
      <c r="T122" s="50"/>
      <c r="U122" s="48"/>
      <c r="V122" s="48"/>
      <c r="W122" s="46"/>
      <c r="X122" s="46"/>
      <c r="Y122" s="46"/>
      <c r="Z122" s="46"/>
      <c r="AA122" s="46"/>
      <c r="AB122" s="46"/>
    </row>
    <row r="123" spans="1:28" x14ac:dyDescent="0.25">
      <c r="A123" s="50"/>
      <c r="B123" s="50"/>
      <c r="C123" s="50"/>
      <c r="D123" s="50"/>
      <c r="E123" s="118"/>
      <c r="F123" s="122" t="s">
        <v>170</v>
      </c>
      <c r="G123" s="117"/>
      <c r="H123" s="117"/>
      <c r="I123" s="117"/>
      <c r="J123" s="117"/>
      <c r="K123" s="50"/>
      <c r="L123" s="50"/>
      <c r="M123" s="121"/>
      <c r="O123" s="48"/>
      <c r="P123" s="48"/>
      <c r="Q123" s="121"/>
      <c r="R123" s="121">
        <f>M38</f>
        <v>0.51589190107928951</v>
      </c>
      <c r="S123" s="121">
        <f>R123</f>
        <v>0.51589190107928951</v>
      </c>
      <c r="T123" s="50"/>
      <c r="U123" s="48"/>
      <c r="V123" s="48"/>
      <c r="W123" s="46"/>
      <c r="X123" s="46"/>
      <c r="Y123" s="46"/>
      <c r="Z123" s="46"/>
      <c r="AA123" s="46"/>
      <c r="AB123" s="46"/>
    </row>
    <row r="124" spans="1:28" x14ac:dyDescent="0.25">
      <c r="A124" s="50"/>
      <c r="B124" s="50"/>
      <c r="C124" s="50"/>
      <c r="D124" s="50"/>
      <c r="E124" s="124"/>
      <c r="F124" s="122"/>
      <c r="G124" s="117"/>
      <c r="H124" s="117"/>
      <c r="I124" s="117"/>
      <c r="J124" s="117"/>
      <c r="K124" s="50"/>
      <c r="L124" s="50"/>
      <c r="M124" s="50"/>
      <c r="O124" s="48"/>
      <c r="P124" s="48"/>
      <c r="Q124" s="50"/>
      <c r="R124" s="50"/>
      <c r="S124" s="50"/>
      <c r="T124" s="50"/>
      <c r="U124" s="48"/>
      <c r="V124" s="48"/>
      <c r="W124" s="46"/>
      <c r="X124" s="46"/>
      <c r="Y124" s="46"/>
      <c r="Z124" s="46"/>
      <c r="AA124" s="46"/>
      <c r="AB124" s="46"/>
    </row>
    <row r="125" spans="1:28" x14ac:dyDescent="0.25">
      <c r="A125" s="50"/>
      <c r="B125" s="50"/>
      <c r="C125" s="50"/>
      <c r="D125" s="50"/>
      <c r="E125" s="118" t="s">
        <v>19</v>
      </c>
      <c r="F125" s="122" t="s">
        <v>13</v>
      </c>
      <c r="G125" s="117"/>
      <c r="H125" s="117"/>
      <c r="I125" s="117"/>
      <c r="J125" s="120">
        <f>E39</f>
        <v>0.19040000000000001</v>
      </c>
      <c r="K125" s="50"/>
      <c r="L125" s="50"/>
      <c r="M125" s="50"/>
      <c r="O125" s="48"/>
      <c r="P125" s="48"/>
      <c r="Q125" s="50"/>
      <c r="R125" s="50"/>
      <c r="S125" s="121">
        <f>J125</f>
        <v>0.19040000000000001</v>
      </c>
      <c r="T125" s="50"/>
      <c r="U125" s="48"/>
      <c r="V125" s="48"/>
      <c r="W125" s="46"/>
      <c r="X125" s="46"/>
      <c r="Y125" s="46"/>
      <c r="Z125" s="46"/>
      <c r="AA125" s="46"/>
      <c r="AB125" s="46"/>
    </row>
    <row r="126" spans="1:28" x14ac:dyDescent="0.25">
      <c r="A126" s="50"/>
      <c r="B126" s="50"/>
      <c r="C126" s="50"/>
      <c r="D126" s="50"/>
      <c r="E126" s="118"/>
      <c r="F126" s="122" t="s">
        <v>14</v>
      </c>
      <c r="G126" s="117"/>
      <c r="H126" s="117"/>
      <c r="I126" s="117"/>
      <c r="J126" s="117"/>
      <c r="K126" s="121">
        <f>F39</f>
        <v>0.38050314465408808</v>
      </c>
      <c r="L126" s="50"/>
      <c r="M126" s="50"/>
      <c r="O126" s="48"/>
      <c r="P126" s="48"/>
      <c r="Q126" s="50"/>
      <c r="R126" s="50"/>
      <c r="S126" s="121">
        <f>K126</f>
        <v>0.38050314465408808</v>
      </c>
      <c r="T126" s="50"/>
      <c r="U126" s="48"/>
      <c r="V126" s="48"/>
      <c r="W126" s="46"/>
      <c r="X126" s="46"/>
      <c r="Y126" s="46"/>
      <c r="Z126" s="46"/>
      <c r="AA126" s="46"/>
      <c r="AB126" s="46"/>
    </row>
    <row r="127" spans="1:28" x14ac:dyDescent="0.25">
      <c r="A127" s="50"/>
      <c r="B127" s="50"/>
      <c r="C127" s="50"/>
      <c r="D127" s="50"/>
      <c r="E127" s="118"/>
      <c r="F127" s="122" t="s">
        <v>27</v>
      </c>
      <c r="G127" s="117"/>
      <c r="H127" s="117"/>
      <c r="I127" s="117"/>
      <c r="J127" s="117"/>
      <c r="K127" s="50"/>
      <c r="L127" s="121">
        <f>G39</f>
        <v>0.2838740458015267</v>
      </c>
      <c r="M127" s="121"/>
      <c r="O127" s="48"/>
      <c r="P127" s="48"/>
      <c r="Q127" s="121"/>
      <c r="R127" s="121"/>
      <c r="S127" s="121">
        <f>L127</f>
        <v>0.2838740458015267</v>
      </c>
      <c r="T127" s="50"/>
      <c r="U127" s="48"/>
      <c r="V127" s="48"/>
      <c r="W127" s="46"/>
      <c r="X127" s="46"/>
      <c r="Y127" s="46"/>
      <c r="Z127" s="46"/>
      <c r="AA127" s="46"/>
      <c r="AB127" s="46"/>
    </row>
    <row r="128" spans="1:28" x14ac:dyDescent="0.25">
      <c r="A128" s="50"/>
      <c r="B128" s="50"/>
      <c r="C128" s="50"/>
      <c r="D128" s="50"/>
      <c r="E128" s="118"/>
      <c r="F128" s="122" t="s">
        <v>89</v>
      </c>
      <c r="G128" s="117"/>
      <c r="H128" s="117"/>
      <c r="I128" s="117"/>
      <c r="J128" s="117"/>
      <c r="K128" s="50"/>
      <c r="L128" s="121"/>
      <c r="M128" s="121">
        <f>H39</f>
        <v>0.39344521849271691</v>
      </c>
      <c r="O128" s="48"/>
      <c r="P128" s="48"/>
      <c r="Q128" s="121"/>
      <c r="R128" s="121"/>
      <c r="S128" s="121">
        <f>M128</f>
        <v>0.39344521849271691</v>
      </c>
      <c r="T128" s="50"/>
      <c r="U128" s="48"/>
      <c r="V128" s="48"/>
      <c r="W128" s="46"/>
      <c r="X128" s="46"/>
      <c r="Y128" s="46"/>
      <c r="Z128" s="46"/>
      <c r="AA128" s="46"/>
      <c r="AB128" s="46"/>
    </row>
    <row r="129" spans="1:28" x14ac:dyDescent="0.25">
      <c r="A129" s="50"/>
      <c r="B129" s="50"/>
      <c r="C129" s="50"/>
      <c r="D129" s="50"/>
      <c r="E129" s="118"/>
      <c r="F129" s="122" t="s">
        <v>153</v>
      </c>
      <c r="G129" s="117"/>
      <c r="H129" s="117"/>
      <c r="I129" s="117"/>
      <c r="J129" s="117"/>
      <c r="K129" s="50"/>
      <c r="L129" s="121"/>
      <c r="M129" s="121"/>
      <c r="N129" s="123">
        <f>I39</f>
        <v>0.48927103941561406</v>
      </c>
      <c r="O129" s="123"/>
      <c r="P129" s="123"/>
      <c r="Q129" s="121"/>
      <c r="R129" s="121"/>
      <c r="S129" s="121">
        <f>N129</f>
        <v>0.48927103941561406</v>
      </c>
      <c r="T129" s="50"/>
      <c r="U129" s="48"/>
      <c r="V129" s="48"/>
      <c r="W129" s="46"/>
      <c r="X129" s="46"/>
      <c r="Y129" s="46"/>
      <c r="Z129" s="46"/>
      <c r="AA129" s="46"/>
      <c r="AB129" s="46"/>
    </row>
    <row r="130" spans="1:28" x14ac:dyDescent="0.25">
      <c r="A130" s="76"/>
      <c r="B130" s="76"/>
      <c r="C130" s="50"/>
      <c r="D130" s="50"/>
      <c r="E130" s="118"/>
      <c r="F130" s="122" t="s">
        <v>160</v>
      </c>
      <c r="G130" s="117"/>
      <c r="H130" s="117"/>
      <c r="I130" s="117"/>
      <c r="J130" s="117"/>
      <c r="K130" s="50"/>
      <c r="L130" s="121"/>
      <c r="M130" s="121"/>
      <c r="N130" s="123"/>
      <c r="O130" s="123">
        <v>0.45136730888750776</v>
      </c>
      <c r="P130" s="123"/>
      <c r="Q130" s="121"/>
      <c r="R130" s="121"/>
      <c r="S130" s="121">
        <f>O130</f>
        <v>0.45136730888750776</v>
      </c>
      <c r="T130" s="50"/>
      <c r="U130" s="48"/>
      <c r="V130" s="46"/>
      <c r="W130" s="46"/>
      <c r="X130" s="46"/>
      <c r="Y130" s="46"/>
      <c r="Z130" s="46"/>
      <c r="AA130" s="46"/>
      <c r="AB130" s="46"/>
    </row>
    <row r="131" spans="1:28" x14ac:dyDescent="0.25">
      <c r="A131" s="76"/>
      <c r="B131" s="76"/>
      <c r="C131" s="50"/>
      <c r="D131" s="50"/>
      <c r="E131" s="118"/>
      <c r="F131" s="122" t="s">
        <v>167</v>
      </c>
      <c r="G131" s="117"/>
      <c r="H131" s="117"/>
      <c r="I131" s="117"/>
      <c r="J131" s="117"/>
      <c r="K131" s="50"/>
      <c r="L131" s="121"/>
      <c r="M131" s="121"/>
      <c r="N131" s="123"/>
      <c r="O131" s="123"/>
      <c r="P131" s="123">
        <f>K39</f>
        <v>0.40686122322260165</v>
      </c>
      <c r="Q131" s="121"/>
      <c r="R131" s="121"/>
      <c r="S131" s="121">
        <f>P131</f>
        <v>0.40686122322260165</v>
      </c>
      <c r="T131" s="50"/>
      <c r="U131" s="48"/>
      <c r="V131" s="46"/>
      <c r="W131" s="46"/>
      <c r="X131" s="46"/>
      <c r="Y131" s="46"/>
      <c r="Z131" s="46"/>
      <c r="AA131" s="46"/>
      <c r="AB131" s="46"/>
    </row>
    <row r="132" spans="1:28" x14ac:dyDescent="0.25">
      <c r="A132" s="76"/>
      <c r="B132" s="76"/>
      <c r="C132" s="50"/>
      <c r="D132" s="50"/>
      <c r="E132" s="118"/>
      <c r="F132" s="122" t="s">
        <v>169</v>
      </c>
      <c r="G132" s="117"/>
      <c r="H132" s="117"/>
      <c r="I132" s="117"/>
      <c r="J132" s="117"/>
      <c r="K132" s="50"/>
      <c r="L132" s="121"/>
      <c r="M132" s="121"/>
      <c r="O132" s="48"/>
      <c r="P132" s="48"/>
      <c r="Q132" s="123">
        <f>L39</f>
        <v>0.40126760563380282</v>
      </c>
      <c r="R132" s="121"/>
      <c r="S132" s="123">
        <f>Q132</f>
        <v>0.40126760563380282</v>
      </c>
      <c r="T132" s="50"/>
      <c r="U132" s="48"/>
      <c r="V132" s="46"/>
      <c r="W132" s="46"/>
      <c r="X132" s="46"/>
      <c r="Y132" s="46"/>
      <c r="Z132" s="46"/>
      <c r="AA132" s="46"/>
      <c r="AB132" s="46"/>
    </row>
    <row r="133" spans="1:28" x14ac:dyDescent="0.25">
      <c r="A133" s="76"/>
      <c r="B133" s="76"/>
      <c r="C133" s="50"/>
      <c r="D133" s="50"/>
      <c r="E133" s="118"/>
      <c r="F133" s="122" t="s">
        <v>170</v>
      </c>
      <c r="G133" s="117"/>
      <c r="H133" s="117"/>
      <c r="I133" s="117"/>
      <c r="J133" s="117"/>
      <c r="K133" s="50"/>
      <c r="L133" s="121"/>
      <c r="M133" s="121"/>
      <c r="O133" s="48"/>
      <c r="P133" s="48"/>
      <c r="Q133" s="121"/>
      <c r="R133" s="121">
        <f>M39</f>
        <v>0.41577008106116431</v>
      </c>
      <c r="S133" s="121">
        <f>R133</f>
        <v>0.41577008106116431</v>
      </c>
      <c r="T133" s="50"/>
      <c r="U133" s="48"/>
      <c r="V133" s="46"/>
      <c r="W133" s="46"/>
      <c r="X133" s="46"/>
      <c r="Y133" s="46"/>
      <c r="Z133" s="46"/>
      <c r="AA133" s="46"/>
      <c r="AB133" s="46"/>
    </row>
    <row r="134" spans="1:28" x14ac:dyDescent="0.25">
      <c r="A134" s="76"/>
      <c r="B134" s="76"/>
      <c r="C134" s="50"/>
      <c r="D134" s="50"/>
      <c r="E134" s="124"/>
      <c r="F134" s="122"/>
      <c r="G134" s="117"/>
      <c r="H134" s="117"/>
      <c r="I134" s="117"/>
      <c r="J134" s="117"/>
      <c r="K134" s="50"/>
      <c r="L134" s="50"/>
      <c r="M134" s="50"/>
      <c r="O134" s="48"/>
      <c r="P134" s="48"/>
      <c r="Q134" s="50"/>
      <c r="R134" s="50"/>
      <c r="S134" s="50"/>
      <c r="T134" s="50"/>
      <c r="U134" s="48"/>
      <c r="V134" s="46"/>
      <c r="W134" s="46"/>
      <c r="X134" s="46"/>
      <c r="Y134" s="46"/>
      <c r="Z134" s="46"/>
      <c r="AA134" s="46"/>
      <c r="AB134" s="46"/>
    </row>
    <row r="135" spans="1:28" x14ac:dyDescent="0.25">
      <c r="A135" s="76"/>
      <c r="B135" s="76"/>
      <c r="C135" s="50"/>
      <c r="D135" s="50"/>
      <c r="E135" s="118" t="s">
        <v>21</v>
      </c>
      <c r="F135" s="119" t="s">
        <v>11</v>
      </c>
      <c r="G135" s="117"/>
      <c r="H135" s="120">
        <f>C40</f>
        <v>0.26009280742459395</v>
      </c>
      <c r="I135" s="117"/>
      <c r="J135" s="117"/>
      <c r="K135" s="50"/>
      <c r="L135" s="50"/>
      <c r="M135" s="50"/>
      <c r="O135" s="48"/>
      <c r="P135" s="48"/>
      <c r="Q135" s="50"/>
      <c r="R135" s="50"/>
      <c r="S135" s="121">
        <f>H135</f>
        <v>0.26009280742459395</v>
      </c>
      <c r="T135" s="50"/>
      <c r="U135" s="48"/>
      <c r="V135" s="46"/>
      <c r="W135" s="46"/>
      <c r="X135" s="46"/>
      <c r="Y135" s="46"/>
      <c r="Z135" s="46"/>
      <c r="AA135" s="46"/>
      <c r="AB135" s="46"/>
    </row>
    <row r="136" spans="1:28" x14ac:dyDescent="0.25">
      <c r="A136" s="46"/>
      <c r="B136" s="46"/>
      <c r="C136" s="48"/>
      <c r="E136" s="118"/>
      <c r="F136" s="119" t="s">
        <v>12</v>
      </c>
      <c r="G136" s="117"/>
      <c r="H136" s="117"/>
      <c r="I136" s="120">
        <f>D40</f>
        <v>0.17415246945448287</v>
      </c>
      <c r="J136" s="117"/>
      <c r="K136" s="50"/>
      <c r="L136" s="50"/>
      <c r="M136" s="50"/>
      <c r="O136" s="48"/>
      <c r="P136" s="48"/>
      <c r="Q136" s="50"/>
      <c r="R136" s="50"/>
      <c r="S136" s="121">
        <f>I136</f>
        <v>0.17415246945448287</v>
      </c>
      <c r="T136" s="48"/>
      <c r="U136" s="48"/>
      <c r="V136" s="46"/>
      <c r="W136" s="46"/>
      <c r="X136" s="46"/>
      <c r="Y136" s="46"/>
      <c r="Z136" s="46"/>
      <c r="AA136" s="46"/>
      <c r="AB136" s="46"/>
    </row>
    <row r="137" spans="1:28" x14ac:dyDescent="0.25">
      <c r="A137" s="46"/>
      <c r="B137" s="46"/>
      <c r="C137" s="48"/>
      <c r="E137" s="118"/>
      <c r="F137" s="122" t="s">
        <v>13</v>
      </c>
      <c r="G137" s="117"/>
      <c r="H137" s="117"/>
      <c r="I137" s="117"/>
      <c r="J137" s="120">
        <f>E40</f>
        <v>0.207132667617689</v>
      </c>
      <c r="K137" s="50"/>
      <c r="L137" s="50"/>
      <c r="M137" s="50"/>
      <c r="O137" s="48"/>
      <c r="P137" s="48"/>
      <c r="Q137" s="50"/>
      <c r="R137" s="50"/>
      <c r="S137" s="121">
        <f>J137</f>
        <v>0.207132667617689</v>
      </c>
      <c r="T137" s="48"/>
      <c r="U137" s="48"/>
      <c r="V137" s="46"/>
      <c r="W137" s="46"/>
      <c r="X137" s="46"/>
      <c r="Y137" s="46"/>
      <c r="Z137" s="46"/>
      <c r="AA137" s="46"/>
      <c r="AB137" s="46"/>
    </row>
    <row r="138" spans="1:28" x14ac:dyDescent="0.25">
      <c r="A138" s="46"/>
      <c r="B138" s="46"/>
      <c r="C138" s="48"/>
      <c r="E138" s="118"/>
      <c r="F138" s="122" t="s">
        <v>14</v>
      </c>
      <c r="G138" s="117"/>
      <c r="H138" s="117"/>
      <c r="I138" s="117"/>
      <c r="J138" s="117"/>
      <c r="K138" s="121">
        <f>F40</f>
        <v>0.12599230214096704</v>
      </c>
      <c r="L138" s="121"/>
      <c r="M138" s="121"/>
      <c r="O138" s="48"/>
      <c r="P138" s="48"/>
      <c r="Q138" s="121"/>
      <c r="R138" s="121"/>
      <c r="S138" s="121">
        <f>K138</f>
        <v>0.12599230214096704</v>
      </c>
      <c r="T138" s="48"/>
      <c r="U138" s="48"/>
      <c r="V138" s="46"/>
      <c r="W138" s="46"/>
      <c r="X138" s="46"/>
      <c r="Y138" s="46"/>
      <c r="Z138" s="46"/>
      <c r="AA138" s="46"/>
      <c r="AB138" s="46"/>
    </row>
    <row r="139" spans="1:28" x14ac:dyDescent="0.25">
      <c r="A139" s="46"/>
      <c r="B139" s="46"/>
      <c r="C139" s="48"/>
      <c r="E139" s="118"/>
      <c r="F139" s="122" t="s">
        <v>27</v>
      </c>
      <c r="G139" s="117"/>
      <c r="H139" s="117"/>
      <c r="I139" s="117"/>
      <c r="J139" s="117"/>
      <c r="K139" s="50"/>
      <c r="L139" s="121">
        <f>G40</f>
        <v>9.9803606498839487E-2</v>
      </c>
      <c r="M139" s="121"/>
      <c r="O139" s="48"/>
      <c r="P139" s="48"/>
      <c r="Q139" s="121"/>
      <c r="R139" s="121"/>
      <c r="S139" s="121">
        <f>L139</f>
        <v>9.9803606498839487E-2</v>
      </c>
      <c r="T139" s="48"/>
      <c r="U139" s="48"/>
      <c r="V139" s="46"/>
      <c r="W139" s="46"/>
      <c r="X139" s="46"/>
      <c r="Y139" s="46"/>
      <c r="Z139" s="46"/>
      <c r="AA139" s="46"/>
      <c r="AB139" s="46"/>
    </row>
    <row r="140" spans="1:28" x14ac:dyDescent="0.25">
      <c r="A140" s="46"/>
      <c r="B140" s="46"/>
      <c r="C140" s="48"/>
      <c r="E140" s="118"/>
      <c r="F140" s="122" t="s">
        <v>89</v>
      </c>
      <c r="G140" s="117"/>
      <c r="H140" s="117"/>
      <c r="I140" s="117"/>
      <c r="J140" s="117"/>
      <c r="K140" s="50"/>
      <c r="L140" s="50"/>
      <c r="M140" s="121">
        <f>H40</f>
        <v>0.28198101203875892</v>
      </c>
      <c r="O140" s="48"/>
      <c r="P140" s="48"/>
      <c r="Q140" s="121"/>
      <c r="R140" s="121"/>
      <c r="S140" s="121">
        <f>M140</f>
        <v>0.28198101203875892</v>
      </c>
      <c r="T140" s="48"/>
      <c r="U140" s="48"/>
      <c r="V140" s="46"/>
      <c r="W140" s="46"/>
      <c r="X140" s="46"/>
      <c r="Y140" s="46"/>
      <c r="Z140" s="46"/>
      <c r="AA140" s="46"/>
      <c r="AB140" s="46"/>
    </row>
    <row r="141" spans="1:28" x14ac:dyDescent="0.25">
      <c r="A141" s="46"/>
      <c r="B141" s="46"/>
      <c r="C141" s="48"/>
      <c r="E141" s="118"/>
      <c r="F141" s="122" t="s">
        <v>153</v>
      </c>
      <c r="G141" s="117"/>
      <c r="H141" s="117"/>
      <c r="I141" s="117"/>
      <c r="J141" s="117"/>
      <c r="K141" s="50"/>
      <c r="L141" s="50"/>
      <c r="M141" s="121"/>
      <c r="N141" s="123">
        <f>I40</f>
        <v>0.32921395544346366</v>
      </c>
      <c r="O141" s="123"/>
      <c r="P141" s="123"/>
      <c r="Q141" s="121"/>
      <c r="R141" s="121"/>
      <c r="S141" s="121">
        <f>N141</f>
        <v>0.32921395544346366</v>
      </c>
      <c r="T141" s="48"/>
      <c r="U141" s="48"/>
      <c r="V141" s="46"/>
      <c r="W141" s="46"/>
      <c r="X141" s="46"/>
      <c r="Y141" s="46"/>
      <c r="Z141" s="46"/>
      <c r="AA141" s="46"/>
      <c r="AB141" s="46"/>
    </row>
    <row r="142" spans="1:28" x14ac:dyDescent="0.25">
      <c r="A142" s="46"/>
      <c r="B142" s="46"/>
      <c r="C142" s="48"/>
      <c r="E142" s="118"/>
      <c r="F142" s="122" t="s">
        <v>160</v>
      </c>
      <c r="G142" s="117"/>
      <c r="H142" s="117"/>
      <c r="I142" s="117"/>
      <c r="J142" s="117"/>
      <c r="K142" s="50"/>
      <c r="L142" s="50"/>
      <c r="M142" s="121"/>
      <c r="N142" s="123"/>
      <c r="O142" s="123">
        <v>0.39745139986977956</v>
      </c>
      <c r="P142" s="123"/>
      <c r="Q142" s="121"/>
      <c r="R142" s="121"/>
      <c r="S142" s="121">
        <f>O142</f>
        <v>0.39745139986977956</v>
      </c>
      <c r="T142" s="48"/>
      <c r="U142" s="48"/>
      <c r="V142" s="46"/>
      <c r="W142" s="46"/>
      <c r="X142" s="46"/>
      <c r="Y142" s="46"/>
      <c r="Z142" s="46"/>
      <c r="AA142" s="46"/>
      <c r="AB142" s="46"/>
    </row>
    <row r="143" spans="1:28" x14ac:dyDescent="0.25">
      <c r="A143" s="46"/>
      <c r="B143" s="46"/>
      <c r="C143" s="48"/>
      <c r="E143" s="118"/>
      <c r="F143" s="122" t="s">
        <v>167</v>
      </c>
      <c r="G143" s="117"/>
      <c r="H143" s="117"/>
      <c r="I143" s="117"/>
      <c r="J143" s="117"/>
      <c r="K143" s="50"/>
      <c r="L143" s="50"/>
      <c r="M143" s="121"/>
      <c r="N143" s="123"/>
      <c r="O143" s="123"/>
      <c r="P143" s="123">
        <f>K40</f>
        <v>0.44280618311533887</v>
      </c>
      <c r="Q143" s="121"/>
      <c r="R143" s="121"/>
      <c r="S143" s="121">
        <f>P143</f>
        <v>0.44280618311533887</v>
      </c>
      <c r="T143" s="48"/>
      <c r="U143" s="48"/>
      <c r="V143" s="46"/>
      <c r="W143" s="46"/>
      <c r="X143" s="46"/>
      <c r="Y143" s="46"/>
      <c r="Z143" s="46"/>
      <c r="AA143" s="46"/>
      <c r="AB143" s="46"/>
    </row>
    <row r="144" spans="1:28" x14ac:dyDescent="0.25">
      <c r="A144" s="46"/>
      <c r="B144" s="46"/>
      <c r="C144" s="48"/>
      <c r="E144" s="124"/>
      <c r="F144" s="122" t="s">
        <v>169</v>
      </c>
      <c r="G144" s="117"/>
      <c r="H144" s="117"/>
      <c r="I144" s="117"/>
      <c r="J144" s="117"/>
      <c r="K144" s="50"/>
      <c r="L144" s="50"/>
      <c r="M144" s="121"/>
      <c r="O144" s="48"/>
      <c r="P144" s="48"/>
      <c r="Q144" s="123">
        <f>L40</f>
        <v>0.40535356177522014</v>
      </c>
      <c r="R144" s="121"/>
      <c r="S144" s="123">
        <f>Q144</f>
        <v>0.40535356177522014</v>
      </c>
      <c r="T144" s="48"/>
      <c r="U144" s="48"/>
      <c r="V144" s="46"/>
      <c r="W144" s="46"/>
      <c r="X144" s="46"/>
      <c r="Y144" s="46"/>
      <c r="Z144" s="46"/>
      <c r="AA144" s="46"/>
      <c r="AB144" s="46"/>
    </row>
    <row r="145" spans="1:28" x14ac:dyDescent="0.25">
      <c r="A145" s="46"/>
      <c r="B145" s="46"/>
      <c r="C145" s="48"/>
      <c r="E145" s="124"/>
      <c r="F145" s="122" t="s">
        <v>170</v>
      </c>
      <c r="G145" s="117"/>
      <c r="H145" s="117"/>
      <c r="I145" s="117"/>
      <c r="J145" s="117"/>
      <c r="K145" s="50"/>
      <c r="L145" s="50"/>
      <c r="M145" s="121"/>
      <c r="O145" s="48"/>
      <c r="P145" s="48"/>
      <c r="Q145" s="121"/>
      <c r="R145" s="121">
        <f>M40</f>
        <v>0.42656633127589416</v>
      </c>
      <c r="S145" s="121">
        <f>R145</f>
        <v>0.42656633127589416</v>
      </c>
      <c r="T145" s="48"/>
      <c r="U145" s="48"/>
      <c r="V145" s="46"/>
      <c r="W145" s="46"/>
      <c r="X145" s="46"/>
      <c r="Y145" s="46"/>
      <c r="Z145" s="46"/>
      <c r="AA145" s="46"/>
      <c r="AB145" s="46"/>
    </row>
    <row r="146" spans="1:28" x14ac:dyDescent="0.25">
      <c r="A146" s="46"/>
      <c r="B146" s="46"/>
      <c r="C146" s="48"/>
      <c r="E146" s="124"/>
      <c r="F146" s="122"/>
      <c r="G146" s="117"/>
      <c r="H146" s="117"/>
      <c r="I146" s="117"/>
      <c r="J146" s="117"/>
      <c r="K146" s="50"/>
      <c r="O146" s="48"/>
      <c r="P146" s="48"/>
      <c r="Q146" s="48"/>
      <c r="R146" s="48"/>
      <c r="S146" s="50"/>
      <c r="T146" s="48"/>
      <c r="U146" s="48"/>
      <c r="V146" s="46"/>
      <c r="W146" s="46"/>
      <c r="X146" s="46"/>
      <c r="Y146" s="46"/>
      <c r="Z146" s="46"/>
      <c r="AA146" s="46"/>
      <c r="AB146" s="46"/>
    </row>
    <row r="147" spans="1:28" x14ac:dyDescent="0.25">
      <c r="A147" s="76"/>
      <c r="B147" s="76"/>
      <c r="C147" s="50"/>
      <c r="D147" s="50"/>
      <c r="E147" s="118" t="s">
        <v>168</v>
      </c>
      <c r="F147" s="119" t="s">
        <v>11</v>
      </c>
      <c r="G147" s="117"/>
      <c r="H147" s="120">
        <f>C41</f>
        <v>0.31963141602476425</v>
      </c>
      <c r="I147" s="117"/>
      <c r="J147" s="117"/>
      <c r="K147" s="50"/>
      <c r="O147" s="48"/>
      <c r="P147" s="48"/>
      <c r="Q147" s="48"/>
      <c r="R147" s="48"/>
      <c r="S147" s="121">
        <f>H147</f>
        <v>0.31963141602476425</v>
      </c>
      <c r="T147" s="50"/>
      <c r="U147" s="48"/>
      <c r="V147" s="46"/>
      <c r="W147" s="46"/>
      <c r="X147" s="46"/>
      <c r="Y147" s="46"/>
      <c r="Z147" s="46"/>
      <c r="AA147" s="46"/>
      <c r="AB147" s="46"/>
    </row>
    <row r="148" spans="1:28" x14ac:dyDescent="0.25">
      <c r="A148" s="76"/>
      <c r="B148" s="76"/>
      <c r="C148" s="50"/>
      <c r="D148" s="50"/>
      <c r="E148" s="118"/>
      <c r="F148" s="119" t="s">
        <v>12</v>
      </c>
      <c r="G148" s="117"/>
      <c r="H148" s="117"/>
      <c r="I148" s="120">
        <f>D41</f>
        <v>0.343114857412951</v>
      </c>
      <c r="J148" s="117"/>
      <c r="K148" s="50"/>
      <c r="O148" s="48"/>
      <c r="P148" s="48"/>
      <c r="Q148" s="48"/>
      <c r="R148" s="48"/>
      <c r="S148" s="121">
        <f>I148</f>
        <v>0.343114857412951</v>
      </c>
      <c r="T148" s="50"/>
      <c r="U148" s="48"/>
      <c r="V148" s="46"/>
      <c r="W148" s="46"/>
      <c r="X148" s="46"/>
      <c r="Y148" s="46"/>
      <c r="Z148" s="46"/>
      <c r="AA148" s="46"/>
      <c r="AB148" s="46"/>
    </row>
    <row r="149" spans="1:28" x14ac:dyDescent="0.25">
      <c r="A149" s="76"/>
      <c r="B149" s="76"/>
      <c r="C149" s="50"/>
      <c r="D149" s="50"/>
      <c r="E149" s="118"/>
      <c r="F149" s="122" t="s">
        <v>13</v>
      </c>
      <c r="G149" s="117"/>
      <c r="H149" s="117"/>
      <c r="I149" s="117"/>
      <c r="J149" s="120">
        <f>E41</f>
        <v>0.32092955911098242</v>
      </c>
      <c r="K149" s="50"/>
      <c r="O149" s="48"/>
      <c r="P149" s="48"/>
      <c r="Q149" s="48"/>
      <c r="R149" s="48"/>
      <c r="S149" s="121">
        <f>J149</f>
        <v>0.32092955911098242</v>
      </c>
      <c r="T149" s="50"/>
      <c r="U149" s="48"/>
      <c r="V149" s="46"/>
      <c r="W149" s="46"/>
      <c r="X149" s="46"/>
      <c r="Y149" s="46"/>
      <c r="Z149" s="46"/>
      <c r="AA149" s="46"/>
      <c r="AB149" s="46"/>
    </row>
    <row r="150" spans="1:28" x14ac:dyDescent="0.25">
      <c r="A150" s="76"/>
      <c r="B150" s="76"/>
      <c r="C150" s="50"/>
      <c r="D150" s="50"/>
      <c r="E150" s="118"/>
      <c r="F150" s="122" t="s">
        <v>14</v>
      </c>
      <c r="G150" s="117"/>
      <c r="H150" s="117"/>
      <c r="I150" s="117"/>
      <c r="J150" s="117"/>
      <c r="K150" s="121">
        <f>F41</f>
        <v>0.32350816356017914</v>
      </c>
      <c r="O150" s="48"/>
      <c r="P150" s="48"/>
      <c r="Q150" s="48"/>
      <c r="R150" s="48"/>
      <c r="S150" s="121">
        <f>K150</f>
        <v>0.32350816356017914</v>
      </c>
      <c r="T150" s="50"/>
      <c r="U150" s="48"/>
      <c r="V150" s="46"/>
      <c r="W150" s="46"/>
      <c r="X150" s="46"/>
      <c r="Y150" s="46"/>
      <c r="Z150" s="46"/>
      <c r="AA150" s="46"/>
      <c r="AB150" s="46"/>
    </row>
    <row r="151" spans="1:28" x14ac:dyDescent="0.25">
      <c r="A151" s="76"/>
      <c r="B151" s="76"/>
      <c r="C151" s="50"/>
      <c r="D151" s="50"/>
      <c r="E151" s="118"/>
      <c r="F151" s="122" t="s">
        <v>27</v>
      </c>
      <c r="G151" s="117"/>
      <c r="H151" s="117"/>
      <c r="I151" s="117"/>
      <c r="J151" s="117"/>
      <c r="K151" s="50"/>
      <c r="L151" s="123">
        <f>G41</f>
        <v>0.17843313646497438</v>
      </c>
      <c r="O151" s="48"/>
      <c r="P151" s="48"/>
      <c r="Q151" s="48"/>
      <c r="R151" s="48"/>
      <c r="S151" s="121">
        <f>L151</f>
        <v>0.17843313646497438</v>
      </c>
      <c r="T151" s="50"/>
      <c r="U151" s="48"/>
      <c r="V151" s="46"/>
      <c r="W151" s="46"/>
      <c r="X151" s="46"/>
      <c r="Y151" s="46"/>
      <c r="Z151" s="46"/>
      <c r="AA151" s="46"/>
      <c r="AB151" s="46"/>
    </row>
    <row r="152" spans="1:28" x14ac:dyDescent="0.25">
      <c r="A152" s="76"/>
      <c r="B152" s="76"/>
      <c r="C152" s="50"/>
      <c r="D152" s="50"/>
      <c r="E152" s="118"/>
      <c r="F152" s="122" t="s">
        <v>89</v>
      </c>
      <c r="G152" s="117"/>
      <c r="H152" s="117"/>
      <c r="I152" s="117"/>
      <c r="J152" s="117"/>
      <c r="K152" s="50"/>
      <c r="M152" s="123">
        <f>H41</f>
        <v>0.27102803738317754</v>
      </c>
      <c r="O152" s="48"/>
      <c r="P152" s="48"/>
      <c r="Q152" s="123"/>
      <c r="R152" s="123"/>
      <c r="S152" s="121">
        <f>M152</f>
        <v>0.27102803738317754</v>
      </c>
      <c r="T152" s="50"/>
      <c r="U152" s="48"/>
      <c r="V152" s="46"/>
      <c r="W152" s="46"/>
      <c r="X152" s="46"/>
      <c r="Y152" s="46"/>
      <c r="Z152" s="46"/>
      <c r="AA152" s="46"/>
      <c r="AB152" s="46"/>
    </row>
    <row r="153" spans="1:28" x14ac:dyDescent="0.25">
      <c r="A153" s="76"/>
      <c r="B153" s="76"/>
      <c r="C153" s="50"/>
      <c r="D153" s="50"/>
      <c r="E153" s="118"/>
      <c r="F153" s="122" t="s">
        <v>153</v>
      </c>
      <c r="G153" s="117"/>
      <c r="H153" s="117"/>
      <c r="I153" s="117"/>
      <c r="J153" s="117"/>
      <c r="K153" s="50"/>
      <c r="M153" s="123"/>
      <c r="N153" s="123">
        <f>I41</f>
        <v>0.47531572904707231</v>
      </c>
      <c r="O153" s="123"/>
      <c r="P153" s="123"/>
      <c r="Q153" s="123"/>
      <c r="R153" s="123"/>
      <c r="S153" s="121">
        <f>N153</f>
        <v>0.47531572904707231</v>
      </c>
      <c r="T153" s="50"/>
      <c r="U153" s="48"/>
      <c r="V153" s="46"/>
      <c r="W153" s="46"/>
      <c r="X153" s="46"/>
      <c r="Y153" s="46"/>
      <c r="Z153" s="46"/>
      <c r="AA153" s="46"/>
      <c r="AB153" s="46"/>
    </row>
    <row r="154" spans="1:28" x14ac:dyDescent="0.25">
      <c r="A154" s="76"/>
      <c r="B154" s="76"/>
      <c r="C154" s="50"/>
      <c r="D154" s="50"/>
      <c r="E154" s="118"/>
      <c r="F154" s="122" t="s">
        <v>160</v>
      </c>
      <c r="G154" s="117"/>
      <c r="H154" s="117"/>
      <c r="I154" s="117"/>
      <c r="J154" s="117"/>
      <c r="K154" s="50"/>
      <c r="M154" s="123"/>
      <c r="N154" s="123"/>
      <c r="O154" s="123">
        <v>0.41882078488918989</v>
      </c>
      <c r="P154" s="123"/>
      <c r="Q154" s="123"/>
      <c r="R154" s="123"/>
      <c r="S154" s="121">
        <f>O154</f>
        <v>0.41882078488918989</v>
      </c>
      <c r="T154" s="50"/>
      <c r="U154" s="48"/>
      <c r="V154" s="46"/>
      <c r="W154" s="46"/>
      <c r="X154" s="46"/>
      <c r="Y154" s="46"/>
      <c r="Z154" s="46"/>
      <c r="AA154" s="46"/>
      <c r="AB154" s="46"/>
    </row>
    <row r="155" spans="1:28" x14ac:dyDescent="0.25">
      <c r="A155" s="76"/>
      <c r="B155" s="76"/>
      <c r="C155" s="50"/>
      <c r="D155" s="50"/>
      <c r="E155" s="118"/>
      <c r="F155" s="122" t="s">
        <v>167</v>
      </c>
      <c r="G155" s="117"/>
      <c r="H155" s="117"/>
      <c r="I155" s="117"/>
      <c r="J155" s="117"/>
      <c r="K155" s="50"/>
      <c r="M155" s="123"/>
      <c r="N155" s="123"/>
      <c r="O155" s="123"/>
      <c r="P155" s="123">
        <f>K41</f>
        <v>0.39774927395934173</v>
      </c>
      <c r="Q155" s="123"/>
      <c r="R155" s="123"/>
      <c r="S155" s="121">
        <f>P155</f>
        <v>0.39774927395934173</v>
      </c>
      <c r="T155" s="50"/>
      <c r="U155" s="48"/>
      <c r="V155" s="46"/>
      <c r="W155" s="46"/>
      <c r="X155" s="46"/>
      <c r="Y155" s="46"/>
      <c r="Z155" s="46"/>
      <c r="AA155" s="46"/>
      <c r="AB155" s="46"/>
    </row>
    <row r="156" spans="1:28" x14ac:dyDescent="0.25">
      <c r="A156" s="76"/>
      <c r="B156" s="76"/>
      <c r="C156" s="50"/>
      <c r="D156" s="50"/>
      <c r="E156" s="118"/>
      <c r="F156" s="122" t="s">
        <v>169</v>
      </c>
      <c r="G156" s="117"/>
      <c r="H156" s="117"/>
      <c r="I156" s="117"/>
      <c r="J156" s="117"/>
      <c r="K156" s="50"/>
      <c r="M156" s="123"/>
      <c r="O156" s="48"/>
      <c r="P156" s="48"/>
      <c r="Q156" s="123">
        <f>L41</f>
        <v>0.41043870296514651</v>
      </c>
      <c r="R156" s="123"/>
      <c r="S156" s="123">
        <f>Q156</f>
        <v>0.41043870296514651</v>
      </c>
      <c r="T156" s="50"/>
      <c r="U156" s="48"/>
      <c r="V156" s="46"/>
      <c r="W156" s="46"/>
      <c r="X156" s="46"/>
      <c r="Y156" s="46"/>
      <c r="Z156" s="46"/>
      <c r="AA156" s="46"/>
      <c r="AB156" s="46"/>
    </row>
    <row r="157" spans="1:28" x14ac:dyDescent="0.25">
      <c r="A157" s="76"/>
      <c r="B157" s="76"/>
      <c r="C157" s="50"/>
      <c r="D157" s="50"/>
      <c r="E157" s="118"/>
      <c r="F157" s="122" t="s">
        <v>170</v>
      </c>
      <c r="G157" s="117"/>
      <c r="H157" s="117"/>
      <c r="I157" s="117"/>
      <c r="J157" s="117"/>
      <c r="K157" s="50"/>
      <c r="M157" s="123"/>
      <c r="O157" s="48"/>
      <c r="P157" s="48"/>
      <c r="Q157" s="123"/>
      <c r="R157" s="123">
        <f>M41</f>
        <v>0.43719491859442744</v>
      </c>
      <c r="S157" s="121">
        <f>R157</f>
        <v>0.43719491859442744</v>
      </c>
      <c r="T157" s="50"/>
      <c r="U157" s="48"/>
      <c r="V157" s="46"/>
      <c r="W157" s="46"/>
      <c r="X157" s="46"/>
      <c r="Y157" s="46"/>
      <c r="Z157" s="46"/>
      <c r="AA157" s="46"/>
      <c r="AB157" s="46"/>
    </row>
    <row r="158" spans="1:28" x14ac:dyDescent="0.25">
      <c r="A158" s="46"/>
      <c r="B158" s="46"/>
      <c r="C158" s="48"/>
      <c r="E158" s="124"/>
      <c r="F158" s="122"/>
      <c r="G158" s="117"/>
      <c r="H158" s="117"/>
      <c r="I158" s="117"/>
      <c r="J158" s="117"/>
      <c r="K158" s="50"/>
      <c r="L158" s="50"/>
      <c r="M158" s="50"/>
      <c r="O158" s="48"/>
      <c r="P158" s="48"/>
      <c r="Q158" s="50"/>
      <c r="R158" s="50"/>
      <c r="S158" s="50"/>
      <c r="T158" s="48"/>
      <c r="U158" s="48"/>
      <c r="V158" s="46"/>
      <c r="W158" s="46"/>
      <c r="X158" s="46"/>
      <c r="Y158" s="46"/>
      <c r="Z158" s="46"/>
      <c r="AA158" s="46"/>
      <c r="AB158" s="46"/>
    </row>
    <row r="159" spans="1:28" x14ac:dyDescent="0.25">
      <c r="A159" s="46"/>
      <c r="B159" s="46"/>
      <c r="C159" s="48"/>
      <c r="E159" s="118" t="s">
        <v>22</v>
      </c>
      <c r="F159" s="119" t="s">
        <v>11</v>
      </c>
      <c r="G159" s="117"/>
      <c r="H159" s="120">
        <f>C42</f>
        <v>0.10568031704095113</v>
      </c>
      <c r="I159" s="117"/>
      <c r="J159" s="117"/>
      <c r="K159" s="50"/>
      <c r="L159" s="50"/>
      <c r="M159" s="50"/>
      <c r="O159" s="48"/>
      <c r="P159" s="48"/>
      <c r="Q159" s="50"/>
      <c r="R159" s="50"/>
      <c r="S159" s="121">
        <f>H159</f>
        <v>0.10568031704095113</v>
      </c>
      <c r="T159" s="48"/>
      <c r="U159" s="48"/>
      <c r="V159" s="46"/>
      <c r="W159" s="46"/>
      <c r="X159" s="46"/>
      <c r="Y159" s="46"/>
      <c r="Z159" s="46"/>
      <c r="AA159" s="46"/>
      <c r="AB159" s="46"/>
    </row>
    <row r="160" spans="1:28" x14ac:dyDescent="0.25">
      <c r="A160" s="46"/>
      <c r="B160" s="46"/>
      <c r="C160" s="48"/>
      <c r="E160" s="118"/>
      <c r="F160" s="119" t="s">
        <v>12</v>
      </c>
      <c r="G160" s="117"/>
      <c r="H160" s="117"/>
      <c r="I160" s="120">
        <f>D42</f>
        <v>0.11816849816849817</v>
      </c>
      <c r="J160" s="117"/>
      <c r="K160" s="50"/>
      <c r="L160" s="50"/>
      <c r="M160" s="50"/>
      <c r="O160" s="48"/>
      <c r="P160" s="48"/>
      <c r="Q160" s="50"/>
      <c r="R160" s="50"/>
      <c r="S160" s="121">
        <f>I160</f>
        <v>0.11816849816849817</v>
      </c>
      <c r="T160" s="48"/>
      <c r="U160" s="48"/>
      <c r="V160" s="46"/>
      <c r="W160" s="46"/>
      <c r="X160" s="46"/>
      <c r="Y160" s="46"/>
      <c r="Z160" s="46"/>
      <c r="AA160" s="46"/>
      <c r="AB160" s="46"/>
    </row>
    <row r="161" spans="1:28" x14ac:dyDescent="0.25">
      <c r="A161" s="46"/>
      <c r="B161" s="46"/>
      <c r="C161" s="48"/>
      <c r="E161" s="118"/>
      <c r="F161" s="122" t="s">
        <v>13</v>
      </c>
      <c r="G161" s="117"/>
      <c r="H161" s="117"/>
      <c r="I161" s="117"/>
      <c r="J161" s="120">
        <f>E42</f>
        <v>0.2401017282238021</v>
      </c>
      <c r="K161" s="50"/>
      <c r="M161" s="121"/>
      <c r="O161" s="48"/>
      <c r="P161" s="48"/>
      <c r="Q161" s="121"/>
      <c r="R161" s="121"/>
      <c r="S161" s="121">
        <f>J161</f>
        <v>0.2401017282238021</v>
      </c>
      <c r="T161" s="48"/>
      <c r="U161" s="48"/>
      <c r="V161" s="46"/>
      <c r="W161" s="46"/>
      <c r="X161" s="46"/>
      <c r="Y161" s="46"/>
      <c r="Z161" s="46"/>
      <c r="AA161" s="46"/>
      <c r="AB161" s="46"/>
    </row>
    <row r="162" spans="1:28" x14ac:dyDescent="0.25">
      <c r="A162" s="46"/>
      <c r="B162" s="46"/>
      <c r="C162" s="48"/>
      <c r="E162" s="118"/>
      <c r="F162" s="122" t="s">
        <v>14</v>
      </c>
      <c r="G162" s="117"/>
      <c r="H162" s="117"/>
      <c r="I162" s="117"/>
      <c r="J162" s="117"/>
      <c r="K162" s="121">
        <f>F42</f>
        <v>0.1538204161090157</v>
      </c>
      <c r="L162" s="121"/>
      <c r="M162" s="121"/>
      <c r="O162" s="48"/>
      <c r="P162" s="48"/>
      <c r="Q162" s="121"/>
      <c r="R162" s="121"/>
      <c r="S162" s="121">
        <f>K162</f>
        <v>0.1538204161090157</v>
      </c>
      <c r="T162" s="48"/>
      <c r="U162" s="48"/>
      <c r="V162" s="46"/>
      <c r="W162" s="46"/>
      <c r="X162" s="46"/>
      <c r="Y162" s="46"/>
      <c r="Z162" s="46"/>
      <c r="AA162" s="46"/>
      <c r="AB162" s="46"/>
    </row>
    <row r="163" spans="1:28" x14ac:dyDescent="0.25">
      <c r="A163" s="46"/>
      <c r="B163" s="46"/>
      <c r="C163" s="48"/>
      <c r="E163" s="118"/>
      <c r="F163" s="122" t="s">
        <v>27</v>
      </c>
      <c r="G163" s="117"/>
      <c r="H163" s="117"/>
      <c r="I163" s="117"/>
      <c r="J163" s="117"/>
      <c r="K163" s="50"/>
      <c r="L163" s="121">
        <f>G42</f>
        <v>0.17240210205119511</v>
      </c>
      <c r="M163" s="50"/>
      <c r="O163" s="48"/>
      <c r="P163" s="48"/>
      <c r="Q163" s="50"/>
      <c r="R163" s="50"/>
      <c r="S163" s="121">
        <f>L163</f>
        <v>0.17240210205119511</v>
      </c>
      <c r="T163" s="48"/>
      <c r="U163" s="48"/>
      <c r="V163" s="46"/>
      <c r="W163" s="46"/>
      <c r="X163" s="46"/>
      <c r="Y163" s="46"/>
      <c r="Z163" s="46"/>
      <c r="AA163" s="46"/>
      <c r="AB163" s="46"/>
    </row>
    <row r="164" spans="1:28" x14ac:dyDescent="0.25">
      <c r="A164" s="46"/>
      <c r="B164" s="46"/>
      <c r="C164" s="48"/>
      <c r="E164" s="118"/>
      <c r="F164" s="122" t="s">
        <v>89</v>
      </c>
      <c r="G164" s="117"/>
      <c r="H164" s="117"/>
      <c r="I164" s="117"/>
      <c r="J164" s="117"/>
      <c r="K164" s="50"/>
      <c r="L164" s="50"/>
      <c r="M164" s="121">
        <f>H42</f>
        <v>0.23663126513881125</v>
      </c>
      <c r="O164" s="48"/>
      <c r="P164" s="48"/>
      <c r="Q164" s="121"/>
      <c r="R164" s="121"/>
      <c r="S164" s="121">
        <f>M164</f>
        <v>0.23663126513881125</v>
      </c>
      <c r="T164" s="48"/>
      <c r="U164" s="48"/>
      <c r="V164" s="46"/>
      <c r="W164" s="46"/>
      <c r="X164" s="46"/>
      <c r="Y164" s="46"/>
      <c r="Z164" s="46"/>
      <c r="AA164" s="46"/>
      <c r="AB164" s="46"/>
    </row>
    <row r="165" spans="1:28" x14ac:dyDescent="0.25">
      <c r="A165" s="46"/>
      <c r="B165" s="76"/>
      <c r="C165" s="50"/>
      <c r="D165" s="50"/>
      <c r="E165" s="118"/>
      <c r="F165" s="122" t="s">
        <v>153</v>
      </c>
      <c r="G165" s="117"/>
      <c r="H165" s="117"/>
      <c r="I165" s="117"/>
      <c r="J165" s="117"/>
      <c r="K165" s="50"/>
      <c r="L165" s="50"/>
      <c r="M165" s="121"/>
      <c r="N165" s="123">
        <f>I42</f>
        <v>0.33480240928456001</v>
      </c>
      <c r="O165" s="123"/>
      <c r="P165" s="123"/>
      <c r="Q165" s="121"/>
      <c r="R165" s="121"/>
      <c r="S165" s="121">
        <f>N165</f>
        <v>0.33480240928456001</v>
      </c>
      <c r="T165" s="50"/>
      <c r="U165" s="48"/>
      <c r="V165" s="46"/>
      <c r="W165" s="46"/>
      <c r="X165" s="46"/>
      <c r="Y165" s="46"/>
      <c r="Z165" s="46"/>
      <c r="AA165" s="46"/>
      <c r="AB165" s="46"/>
    </row>
    <row r="166" spans="1:28" x14ac:dyDescent="0.25">
      <c r="A166" s="46"/>
      <c r="B166" s="76"/>
      <c r="C166" s="50"/>
      <c r="D166" s="50"/>
      <c r="E166" s="118"/>
      <c r="F166" s="122" t="s">
        <v>160</v>
      </c>
      <c r="G166" s="117"/>
      <c r="H166" s="117"/>
      <c r="I166" s="117"/>
      <c r="J166" s="117"/>
      <c r="K166" s="50"/>
      <c r="L166" s="50"/>
      <c r="M166" s="121"/>
      <c r="N166" s="123"/>
      <c r="O166" s="121">
        <v>0.33911990310859913</v>
      </c>
      <c r="P166" s="121"/>
      <c r="Q166" s="121"/>
      <c r="R166" s="121"/>
      <c r="S166" s="121">
        <f>O166</f>
        <v>0.33911990310859913</v>
      </c>
      <c r="T166" s="50"/>
      <c r="U166" s="48"/>
      <c r="V166" s="46"/>
      <c r="W166" s="46"/>
      <c r="X166" s="46"/>
      <c r="Y166" s="46"/>
      <c r="Z166" s="46"/>
      <c r="AA166" s="46"/>
      <c r="AB166" s="46"/>
    </row>
    <row r="167" spans="1:28" x14ac:dyDescent="0.25">
      <c r="A167" s="46"/>
      <c r="B167" s="46"/>
      <c r="C167" s="50"/>
      <c r="D167" s="50"/>
      <c r="E167" s="118"/>
      <c r="F167" s="122" t="s">
        <v>167</v>
      </c>
      <c r="G167" s="117"/>
      <c r="H167" s="117"/>
      <c r="I167" s="117"/>
      <c r="J167" s="117"/>
      <c r="K167" s="50"/>
      <c r="L167" s="50"/>
      <c r="M167" s="121"/>
      <c r="N167" s="123"/>
      <c r="O167" s="121"/>
      <c r="P167" s="121">
        <f>K42</f>
        <v>0.43779869659666909</v>
      </c>
      <c r="Q167" s="121"/>
      <c r="R167" s="121"/>
      <c r="S167" s="121">
        <f>P167</f>
        <v>0.43779869659666909</v>
      </c>
      <c r="T167" s="48"/>
      <c r="U167" s="48"/>
      <c r="V167" s="46"/>
      <c r="W167" s="46"/>
      <c r="X167" s="46"/>
      <c r="Y167" s="46"/>
      <c r="Z167" s="46"/>
      <c r="AA167" s="46"/>
      <c r="AB167" s="46"/>
    </row>
    <row r="168" spans="1:28" x14ac:dyDescent="0.25">
      <c r="A168" s="46"/>
      <c r="B168" s="46"/>
      <c r="C168" s="48"/>
      <c r="E168" s="124"/>
      <c r="F168" s="122" t="s">
        <v>169</v>
      </c>
      <c r="G168" s="117"/>
      <c r="H168" s="117"/>
      <c r="I168" s="117"/>
      <c r="J168" s="117"/>
      <c r="K168" s="50"/>
      <c r="L168" s="50"/>
      <c r="M168" s="121"/>
      <c r="O168" s="48"/>
      <c r="P168" s="48"/>
      <c r="Q168" s="123">
        <f>L42</f>
        <v>0.42127013578476852</v>
      </c>
      <c r="R168" s="121"/>
      <c r="S168" s="123">
        <f>Q168</f>
        <v>0.42127013578476852</v>
      </c>
      <c r="T168" s="48"/>
      <c r="U168" s="48"/>
      <c r="V168" s="46"/>
      <c r="W168" s="46"/>
      <c r="X168" s="46"/>
      <c r="Y168" s="46"/>
      <c r="Z168" s="46"/>
      <c r="AA168" s="46"/>
      <c r="AB168" s="46"/>
    </row>
    <row r="169" spans="1:28" x14ac:dyDescent="0.25">
      <c r="A169" s="46"/>
      <c r="B169" s="46"/>
      <c r="C169" s="48"/>
      <c r="E169" s="124"/>
      <c r="F169" s="122" t="s">
        <v>170</v>
      </c>
      <c r="G169" s="117"/>
      <c r="H169" s="117"/>
      <c r="I169" s="117"/>
      <c r="J169" s="117"/>
      <c r="K169" s="50"/>
      <c r="L169" s="50"/>
      <c r="M169" s="121"/>
      <c r="O169" s="48"/>
      <c r="P169" s="48"/>
      <c r="Q169" s="121"/>
      <c r="R169" s="121">
        <f>M42</f>
        <v>0.40958005249343832</v>
      </c>
      <c r="S169" s="121">
        <f>R169</f>
        <v>0.40958005249343832</v>
      </c>
      <c r="T169" s="48"/>
      <c r="U169" s="48"/>
      <c r="V169" s="46"/>
      <c r="W169" s="46"/>
      <c r="X169" s="46"/>
      <c r="Y169" s="46"/>
      <c r="Z169" s="46"/>
      <c r="AA169" s="46"/>
      <c r="AB169" s="46"/>
    </row>
    <row r="170" spans="1:28" x14ac:dyDescent="0.25">
      <c r="A170" s="46"/>
      <c r="B170" s="46"/>
      <c r="C170" s="48"/>
      <c r="E170" s="118"/>
      <c r="F170" s="122"/>
      <c r="G170" s="117"/>
      <c r="H170" s="117"/>
      <c r="I170" s="117"/>
      <c r="J170" s="117"/>
      <c r="K170" s="50"/>
      <c r="O170" s="48"/>
      <c r="P170" s="48"/>
      <c r="Q170" s="48"/>
      <c r="R170" s="48"/>
      <c r="S170" s="121"/>
      <c r="T170" s="48"/>
      <c r="U170" s="48"/>
      <c r="V170" s="46"/>
      <c r="W170" s="46"/>
      <c r="X170" s="46"/>
      <c r="Y170" s="46"/>
      <c r="Z170" s="46"/>
      <c r="AA170" s="46"/>
      <c r="AB170" s="46"/>
    </row>
    <row r="171" spans="1:28" x14ac:dyDescent="0.25">
      <c r="A171" s="46"/>
      <c r="B171" s="46"/>
      <c r="C171" s="48"/>
      <c r="E171" s="117" t="s">
        <v>29</v>
      </c>
      <c r="F171" s="122" t="s">
        <v>27</v>
      </c>
      <c r="G171" s="117"/>
      <c r="H171" s="117"/>
      <c r="I171" s="117"/>
      <c r="J171" s="117"/>
      <c r="K171" s="50"/>
      <c r="L171" s="123">
        <f>G43</f>
        <v>0.32668496084599424</v>
      </c>
      <c r="O171" s="48"/>
      <c r="P171" s="48"/>
      <c r="Q171" s="48"/>
      <c r="R171" s="48"/>
      <c r="S171" s="121">
        <f>L171</f>
        <v>0.32668496084599424</v>
      </c>
      <c r="T171" s="48"/>
      <c r="U171" s="48"/>
      <c r="V171" s="46"/>
      <c r="W171" s="46"/>
      <c r="X171" s="46"/>
      <c r="Y171" s="46"/>
      <c r="Z171" s="46"/>
      <c r="AA171" s="46"/>
      <c r="AB171" s="46"/>
    </row>
    <row r="172" spans="1:28" x14ac:dyDescent="0.25">
      <c r="A172" s="46"/>
      <c r="B172" s="46"/>
      <c r="C172" s="48"/>
      <c r="E172" s="117"/>
      <c r="F172" s="122" t="s">
        <v>89</v>
      </c>
      <c r="G172" s="117"/>
      <c r="H172" s="117"/>
      <c r="I172" s="117"/>
      <c r="J172" s="117"/>
      <c r="K172" s="50"/>
      <c r="M172" s="123">
        <f>H43</f>
        <v>0.48413572214993494</v>
      </c>
      <c r="O172" s="48"/>
      <c r="P172" s="48"/>
      <c r="Q172" s="123"/>
      <c r="R172" s="123"/>
      <c r="S172" s="121">
        <f>M172</f>
        <v>0.48413572214993494</v>
      </c>
      <c r="T172" s="48"/>
      <c r="U172" s="48"/>
      <c r="V172" s="46"/>
      <c r="W172" s="46"/>
      <c r="X172" s="46"/>
      <c r="Y172" s="46"/>
      <c r="Z172" s="46"/>
      <c r="AA172" s="46"/>
      <c r="AB172" s="46"/>
    </row>
    <row r="173" spans="1:28" x14ac:dyDescent="0.25">
      <c r="A173" s="46"/>
      <c r="B173" s="46"/>
      <c r="C173" s="48"/>
      <c r="E173" s="117"/>
      <c r="F173" s="122" t="s">
        <v>153</v>
      </c>
      <c r="G173" s="117"/>
      <c r="H173" s="117"/>
      <c r="I173" s="117"/>
      <c r="J173" s="117"/>
      <c r="K173" s="50"/>
      <c r="M173" s="123"/>
      <c r="N173" s="123">
        <f>I43</f>
        <v>0.61624762095562458</v>
      </c>
      <c r="O173" s="123"/>
      <c r="P173" s="123"/>
      <c r="Q173" s="123"/>
      <c r="R173" s="123"/>
      <c r="S173" s="121">
        <f>N173</f>
        <v>0.61624762095562458</v>
      </c>
      <c r="T173" s="48"/>
      <c r="U173" s="48"/>
      <c r="V173" s="46"/>
      <c r="W173" s="46"/>
      <c r="X173" s="46"/>
      <c r="Y173" s="46"/>
      <c r="Z173" s="46"/>
      <c r="AA173" s="46"/>
      <c r="AB173" s="46"/>
    </row>
    <row r="174" spans="1:28" x14ac:dyDescent="0.25">
      <c r="A174" s="46"/>
      <c r="B174" s="46"/>
      <c r="C174" s="48"/>
      <c r="E174" s="117"/>
      <c r="F174" s="122" t="s">
        <v>160</v>
      </c>
      <c r="G174" s="117"/>
      <c r="H174" s="117"/>
      <c r="I174" s="117"/>
      <c r="J174" s="117"/>
      <c r="K174" s="50"/>
      <c r="M174" s="123"/>
      <c r="N174" s="123"/>
      <c r="O174" s="123">
        <v>0.61865069028392805</v>
      </c>
      <c r="P174" s="123"/>
      <c r="Q174" s="123"/>
      <c r="R174" s="123"/>
      <c r="S174" s="121">
        <f>O174</f>
        <v>0.61865069028392805</v>
      </c>
      <c r="T174" s="48"/>
      <c r="U174" s="48"/>
      <c r="V174" s="46"/>
      <c r="W174" s="46"/>
      <c r="X174" s="46"/>
      <c r="Y174" s="46"/>
      <c r="Z174" s="46"/>
      <c r="AA174" s="46"/>
      <c r="AB174" s="46"/>
    </row>
    <row r="175" spans="1:28" x14ac:dyDescent="0.25">
      <c r="A175" s="46"/>
      <c r="B175" s="46"/>
      <c r="C175" s="48"/>
      <c r="E175" s="117"/>
      <c r="F175" s="122" t="s">
        <v>167</v>
      </c>
      <c r="G175" s="117"/>
      <c r="H175" s="117"/>
      <c r="I175" s="117"/>
      <c r="J175" s="117"/>
      <c r="K175" s="50"/>
      <c r="M175" s="123"/>
      <c r="N175" s="123"/>
      <c r="O175" s="123"/>
      <c r="P175" s="123">
        <f>K43</f>
        <v>0.51120399396261462</v>
      </c>
      <c r="Q175" s="123"/>
      <c r="R175" s="123"/>
      <c r="S175" s="121">
        <f>P175</f>
        <v>0.51120399396261462</v>
      </c>
      <c r="T175" s="48"/>
      <c r="U175" s="48"/>
      <c r="V175" s="46"/>
      <c r="W175" s="46"/>
      <c r="X175" s="46"/>
      <c r="Y175" s="46"/>
      <c r="Z175" s="46"/>
      <c r="AA175" s="46"/>
      <c r="AB175" s="46"/>
    </row>
    <row r="176" spans="1:28" x14ac:dyDescent="0.25">
      <c r="A176" s="46"/>
      <c r="B176" s="46"/>
      <c r="C176" s="48"/>
      <c r="E176" s="126"/>
      <c r="F176" s="122" t="s">
        <v>169</v>
      </c>
      <c r="G176" s="117"/>
      <c r="H176" s="117"/>
      <c r="I176" s="117"/>
      <c r="J176" s="117"/>
      <c r="K176" s="50"/>
      <c r="M176" s="123"/>
      <c r="O176" s="48"/>
      <c r="P176" s="48"/>
      <c r="Q176" s="123">
        <f>L43</f>
        <v>0.53892371995820276</v>
      </c>
      <c r="R176" s="123"/>
      <c r="S176" s="123">
        <f>Q176</f>
        <v>0.53892371995820276</v>
      </c>
      <c r="T176" s="48"/>
      <c r="U176" s="48"/>
      <c r="V176" s="46"/>
      <c r="W176" s="46"/>
      <c r="X176" s="46"/>
      <c r="Y176" s="46"/>
      <c r="Z176" s="46"/>
      <c r="AA176" s="46"/>
      <c r="AB176" s="46"/>
    </row>
    <row r="177" spans="1:28" x14ac:dyDescent="0.25">
      <c r="A177" s="46"/>
      <c r="B177" s="46"/>
      <c r="C177" s="48"/>
      <c r="E177" s="126"/>
      <c r="F177" s="122" t="s">
        <v>170</v>
      </c>
      <c r="G177" s="117"/>
      <c r="H177" s="117"/>
      <c r="I177" s="117"/>
      <c r="J177" s="117"/>
      <c r="K177" s="50"/>
      <c r="M177" s="123"/>
      <c r="O177" s="48"/>
      <c r="P177" s="48"/>
      <c r="Q177" s="123"/>
      <c r="R177" s="123">
        <f>M43</f>
        <v>0.49706580097390435</v>
      </c>
      <c r="S177" s="121">
        <f>R177</f>
        <v>0.49706580097390435</v>
      </c>
      <c r="T177" s="48"/>
      <c r="U177" s="48"/>
      <c r="V177" s="46"/>
      <c r="W177" s="46"/>
      <c r="X177" s="46"/>
      <c r="Y177" s="46"/>
      <c r="Z177" s="46"/>
      <c r="AA177" s="46"/>
      <c r="AB177" s="46"/>
    </row>
    <row r="178" spans="1:28" x14ac:dyDescent="0.25">
      <c r="A178" s="46"/>
      <c r="B178" s="46"/>
      <c r="C178" s="48"/>
      <c r="O178" s="48"/>
      <c r="P178" s="48"/>
      <c r="Q178" s="48"/>
      <c r="R178" s="48"/>
      <c r="S178" s="48"/>
      <c r="T178" s="48"/>
      <c r="U178" s="48"/>
      <c r="V178" s="46"/>
      <c r="W178" s="46"/>
      <c r="X178" s="46"/>
      <c r="Y178" s="46"/>
      <c r="Z178" s="46"/>
      <c r="AA178" s="46"/>
      <c r="AB178" s="46"/>
    </row>
    <row r="179" spans="1:28" x14ac:dyDescent="0.25">
      <c r="A179" s="46"/>
      <c r="B179" s="46"/>
      <c r="C179" s="48"/>
      <c r="E179" s="118" t="s">
        <v>23</v>
      </c>
      <c r="F179" s="119" t="s">
        <v>11</v>
      </c>
      <c r="G179" s="117"/>
      <c r="H179" s="120">
        <f>C45</f>
        <v>0.42762299940723175</v>
      </c>
      <c r="I179" s="117"/>
      <c r="J179" s="117"/>
      <c r="K179" s="50"/>
      <c r="L179" s="50"/>
      <c r="M179" s="50"/>
      <c r="O179" s="48"/>
      <c r="P179" s="48"/>
      <c r="Q179" s="50"/>
      <c r="R179" s="50"/>
      <c r="S179" s="121">
        <f>H179</f>
        <v>0.42762299940723175</v>
      </c>
      <c r="T179" s="48"/>
      <c r="U179" s="48"/>
      <c r="V179" s="46"/>
      <c r="W179" s="46"/>
      <c r="X179" s="46"/>
      <c r="Y179" s="46"/>
      <c r="Z179" s="46"/>
      <c r="AA179" s="46"/>
      <c r="AB179" s="46"/>
    </row>
    <row r="180" spans="1:28" x14ac:dyDescent="0.25">
      <c r="A180" s="46"/>
      <c r="B180" s="46"/>
      <c r="C180" s="48"/>
      <c r="E180" s="118"/>
      <c r="F180" s="119" t="s">
        <v>12</v>
      </c>
      <c r="G180" s="117"/>
      <c r="H180" s="117"/>
      <c r="I180" s="120">
        <f>D45</f>
        <v>0.4271817676486937</v>
      </c>
      <c r="J180" s="117"/>
      <c r="K180" s="50"/>
      <c r="M180" s="121"/>
      <c r="O180" s="48"/>
      <c r="P180" s="48"/>
      <c r="Q180" s="121"/>
      <c r="R180" s="121"/>
      <c r="S180" s="121">
        <f>I180</f>
        <v>0.4271817676486937</v>
      </c>
      <c r="T180" s="48"/>
      <c r="U180" s="48"/>
      <c r="V180" s="46"/>
      <c r="W180" s="46"/>
      <c r="X180" s="46"/>
      <c r="Y180" s="46"/>
      <c r="Z180" s="46"/>
      <c r="AA180" s="46"/>
      <c r="AB180" s="46"/>
    </row>
    <row r="181" spans="1:28" x14ac:dyDescent="0.25">
      <c r="A181" s="46"/>
      <c r="B181" s="46"/>
      <c r="C181" s="48"/>
      <c r="E181" s="118"/>
      <c r="F181" s="122" t="s">
        <v>13</v>
      </c>
      <c r="G181" s="117"/>
      <c r="H181" s="117"/>
      <c r="I181" s="117"/>
      <c r="J181" s="120">
        <f>E45</f>
        <v>0.44702026945017598</v>
      </c>
      <c r="K181" s="50"/>
      <c r="L181" s="121"/>
      <c r="M181" s="121"/>
      <c r="O181" s="48"/>
      <c r="P181" s="48"/>
      <c r="Q181" s="121"/>
      <c r="R181" s="121"/>
      <c r="S181" s="121">
        <f>J181</f>
        <v>0.44702026945017598</v>
      </c>
      <c r="T181" s="48"/>
      <c r="U181" s="48"/>
      <c r="V181" s="46"/>
      <c r="W181" s="46"/>
      <c r="X181" s="46"/>
      <c r="Y181" s="46"/>
      <c r="Z181" s="46"/>
      <c r="AA181" s="46"/>
      <c r="AB181" s="46"/>
    </row>
    <row r="182" spans="1:28" x14ac:dyDescent="0.25">
      <c r="A182" s="46"/>
      <c r="B182" s="46"/>
      <c r="C182" s="48"/>
      <c r="E182" s="118"/>
      <c r="F182" s="122" t="s">
        <v>14</v>
      </c>
      <c r="G182" s="117"/>
      <c r="H182" s="117"/>
      <c r="I182" s="117"/>
      <c r="J182" s="117"/>
      <c r="K182" s="121">
        <f>F45</f>
        <v>0.29086901032602391</v>
      </c>
      <c r="L182" s="50"/>
      <c r="M182" s="50"/>
      <c r="O182" s="48"/>
      <c r="P182" s="48"/>
      <c r="Q182" s="50"/>
      <c r="R182" s="50"/>
      <c r="S182" s="121">
        <f>K182</f>
        <v>0.29086901032602391</v>
      </c>
      <c r="T182" s="48"/>
      <c r="U182" s="48"/>
      <c r="V182" s="46"/>
      <c r="W182" s="46"/>
      <c r="X182" s="46"/>
      <c r="Y182" s="46"/>
      <c r="Z182" s="46"/>
      <c r="AA182" s="46"/>
      <c r="AB182" s="46"/>
    </row>
    <row r="183" spans="1:28" x14ac:dyDescent="0.25">
      <c r="A183" s="46"/>
      <c r="B183" s="46"/>
      <c r="C183" s="48"/>
      <c r="E183" s="118"/>
      <c r="F183" s="122" t="s">
        <v>27</v>
      </c>
      <c r="G183" s="117"/>
      <c r="H183" s="117"/>
      <c r="I183" s="117"/>
      <c r="J183" s="117"/>
      <c r="K183" s="50"/>
      <c r="L183" s="121">
        <f>G45</f>
        <v>0.24369303922863558</v>
      </c>
      <c r="M183" s="50"/>
      <c r="O183" s="48"/>
      <c r="P183" s="48"/>
      <c r="Q183" s="50"/>
      <c r="R183" s="50"/>
      <c r="S183" s="121">
        <f>L183</f>
        <v>0.24369303922863558</v>
      </c>
      <c r="T183" s="48"/>
      <c r="U183" s="48"/>
      <c r="V183" s="46"/>
      <c r="W183" s="46"/>
      <c r="X183" s="46"/>
      <c r="Y183" s="46"/>
      <c r="Z183" s="46"/>
      <c r="AA183" s="46"/>
      <c r="AB183" s="46"/>
    </row>
    <row r="184" spans="1:28" x14ac:dyDescent="0.25">
      <c r="A184" s="46"/>
      <c r="B184" s="46"/>
      <c r="C184" s="48"/>
      <c r="E184" s="118"/>
      <c r="F184" s="122" t="s">
        <v>89</v>
      </c>
      <c r="G184" s="117"/>
      <c r="H184" s="117"/>
      <c r="I184" s="117"/>
      <c r="J184" s="117"/>
      <c r="K184" s="50"/>
      <c r="L184" s="50"/>
      <c r="M184" s="121">
        <f>H45</f>
        <v>0.34872697724810403</v>
      </c>
      <c r="O184" s="48"/>
      <c r="P184" s="48"/>
      <c r="Q184" s="121"/>
      <c r="R184" s="121"/>
      <c r="S184" s="121">
        <f>M184</f>
        <v>0.34872697724810403</v>
      </c>
      <c r="T184" s="48"/>
      <c r="U184" s="48"/>
      <c r="V184" s="46"/>
      <c r="W184" s="46"/>
      <c r="X184" s="46"/>
      <c r="Y184" s="46"/>
      <c r="Z184" s="46"/>
      <c r="AA184" s="46"/>
      <c r="AB184" s="46"/>
    </row>
    <row r="185" spans="1:28" x14ac:dyDescent="0.25">
      <c r="A185" s="46"/>
      <c r="B185" s="46"/>
      <c r="C185" s="48"/>
      <c r="E185" s="118"/>
      <c r="F185" s="122" t="s">
        <v>153</v>
      </c>
      <c r="G185" s="117"/>
      <c r="H185" s="117"/>
      <c r="I185" s="117"/>
      <c r="J185" s="117"/>
      <c r="K185" s="50"/>
      <c r="L185" s="50"/>
      <c r="M185" s="121"/>
      <c r="N185" s="123">
        <f>I45</f>
        <v>0.48042998897464168</v>
      </c>
      <c r="O185" s="123"/>
      <c r="P185" s="123"/>
      <c r="Q185" s="121"/>
      <c r="R185" s="121"/>
      <c r="S185" s="121">
        <f>N185</f>
        <v>0.48042998897464168</v>
      </c>
      <c r="T185" s="48"/>
      <c r="U185" s="48"/>
      <c r="V185" s="46"/>
      <c r="W185" s="46"/>
      <c r="X185" s="46"/>
      <c r="Y185" s="46"/>
      <c r="Z185" s="46"/>
      <c r="AA185" s="46"/>
      <c r="AB185" s="46"/>
    </row>
    <row r="186" spans="1:28" x14ac:dyDescent="0.25">
      <c r="A186" s="46"/>
      <c r="B186" s="46"/>
      <c r="C186" s="48"/>
      <c r="E186" s="118"/>
      <c r="F186" s="122" t="s">
        <v>160</v>
      </c>
      <c r="G186" s="117"/>
      <c r="H186" s="117"/>
      <c r="I186" s="117"/>
      <c r="J186" s="117"/>
      <c r="K186" s="50"/>
      <c r="L186" s="50"/>
      <c r="M186" s="121"/>
      <c r="N186" s="123"/>
      <c r="O186" s="123">
        <v>0.41641198044009781</v>
      </c>
      <c r="P186" s="123"/>
      <c r="Q186" s="121"/>
      <c r="R186" s="121"/>
      <c r="S186" s="121">
        <f>O186</f>
        <v>0.41641198044009781</v>
      </c>
      <c r="T186" s="48"/>
      <c r="U186" s="48"/>
      <c r="V186" s="46"/>
      <c r="W186" s="46"/>
      <c r="X186" s="46"/>
      <c r="Y186" s="46"/>
      <c r="Z186" s="46"/>
      <c r="AA186" s="46"/>
      <c r="AB186" s="46"/>
    </row>
    <row r="187" spans="1:28" x14ac:dyDescent="0.25">
      <c r="A187" s="46"/>
      <c r="B187" s="46"/>
      <c r="C187" s="48"/>
      <c r="E187" s="118"/>
      <c r="F187" s="122" t="s">
        <v>167</v>
      </c>
      <c r="G187" s="117"/>
      <c r="H187" s="117"/>
      <c r="I187" s="117"/>
      <c r="J187" s="117"/>
      <c r="K187" s="50"/>
      <c r="L187" s="50"/>
      <c r="M187" s="121"/>
      <c r="N187" s="123"/>
      <c r="O187" s="123"/>
      <c r="P187" s="123">
        <f>K45</f>
        <v>0.4454101860323269</v>
      </c>
      <c r="Q187" s="121"/>
      <c r="R187" s="121"/>
      <c r="S187" s="121">
        <f>P187</f>
        <v>0.4454101860323269</v>
      </c>
      <c r="T187" s="48"/>
      <c r="U187" s="48"/>
      <c r="V187" s="46"/>
      <c r="W187" s="46"/>
      <c r="X187" s="46"/>
      <c r="Y187" s="46"/>
      <c r="Z187" s="46"/>
      <c r="AA187" s="46"/>
      <c r="AB187" s="46"/>
    </row>
    <row r="188" spans="1:28" x14ac:dyDescent="0.25">
      <c r="A188" s="46"/>
      <c r="B188" s="46"/>
      <c r="C188" s="48"/>
      <c r="E188" s="124"/>
      <c r="F188" s="122" t="s">
        <v>169</v>
      </c>
      <c r="G188" s="117"/>
      <c r="H188" s="117"/>
      <c r="I188" s="117"/>
      <c r="J188" s="117"/>
      <c r="K188" s="50"/>
      <c r="L188" s="50"/>
      <c r="M188" s="121"/>
      <c r="O188" s="48"/>
      <c r="P188" s="48"/>
      <c r="Q188" s="123">
        <f>L45</f>
        <v>0.47677793904208998</v>
      </c>
      <c r="R188" s="121"/>
      <c r="S188" s="123">
        <f>Q188</f>
        <v>0.47677793904208998</v>
      </c>
      <c r="T188" s="48"/>
      <c r="U188" s="48"/>
      <c r="V188" s="46"/>
      <c r="W188" s="46"/>
      <c r="X188" s="46"/>
      <c r="Y188" s="46"/>
      <c r="Z188" s="46"/>
      <c r="AA188" s="46"/>
      <c r="AB188" s="46"/>
    </row>
    <row r="189" spans="1:28" x14ac:dyDescent="0.25">
      <c r="A189" s="46"/>
      <c r="B189" s="46"/>
      <c r="C189" s="48"/>
      <c r="E189" s="124"/>
      <c r="F189" s="122" t="s">
        <v>170</v>
      </c>
      <c r="G189" s="117"/>
      <c r="H189" s="117"/>
      <c r="I189" s="117"/>
      <c r="J189" s="117"/>
      <c r="K189" s="50"/>
      <c r="L189" s="50"/>
      <c r="M189" s="121"/>
      <c r="O189" s="48"/>
      <c r="P189" s="48"/>
      <c r="Q189" s="121"/>
      <c r="R189" s="121">
        <f>M45</f>
        <v>0.46859226023555806</v>
      </c>
      <c r="S189" s="121">
        <f>R189</f>
        <v>0.46859226023555806</v>
      </c>
      <c r="T189" s="48"/>
      <c r="U189" s="48"/>
      <c r="V189" s="46"/>
      <c r="W189" s="46"/>
      <c r="X189" s="46"/>
      <c r="Y189" s="46"/>
      <c r="Z189" s="46"/>
      <c r="AA189" s="46"/>
      <c r="AB189" s="46"/>
    </row>
    <row r="190" spans="1:28" x14ac:dyDescent="0.25">
      <c r="A190" s="46"/>
      <c r="B190" s="46"/>
      <c r="C190" s="48"/>
      <c r="E190" s="124"/>
      <c r="F190" s="122"/>
      <c r="G190" s="117"/>
      <c r="H190" s="117"/>
      <c r="I190" s="117"/>
      <c r="J190" s="117"/>
      <c r="K190" s="50"/>
      <c r="L190" s="50"/>
      <c r="M190" s="50"/>
      <c r="O190" s="48"/>
      <c r="P190" s="48"/>
      <c r="Q190" s="50"/>
      <c r="R190" s="50"/>
      <c r="S190" s="50"/>
      <c r="T190" s="48"/>
      <c r="U190" s="48"/>
      <c r="V190" s="46"/>
      <c r="W190" s="46"/>
      <c r="X190" s="46"/>
      <c r="Y190" s="46"/>
      <c r="Z190" s="46"/>
      <c r="AA190" s="46"/>
      <c r="AB190" s="46"/>
    </row>
    <row r="191" spans="1:28" x14ac:dyDescent="0.25">
      <c r="A191" s="46"/>
      <c r="B191" s="46"/>
      <c r="C191" s="48"/>
      <c r="E191" s="118" t="s">
        <v>24</v>
      </c>
      <c r="F191" s="119" t="s">
        <v>11</v>
      </c>
      <c r="G191" s="117"/>
      <c r="H191" s="120">
        <f>C46</f>
        <v>0.24718538904178133</v>
      </c>
      <c r="I191" s="117"/>
      <c r="J191" s="117"/>
      <c r="K191" s="50"/>
      <c r="L191" s="121"/>
      <c r="M191" s="121"/>
      <c r="O191" s="48"/>
      <c r="P191" s="48"/>
      <c r="Q191" s="121"/>
      <c r="R191" s="121"/>
      <c r="S191" s="121">
        <f>H191</f>
        <v>0.24718538904178133</v>
      </c>
      <c r="T191" s="48"/>
      <c r="U191" s="48"/>
      <c r="V191" s="46"/>
      <c r="W191" s="46"/>
      <c r="X191" s="46"/>
      <c r="Y191" s="46"/>
      <c r="Z191" s="46"/>
      <c r="AA191" s="46"/>
      <c r="AB191" s="46"/>
    </row>
    <row r="192" spans="1:28" x14ac:dyDescent="0.25">
      <c r="A192" s="46"/>
      <c r="B192" s="46"/>
      <c r="C192" s="48"/>
      <c r="E192" s="118"/>
      <c r="F192" s="119" t="s">
        <v>12</v>
      </c>
      <c r="G192" s="117"/>
      <c r="H192" s="117"/>
      <c r="I192" s="120">
        <f>D46</f>
        <v>0.24804261845185244</v>
      </c>
      <c r="J192" s="117"/>
      <c r="K192" s="50"/>
      <c r="L192" s="121"/>
      <c r="M192" s="121"/>
      <c r="O192" s="48"/>
      <c r="P192" s="48"/>
      <c r="Q192" s="121"/>
      <c r="R192" s="121"/>
      <c r="S192" s="121">
        <f>I192</f>
        <v>0.24804261845185244</v>
      </c>
      <c r="T192" s="48"/>
      <c r="U192" s="48"/>
      <c r="V192" s="46"/>
      <c r="W192" s="46"/>
      <c r="X192" s="46"/>
      <c r="Y192" s="46"/>
      <c r="Z192" s="46"/>
      <c r="AA192" s="46"/>
      <c r="AB192" s="46"/>
    </row>
    <row r="193" spans="1:28" x14ac:dyDescent="0.25">
      <c r="A193" s="46"/>
      <c r="B193" s="46"/>
      <c r="C193" s="48"/>
      <c r="E193" s="118"/>
      <c r="F193" s="122" t="s">
        <v>13</v>
      </c>
      <c r="G193" s="117"/>
      <c r="H193" s="117"/>
      <c r="I193" s="117"/>
      <c r="J193" s="120">
        <f>E46</f>
        <v>0.20571306757620977</v>
      </c>
      <c r="K193" s="50"/>
      <c r="L193" s="50"/>
      <c r="M193" s="50"/>
      <c r="O193" s="48"/>
      <c r="P193" s="48"/>
      <c r="Q193" s="50"/>
      <c r="R193" s="50"/>
      <c r="S193" s="121">
        <f>J193</f>
        <v>0.20571306757620977</v>
      </c>
      <c r="T193" s="48"/>
      <c r="U193" s="48"/>
      <c r="V193" s="46"/>
      <c r="W193" s="46"/>
      <c r="X193" s="46"/>
      <c r="Y193" s="46"/>
      <c r="Z193" s="46"/>
      <c r="AA193" s="46"/>
      <c r="AB193" s="46"/>
    </row>
    <row r="194" spans="1:28" x14ac:dyDescent="0.25">
      <c r="A194" s="46"/>
      <c r="B194" s="46"/>
      <c r="C194" s="48"/>
      <c r="E194" s="118"/>
      <c r="F194" s="122" t="s">
        <v>14</v>
      </c>
      <c r="G194" s="117"/>
      <c r="H194" s="117"/>
      <c r="I194" s="117"/>
      <c r="J194" s="117"/>
      <c r="K194" s="121">
        <f>F46</f>
        <v>0.20980788675429726</v>
      </c>
      <c r="L194" s="50"/>
      <c r="M194" s="50"/>
      <c r="O194" s="48"/>
      <c r="P194" s="48"/>
      <c r="Q194" s="50"/>
      <c r="R194" s="50"/>
      <c r="S194" s="121">
        <f>K194</f>
        <v>0.20980788675429726</v>
      </c>
      <c r="T194" s="48"/>
      <c r="U194" s="48"/>
      <c r="V194" s="46"/>
      <c r="W194" s="46"/>
      <c r="X194" s="46"/>
      <c r="Y194" s="46"/>
      <c r="Z194" s="46"/>
      <c r="AA194" s="46"/>
      <c r="AB194" s="46"/>
    </row>
    <row r="195" spans="1:28" x14ac:dyDescent="0.25">
      <c r="A195" s="46"/>
      <c r="B195" s="46"/>
      <c r="C195" s="48"/>
      <c r="E195" s="118"/>
      <c r="F195" s="122" t="s">
        <v>27</v>
      </c>
      <c r="G195" s="117"/>
      <c r="H195" s="117"/>
      <c r="I195" s="117"/>
      <c r="J195" s="117"/>
      <c r="K195" s="50"/>
      <c r="L195" s="121">
        <f>G46</f>
        <v>0.18820879291595463</v>
      </c>
      <c r="M195" s="50"/>
      <c r="O195" s="48"/>
      <c r="P195" s="48"/>
      <c r="Q195" s="50"/>
      <c r="R195" s="50"/>
      <c r="S195" s="121">
        <f>L195</f>
        <v>0.18820879291595463</v>
      </c>
      <c r="T195" s="48"/>
      <c r="U195" s="48"/>
      <c r="V195" s="46"/>
      <c r="W195" s="46"/>
      <c r="X195" s="46"/>
      <c r="Y195" s="46"/>
      <c r="Z195" s="46"/>
      <c r="AA195" s="46"/>
      <c r="AB195" s="46"/>
    </row>
    <row r="196" spans="1:28" x14ac:dyDescent="0.25">
      <c r="A196" s="46"/>
      <c r="B196" s="46"/>
      <c r="C196" s="48"/>
      <c r="E196" s="118"/>
      <c r="F196" s="122" t="s">
        <v>89</v>
      </c>
      <c r="G196" s="117"/>
      <c r="H196" s="117"/>
      <c r="I196" s="117"/>
      <c r="J196" s="117"/>
      <c r="K196" s="50"/>
      <c r="L196" s="50"/>
      <c r="M196" s="121">
        <f>H46</f>
        <v>0.27842752584320529</v>
      </c>
      <c r="O196" s="48"/>
      <c r="P196" s="48"/>
      <c r="Q196" s="121"/>
      <c r="R196" s="121"/>
      <c r="S196" s="121">
        <f>M196</f>
        <v>0.27842752584320529</v>
      </c>
      <c r="T196" s="48"/>
      <c r="U196" s="48"/>
      <c r="V196" s="46"/>
      <c r="W196" s="46"/>
      <c r="X196" s="46"/>
      <c r="Y196" s="46"/>
      <c r="Z196" s="46"/>
      <c r="AA196" s="46"/>
      <c r="AB196" s="46"/>
    </row>
    <row r="197" spans="1:28" x14ac:dyDescent="0.25">
      <c r="A197" s="46"/>
      <c r="B197" s="46"/>
      <c r="C197" s="48"/>
      <c r="E197" s="118"/>
      <c r="F197" s="122" t="s">
        <v>153</v>
      </c>
      <c r="G197" s="117"/>
      <c r="H197" s="117"/>
      <c r="I197" s="117"/>
      <c r="J197" s="117"/>
      <c r="K197" s="50"/>
      <c r="L197" s="50"/>
      <c r="M197" s="121"/>
      <c r="N197" s="123">
        <f>I46</f>
        <v>0.33417151932239281</v>
      </c>
      <c r="O197" s="123"/>
      <c r="P197" s="123"/>
      <c r="Q197" s="121"/>
      <c r="R197" s="121"/>
      <c r="S197" s="121">
        <f>N197</f>
        <v>0.33417151932239281</v>
      </c>
      <c r="T197" s="48"/>
      <c r="U197" s="48"/>
      <c r="V197" s="46"/>
      <c r="W197" s="46"/>
      <c r="X197" s="46"/>
      <c r="Y197" s="46"/>
      <c r="Z197" s="46"/>
      <c r="AA197" s="46"/>
      <c r="AB197" s="46"/>
    </row>
    <row r="198" spans="1:28" x14ac:dyDescent="0.25">
      <c r="A198" s="46"/>
      <c r="B198" s="46"/>
      <c r="C198" s="48"/>
      <c r="E198" s="118"/>
      <c r="F198" s="122" t="s">
        <v>160</v>
      </c>
      <c r="G198" s="117"/>
      <c r="H198" s="117"/>
      <c r="I198" s="117"/>
      <c r="J198" s="117"/>
      <c r="K198" s="50"/>
      <c r="L198" s="50"/>
      <c r="M198" s="121"/>
      <c r="N198" s="123"/>
      <c r="O198" s="123">
        <v>0.30505400930379245</v>
      </c>
      <c r="P198" s="123"/>
      <c r="Q198" s="121"/>
      <c r="R198" s="121"/>
      <c r="S198" s="121">
        <f>O198</f>
        <v>0.30505400930379245</v>
      </c>
      <c r="T198" s="48"/>
      <c r="U198" s="48"/>
      <c r="V198" s="46"/>
      <c r="W198" s="46"/>
      <c r="X198" s="46"/>
      <c r="Y198" s="46"/>
      <c r="Z198" s="46"/>
      <c r="AA198" s="46"/>
      <c r="AB198" s="46"/>
    </row>
    <row r="199" spans="1:28" x14ac:dyDescent="0.25">
      <c r="A199" s="46"/>
      <c r="B199" s="46"/>
      <c r="C199" s="48"/>
      <c r="E199" s="118"/>
      <c r="F199" s="122" t="s">
        <v>167</v>
      </c>
      <c r="G199" s="117"/>
      <c r="H199" s="117"/>
      <c r="I199" s="117"/>
      <c r="J199" s="117"/>
      <c r="K199" s="50"/>
      <c r="L199" s="50"/>
      <c r="M199" s="121"/>
      <c r="N199" s="123"/>
      <c r="O199" s="123"/>
      <c r="P199" s="123">
        <f>K46</f>
        <v>0.30688192639211931</v>
      </c>
      <c r="Q199" s="121"/>
      <c r="R199" s="121"/>
      <c r="S199" s="121">
        <f>P199</f>
        <v>0.30688192639211931</v>
      </c>
      <c r="T199" s="48"/>
      <c r="U199" s="48"/>
      <c r="V199" s="46"/>
      <c r="W199" s="46"/>
      <c r="X199" s="46"/>
      <c r="Y199" s="46"/>
      <c r="Z199" s="46"/>
      <c r="AA199" s="46"/>
      <c r="AB199" s="46"/>
    </row>
    <row r="200" spans="1:28" x14ac:dyDescent="0.25">
      <c r="A200" s="46"/>
      <c r="B200" s="46"/>
      <c r="C200" s="48"/>
      <c r="E200" s="124"/>
      <c r="F200" s="122" t="s">
        <v>169</v>
      </c>
      <c r="G200" s="117"/>
      <c r="H200" s="117"/>
      <c r="I200" s="117"/>
      <c r="J200" s="117"/>
      <c r="K200" s="50"/>
      <c r="L200" s="50"/>
      <c r="M200" s="121"/>
      <c r="O200" s="48"/>
      <c r="P200" s="48"/>
      <c r="Q200" s="123">
        <f>L46</f>
        <v>0.34370738750300794</v>
      </c>
      <c r="R200" s="121"/>
      <c r="S200" s="123">
        <f>Q200</f>
        <v>0.34370738750300794</v>
      </c>
      <c r="T200" s="48"/>
      <c r="U200" s="48"/>
      <c r="V200" s="46"/>
      <c r="W200" s="46"/>
      <c r="X200" s="46"/>
      <c r="Y200" s="46"/>
      <c r="Z200" s="46"/>
      <c r="AA200" s="46"/>
      <c r="AB200" s="46"/>
    </row>
    <row r="201" spans="1:28" x14ac:dyDescent="0.25">
      <c r="A201" s="46"/>
      <c r="B201" s="46"/>
      <c r="C201" s="48"/>
      <c r="E201" s="124"/>
      <c r="F201" s="122" t="s">
        <v>170</v>
      </c>
      <c r="G201" s="117"/>
      <c r="H201" s="117"/>
      <c r="I201" s="117"/>
      <c r="J201" s="117"/>
      <c r="K201" s="50"/>
      <c r="L201" s="50"/>
      <c r="M201" s="121"/>
      <c r="O201" s="48"/>
      <c r="P201" s="48"/>
      <c r="Q201" s="121"/>
      <c r="R201" s="121">
        <f>M46</f>
        <v>0.37444421643067244</v>
      </c>
      <c r="S201" s="121">
        <f>R201</f>
        <v>0.37444421643067244</v>
      </c>
      <c r="T201" s="48"/>
      <c r="U201" s="48"/>
      <c r="V201" s="46"/>
      <c r="W201" s="46"/>
      <c r="X201" s="46"/>
      <c r="Y201" s="46"/>
      <c r="Z201" s="46"/>
      <c r="AA201" s="46"/>
      <c r="AB201" s="46"/>
    </row>
    <row r="202" spans="1:28" x14ac:dyDescent="0.25">
      <c r="A202" s="46"/>
      <c r="B202" s="46"/>
      <c r="C202" s="48"/>
      <c r="E202" s="124"/>
      <c r="F202" s="122"/>
      <c r="G202" s="117"/>
      <c r="H202" s="117"/>
      <c r="I202" s="117"/>
      <c r="J202" s="117"/>
      <c r="K202" s="50"/>
      <c r="L202" s="121"/>
      <c r="M202" s="121"/>
      <c r="O202" s="48"/>
      <c r="P202" s="48"/>
      <c r="Q202" s="121"/>
      <c r="R202" s="121"/>
      <c r="S202" s="50"/>
      <c r="T202" s="48"/>
      <c r="U202" s="48"/>
      <c r="V202" s="46"/>
      <c r="W202" s="46"/>
      <c r="X202" s="46"/>
      <c r="Y202" s="46"/>
      <c r="Z202" s="46"/>
      <c r="AA202" s="46"/>
      <c r="AB202" s="46"/>
    </row>
    <row r="203" spans="1:28" x14ac:dyDescent="0.25">
      <c r="A203" s="46"/>
      <c r="B203" s="46"/>
      <c r="C203" s="48"/>
      <c r="E203" s="118" t="s">
        <v>25</v>
      </c>
      <c r="F203" s="119" t="s">
        <v>11</v>
      </c>
      <c r="G203" s="117"/>
      <c r="H203" s="120">
        <f>C47</f>
        <v>0.18781348690321381</v>
      </c>
      <c r="I203" s="117"/>
      <c r="J203" s="117"/>
      <c r="K203" s="50"/>
      <c r="L203" s="121"/>
      <c r="M203" s="121"/>
      <c r="O203" s="48"/>
      <c r="P203" s="48"/>
      <c r="Q203" s="121"/>
      <c r="R203" s="121"/>
      <c r="S203" s="121">
        <f>H203</f>
        <v>0.18781348690321381</v>
      </c>
      <c r="T203" s="48"/>
      <c r="U203" s="48"/>
      <c r="V203" s="46"/>
      <c r="W203" s="46"/>
      <c r="X203" s="46"/>
      <c r="Y203" s="46"/>
      <c r="Z203" s="46"/>
      <c r="AA203" s="46"/>
      <c r="AB203" s="46"/>
    </row>
    <row r="204" spans="1:28" x14ac:dyDescent="0.25">
      <c r="A204" s="46"/>
      <c r="B204" s="46"/>
      <c r="C204" s="48"/>
      <c r="E204" s="118"/>
      <c r="F204" s="119" t="s">
        <v>12</v>
      </c>
      <c r="G204" s="117"/>
      <c r="H204" s="117"/>
      <c r="I204" s="120">
        <f>D47</f>
        <v>0.15227208580299181</v>
      </c>
      <c r="J204" s="117"/>
      <c r="K204" s="50"/>
      <c r="L204" s="50"/>
      <c r="M204" s="50"/>
      <c r="O204" s="48"/>
      <c r="P204" s="48"/>
      <c r="Q204" s="50"/>
      <c r="R204" s="50"/>
      <c r="S204" s="121">
        <f>I204</f>
        <v>0.15227208580299181</v>
      </c>
      <c r="T204" s="48"/>
      <c r="U204" s="48"/>
      <c r="V204" s="46"/>
      <c r="W204" s="46"/>
      <c r="X204" s="46"/>
      <c r="Y204" s="46"/>
      <c r="Z204" s="46"/>
      <c r="AA204" s="46"/>
      <c r="AB204" s="46"/>
    </row>
    <row r="205" spans="1:28" x14ac:dyDescent="0.25">
      <c r="A205" s="46"/>
      <c r="B205" s="46"/>
      <c r="C205" s="48"/>
      <c r="E205" s="118"/>
      <c r="F205" s="122" t="s">
        <v>13</v>
      </c>
      <c r="G205" s="117"/>
      <c r="H205" s="117"/>
      <c r="I205" s="117"/>
      <c r="J205" s="120">
        <f>E47</f>
        <v>0.27598177478845737</v>
      </c>
      <c r="K205" s="50"/>
      <c r="L205" s="50"/>
      <c r="M205" s="50"/>
      <c r="O205" s="48"/>
      <c r="P205" s="48"/>
      <c r="Q205" s="50"/>
      <c r="R205" s="50"/>
      <c r="S205" s="121">
        <f>J205</f>
        <v>0.27598177478845737</v>
      </c>
      <c r="T205" s="48"/>
      <c r="U205" s="48"/>
      <c r="V205" s="46"/>
      <c r="W205" s="46"/>
      <c r="X205" s="46"/>
      <c r="Y205" s="46"/>
      <c r="Z205" s="46"/>
      <c r="AA205" s="46"/>
      <c r="AB205" s="46"/>
    </row>
    <row r="206" spans="1:28" x14ac:dyDescent="0.25">
      <c r="A206" s="46"/>
      <c r="B206" s="46"/>
      <c r="C206" s="48"/>
      <c r="E206" s="118"/>
      <c r="F206" s="122" t="s">
        <v>14</v>
      </c>
      <c r="G206" s="117"/>
      <c r="H206" s="117"/>
      <c r="I206" s="117"/>
      <c r="J206" s="117"/>
      <c r="K206" s="121">
        <f>F47</f>
        <v>0.24141140632932814</v>
      </c>
      <c r="L206" s="50"/>
      <c r="M206" s="50"/>
      <c r="O206" s="48"/>
      <c r="P206" s="48"/>
      <c r="Q206" s="50"/>
      <c r="R206" s="50"/>
      <c r="S206" s="121">
        <f>K206</f>
        <v>0.24141140632932814</v>
      </c>
      <c r="T206" s="48"/>
      <c r="U206" s="48"/>
      <c r="V206" s="46"/>
      <c r="W206" s="46"/>
      <c r="X206" s="46"/>
      <c r="Y206" s="46"/>
      <c r="Z206" s="46"/>
      <c r="AA206" s="46"/>
      <c r="AB206" s="46"/>
    </row>
    <row r="207" spans="1:28" x14ac:dyDescent="0.25">
      <c r="A207" s="46"/>
      <c r="B207" s="46"/>
      <c r="C207" s="48"/>
      <c r="E207" s="118"/>
      <c r="F207" s="122" t="s">
        <v>27</v>
      </c>
      <c r="G207" s="117"/>
      <c r="H207" s="117"/>
      <c r="I207" s="117"/>
      <c r="J207" s="117"/>
      <c r="K207" s="50"/>
      <c r="L207" s="121">
        <f>G47</f>
        <v>0.142619926199262</v>
      </c>
      <c r="M207" s="50"/>
      <c r="O207" s="48"/>
      <c r="P207" s="48"/>
      <c r="Q207" s="50"/>
      <c r="R207" s="50"/>
      <c r="S207" s="121">
        <f>L207</f>
        <v>0.142619926199262</v>
      </c>
      <c r="T207" s="48"/>
      <c r="U207" s="48"/>
      <c r="V207" s="46"/>
      <c r="W207" s="46"/>
      <c r="X207" s="46"/>
      <c r="Y207" s="46"/>
      <c r="Z207" s="46"/>
      <c r="AA207" s="46"/>
      <c r="AB207" s="46"/>
    </row>
    <row r="208" spans="1:28" x14ac:dyDescent="0.25">
      <c r="A208" s="46"/>
      <c r="B208" s="46"/>
      <c r="C208" s="48"/>
      <c r="E208" s="118"/>
      <c r="F208" s="122" t="s">
        <v>89</v>
      </c>
      <c r="G208" s="117"/>
      <c r="H208" s="117"/>
      <c r="I208" s="117"/>
      <c r="J208" s="117"/>
      <c r="K208" s="50"/>
      <c r="L208" s="121"/>
      <c r="M208" s="121">
        <f>H47</f>
        <v>0.55977363829285542</v>
      </c>
      <c r="O208" s="48"/>
      <c r="P208" s="48"/>
      <c r="Q208" s="121"/>
      <c r="R208" s="121"/>
      <c r="S208" s="121">
        <f>M208</f>
        <v>0.55977363829285542</v>
      </c>
      <c r="T208" s="48"/>
      <c r="U208" s="48"/>
      <c r="V208" s="46"/>
      <c r="W208" s="46"/>
      <c r="X208" s="46"/>
      <c r="Y208" s="46"/>
      <c r="Z208" s="46"/>
      <c r="AA208" s="46"/>
      <c r="AB208" s="46"/>
    </row>
    <row r="209" spans="1:28" x14ac:dyDescent="0.25">
      <c r="A209" s="46"/>
      <c r="B209" s="46"/>
      <c r="C209" s="48"/>
      <c r="E209" s="118"/>
      <c r="F209" s="122" t="s">
        <v>153</v>
      </c>
      <c r="G209" s="117"/>
      <c r="H209" s="117"/>
      <c r="I209" s="117"/>
      <c r="J209" s="117"/>
      <c r="K209" s="50"/>
      <c r="L209" s="121"/>
      <c r="M209" s="121"/>
      <c r="N209" s="123">
        <f>I47</f>
        <v>0.5187486608099422</v>
      </c>
      <c r="O209" s="123"/>
      <c r="P209" s="123"/>
      <c r="Q209" s="121"/>
      <c r="R209" s="121"/>
      <c r="S209" s="121">
        <f>N209</f>
        <v>0.5187486608099422</v>
      </c>
      <c r="T209" s="48"/>
      <c r="U209" s="48"/>
      <c r="V209" s="46"/>
      <c r="W209" s="46"/>
      <c r="X209" s="46"/>
      <c r="Y209" s="46"/>
      <c r="Z209" s="46"/>
      <c r="AA209" s="46"/>
      <c r="AB209" s="46"/>
    </row>
    <row r="210" spans="1:28" x14ac:dyDescent="0.25">
      <c r="A210" s="46"/>
      <c r="B210" s="46"/>
      <c r="C210" s="48"/>
      <c r="E210" s="118"/>
      <c r="F210" s="122" t="s">
        <v>160</v>
      </c>
      <c r="G210" s="117"/>
      <c r="H210" s="117"/>
      <c r="I210" s="117"/>
      <c r="J210" s="117"/>
      <c r="K210" s="50"/>
      <c r="L210" s="121"/>
      <c r="M210" s="121"/>
      <c r="N210" s="123"/>
      <c r="O210" s="123">
        <v>0.56949569495694952</v>
      </c>
      <c r="P210" s="123"/>
      <c r="Q210" s="121"/>
      <c r="R210" s="121"/>
      <c r="S210" s="121">
        <f>O210</f>
        <v>0.56949569495694952</v>
      </c>
      <c r="T210" s="48"/>
      <c r="U210" s="48"/>
      <c r="V210" s="46"/>
      <c r="W210" s="46"/>
      <c r="X210" s="46"/>
      <c r="Y210" s="46"/>
      <c r="Z210" s="46"/>
      <c r="AA210" s="46"/>
      <c r="AB210" s="46"/>
    </row>
    <row r="211" spans="1:28" x14ac:dyDescent="0.25">
      <c r="A211" s="46"/>
      <c r="B211" s="46"/>
      <c r="C211" s="48"/>
      <c r="E211" s="118"/>
      <c r="F211" s="122" t="s">
        <v>167</v>
      </c>
      <c r="G211" s="117"/>
      <c r="H211" s="117"/>
      <c r="I211" s="117"/>
      <c r="J211" s="117"/>
      <c r="K211" s="50"/>
      <c r="L211" s="121"/>
      <c r="M211" s="121"/>
      <c r="N211" s="123"/>
      <c r="O211" s="123"/>
      <c r="P211" s="123">
        <f>K47</f>
        <v>0.63285123966942147</v>
      </c>
      <c r="Q211" s="121"/>
      <c r="R211" s="121"/>
      <c r="S211" s="121">
        <f>P211</f>
        <v>0.63285123966942147</v>
      </c>
      <c r="T211" s="48"/>
      <c r="U211" s="48"/>
      <c r="V211" s="46"/>
      <c r="W211" s="46"/>
      <c r="X211" s="46"/>
      <c r="Y211" s="46"/>
      <c r="Z211" s="46"/>
      <c r="AA211" s="46"/>
      <c r="AB211" s="46"/>
    </row>
    <row r="212" spans="1:28" x14ac:dyDescent="0.25">
      <c r="A212" s="46"/>
      <c r="B212" s="46"/>
      <c r="C212" s="48"/>
      <c r="E212" s="124"/>
      <c r="F212" s="122" t="s">
        <v>169</v>
      </c>
      <c r="G212" s="117"/>
      <c r="H212" s="117"/>
      <c r="I212" s="117"/>
      <c r="J212" s="117"/>
      <c r="K212" s="50"/>
      <c r="L212" s="121"/>
      <c r="M212" s="121"/>
      <c r="O212" s="48"/>
      <c r="P212" s="48"/>
      <c r="Q212" s="123">
        <f>L47</f>
        <v>0.52895752895752901</v>
      </c>
      <c r="R212" s="121"/>
      <c r="S212" s="123">
        <f>Q212</f>
        <v>0.52895752895752901</v>
      </c>
      <c r="T212" s="48"/>
      <c r="U212" s="48"/>
      <c r="V212" s="46"/>
      <c r="W212" s="46"/>
      <c r="X212" s="46"/>
      <c r="Y212" s="46"/>
      <c r="Z212" s="46"/>
      <c r="AA212" s="46"/>
      <c r="AB212" s="46"/>
    </row>
    <row r="213" spans="1:28" x14ac:dyDescent="0.25">
      <c r="A213" s="46"/>
      <c r="B213" s="46"/>
      <c r="C213" s="48"/>
      <c r="E213" s="124"/>
      <c r="F213" s="122" t="s">
        <v>170</v>
      </c>
      <c r="G213" s="117"/>
      <c r="H213" s="117"/>
      <c r="I213" s="117"/>
      <c r="J213" s="117"/>
      <c r="K213" s="50"/>
      <c r="L213" s="121"/>
      <c r="M213" s="121"/>
      <c r="O213" s="48"/>
      <c r="P213" s="48"/>
      <c r="Q213" s="121"/>
      <c r="R213" s="121">
        <f>M47</f>
        <v>0.51390058972198815</v>
      </c>
      <c r="S213" s="121">
        <f>R213</f>
        <v>0.51390058972198815</v>
      </c>
      <c r="T213" s="48"/>
      <c r="U213" s="48"/>
      <c r="V213" s="46"/>
      <c r="W213" s="46"/>
      <c r="X213" s="46"/>
      <c r="Y213" s="46"/>
      <c r="Z213" s="46"/>
      <c r="AA213" s="46"/>
      <c r="AB213" s="46"/>
    </row>
    <row r="214" spans="1:28" x14ac:dyDescent="0.25">
      <c r="A214" s="46"/>
      <c r="B214" s="46"/>
      <c r="C214" s="48"/>
      <c r="E214" s="124"/>
      <c r="F214" s="122"/>
      <c r="G214" s="117"/>
      <c r="H214" s="117"/>
      <c r="I214" s="117"/>
      <c r="J214" s="117"/>
      <c r="K214" s="50"/>
      <c r="L214" s="121"/>
      <c r="M214" s="121"/>
      <c r="O214" s="48"/>
      <c r="P214" s="48"/>
      <c r="Q214" s="121"/>
      <c r="R214" s="121"/>
      <c r="S214" s="50"/>
      <c r="T214" s="48"/>
      <c r="U214" s="48"/>
      <c r="V214" s="46"/>
      <c r="W214" s="46"/>
      <c r="X214" s="46"/>
      <c r="Y214" s="46"/>
      <c r="Z214" s="46"/>
      <c r="AA214" s="46"/>
      <c r="AB214" s="46"/>
    </row>
    <row r="215" spans="1:28" x14ac:dyDescent="0.25">
      <c r="A215" s="46"/>
      <c r="B215" s="46"/>
      <c r="C215" s="46"/>
      <c r="E215" s="118" t="s">
        <v>26</v>
      </c>
      <c r="F215" s="119" t="s">
        <v>11</v>
      </c>
      <c r="G215" s="117"/>
      <c r="H215" s="120">
        <f>C48</f>
        <v>0.13948935475976834</v>
      </c>
      <c r="I215" s="117"/>
      <c r="J215" s="117"/>
      <c r="K215" s="50"/>
      <c r="L215" s="121"/>
      <c r="M215" s="121"/>
      <c r="O215" s="48"/>
      <c r="P215" s="48"/>
      <c r="Q215" s="121"/>
      <c r="R215" s="121"/>
      <c r="S215" s="121">
        <f>H215</f>
        <v>0.13948935475976834</v>
      </c>
      <c r="T215" s="48"/>
      <c r="U215" s="48"/>
      <c r="V215" s="46"/>
      <c r="W215" s="46"/>
      <c r="X215" s="46"/>
      <c r="Y215" s="46"/>
      <c r="Z215" s="46"/>
      <c r="AA215" s="46"/>
      <c r="AB215" s="46"/>
    </row>
    <row r="216" spans="1:28" x14ac:dyDescent="0.25">
      <c r="A216" s="46"/>
      <c r="B216" s="46"/>
      <c r="C216" s="46"/>
      <c r="E216" s="118"/>
      <c r="F216" s="119" t="s">
        <v>12</v>
      </c>
      <c r="G216" s="117"/>
      <c r="H216" s="117"/>
      <c r="I216" s="120">
        <f>D48</f>
        <v>0.15941031941031941</v>
      </c>
      <c r="J216" s="117"/>
      <c r="K216" s="50"/>
      <c r="L216" s="50"/>
      <c r="M216" s="50"/>
      <c r="O216" s="48"/>
      <c r="P216" s="48"/>
      <c r="Q216" s="50"/>
      <c r="R216" s="50"/>
      <c r="S216" s="121">
        <f>I216</f>
        <v>0.15941031941031941</v>
      </c>
      <c r="T216" s="48"/>
      <c r="U216" s="48"/>
      <c r="V216" s="46"/>
      <c r="W216" s="46"/>
      <c r="X216" s="46"/>
      <c r="Y216" s="46"/>
      <c r="Z216" s="46"/>
      <c r="AA216" s="46"/>
      <c r="AB216" s="46"/>
    </row>
    <row r="217" spans="1:28" x14ac:dyDescent="0.25">
      <c r="A217" s="46"/>
      <c r="B217" s="46"/>
      <c r="C217" s="46"/>
      <c r="E217" s="118"/>
      <c r="F217" s="122" t="s">
        <v>13</v>
      </c>
      <c r="G217" s="117"/>
      <c r="H217" s="117"/>
      <c r="I217" s="117"/>
      <c r="J217" s="120">
        <f>E48</f>
        <v>0.16473063973063973</v>
      </c>
      <c r="K217" s="50"/>
      <c r="L217" s="121"/>
      <c r="M217" s="121"/>
      <c r="O217" s="48"/>
      <c r="P217" s="48"/>
      <c r="Q217" s="121"/>
      <c r="R217" s="121"/>
      <c r="S217" s="121">
        <f>J217</f>
        <v>0.16473063973063973</v>
      </c>
      <c r="T217" s="48"/>
      <c r="U217" s="48"/>
      <c r="V217" s="46"/>
      <c r="W217" s="46"/>
      <c r="X217" s="46"/>
      <c r="Y217" s="46"/>
      <c r="Z217" s="46"/>
      <c r="AA217" s="46"/>
      <c r="AB217" s="46"/>
    </row>
    <row r="218" spans="1:28" x14ac:dyDescent="0.25">
      <c r="A218" s="46"/>
      <c r="B218" s="46"/>
      <c r="C218" s="46"/>
      <c r="E218" s="118"/>
      <c r="F218" s="122" t="s">
        <v>14</v>
      </c>
      <c r="G218" s="117"/>
      <c r="H218" s="117"/>
      <c r="I218" s="117"/>
      <c r="J218" s="117"/>
      <c r="K218" s="121">
        <f>F48</f>
        <v>0.21391369047619047</v>
      </c>
      <c r="L218" s="50"/>
      <c r="M218" s="50"/>
      <c r="O218" s="48"/>
      <c r="P218" s="48"/>
      <c r="Q218" s="50"/>
      <c r="R218" s="50"/>
      <c r="S218" s="121">
        <f>K218</f>
        <v>0.21391369047619047</v>
      </c>
      <c r="T218" s="48"/>
      <c r="U218" s="48"/>
      <c r="V218" s="46"/>
      <c r="W218" s="46"/>
      <c r="X218" s="46"/>
      <c r="Y218" s="46"/>
      <c r="Z218" s="46"/>
      <c r="AA218" s="46"/>
      <c r="AB218" s="46"/>
    </row>
    <row r="219" spans="1:28" x14ac:dyDescent="0.25">
      <c r="A219" s="46"/>
      <c r="B219" s="46"/>
      <c r="C219" s="46"/>
      <c r="E219" s="118"/>
      <c r="F219" s="122" t="s">
        <v>27</v>
      </c>
      <c r="G219" s="117"/>
      <c r="H219" s="117"/>
      <c r="I219" s="117"/>
      <c r="J219" s="117"/>
      <c r="K219" s="50"/>
      <c r="L219" s="123">
        <f>G48</f>
        <v>0.12791899152717504</v>
      </c>
      <c r="M219" s="50"/>
      <c r="O219" s="48"/>
      <c r="P219" s="48"/>
      <c r="Q219" s="50"/>
      <c r="R219" s="50"/>
      <c r="S219" s="121">
        <f>L219</f>
        <v>0.12791899152717504</v>
      </c>
      <c r="T219" s="48"/>
      <c r="U219" s="48"/>
      <c r="V219" s="46"/>
      <c r="W219" s="46"/>
      <c r="X219" s="46"/>
      <c r="Y219" s="46"/>
      <c r="Z219" s="46"/>
      <c r="AA219" s="46"/>
      <c r="AB219" s="46"/>
    </row>
    <row r="220" spans="1:28" x14ac:dyDescent="0.25">
      <c r="A220" s="46"/>
      <c r="B220" s="46"/>
      <c r="C220" s="46"/>
      <c r="E220" s="118"/>
      <c r="F220" s="122" t="s">
        <v>89</v>
      </c>
      <c r="G220" s="117"/>
      <c r="H220" s="117"/>
      <c r="I220" s="117"/>
      <c r="J220" s="117"/>
      <c r="K220" s="50"/>
      <c r="M220" s="123">
        <f>H48</f>
        <v>0.22954070981210856</v>
      </c>
      <c r="O220" s="48"/>
      <c r="P220" s="48"/>
      <c r="Q220" s="123"/>
      <c r="R220" s="123"/>
      <c r="S220" s="121">
        <f>M220</f>
        <v>0.22954070981210856</v>
      </c>
      <c r="T220" s="48"/>
      <c r="U220" s="48"/>
      <c r="V220" s="46"/>
      <c r="W220" s="46"/>
      <c r="X220" s="46"/>
      <c r="Y220" s="46"/>
      <c r="Z220" s="46"/>
      <c r="AA220" s="46"/>
      <c r="AB220" s="46"/>
    </row>
    <row r="221" spans="1:28" x14ac:dyDescent="0.25">
      <c r="A221" s="46"/>
      <c r="B221" s="46"/>
      <c r="C221" s="46"/>
      <c r="E221" s="118"/>
      <c r="F221" s="122" t="s">
        <v>153</v>
      </c>
      <c r="G221" s="117"/>
      <c r="H221" s="117"/>
      <c r="I221" s="117"/>
      <c r="J221" s="117"/>
      <c r="K221" s="50"/>
      <c r="M221" s="123"/>
      <c r="N221" s="123">
        <f>I48</f>
        <v>0.42809682012339817</v>
      </c>
      <c r="O221" s="123"/>
      <c r="P221" s="123"/>
      <c r="Q221" s="123"/>
      <c r="R221" s="123"/>
      <c r="S221" s="121">
        <f>N221</f>
        <v>0.42809682012339817</v>
      </c>
      <c r="T221" s="48"/>
      <c r="U221" s="48"/>
      <c r="V221" s="46"/>
      <c r="W221" s="46"/>
      <c r="X221" s="46"/>
      <c r="Y221" s="46"/>
      <c r="Z221" s="46"/>
      <c r="AA221" s="46"/>
      <c r="AB221" s="46"/>
    </row>
    <row r="222" spans="1:28" x14ac:dyDescent="0.25">
      <c r="A222" s="46"/>
      <c r="B222" s="46"/>
      <c r="C222" s="46"/>
      <c r="E222" s="118"/>
      <c r="F222" s="122" t="s">
        <v>160</v>
      </c>
      <c r="G222" s="117"/>
      <c r="H222" s="117"/>
      <c r="I222" s="117"/>
      <c r="J222" s="117"/>
      <c r="K222" s="50"/>
      <c r="M222" s="123"/>
      <c r="N222" s="123"/>
      <c r="O222" s="123">
        <v>0.44301886792452833</v>
      </c>
      <c r="P222" s="123"/>
      <c r="Q222" s="123"/>
      <c r="R222" s="123"/>
      <c r="S222" s="121">
        <f>O222</f>
        <v>0.44301886792452833</v>
      </c>
      <c r="T222" s="48"/>
      <c r="U222" s="48"/>
      <c r="V222" s="46"/>
      <c r="W222" s="46"/>
      <c r="X222" s="46"/>
      <c r="Y222" s="46"/>
      <c r="Z222" s="46"/>
      <c r="AA222" s="46"/>
      <c r="AB222" s="46"/>
    </row>
    <row r="223" spans="1:28" x14ac:dyDescent="0.25">
      <c r="A223" s="46"/>
      <c r="B223" s="46"/>
      <c r="C223" s="46"/>
      <c r="E223" s="118"/>
      <c r="F223" s="122" t="s">
        <v>167</v>
      </c>
      <c r="G223" s="117"/>
      <c r="H223" s="117"/>
      <c r="I223" s="117"/>
      <c r="J223" s="117"/>
      <c r="K223" s="50"/>
      <c r="M223" s="123"/>
      <c r="N223" s="123"/>
      <c r="O223" s="123"/>
      <c r="P223" s="123">
        <f>K48</f>
        <v>0.4950962135319677</v>
      </c>
      <c r="Q223" s="123"/>
      <c r="R223" s="123"/>
      <c r="S223" s="121">
        <f>P223</f>
        <v>0.4950962135319677</v>
      </c>
      <c r="T223" s="48"/>
      <c r="U223" s="48"/>
      <c r="V223" s="46"/>
      <c r="W223" s="46"/>
      <c r="X223" s="46"/>
      <c r="Y223" s="46"/>
      <c r="Z223" s="46"/>
      <c r="AA223" s="46"/>
      <c r="AB223" s="46"/>
    </row>
    <row r="224" spans="1:28" x14ac:dyDescent="0.25">
      <c r="A224" s="46"/>
      <c r="B224" s="46"/>
      <c r="C224" s="46"/>
      <c r="E224" s="124"/>
      <c r="F224" s="122" t="s">
        <v>169</v>
      </c>
      <c r="G224" s="117"/>
      <c r="H224" s="117"/>
      <c r="I224" s="117"/>
      <c r="J224" s="117"/>
      <c r="K224" s="50"/>
      <c r="M224" s="123"/>
      <c r="O224" s="48"/>
      <c r="P224" s="48"/>
      <c r="Q224" s="123">
        <f>L48</f>
        <v>0.50062630480167014</v>
      </c>
      <c r="R224" s="123"/>
      <c r="S224" s="123">
        <f>Q224</f>
        <v>0.50062630480167014</v>
      </c>
      <c r="T224" s="48"/>
      <c r="U224" s="48"/>
      <c r="V224" s="46"/>
      <c r="W224" s="46"/>
      <c r="X224" s="46"/>
      <c r="Y224" s="46"/>
      <c r="Z224" s="46"/>
      <c r="AA224" s="46"/>
      <c r="AB224" s="46"/>
    </row>
    <row r="225" spans="1:28" x14ac:dyDescent="0.25">
      <c r="A225" s="46"/>
      <c r="B225" s="46"/>
      <c r="C225" s="46"/>
      <c r="E225" s="124"/>
      <c r="F225" s="122" t="s">
        <v>170</v>
      </c>
      <c r="G225" s="117"/>
      <c r="H225" s="117"/>
      <c r="I225" s="117"/>
      <c r="J225" s="117"/>
      <c r="K225" s="50"/>
      <c r="M225" s="123"/>
      <c r="O225" s="48"/>
      <c r="P225" s="48"/>
      <c r="Q225" s="123"/>
      <c r="R225" s="123">
        <f>M48</f>
        <v>0.46582278481012657</v>
      </c>
      <c r="S225" s="121">
        <f>R225</f>
        <v>0.46582278481012657</v>
      </c>
      <c r="T225" s="48"/>
      <c r="U225" s="48"/>
      <c r="V225" s="46"/>
      <c r="W225" s="46"/>
      <c r="X225" s="46"/>
      <c r="Y225" s="46"/>
      <c r="Z225" s="46"/>
      <c r="AA225" s="46"/>
      <c r="AB225" s="46"/>
    </row>
    <row r="226" spans="1:28" x14ac:dyDescent="0.25">
      <c r="A226" s="46"/>
      <c r="B226" s="46"/>
      <c r="C226" s="46"/>
      <c r="O226" s="48"/>
      <c r="P226" s="48"/>
      <c r="Q226" s="48"/>
      <c r="R226" s="48"/>
      <c r="S226" s="48"/>
      <c r="T226" s="48"/>
      <c r="U226" s="48"/>
      <c r="V226" s="46"/>
      <c r="W226" s="46"/>
      <c r="X226" s="46"/>
      <c r="Y226" s="46"/>
      <c r="Z226" s="46"/>
      <c r="AA226" s="46"/>
      <c r="AB226" s="46"/>
    </row>
    <row r="227" spans="1:28" x14ac:dyDescent="0.25">
      <c r="A227" s="76"/>
      <c r="B227" s="76"/>
      <c r="C227" s="76"/>
      <c r="D227" s="50"/>
      <c r="E227" s="118" t="s">
        <v>163</v>
      </c>
      <c r="F227" s="122" t="s">
        <v>13</v>
      </c>
      <c r="G227" s="117"/>
      <c r="H227" s="117"/>
      <c r="I227" s="117"/>
      <c r="J227" s="120">
        <v>0.3004</v>
      </c>
      <c r="K227" s="50"/>
      <c r="O227" s="48"/>
      <c r="P227" s="48"/>
      <c r="Q227" s="48"/>
      <c r="R227" s="48"/>
      <c r="S227" s="121">
        <f>J227</f>
        <v>0.3004</v>
      </c>
      <c r="T227" s="50"/>
      <c r="U227" s="48"/>
      <c r="V227" s="46"/>
      <c r="W227" s="46"/>
      <c r="X227" s="46"/>
      <c r="Y227" s="46"/>
      <c r="Z227" s="46"/>
      <c r="AA227" s="46"/>
      <c r="AB227" s="46"/>
    </row>
    <row r="228" spans="1:28" x14ac:dyDescent="0.25">
      <c r="A228" s="76"/>
      <c r="B228" s="76"/>
      <c r="C228" s="76"/>
      <c r="D228" s="50"/>
      <c r="E228" s="118"/>
      <c r="F228" s="122" t="s">
        <v>14</v>
      </c>
      <c r="G228" s="117"/>
      <c r="H228" s="117"/>
      <c r="I228" s="117"/>
      <c r="J228" s="117"/>
      <c r="K228" s="121">
        <v>0.24179999999999999</v>
      </c>
      <c r="O228" s="48"/>
      <c r="P228" s="48"/>
      <c r="Q228" s="48"/>
      <c r="R228" s="48"/>
      <c r="S228" s="121">
        <f>K228</f>
        <v>0.24179999999999999</v>
      </c>
      <c r="T228" s="50"/>
      <c r="U228" s="48"/>
      <c r="V228" s="46"/>
      <c r="W228" s="46"/>
      <c r="X228" s="46"/>
      <c r="Y228" s="46"/>
      <c r="Z228" s="46"/>
      <c r="AA228" s="46"/>
      <c r="AB228" s="46"/>
    </row>
    <row r="229" spans="1:28" ht="18" customHeight="1" x14ac:dyDescent="0.25">
      <c r="A229" s="76"/>
      <c r="B229" s="76"/>
      <c r="C229" s="76"/>
      <c r="D229" s="50"/>
      <c r="E229" s="118"/>
      <c r="F229" s="122" t="s">
        <v>27</v>
      </c>
      <c r="G229" s="117"/>
      <c r="H229" s="117"/>
      <c r="I229" s="117"/>
      <c r="J229" s="117"/>
      <c r="K229" s="50"/>
      <c r="L229" s="123">
        <v>0.32079999999999997</v>
      </c>
      <c r="O229" s="48"/>
      <c r="P229" s="48"/>
      <c r="Q229" s="48"/>
      <c r="R229" s="48"/>
      <c r="S229" s="121">
        <f>L229</f>
        <v>0.32079999999999997</v>
      </c>
      <c r="T229" s="50"/>
      <c r="U229" s="48"/>
      <c r="V229" s="46"/>
      <c r="W229" s="46"/>
      <c r="X229" s="46"/>
      <c r="Y229" s="46"/>
      <c r="Z229" s="46"/>
      <c r="AA229" s="46"/>
      <c r="AB229" s="46"/>
    </row>
    <row r="230" spans="1:28" x14ac:dyDescent="0.25">
      <c r="A230" s="76"/>
      <c r="B230" s="76"/>
      <c r="C230" s="76"/>
      <c r="D230" s="50"/>
      <c r="E230" s="118"/>
      <c r="F230" s="122" t="s">
        <v>89</v>
      </c>
      <c r="G230" s="117"/>
      <c r="H230" s="117"/>
      <c r="I230" s="117"/>
      <c r="J230" s="117"/>
      <c r="K230" s="50"/>
      <c r="M230" s="123">
        <v>0.30819999999999997</v>
      </c>
      <c r="O230" s="48"/>
      <c r="P230" s="48"/>
      <c r="Q230" s="123"/>
      <c r="R230" s="123"/>
      <c r="S230" s="123">
        <f>M230</f>
        <v>0.30819999999999997</v>
      </c>
      <c r="T230" s="50"/>
      <c r="U230" s="48"/>
      <c r="V230" s="46"/>
      <c r="W230" s="46"/>
      <c r="X230" s="46"/>
      <c r="Y230" s="46"/>
      <c r="Z230" s="46"/>
      <c r="AA230" s="46"/>
      <c r="AB230" s="46"/>
    </row>
    <row r="231" spans="1:28" x14ac:dyDescent="0.25">
      <c r="A231" s="76"/>
      <c r="B231" s="76"/>
      <c r="C231" s="76"/>
      <c r="D231" s="50"/>
      <c r="E231" s="118"/>
      <c r="F231" s="122" t="s">
        <v>153</v>
      </c>
      <c r="G231" s="117"/>
      <c r="H231" s="117"/>
      <c r="I231" s="117"/>
      <c r="J231" s="117"/>
      <c r="K231" s="50"/>
      <c r="M231" s="123"/>
      <c r="N231" s="123">
        <v>0.3584</v>
      </c>
      <c r="O231" s="123"/>
      <c r="P231" s="123"/>
      <c r="Q231" s="123"/>
      <c r="R231" s="123"/>
      <c r="S231" s="121">
        <f>N231</f>
        <v>0.3584</v>
      </c>
      <c r="T231" s="50"/>
      <c r="U231" s="48"/>
      <c r="V231" s="46"/>
      <c r="W231" s="46"/>
      <c r="X231" s="46"/>
      <c r="Y231" s="46"/>
      <c r="Z231" s="46"/>
      <c r="AA231" s="46"/>
      <c r="AB231" s="46"/>
    </row>
    <row r="232" spans="1:28" x14ac:dyDescent="0.25">
      <c r="A232" s="76"/>
      <c r="B232" s="76"/>
      <c r="C232" s="76"/>
      <c r="D232" s="50"/>
      <c r="E232" s="118"/>
      <c r="F232" s="122" t="s">
        <v>160</v>
      </c>
      <c r="G232" s="117"/>
      <c r="H232" s="117"/>
      <c r="I232" s="117"/>
      <c r="J232" s="117"/>
      <c r="K232" s="50"/>
      <c r="M232" s="123"/>
      <c r="N232" s="123"/>
      <c r="O232" s="123">
        <v>0.36342042755344417</v>
      </c>
      <c r="P232" s="123"/>
      <c r="Q232" s="123"/>
      <c r="R232" s="123"/>
      <c r="S232" s="121">
        <f>O232</f>
        <v>0.36342042755344417</v>
      </c>
      <c r="T232" s="50"/>
      <c r="U232" s="48"/>
      <c r="V232" s="46"/>
      <c r="W232" s="46"/>
      <c r="X232" s="46"/>
      <c r="Y232" s="46"/>
      <c r="Z232" s="46"/>
      <c r="AA232" s="46"/>
      <c r="AB232" s="46"/>
    </row>
    <row r="233" spans="1:28" x14ac:dyDescent="0.25">
      <c r="A233" s="76"/>
      <c r="B233" s="76"/>
      <c r="C233" s="76"/>
      <c r="D233" s="50"/>
      <c r="E233" s="118"/>
      <c r="F233" s="122" t="s">
        <v>167</v>
      </c>
      <c r="G233" s="117"/>
      <c r="H233" s="117"/>
      <c r="I233" s="117"/>
      <c r="J233" s="117"/>
      <c r="K233" s="50"/>
      <c r="M233" s="123"/>
      <c r="N233" s="123"/>
      <c r="O233" s="123"/>
      <c r="P233" s="123"/>
      <c r="Q233" s="123"/>
      <c r="R233" s="123"/>
      <c r="S233" s="121"/>
      <c r="T233" s="50"/>
      <c r="U233" s="48"/>
      <c r="V233" s="46"/>
      <c r="W233" s="46"/>
      <c r="X233" s="46"/>
      <c r="Y233" s="46"/>
      <c r="Z233" s="46"/>
      <c r="AA233" s="46"/>
      <c r="AB233" s="46"/>
    </row>
    <row r="234" spans="1:28" x14ac:dyDescent="0.25">
      <c r="A234" s="46"/>
      <c r="B234" s="46"/>
      <c r="C234" s="46"/>
      <c r="O234" s="48"/>
      <c r="P234" s="48"/>
      <c r="Q234" s="123"/>
      <c r="R234" s="48"/>
      <c r="S234" s="48"/>
      <c r="T234" s="48"/>
      <c r="U234" s="48"/>
      <c r="V234" s="46"/>
      <c r="W234" s="46"/>
      <c r="X234" s="46"/>
      <c r="Y234" s="46"/>
      <c r="Z234" s="46"/>
      <c r="AA234" s="46"/>
      <c r="AB234" s="46"/>
    </row>
    <row r="235" spans="1:28" x14ac:dyDescent="0.25">
      <c r="A235" s="46"/>
      <c r="B235" s="46"/>
      <c r="C235" s="46"/>
      <c r="E235" s="118" t="s">
        <v>112</v>
      </c>
      <c r="F235" s="119" t="s">
        <v>11</v>
      </c>
      <c r="G235" s="117"/>
      <c r="H235" s="120">
        <v>0.49459999999999998</v>
      </c>
      <c r="I235" s="117"/>
      <c r="J235" s="117"/>
      <c r="K235" s="50"/>
      <c r="O235" s="48"/>
      <c r="P235" s="48"/>
      <c r="Q235" s="48"/>
      <c r="R235" s="48"/>
      <c r="S235" s="121">
        <f>H235</f>
        <v>0.49459999999999998</v>
      </c>
      <c r="T235" s="48"/>
      <c r="U235" s="48"/>
      <c r="V235" s="46"/>
      <c r="W235" s="46"/>
      <c r="X235" s="46"/>
      <c r="Y235" s="46"/>
      <c r="Z235" s="46"/>
      <c r="AA235" s="46"/>
      <c r="AB235" s="46"/>
    </row>
    <row r="236" spans="1:28" x14ac:dyDescent="0.25">
      <c r="A236" s="46"/>
      <c r="B236" s="46"/>
      <c r="C236" s="46"/>
      <c r="E236" s="118"/>
      <c r="F236" s="119" t="s">
        <v>12</v>
      </c>
      <c r="G236" s="117"/>
      <c r="H236" s="117"/>
      <c r="I236" s="120">
        <v>0.44369999999999998</v>
      </c>
      <c r="J236" s="117"/>
      <c r="K236" s="50"/>
      <c r="O236" s="48"/>
      <c r="P236" s="48"/>
      <c r="Q236" s="48"/>
      <c r="R236" s="48"/>
      <c r="S236" s="121">
        <f>I236</f>
        <v>0.44369999999999998</v>
      </c>
      <c r="T236" s="48"/>
      <c r="U236" s="48"/>
      <c r="V236" s="46"/>
      <c r="W236" s="46"/>
      <c r="X236" s="46"/>
      <c r="Y236" s="46"/>
      <c r="Z236" s="46"/>
      <c r="AA236" s="46"/>
      <c r="AB236" s="46"/>
    </row>
    <row r="237" spans="1:28" x14ac:dyDescent="0.25">
      <c r="A237" s="46"/>
      <c r="B237" s="46"/>
      <c r="C237" s="46"/>
      <c r="E237" s="118"/>
      <c r="F237" s="122" t="s">
        <v>13</v>
      </c>
      <c r="G237" s="117"/>
      <c r="H237" s="117"/>
      <c r="I237" s="117"/>
      <c r="J237" s="120">
        <v>0.51829999999999998</v>
      </c>
      <c r="K237" s="50"/>
      <c r="O237" s="48"/>
      <c r="P237" s="48"/>
      <c r="Q237" s="48"/>
      <c r="R237" s="48"/>
      <c r="S237" s="121">
        <f>J237</f>
        <v>0.51829999999999998</v>
      </c>
      <c r="T237" s="48"/>
      <c r="U237" s="48"/>
      <c r="V237" s="46"/>
      <c r="W237" s="46"/>
      <c r="X237" s="46"/>
      <c r="Y237" s="46"/>
      <c r="Z237" s="46"/>
      <c r="AA237" s="46"/>
      <c r="AB237" s="46"/>
    </row>
    <row r="238" spans="1:28" x14ac:dyDescent="0.25">
      <c r="A238" s="46"/>
      <c r="B238" s="46"/>
      <c r="C238" s="46"/>
      <c r="E238" s="118"/>
      <c r="F238" s="122" t="s">
        <v>14</v>
      </c>
      <c r="G238" s="117"/>
      <c r="H238" s="117"/>
      <c r="I238" s="117"/>
      <c r="J238" s="117"/>
      <c r="K238" s="121">
        <v>0.3805</v>
      </c>
      <c r="O238" s="48"/>
      <c r="P238" s="48"/>
      <c r="Q238" s="48"/>
      <c r="R238" s="48"/>
      <c r="S238" s="121">
        <f>K238</f>
        <v>0.3805</v>
      </c>
      <c r="T238" s="48"/>
      <c r="U238" s="48"/>
      <c r="V238" s="46"/>
      <c r="W238" s="46"/>
      <c r="X238" s="46"/>
      <c r="Y238" s="46"/>
      <c r="Z238" s="46"/>
      <c r="AA238" s="46"/>
      <c r="AB238" s="46"/>
    </row>
    <row r="239" spans="1:28" x14ac:dyDescent="0.25">
      <c r="A239" s="46"/>
      <c r="B239" s="46"/>
      <c r="C239" s="46"/>
      <c r="E239" s="118"/>
      <c r="F239" s="122" t="s">
        <v>27</v>
      </c>
      <c r="G239" s="117"/>
      <c r="H239" s="117"/>
      <c r="I239" s="117"/>
      <c r="J239" s="117"/>
      <c r="K239" s="50"/>
      <c r="L239" s="123">
        <v>0.26569999999999999</v>
      </c>
      <c r="O239" s="48"/>
      <c r="P239" s="48"/>
      <c r="Q239" s="48"/>
      <c r="R239" s="48"/>
      <c r="S239" s="121">
        <f>L239</f>
        <v>0.26569999999999999</v>
      </c>
      <c r="T239" s="48"/>
      <c r="U239" s="48"/>
      <c r="V239" s="46"/>
      <c r="W239" s="46"/>
      <c r="X239" s="46"/>
      <c r="Y239" s="46"/>
      <c r="Z239" s="46"/>
      <c r="AA239" s="46"/>
      <c r="AB239" s="46"/>
    </row>
    <row r="240" spans="1:28" x14ac:dyDescent="0.25">
      <c r="A240" s="46"/>
      <c r="B240" s="46"/>
      <c r="C240" s="46"/>
      <c r="E240" s="118"/>
      <c r="F240" s="122" t="s">
        <v>89</v>
      </c>
      <c r="G240" s="117"/>
      <c r="H240" s="117"/>
      <c r="I240" s="117"/>
      <c r="J240" s="117"/>
      <c r="K240" s="50"/>
      <c r="M240" s="123">
        <v>0.36283185840707965</v>
      </c>
      <c r="O240" s="48"/>
      <c r="P240" s="48"/>
      <c r="Q240" s="123"/>
      <c r="R240" s="123"/>
      <c r="S240" s="123">
        <f>M240</f>
        <v>0.36283185840707965</v>
      </c>
      <c r="T240" s="48"/>
      <c r="U240" s="48"/>
      <c r="V240" s="46"/>
      <c r="W240" s="46"/>
      <c r="X240" s="46"/>
      <c r="Y240" s="46"/>
      <c r="Z240" s="46"/>
      <c r="AA240" s="46"/>
      <c r="AB240" s="46"/>
    </row>
    <row r="241" spans="1:28" x14ac:dyDescent="0.25">
      <c r="A241" s="46"/>
      <c r="B241" s="46"/>
      <c r="C241" s="46"/>
      <c r="E241" s="118"/>
      <c r="F241" s="122" t="s">
        <v>153</v>
      </c>
      <c r="G241" s="117"/>
      <c r="H241" s="117"/>
      <c r="I241" s="117"/>
      <c r="J241" s="117"/>
      <c r="K241" s="50"/>
      <c r="M241" s="123"/>
      <c r="N241" s="123">
        <v>0.65100000000000002</v>
      </c>
      <c r="O241" s="123"/>
      <c r="P241" s="123"/>
      <c r="Q241" s="123"/>
      <c r="R241" s="123"/>
      <c r="S241" s="121">
        <f>N241</f>
        <v>0.65100000000000002</v>
      </c>
      <c r="T241" s="48"/>
      <c r="U241" s="48"/>
      <c r="V241" s="46"/>
      <c r="W241" s="46"/>
      <c r="X241" s="46"/>
      <c r="Y241" s="46"/>
      <c r="Z241" s="46"/>
      <c r="AA241" s="46"/>
      <c r="AB241" s="46"/>
    </row>
    <row r="242" spans="1:28" x14ac:dyDescent="0.25">
      <c r="A242" s="46"/>
      <c r="B242" s="46"/>
      <c r="C242" s="46"/>
      <c r="E242" s="118"/>
      <c r="F242" s="122" t="s">
        <v>160</v>
      </c>
      <c r="G242" s="117"/>
      <c r="H242" s="117"/>
      <c r="I242" s="117"/>
      <c r="J242" s="117"/>
      <c r="K242" s="50"/>
      <c r="M242" s="123"/>
      <c r="N242" s="123"/>
      <c r="O242" s="123">
        <v>0.63023255813953494</v>
      </c>
      <c r="P242" s="123"/>
      <c r="Q242" s="123"/>
      <c r="R242" s="123"/>
      <c r="S242" s="121">
        <f>O242</f>
        <v>0.63023255813953494</v>
      </c>
      <c r="T242" s="48"/>
      <c r="U242" s="48"/>
      <c r="V242" s="46"/>
      <c r="W242" s="46"/>
      <c r="X242" s="46"/>
      <c r="Y242" s="46"/>
      <c r="Z242" s="46"/>
      <c r="AA242" s="46"/>
      <c r="AB242" s="46"/>
    </row>
    <row r="243" spans="1:28" x14ac:dyDescent="0.25">
      <c r="A243" s="46"/>
      <c r="B243" s="46"/>
      <c r="C243" s="46"/>
      <c r="E243" s="118"/>
      <c r="F243" s="122"/>
      <c r="G243" s="117"/>
      <c r="H243" s="117"/>
      <c r="I243" s="117"/>
      <c r="J243" s="117"/>
      <c r="K243" s="50"/>
      <c r="L243" s="121"/>
      <c r="M243" s="121"/>
      <c r="O243" s="48"/>
      <c r="P243" s="48"/>
      <c r="Q243" s="121"/>
      <c r="R243" s="121"/>
      <c r="S243" s="123"/>
      <c r="T243" s="48"/>
      <c r="U243" s="48"/>
      <c r="V243" s="46"/>
      <c r="W243" s="46"/>
      <c r="X243" s="46"/>
      <c r="Y243" s="46"/>
      <c r="Z243" s="46"/>
      <c r="AA243" s="46"/>
      <c r="AB243" s="46"/>
    </row>
    <row r="244" spans="1:28" x14ac:dyDescent="0.25">
      <c r="A244" s="46"/>
      <c r="B244" s="46"/>
      <c r="C244" s="46"/>
      <c r="E244" s="139" t="s">
        <v>164</v>
      </c>
      <c r="F244" s="119" t="s">
        <v>11</v>
      </c>
      <c r="G244" s="117"/>
      <c r="H244" s="120">
        <f>C33</f>
        <v>0.11404016564990871</v>
      </c>
      <c r="I244" s="117"/>
      <c r="J244" s="117"/>
      <c r="K244" s="50"/>
      <c r="L244" s="50"/>
      <c r="M244" s="50"/>
      <c r="O244" s="48"/>
      <c r="P244" s="48"/>
      <c r="Q244" s="50"/>
      <c r="R244" s="50"/>
      <c r="S244" s="121">
        <f>H244</f>
        <v>0.11404016564990871</v>
      </c>
      <c r="T244" s="48"/>
      <c r="U244" s="48"/>
      <c r="V244" s="46"/>
      <c r="W244" s="46"/>
      <c r="X244" s="46"/>
      <c r="Y244" s="46"/>
      <c r="Z244" s="46"/>
      <c r="AA244" s="46"/>
      <c r="AB244" s="46"/>
    </row>
    <row r="245" spans="1:28" x14ac:dyDescent="0.25">
      <c r="A245" s="46"/>
      <c r="B245" s="46"/>
      <c r="C245" s="46"/>
      <c r="E245" s="118"/>
      <c r="F245" s="119" t="s">
        <v>12</v>
      </c>
      <c r="G245" s="117"/>
      <c r="H245" s="117"/>
      <c r="I245" s="120">
        <f>D33</f>
        <v>0.11716362434954984</v>
      </c>
      <c r="J245" s="117"/>
      <c r="K245" s="50"/>
      <c r="L245" s="50"/>
      <c r="M245" s="50"/>
      <c r="O245" s="48"/>
      <c r="P245" s="48"/>
      <c r="Q245" s="50"/>
      <c r="R245" s="50"/>
      <c r="S245" s="121">
        <f>I245</f>
        <v>0.11716362434954984</v>
      </c>
      <c r="T245" s="48"/>
      <c r="U245" s="48"/>
      <c r="V245" s="46"/>
      <c r="W245" s="46"/>
      <c r="X245" s="46"/>
      <c r="Y245" s="46"/>
      <c r="Z245" s="46"/>
      <c r="AA245" s="46"/>
      <c r="AB245" s="46"/>
    </row>
    <row r="246" spans="1:28" x14ac:dyDescent="0.25">
      <c r="A246" s="46"/>
      <c r="B246" s="46"/>
      <c r="C246" s="46"/>
      <c r="E246" s="118"/>
      <c r="F246" s="122" t="s">
        <v>13</v>
      </c>
      <c r="G246" s="117"/>
      <c r="H246" s="117"/>
      <c r="I246" s="117"/>
      <c r="J246" s="120">
        <f>E33</f>
        <v>0.2375190086388197</v>
      </c>
      <c r="K246" s="50"/>
      <c r="L246" s="50"/>
      <c r="M246" s="50"/>
      <c r="O246" s="48"/>
      <c r="P246" s="48"/>
      <c r="Q246" s="50"/>
      <c r="R246" s="50"/>
      <c r="S246" s="121">
        <f>J246</f>
        <v>0.2375190086388197</v>
      </c>
      <c r="T246" s="48"/>
      <c r="U246" s="48"/>
      <c r="V246" s="46"/>
      <c r="W246" s="46"/>
      <c r="X246" s="46"/>
      <c r="Y246" s="46"/>
      <c r="Z246" s="46"/>
      <c r="AA246" s="46"/>
      <c r="AB246" s="46"/>
    </row>
    <row r="247" spans="1:28" x14ac:dyDescent="0.25">
      <c r="A247" s="46"/>
      <c r="B247" s="46"/>
      <c r="C247" s="46"/>
      <c r="E247" s="118"/>
      <c r="F247" s="122" t="s">
        <v>14</v>
      </c>
      <c r="G247" s="117"/>
      <c r="H247" s="117"/>
      <c r="I247" s="117"/>
      <c r="J247" s="117"/>
      <c r="K247" s="121">
        <f>F33</f>
        <v>0.24181818181818182</v>
      </c>
      <c r="M247" s="121"/>
      <c r="O247" s="48"/>
      <c r="P247" s="48"/>
      <c r="Q247" s="121"/>
      <c r="R247" s="121"/>
      <c r="S247" s="121">
        <f>K247</f>
        <v>0.24181818181818182</v>
      </c>
      <c r="T247" s="48"/>
      <c r="U247" s="48"/>
      <c r="V247" s="46"/>
      <c r="W247" s="46"/>
      <c r="X247" s="46"/>
      <c r="Y247" s="46"/>
      <c r="Z247" s="46"/>
      <c r="AA247" s="46"/>
      <c r="AB247" s="46"/>
    </row>
    <row r="248" spans="1:28" x14ac:dyDescent="0.25">
      <c r="A248" s="46"/>
      <c r="B248" s="46"/>
      <c r="C248" s="46"/>
      <c r="E248" s="118"/>
      <c r="F248" s="122" t="s">
        <v>27</v>
      </c>
      <c r="G248" s="117"/>
      <c r="H248" s="117"/>
      <c r="I248" s="117"/>
      <c r="J248" s="117"/>
      <c r="K248" s="50"/>
      <c r="L248" s="121">
        <f>G33</f>
        <v>0.11802518223989397</v>
      </c>
      <c r="M248" s="121"/>
      <c r="O248" s="48"/>
      <c r="P248" s="48"/>
      <c r="Q248" s="121"/>
      <c r="R248" s="121"/>
      <c r="S248" s="121">
        <f>L248</f>
        <v>0.11802518223989397</v>
      </c>
      <c r="T248" s="48"/>
      <c r="U248" s="48"/>
      <c r="V248" s="46"/>
      <c r="W248" s="46"/>
      <c r="X248" s="46"/>
      <c r="Y248" s="46"/>
      <c r="Z248" s="46"/>
      <c r="AA248" s="46"/>
      <c r="AB248" s="46"/>
    </row>
    <row r="249" spans="1:28" x14ac:dyDescent="0.25">
      <c r="A249" s="46"/>
      <c r="B249" s="46"/>
      <c r="C249" s="46"/>
      <c r="E249" s="118"/>
      <c r="F249" s="122" t="s">
        <v>89</v>
      </c>
      <c r="G249" s="117"/>
      <c r="H249" s="117"/>
      <c r="I249" s="117"/>
      <c r="J249" s="117"/>
      <c r="K249" s="50"/>
      <c r="L249" s="50"/>
      <c r="M249" s="121">
        <f>H33</f>
        <v>0.36021433355659743</v>
      </c>
      <c r="O249" s="48"/>
      <c r="P249" s="48"/>
      <c r="Q249" s="121"/>
      <c r="R249" s="121"/>
      <c r="S249" s="121">
        <f>M249</f>
        <v>0.36021433355659743</v>
      </c>
      <c r="T249" s="48"/>
      <c r="U249" s="48"/>
      <c r="V249" s="46"/>
      <c r="W249" s="46"/>
      <c r="X249" s="46"/>
      <c r="Y249" s="46"/>
      <c r="Z249" s="46"/>
      <c r="AA249" s="46"/>
      <c r="AB249" s="46"/>
    </row>
    <row r="250" spans="1:28" x14ac:dyDescent="0.25">
      <c r="A250" s="46"/>
      <c r="B250" s="46"/>
      <c r="C250" s="48"/>
      <c r="E250" s="118"/>
      <c r="F250" s="122" t="s">
        <v>153</v>
      </c>
      <c r="G250" s="117"/>
      <c r="H250" s="117"/>
      <c r="I250" s="117"/>
      <c r="J250" s="117"/>
      <c r="K250" s="50"/>
      <c r="L250" s="50"/>
      <c r="M250" s="121"/>
      <c r="N250" s="123">
        <f>I33</f>
        <v>0.35114583062988242</v>
      </c>
      <c r="O250" s="123"/>
      <c r="P250" s="123"/>
      <c r="Q250" s="121"/>
      <c r="R250" s="121"/>
      <c r="S250" s="121">
        <f>N250</f>
        <v>0.35114583062988242</v>
      </c>
      <c r="T250" s="48"/>
      <c r="U250" s="48"/>
      <c r="V250" s="46"/>
      <c r="W250" s="46"/>
      <c r="X250" s="46"/>
      <c r="Y250" s="46"/>
      <c r="Z250" s="46"/>
      <c r="AA250" s="46"/>
      <c r="AB250" s="46"/>
    </row>
    <row r="251" spans="1:28" x14ac:dyDescent="0.25">
      <c r="A251" s="46"/>
      <c r="B251" s="46"/>
      <c r="C251" s="48"/>
      <c r="E251" s="126"/>
      <c r="F251" s="117"/>
      <c r="G251" s="117"/>
      <c r="H251" s="117"/>
      <c r="I251" s="117"/>
      <c r="J251" s="117"/>
      <c r="K251" s="50"/>
      <c r="O251" s="48"/>
      <c r="P251" s="48"/>
      <c r="Q251" s="48"/>
      <c r="R251" s="48"/>
      <c r="S251" s="50"/>
      <c r="T251" s="48"/>
      <c r="U251" s="48"/>
      <c r="V251" s="46"/>
      <c r="W251" s="46"/>
      <c r="X251" s="46"/>
      <c r="Y251" s="46"/>
      <c r="Z251" s="46"/>
      <c r="AA251" s="46"/>
      <c r="AB251" s="46"/>
    </row>
    <row r="252" spans="1:28" x14ac:dyDescent="0.25">
      <c r="A252" s="46"/>
      <c r="B252" s="46"/>
      <c r="C252" s="48"/>
      <c r="E252" s="139" t="s">
        <v>165</v>
      </c>
      <c r="F252" s="122" t="s">
        <v>27</v>
      </c>
      <c r="G252" s="117"/>
      <c r="H252" s="117"/>
      <c r="I252" s="117"/>
      <c r="J252" s="117"/>
      <c r="K252" s="50"/>
      <c r="L252" s="123">
        <f>G44</f>
        <v>0.31274762593547578</v>
      </c>
      <c r="O252" s="48"/>
      <c r="P252" s="48"/>
      <c r="Q252" s="48"/>
      <c r="R252" s="48"/>
      <c r="S252" s="121">
        <f>L252</f>
        <v>0.31274762593547578</v>
      </c>
      <c r="T252" s="48"/>
      <c r="U252" s="48"/>
      <c r="V252" s="46"/>
      <c r="W252" s="46"/>
      <c r="X252" s="46"/>
      <c r="Y252" s="46"/>
      <c r="Z252" s="46"/>
      <c r="AA252" s="46"/>
      <c r="AB252" s="46"/>
    </row>
    <row r="253" spans="1:28" x14ac:dyDescent="0.25">
      <c r="A253" s="46"/>
      <c r="B253" s="46"/>
      <c r="C253" s="48"/>
      <c r="E253" s="117"/>
      <c r="F253" s="122" t="s">
        <v>89</v>
      </c>
      <c r="G253" s="117"/>
      <c r="H253" s="117"/>
      <c r="I253" s="117"/>
      <c r="J253" s="117"/>
      <c r="K253" s="50"/>
      <c r="M253" s="123">
        <f>H44</f>
        <v>0.44250229990800366</v>
      </c>
      <c r="O253" s="48"/>
      <c r="P253" s="48"/>
      <c r="Q253" s="123"/>
      <c r="R253" s="123"/>
      <c r="S253" s="121">
        <f>M253</f>
        <v>0.44250229990800366</v>
      </c>
      <c r="T253" s="48"/>
      <c r="U253" s="48"/>
      <c r="V253" s="46"/>
      <c r="W253" s="46"/>
      <c r="X253" s="46"/>
      <c r="Y253" s="46"/>
      <c r="Z253" s="46"/>
      <c r="AA253" s="46"/>
      <c r="AB253" s="46"/>
    </row>
    <row r="254" spans="1:28" x14ac:dyDescent="0.25">
      <c r="A254" s="46"/>
      <c r="B254" s="46"/>
      <c r="C254" s="48"/>
      <c r="E254" s="117"/>
      <c r="F254" s="122" t="s">
        <v>153</v>
      </c>
      <c r="G254" s="117"/>
      <c r="H254" s="117"/>
      <c r="I254" s="117"/>
      <c r="J254" s="117"/>
      <c r="K254" s="50"/>
      <c r="M254" s="123"/>
      <c r="N254" s="123">
        <f>I44</f>
        <v>0.5415282392026578</v>
      </c>
      <c r="O254" s="123"/>
      <c r="P254" s="123"/>
      <c r="Q254" s="123"/>
      <c r="R254" s="123"/>
      <c r="S254" s="121">
        <f>N254</f>
        <v>0.5415282392026578</v>
      </c>
      <c r="T254" s="48"/>
      <c r="U254" s="48"/>
      <c r="V254" s="46"/>
      <c r="W254" s="46"/>
      <c r="X254" s="46"/>
      <c r="Y254" s="46"/>
      <c r="Z254" s="46"/>
      <c r="AA254" s="46"/>
      <c r="AB254" s="46"/>
    </row>
    <row r="255" spans="1:28" x14ac:dyDescent="0.25">
      <c r="A255" s="46"/>
      <c r="B255" s="46"/>
      <c r="C255" s="48"/>
      <c r="O255" s="48"/>
      <c r="P255" s="48"/>
      <c r="Q255" s="48"/>
      <c r="R255" s="48"/>
      <c r="S255" s="48"/>
      <c r="T255" s="48"/>
      <c r="U255" s="48"/>
      <c r="V255" s="46"/>
      <c r="W255" s="46"/>
      <c r="X255" s="46"/>
      <c r="Y255" s="46"/>
      <c r="Z255" s="46"/>
      <c r="AA255" s="46"/>
    </row>
    <row r="256" spans="1:28" x14ac:dyDescent="0.25">
      <c r="A256" s="46"/>
      <c r="B256" s="46"/>
      <c r="C256" s="48"/>
      <c r="O256" s="48"/>
      <c r="P256" s="48"/>
      <c r="Q256" s="48"/>
      <c r="R256" s="48"/>
      <c r="S256" s="48"/>
      <c r="T256" s="48"/>
      <c r="U256" s="48"/>
      <c r="V256" s="46"/>
      <c r="W256" s="46"/>
      <c r="X256" s="46"/>
      <c r="Y256" s="46"/>
      <c r="Z256" s="46"/>
      <c r="AA256" s="46"/>
    </row>
    <row r="257" spans="1:27" x14ac:dyDescent="0.25">
      <c r="A257" s="46"/>
      <c r="B257" s="46"/>
      <c r="C257" s="48"/>
      <c r="O257" s="48"/>
      <c r="P257" s="48"/>
      <c r="Q257" s="48"/>
      <c r="R257" s="48"/>
      <c r="S257" s="48"/>
      <c r="T257" s="48"/>
      <c r="U257" s="48"/>
      <c r="V257" s="46"/>
      <c r="W257" s="46"/>
      <c r="X257" s="46"/>
      <c r="Y257" s="46"/>
      <c r="Z257" s="46"/>
      <c r="AA257" s="46"/>
    </row>
    <row r="258" spans="1:27" x14ac:dyDescent="0.25">
      <c r="A258" s="46"/>
      <c r="B258" s="46"/>
      <c r="C258" s="46"/>
      <c r="O258" s="48"/>
      <c r="P258" s="48"/>
      <c r="Q258" s="48"/>
      <c r="R258" s="48"/>
      <c r="S258" s="48"/>
      <c r="T258" s="48"/>
      <c r="U258" s="48"/>
      <c r="V258" s="46"/>
      <c r="W258" s="46"/>
      <c r="X258" s="46"/>
      <c r="Y258" s="46"/>
      <c r="Z258" s="46"/>
      <c r="AA258" s="46"/>
    </row>
    <row r="259" spans="1:27" x14ac:dyDescent="0.25">
      <c r="A259" s="46"/>
      <c r="B259" s="46"/>
      <c r="C259" s="46"/>
      <c r="O259" s="48"/>
      <c r="P259" s="48"/>
      <c r="Q259" s="48"/>
      <c r="R259" s="48"/>
      <c r="S259" s="48"/>
      <c r="T259" s="48"/>
      <c r="U259" s="48"/>
      <c r="V259" s="46"/>
      <c r="W259" s="46"/>
      <c r="X259" s="46"/>
      <c r="Y259" s="46"/>
      <c r="Z259" s="46"/>
      <c r="AA259" s="46"/>
    </row>
    <row r="260" spans="1:27" x14ac:dyDescent="0.25">
      <c r="A260" s="46"/>
      <c r="B260" s="46"/>
      <c r="C260" s="46"/>
      <c r="O260" s="48"/>
      <c r="P260" s="48"/>
      <c r="Q260" s="48"/>
      <c r="R260" s="48"/>
      <c r="S260" s="48"/>
      <c r="T260" s="48"/>
      <c r="U260" s="48"/>
      <c r="V260" s="46"/>
      <c r="W260" s="46"/>
      <c r="X260" s="46"/>
      <c r="Y260" s="46"/>
      <c r="Z260" s="46"/>
      <c r="AA260" s="46"/>
    </row>
    <row r="261" spans="1:27" x14ac:dyDescent="0.25">
      <c r="A261" s="46"/>
      <c r="B261" s="46"/>
      <c r="C261" s="46"/>
      <c r="O261" s="48"/>
      <c r="P261" s="48"/>
      <c r="Q261" s="48"/>
      <c r="R261" s="48"/>
      <c r="S261" s="48"/>
      <c r="T261" s="48"/>
      <c r="U261" s="48"/>
      <c r="V261" s="46"/>
      <c r="W261" s="46"/>
      <c r="X261" s="46"/>
      <c r="Y261" s="46"/>
      <c r="Z261" s="46"/>
      <c r="AA261" s="46"/>
    </row>
    <row r="262" spans="1:27" x14ac:dyDescent="0.25">
      <c r="B262" s="46"/>
      <c r="C262" s="46"/>
      <c r="O262" s="48"/>
      <c r="P262" s="48"/>
      <c r="Q262" s="48"/>
      <c r="R262" s="48"/>
      <c r="S262" s="48"/>
      <c r="T262" s="48"/>
      <c r="U262" s="48"/>
      <c r="V262" s="46"/>
    </row>
    <row r="263" spans="1:27" x14ac:dyDescent="0.25">
      <c r="B263" s="46"/>
      <c r="C263" s="46"/>
      <c r="O263" s="48"/>
      <c r="P263" s="48"/>
      <c r="Q263" s="48"/>
      <c r="R263" s="48"/>
      <c r="S263" s="48"/>
      <c r="T263" s="48"/>
      <c r="U263" s="48"/>
      <c r="V263" s="46"/>
    </row>
    <row r="264" spans="1:27" x14ac:dyDescent="0.25">
      <c r="B264" s="46"/>
      <c r="C264" s="46"/>
      <c r="O264" s="48"/>
      <c r="P264" s="48"/>
      <c r="Q264" s="48"/>
      <c r="R264" s="48"/>
      <c r="S264" s="48"/>
      <c r="T264" s="48"/>
      <c r="U264" s="48"/>
      <c r="V264" s="46"/>
    </row>
    <row r="265" spans="1:27" x14ac:dyDescent="0.25">
      <c r="B265" s="46"/>
      <c r="C265" s="46"/>
      <c r="D265" s="46"/>
      <c r="E265" s="47"/>
      <c r="F265" s="47"/>
      <c r="G265" s="47"/>
      <c r="H265" s="47"/>
      <c r="I265" s="47"/>
      <c r="J265" s="47"/>
      <c r="K265" s="46"/>
      <c r="L265" s="46"/>
      <c r="M265" s="46"/>
      <c r="N265" s="46"/>
      <c r="U265" s="46"/>
      <c r="V265" s="46"/>
    </row>
  </sheetData>
  <sortState ref="E5:F20">
    <sortCondition descending="1" ref="F5:F20"/>
  </sortState>
  <conditionalFormatting sqref="M34">
    <cfRule type="expression" dxfId="39" priority="15">
      <formula>($D$7-TODAY())&lt;0</formula>
    </cfRule>
  </conditionalFormatting>
  <conditionalFormatting sqref="M32:M49">
    <cfRule type="expression" dxfId="38" priority="337">
      <formula>$K32-$M32&gt;=5%</formula>
    </cfRule>
    <cfRule type="expression" dxfId="37" priority="338">
      <formula>AND($K32-$M32&gt;=0%,$K32-$M32&lt;5%)</formula>
    </cfRule>
    <cfRule type="expression" dxfId="36" priority="339">
      <formula>$K32-$M32&lt;0%</formula>
    </cfRule>
  </conditionalFormatting>
  <conditionalFormatting sqref="M32">
    <cfRule type="expression" dxfId="35" priority="340">
      <formula>(#REF!-TODAY())&lt;0</formula>
    </cfRule>
  </conditionalFormatting>
  <conditionalFormatting sqref="M33 M44">
    <cfRule type="expression" dxfId="34" priority="341">
      <formula>(#REF!-TODAY())&lt;0</formula>
    </cfRule>
  </conditionalFormatting>
  <conditionalFormatting sqref="M35">
    <cfRule type="expression" dxfId="33" priority="342">
      <formula>(#REF!-TODAY())&lt;0</formula>
    </cfRule>
  </conditionalFormatting>
  <conditionalFormatting sqref="M36">
    <cfRule type="expression" dxfId="32" priority="343">
      <formula>(#REF!-TODAY())&lt;0</formula>
    </cfRule>
  </conditionalFormatting>
  <conditionalFormatting sqref="M37">
    <cfRule type="expression" dxfId="31" priority="344">
      <formula>(#REF!-TODAY())&lt;0</formula>
    </cfRule>
  </conditionalFormatting>
  <conditionalFormatting sqref="M38">
    <cfRule type="expression" dxfId="30" priority="345">
      <formula>(#REF!-TODAY())&lt;0</formula>
    </cfRule>
  </conditionalFormatting>
  <conditionalFormatting sqref="M39">
    <cfRule type="expression" dxfId="29" priority="346">
      <formula>(#REF!-TODAY())&lt;0</formula>
    </cfRule>
  </conditionalFormatting>
  <conditionalFormatting sqref="M40">
    <cfRule type="expression" dxfId="28" priority="347">
      <formula>(#REF!-TODAY())&lt;0</formula>
    </cfRule>
  </conditionalFormatting>
  <conditionalFormatting sqref="M42">
    <cfRule type="expression" dxfId="27" priority="348">
      <formula>(#REF!-TODAY())&lt;0</formula>
    </cfRule>
  </conditionalFormatting>
  <conditionalFormatting sqref="M43">
    <cfRule type="expression" dxfId="26" priority="349">
      <formula>(#REF!-TODAY())&lt;0</formula>
    </cfRule>
  </conditionalFormatting>
  <conditionalFormatting sqref="M45">
    <cfRule type="expression" dxfId="25" priority="350">
      <formula>(#REF!-TODAY())&lt;0</formula>
    </cfRule>
  </conditionalFormatting>
  <conditionalFormatting sqref="M46">
    <cfRule type="expression" dxfId="24" priority="351">
      <formula>(#REF!-TODAY())&lt;0</formula>
    </cfRule>
  </conditionalFormatting>
  <conditionalFormatting sqref="M47">
    <cfRule type="expression" dxfId="23" priority="352">
      <formula>(#REF!-TODAY())&lt;0</formula>
    </cfRule>
  </conditionalFormatting>
  <conditionalFormatting sqref="M48">
    <cfRule type="expression" dxfId="22" priority="353">
      <formula>(#REF!-TODAY())&lt;0</formula>
    </cfRule>
  </conditionalFormatting>
  <conditionalFormatting sqref="M41">
    <cfRule type="expression" dxfId="21" priority="354">
      <formula>(#REF!-TODAY())&lt;0</formula>
    </cfRule>
  </conditionalFormatting>
  <pageMargins left="3.937007874015748E-2" right="3.937007874015748E-2" top="0.74803149606299213" bottom="0.74803149606299213" header="0.31496062992125984" footer="0.31496062992125984"/>
  <pageSetup paperSize="8" scale="45" orientation="landscape" r:id="rId1"/>
  <rowBreaks count="1" manualBreakCount="1">
    <brk id="50" max="16383" man="1"/>
  </row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7" sqref="A7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65"/>
  <sheetViews>
    <sheetView zoomScaleNormal="100" workbookViewId="0">
      <selection activeCell="F15" sqref="F15"/>
    </sheetView>
  </sheetViews>
  <sheetFormatPr baseColWidth="10" defaultColWidth="9.140625" defaultRowHeight="15" x14ac:dyDescent="0.25"/>
  <cols>
    <col min="1" max="2" width="9.140625" style="65"/>
    <col min="3" max="4" width="9.28515625" style="65" bestFit="1" customWidth="1"/>
    <col min="5" max="5" width="9.140625" style="65"/>
    <col min="6" max="6" width="16.42578125" style="65" bestFit="1" customWidth="1"/>
    <col min="7" max="7" width="8.42578125" style="65" bestFit="1" customWidth="1"/>
    <col min="8" max="8" width="11.28515625" style="65" bestFit="1" customWidth="1"/>
    <col min="9" max="9" width="15.28515625" style="65" bestFit="1" customWidth="1"/>
    <col min="10" max="12" width="9.140625" style="65"/>
    <col min="13" max="14" width="9.28515625" style="65" bestFit="1" customWidth="1"/>
    <col min="15" max="15" width="11.7109375" style="65" bestFit="1" customWidth="1"/>
    <col min="16" max="16" width="11.5703125" style="65" bestFit="1" customWidth="1"/>
    <col min="17" max="17" width="11.7109375" style="65" bestFit="1" customWidth="1"/>
    <col min="18" max="19" width="9.140625" style="65"/>
    <col min="20" max="23" width="9.28515625" style="65" bestFit="1" customWidth="1"/>
    <col min="24" max="24" width="12" style="65" bestFit="1" customWidth="1"/>
    <col min="25" max="26" width="8.7109375" style="65" customWidth="1"/>
    <col min="27" max="27" width="11.42578125" style="65" bestFit="1" customWidth="1"/>
    <col min="28" max="29" width="9.28515625" style="65" bestFit="1" customWidth="1"/>
    <col min="30" max="30" width="9.140625" style="65"/>
    <col min="31" max="32" width="9.28515625" style="65" bestFit="1" customWidth="1"/>
    <col min="33" max="16384" width="9.140625" style="65"/>
  </cols>
  <sheetData>
    <row r="2" spans="2:32" x14ac:dyDescent="0.25">
      <c r="B2" s="66" t="s">
        <v>120</v>
      </c>
      <c r="C2" s="66" t="s">
        <v>121</v>
      </c>
      <c r="D2" s="66" t="s">
        <v>122</v>
      </c>
      <c r="F2" s="66" t="s">
        <v>127</v>
      </c>
      <c r="G2" s="66" t="s">
        <v>128</v>
      </c>
      <c r="H2" s="66" t="s">
        <v>129</v>
      </c>
      <c r="I2" s="66" t="s">
        <v>130</v>
      </c>
      <c r="J2" s="66"/>
      <c r="K2" s="66" t="s">
        <v>40</v>
      </c>
      <c r="L2" s="66" t="s">
        <v>134</v>
      </c>
      <c r="M2" s="66" t="s">
        <v>121</v>
      </c>
      <c r="N2" s="66" t="s">
        <v>122</v>
      </c>
      <c r="S2" s="66" t="s">
        <v>134</v>
      </c>
      <c r="T2" s="66" t="s">
        <v>40</v>
      </c>
      <c r="U2" s="66" t="s">
        <v>121</v>
      </c>
      <c r="V2" s="66" t="s">
        <v>122</v>
      </c>
      <c r="W2" s="66" t="s">
        <v>139</v>
      </c>
      <c r="Y2" s="66" t="s">
        <v>40</v>
      </c>
      <c r="Z2" s="66" t="s">
        <v>134</v>
      </c>
      <c r="AA2" s="66" t="s">
        <v>121</v>
      </c>
      <c r="AB2" s="66" t="s">
        <v>122</v>
      </c>
      <c r="AC2" s="66" t="s">
        <v>139</v>
      </c>
    </row>
    <row r="3" spans="2:32" x14ac:dyDescent="0.25">
      <c r="B3" s="67" t="s">
        <v>123</v>
      </c>
      <c r="C3" s="68">
        <v>5333</v>
      </c>
      <c r="D3" s="68">
        <v>721</v>
      </c>
      <c r="F3" s="67" t="s">
        <v>131</v>
      </c>
      <c r="G3" s="68">
        <v>226840</v>
      </c>
      <c r="H3" s="68">
        <v>73158</v>
      </c>
      <c r="I3" s="69">
        <f>H3/G3</f>
        <v>0.32250925762652088</v>
      </c>
      <c r="J3" s="69"/>
      <c r="K3" s="67" t="s">
        <v>110</v>
      </c>
      <c r="L3" s="67" t="s">
        <v>125</v>
      </c>
      <c r="M3" s="68">
        <v>4013</v>
      </c>
      <c r="N3" s="68">
        <v>350</v>
      </c>
      <c r="S3" s="142" t="s">
        <v>124</v>
      </c>
      <c r="T3" s="67" t="s">
        <v>43</v>
      </c>
      <c r="U3" s="68">
        <v>2352</v>
      </c>
      <c r="V3" s="68">
        <v>1402</v>
      </c>
      <c r="W3" s="70">
        <f t="shared" ref="W3:W19" si="0">V3/U3</f>
        <v>0.59608843537414968</v>
      </c>
      <c r="Y3" s="141" t="s">
        <v>110</v>
      </c>
      <c r="Z3" s="67" t="s">
        <v>125</v>
      </c>
      <c r="AA3" s="68">
        <v>4013</v>
      </c>
      <c r="AB3" s="68">
        <v>350</v>
      </c>
      <c r="AC3" s="71">
        <f>AB3/AA3</f>
        <v>8.7216546224769501E-2</v>
      </c>
      <c r="AD3" s="65" t="s">
        <v>135</v>
      </c>
      <c r="AE3" s="65" t="s">
        <v>137</v>
      </c>
      <c r="AF3" s="65" t="s">
        <v>138</v>
      </c>
    </row>
    <row r="4" spans="2:32" x14ac:dyDescent="0.25">
      <c r="B4" s="67" t="s">
        <v>124</v>
      </c>
      <c r="C4" s="68">
        <v>240992</v>
      </c>
      <c r="D4" s="68">
        <v>73158</v>
      </c>
      <c r="F4" s="67" t="s">
        <v>132</v>
      </c>
      <c r="G4" s="68">
        <v>29910</v>
      </c>
      <c r="H4" s="68">
        <v>9315</v>
      </c>
      <c r="I4" s="69">
        <f>H4/G4</f>
        <v>0.3114343029087262</v>
      </c>
      <c r="J4" s="69"/>
      <c r="K4" s="67" t="s">
        <v>43</v>
      </c>
      <c r="L4" s="67" t="s">
        <v>124</v>
      </c>
      <c r="M4" s="68">
        <v>2352</v>
      </c>
      <c r="N4" s="68">
        <v>1402</v>
      </c>
      <c r="S4" s="142"/>
      <c r="T4" s="67">
        <v>210</v>
      </c>
      <c r="U4" s="72">
        <v>27815</v>
      </c>
      <c r="V4" s="68">
        <v>7527</v>
      </c>
      <c r="W4" s="70">
        <f t="shared" si="0"/>
        <v>0.27060938342620888</v>
      </c>
      <c r="Y4" s="141"/>
      <c r="Z4" s="67"/>
      <c r="AA4" s="68"/>
      <c r="AB4" s="68"/>
      <c r="AC4" s="71"/>
      <c r="AD4" s="73" t="s">
        <v>124</v>
      </c>
      <c r="AE4" s="74">
        <v>226840</v>
      </c>
      <c r="AF4" s="74">
        <v>73158</v>
      </c>
    </row>
    <row r="5" spans="2:32" x14ac:dyDescent="0.25">
      <c r="B5" s="67" t="s">
        <v>125</v>
      </c>
      <c r="C5" s="68">
        <v>24622</v>
      </c>
      <c r="D5" s="68">
        <v>8573</v>
      </c>
      <c r="F5" s="67" t="s">
        <v>133</v>
      </c>
      <c r="G5" s="68">
        <v>1843</v>
      </c>
      <c r="H5" s="68">
        <v>299</v>
      </c>
      <c r="I5" s="69">
        <f>H5/G5</f>
        <v>0.16223548562126966</v>
      </c>
      <c r="J5" s="69"/>
      <c r="K5" s="67" t="s">
        <v>43</v>
      </c>
      <c r="L5" s="67" t="s">
        <v>125</v>
      </c>
      <c r="M5" s="68">
        <v>886</v>
      </c>
      <c r="N5" s="68">
        <v>301</v>
      </c>
      <c r="P5" s="65">
        <v>44512</v>
      </c>
      <c r="Q5" s="65">
        <v>15010</v>
      </c>
      <c r="S5" s="142"/>
      <c r="T5" s="67" t="s">
        <v>44</v>
      </c>
      <c r="U5" s="68">
        <v>18333</v>
      </c>
      <c r="V5" s="68">
        <v>6304</v>
      </c>
      <c r="W5" s="70">
        <f t="shared" si="0"/>
        <v>0.34386079746904491</v>
      </c>
      <c r="Y5" s="141" t="s">
        <v>43</v>
      </c>
      <c r="Z5" s="67" t="s">
        <v>124</v>
      </c>
      <c r="AA5" s="68">
        <v>2352</v>
      </c>
      <c r="AB5" s="68">
        <v>1402</v>
      </c>
      <c r="AC5" s="71">
        <f t="shared" ref="AC5:AC65" si="1">AB5/AA5</f>
        <v>0.59608843537414968</v>
      </c>
      <c r="AD5" s="73" t="s">
        <v>125</v>
      </c>
      <c r="AE5" s="74">
        <v>29910</v>
      </c>
      <c r="AF5" s="74">
        <v>9294</v>
      </c>
    </row>
    <row r="6" spans="2:32" x14ac:dyDescent="0.25">
      <c r="B6" s="67" t="s">
        <v>126</v>
      </c>
      <c r="C6" s="68">
        <v>2657</v>
      </c>
      <c r="D6" s="68">
        <v>299</v>
      </c>
      <c r="G6" s="65">
        <f>SUM(G3:G5)</f>
        <v>258593</v>
      </c>
      <c r="H6" s="65">
        <f>SUM(H3:H5)</f>
        <v>82772</v>
      </c>
      <c r="I6" s="69">
        <f>H6/G6</f>
        <v>0.32008600387481484</v>
      </c>
      <c r="J6" s="69"/>
      <c r="K6" s="67" t="s">
        <v>88</v>
      </c>
      <c r="L6" s="67" t="s">
        <v>124</v>
      </c>
      <c r="M6" s="68">
        <v>41967</v>
      </c>
      <c r="N6" s="68">
        <v>7527</v>
      </c>
      <c r="O6" s="65">
        <f>M6/P5</f>
        <v>0.9428244069015097</v>
      </c>
      <c r="P6" s="75">
        <f>O6*Q5</f>
        <v>14151.79434759166</v>
      </c>
      <c r="Q6" s="65">
        <f>M6-P6</f>
        <v>27815.205652408338</v>
      </c>
      <c r="S6" s="142"/>
      <c r="T6" s="67" t="s">
        <v>45</v>
      </c>
      <c r="U6" s="68">
        <v>14839</v>
      </c>
      <c r="V6" s="68">
        <v>6238</v>
      </c>
      <c r="W6" s="70">
        <f t="shared" si="0"/>
        <v>0.42037873172046636</v>
      </c>
      <c r="Y6" s="141"/>
      <c r="Z6" s="67" t="s">
        <v>125</v>
      </c>
      <c r="AA6" s="68">
        <v>886</v>
      </c>
      <c r="AB6" s="68">
        <v>301</v>
      </c>
      <c r="AC6" s="71">
        <f t="shared" si="1"/>
        <v>0.33972911963882618</v>
      </c>
      <c r="AD6" s="73" t="s">
        <v>126</v>
      </c>
      <c r="AE6" s="74">
        <v>1843</v>
      </c>
      <c r="AF6" s="74">
        <v>299</v>
      </c>
    </row>
    <row r="7" spans="2:32" x14ac:dyDescent="0.25">
      <c r="K7" s="67" t="s">
        <v>88</v>
      </c>
      <c r="L7" s="67" t="s">
        <v>125</v>
      </c>
      <c r="M7" s="68">
        <v>132</v>
      </c>
      <c r="N7" s="68">
        <v>13</v>
      </c>
      <c r="O7" s="65">
        <f>M7/P5</f>
        <v>2.96549245147376E-3</v>
      </c>
      <c r="P7" s="75">
        <f>O7*Q5</f>
        <v>44.512041696621139</v>
      </c>
      <c r="Q7" s="65">
        <f>M7-P7</f>
        <v>87.487958303378861</v>
      </c>
      <c r="S7" s="142"/>
      <c r="T7" s="67" t="s">
        <v>108</v>
      </c>
      <c r="U7" s="68">
        <v>27244</v>
      </c>
      <c r="V7" s="68">
        <v>8538</v>
      </c>
      <c r="W7" s="70">
        <f t="shared" si="0"/>
        <v>0.31339010424313613</v>
      </c>
      <c r="Y7" s="141"/>
      <c r="Z7" s="67"/>
      <c r="AA7" s="68"/>
      <c r="AB7" s="68"/>
      <c r="AC7" s="71"/>
      <c r="AD7" s="73" t="s">
        <v>136</v>
      </c>
      <c r="AE7" s="74">
        <v>258593</v>
      </c>
      <c r="AF7" s="74">
        <v>82751</v>
      </c>
    </row>
    <row r="8" spans="2:32" x14ac:dyDescent="0.25">
      <c r="K8" s="67" t="s">
        <v>88</v>
      </c>
      <c r="L8" s="67" t="s">
        <v>126</v>
      </c>
      <c r="M8" s="68">
        <v>2413</v>
      </c>
      <c r="N8" s="68">
        <v>259</v>
      </c>
      <c r="O8" s="65">
        <f>M8/P5</f>
        <v>5.4210100647016535E-2</v>
      </c>
      <c r="P8" s="75">
        <f>O8*Q5</f>
        <v>813.69361071171818</v>
      </c>
      <c r="Q8" s="65">
        <f>M8-P8</f>
        <v>1599.3063892882819</v>
      </c>
      <c r="S8" s="142"/>
      <c r="T8" s="67" t="s">
        <v>46</v>
      </c>
      <c r="U8" s="68">
        <v>13419</v>
      </c>
      <c r="V8" s="68">
        <v>3282</v>
      </c>
      <c r="W8" s="70">
        <f t="shared" si="0"/>
        <v>0.24457858260675161</v>
      </c>
      <c r="Y8" s="141" t="s">
        <v>88</v>
      </c>
      <c r="Z8" s="67" t="s">
        <v>124</v>
      </c>
      <c r="AA8" s="72">
        <v>27815</v>
      </c>
      <c r="AB8" s="68">
        <v>7527</v>
      </c>
      <c r="AC8" s="71">
        <f t="shared" si="1"/>
        <v>0.27060938342620888</v>
      </c>
    </row>
    <row r="9" spans="2:32" x14ac:dyDescent="0.25">
      <c r="K9" s="67" t="s">
        <v>44</v>
      </c>
      <c r="L9" s="67" t="s">
        <v>124</v>
      </c>
      <c r="M9" s="68">
        <v>18333</v>
      </c>
      <c r="N9" s="68">
        <v>6304</v>
      </c>
      <c r="S9" s="142"/>
      <c r="T9" s="67" t="s">
        <v>47</v>
      </c>
      <c r="U9" s="68">
        <v>14313</v>
      </c>
      <c r="V9" s="68">
        <v>4160</v>
      </c>
      <c r="W9" s="70">
        <f t="shared" si="0"/>
        <v>0.29064486830154407</v>
      </c>
      <c r="Y9" s="141"/>
      <c r="Z9" s="67" t="s">
        <v>125</v>
      </c>
      <c r="AA9" s="72">
        <v>87</v>
      </c>
      <c r="AB9" s="68">
        <v>13</v>
      </c>
      <c r="AC9" s="71">
        <f t="shared" si="1"/>
        <v>0.14942528735632185</v>
      </c>
    </row>
    <row r="10" spans="2:32" x14ac:dyDescent="0.25">
      <c r="K10" s="67" t="s">
        <v>44</v>
      </c>
      <c r="L10" s="67" t="s">
        <v>125</v>
      </c>
      <c r="M10" s="68">
        <v>4062</v>
      </c>
      <c r="N10" s="68">
        <v>1763</v>
      </c>
      <c r="S10" s="142"/>
      <c r="T10" s="67" t="s">
        <v>48</v>
      </c>
      <c r="U10" s="68">
        <v>6031</v>
      </c>
      <c r="V10" s="68">
        <v>2424</v>
      </c>
      <c r="W10" s="70">
        <f t="shared" si="0"/>
        <v>0.40192339578842645</v>
      </c>
      <c r="Y10" s="141"/>
      <c r="Z10" s="67" t="s">
        <v>126</v>
      </c>
      <c r="AA10" s="72">
        <v>1599</v>
      </c>
      <c r="AB10" s="68">
        <v>259</v>
      </c>
      <c r="AC10" s="71">
        <f t="shared" si="1"/>
        <v>0.16197623514696685</v>
      </c>
    </row>
    <row r="11" spans="2:32" x14ac:dyDescent="0.25">
      <c r="K11" s="67" t="s">
        <v>45</v>
      </c>
      <c r="L11" s="67" t="s">
        <v>124</v>
      </c>
      <c r="M11" s="68">
        <v>14839</v>
      </c>
      <c r="N11" s="68">
        <v>6238</v>
      </c>
      <c r="S11" s="142"/>
      <c r="T11" s="67" t="s">
        <v>49</v>
      </c>
      <c r="U11" s="68">
        <v>10163</v>
      </c>
      <c r="V11" s="68">
        <v>2878</v>
      </c>
      <c r="W11" s="70">
        <f t="shared" si="0"/>
        <v>0.283184099183312</v>
      </c>
      <c r="Y11" s="141"/>
      <c r="Z11" s="67"/>
      <c r="AA11" s="72"/>
      <c r="AB11" s="68"/>
      <c r="AC11" s="71"/>
    </row>
    <row r="12" spans="2:32" x14ac:dyDescent="0.25">
      <c r="K12" s="67" t="s">
        <v>45</v>
      </c>
      <c r="L12" s="67" t="s">
        <v>125</v>
      </c>
      <c r="M12" s="68">
        <v>1766</v>
      </c>
      <c r="N12" s="68">
        <v>633</v>
      </c>
      <c r="S12" s="142"/>
      <c r="T12" s="67" t="s">
        <v>50</v>
      </c>
      <c r="U12" s="68">
        <v>10606</v>
      </c>
      <c r="V12" s="68">
        <v>2526</v>
      </c>
      <c r="W12" s="70">
        <f t="shared" si="0"/>
        <v>0.23816707524042993</v>
      </c>
      <c r="Y12" s="141" t="s">
        <v>44</v>
      </c>
      <c r="Z12" s="67" t="s">
        <v>124</v>
      </c>
      <c r="AA12" s="68">
        <v>18333</v>
      </c>
      <c r="AB12" s="68">
        <v>6304</v>
      </c>
      <c r="AC12" s="71">
        <f t="shared" si="1"/>
        <v>0.34386079746904491</v>
      </c>
    </row>
    <row r="13" spans="2:32" x14ac:dyDescent="0.25">
      <c r="K13" s="67" t="s">
        <v>45</v>
      </c>
      <c r="L13" s="67" t="s">
        <v>126</v>
      </c>
      <c r="M13" s="68">
        <v>154</v>
      </c>
      <c r="N13" s="68">
        <v>37</v>
      </c>
      <c r="S13" s="142"/>
      <c r="T13" s="67" t="s">
        <v>51</v>
      </c>
      <c r="U13" s="68">
        <v>9511</v>
      </c>
      <c r="V13" s="68">
        <v>4588</v>
      </c>
      <c r="W13" s="70">
        <f t="shared" si="0"/>
        <v>0.48238881295342234</v>
      </c>
      <c r="Y13" s="141"/>
      <c r="Z13" s="67" t="s">
        <v>125</v>
      </c>
      <c r="AA13" s="68">
        <v>4062</v>
      </c>
      <c r="AB13" s="68">
        <v>1763</v>
      </c>
      <c r="AC13" s="71">
        <f t="shared" si="1"/>
        <v>0.43402264894140818</v>
      </c>
    </row>
    <row r="14" spans="2:32" x14ac:dyDescent="0.25">
      <c r="K14" s="67" t="s">
        <v>108</v>
      </c>
      <c r="L14" s="67" t="s">
        <v>124</v>
      </c>
      <c r="M14" s="68">
        <v>27244</v>
      </c>
      <c r="N14" s="68">
        <v>8538</v>
      </c>
      <c r="S14" s="142"/>
      <c r="T14" s="67" t="s">
        <v>52</v>
      </c>
      <c r="U14" s="68">
        <v>13975</v>
      </c>
      <c r="V14" s="68">
        <v>6221</v>
      </c>
      <c r="W14" s="70">
        <f t="shared" si="0"/>
        <v>0.4451520572450805</v>
      </c>
      <c r="Y14" s="141"/>
      <c r="Z14" s="67"/>
      <c r="AA14" s="68"/>
      <c r="AB14" s="68"/>
      <c r="AC14" s="71"/>
    </row>
    <row r="15" spans="2:32" x14ac:dyDescent="0.25">
      <c r="K15" s="67" t="s">
        <v>108</v>
      </c>
      <c r="L15" s="67" t="s">
        <v>125</v>
      </c>
      <c r="M15" s="68">
        <v>8067</v>
      </c>
      <c r="N15" s="68">
        <v>3243</v>
      </c>
      <c r="S15" s="142"/>
      <c r="T15" s="67" t="s">
        <v>53</v>
      </c>
      <c r="U15" s="68">
        <v>6995</v>
      </c>
      <c r="V15" s="68">
        <v>2511</v>
      </c>
      <c r="W15" s="70">
        <f t="shared" si="0"/>
        <v>0.35897069335239457</v>
      </c>
      <c r="Y15" s="141" t="s">
        <v>45</v>
      </c>
      <c r="Z15" s="67" t="s">
        <v>124</v>
      </c>
      <c r="AA15" s="68">
        <v>14839</v>
      </c>
      <c r="AB15" s="68">
        <v>6238</v>
      </c>
      <c r="AC15" s="71">
        <f t="shared" si="1"/>
        <v>0.42037873172046636</v>
      </c>
    </row>
    <row r="16" spans="2:32" x14ac:dyDescent="0.25">
      <c r="K16" s="67" t="s">
        <v>108</v>
      </c>
      <c r="L16" s="67" t="s">
        <v>126</v>
      </c>
      <c r="M16" s="68">
        <v>14</v>
      </c>
      <c r="N16" s="68">
        <v>0</v>
      </c>
      <c r="S16" s="142"/>
      <c r="T16" s="67" t="s">
        <v>54</v>
      </c>
      <c r="U16" s="68">
        <v>12931</v>
      </c>
      <c r="V16" s="68">
        <v>3555</v>
      </c>
      <c r="W16" s="70">
        <f t="shared" si="0"/>
        <v>0.27492073312195497</v>
      </c>
      <c r="Y16" s="141"/>
      <c r="Z16" s="67" t="s">
        <v>125</v>
      </c>
      <c r="AA16" s="68">
        <v>1766</v>
      </c>
      <c r="AB16" s="68">
        <v>633</v>
      </c>
      <c r="AC16" s="71">
        <f t="shared" si="1"/>
        <v>0.35843714609286526</v>
      </c>
    </row>
    <row r="17" spans="11:29" x14ac:dyDescent="0.25">
      <c r="K17" s="67" t="s">
        <v>46</v>
      </c>
      <c r="L17" s="67" t="s">
        <v>124</v>
      </c>
      <c r="M17" s="68">
        <v>13419</v>
      </c>
      <c r="N17" s="68">
        <v>3282</v>
      </c>
      <c r="S17" s="142"/>
      <c r="T17" s="67" t="s">
        <v>55</v>
      </c>
      <c r="U17" s="68">
        <v>3921</v>
      </c>
      <c r="V17" s="68">
        <v>2147</v>
      </c>
      <c r="W17" s="70">
        <f t="shared" si="0"/>
        <v>0.54756439683754143</v>
      </c>
      <c r="Y17" s="141"/>
      <c r="Z17" s="67" t="s">
        <v>126</v>
      </c>
      <c r="AA17" s="68">
        <v>154</v>
      </c>
      <c r="AB17" s="68">
        <v>37</v>
      </c>
      <c r="AC17" s="71">
        <f t="shared" si="1"/>
        <v>0.24025974025974026</v>
      </c>
    </row>
    <row r="18" spans="11:29" x14ac:dyDescent="0.25">
      <c r="K18" s="67" t="s">
        <v>46</v>
      </c>
      <c r="L18" s="67" t="s">
        <v>125</v>
      </c>
      <c r="M18" s="68">
        <v>5184</v>
      </c>
      <c r="N18" s="68">
        <v>1152</v>
      </c>
      <c r="S18" s="142"/>
      <c r="T18" s="67" t="s">
        <v>56</v>
      </c>
      <c r="U18" s="68">
        <v>9482</v>
      </c>
      <c r="V18" s="68">
        <v>2181</v>
      </c>
      <c r="W18" s="70">
        <f t="shared" si="0"/>
        <v>0.23001476481754904</v>
      </c>
      <c r="Y18" s="141"/>
      <c r="Z18" s="67"/>
      <c r="AA18" s="68"/>
      <c r="AB18" s="68"/>
      <c r="AC18" s="71"/>
    </row>
    <row r="19" spans="11:29" x14ac:dyDescent="0.25">
      <c r="K19" s="67" t="s">
        <v>46</v>
      </c>
      <c r="L19" s="67" t="s">
        <v>126</v>
      </c>
      <c r="M19" s="68">
        <v>60</v>
      </c>
      <c r="N19" s="68">
        <v>2</v>
      </c>
      <c r="S19" s="142"/>
      <c r="T19" s="67" t="s">
        <v>59</v>
      </c>
      <c r="U19" s="68">
        <v>24910</v>
      </c>
      <c r="V19" s="68">
        <v>6676</v>
      </c>
      <c r="W19" s="70">
        <f t="shared" si="0"/>
        <v>0.26800481734243276</v>
      </c>
      <c r="Y19" s="141" t="s">
        <v>108</v>
      </c>
      <c r="Z19" s="67" t="s">
        <v>124</v>
      </c>
      <c r="AA19" s="68">
        <v>27244</v>
      </c>
      <c r="AB19" s="68">
        <v>8538</v>
      </c>
      <c r="AC19" s="71">
        <f t="shared" si="1"/>
        <v>0.31339010424313613</v>
      </c>
    </row>
    <row r="20" spans="11:29" x14ac:dyDescent="0.25">
      <c r="K20" s="67" t="s">
        <v>47</v>
      </c>
      <c r="L20" s="67" t="s">
        <v>124</v>
      </c>
      <c r="M20" s="68">
        <v>14313</v>
      </c>
      <c r="N20" s="68">
        <v>4160</v>
      </c>
      <c r="S20" s="142" t="s">
        <v>125</v>
      </c>
      <c r="T20" s="67"/>
      <c r="U20" s="68"/>
      <c r="V20" s="68"/>
      <c r="W20" s="70"/>
      <c r="Y20" s="141"/>
      <c r="Z20" s="67" t="s">
        <v>125</v>
      </c>
      <c r="AA20" s="68">
        <v>8067</v>
      </c>
      <c r="AB20" s="68">
        <v>3243</v>
      </c>
      <c r="AC20" s="71">
        <f t="shared" si="1"/>
        <v>0.40200818148010414</v>
      </c>
    </row>
    <row r="21" spans="11:29" x14ac:dyDescent="0.25">
      <c r="K21" s="67" t="s">
        <v>47</v>
      </c>
      <c r="L21" s="67" t="s">
        <v>125</v>
      </c>
      <c r="M21" s="68">
        <v>1709</v>
      </c>
      <c r="N21" s="68">
        <v>434</v>
      </c>
      <c r="S21" s="142"/>
      <c r="T21" s="67" t="s">
        <v>110</v>
      </c>
      <c r="U21" s="68">
        <v>4013</v>
      </c>
      <c r="V21" s="68">
        <v>350</v>
      </c>
      <c r="W21" s="70">
        <f t="shared" ref="W21:W41" si="2">V21/U21</f>
        <v>8.7216546224769501E-2</v>
      </c>
      <c r="Y21" s="141"/>
      <c r="Z21" s="67" t="s">
        <v>126</v>
      </c>
      <c r="AA21" s="68">
        <v>14</v>
      </c>
      <c r="AB21" s="68">
        <v>0</v>
      </c>
      <c r="AC21" s="71">
        <f t="shared" si="1"/>
        <v>0</v>
      </c>
    </row>
    <row r="22" spans="11:29" x14ac:dyDescent="0.25">
      <c r="K22" s="67" t="s">
        <v>48</v>
      </c>
      <c r="L22" s="67" t="s">
        <v>124</v>
      </c>
      <c r="M22" s="68">
        <v>6031</v>
      </c>
      <c r="N22" s="68">
        <v>2424</v>
      </c>
      <c r="S22" s="142"/>
      <c r="T22" s="67" t="s">
        <v>43</v>
      </c>
      <c r="U22" s="68">
        <v>886</v>
      </c>
      <c r="V22" s="68">
        <v>301</v>
      </c>
      <c r="W22" s="70">
        <f t="shared" si="2"/>
        <v>0.33972911963882618</v>
      </c>
      <c r="Y22" s="141"/>
      <c r="Z22" s="67"/>
      <c r="AA22" s="68"/>
      <c r="AB22" s="68"/>
      <c r="AC22" s="71"/>
    </row>
    <row r="23" spans="11:29" x14ac:dyDescent="0.25">
      <c r="K23" s="67" t="s">
        <v>48</v>
      </c>
      <c r="L23" s="67" t="s">
        <v>125</v>
      </c>
      <c r="M23" s="68">
        <v>269</v>
      </c>
      <c r="N23" s="68">
        <v>60</v>
      </c>
      <c r="S23" s="142"/>
      <c r="T23" s="67" t="s">
        <v>88</v>
      </c>
      <c r="U23" s="72">
        <v>87</v>
      </c>
      <c r="V23" s="68">
        <v>13</v>
      </c>
      <c r="W23" s="70">
        <f t="shared" si="2"/>
        <v>0.14942528735632185</v>
      </c>
      <c r="Y23" s="141" t="s">
        <v>46</v>
      </c>
      <c r="Z23" s="67" t="s">
        <v>124</v>
      </c>
      <c r="AA23" s="68">
        <v>13419</v>
      </c>
      <c r="AB23" s="68">
        <v>3282</v>
      </c>
      <c r="AC23" s="71">
        <f t="shared" si="1"/>
        <v>0.24457858260675161</v>
      </c>
    </row>
    <row r="24" spans="11:29" x14ac:dyDescent="0.25">
      <c r="K24" s="67" t="s">
        <v>48</v>
      </c>
      <c r="L24" s="67" t="s">
        <v>126</v>
      </c>
      <c r="M24" s="68">
        <v>16</v>
      </c>
      <c r="N24" s="68">
        <v>1</v>
      </c>
      <c r="S24" s="142"/>
      <c r="T24" s="67" t="s">
        <v>44</v>
      </c>
      <c r="U24" s="68">
        <v>4062</v>
      </c>
      <c r="V24" s="68">
        <v>1763</v>
      </c>
      <c r="W24" s="70">
        <f t="shared" si="2"/>
        <v>0.43402264894140818</v>
      </c>
      <c r="Y24" s="141"/>
      <c r="Z24" s="67" t="s">
        <v>125</v>
      </c>
      <c r="AA24" s="68">
        <v>5184</v>
      </c>
      <c r="AB24" s="68">
        <v>1152</v>
      </c>
      <c r="AC24" s="71">
        <f t="shared" si="1"/>
        <v>0.22222222222222221</v>
      </c>
    </row>
    <row r="25" spans="11:29" x14ac:dyDescent="0.25">
      <c r="K25" s="67" t="s">
        <v>49</v>
      </c>
      <c r="L25" s="67" t="s">
        <v>124</v>
      </c>
      <c r="M25" s="68">
        <v>10163</v>
      </c>
      <c r="N25" s="68">
        <v>2878</v>
      </c>
      <c r="S25" s="142"/>
      <c r="T25" s="67" t="s">
        <v>45</v>
      </c>
      <c r="U25" s="68">
        <v>1766</v>
      </c>
      <c r="V25" s="68">
        <v>633</v>
      </c>
      <c r="W25" s="70">
        <f t="shared" si="2"/>
        <v>0.35843714609286526</v>
      </c>
      <c r="Y25" s="141"/>
      <c r="Z25" s="67" t="s">
        <v>126</v>
      </c>
      <c r="AA25" s="68">
        <v>60</v>
      </c>
      <c r="AB25" s="68">
        <v>2</v>
      </c>
      <c r="AC25" s="71">
        <f t="shared" si="1"/>
        <v>3.3333333333333333E-2</v>
      </c>
    </row>
    <row r="26" spans="11:29" x14ac:dyDescent="0.25">
      <c r="K26" s="67" t="s">
        <v>49</v>
      </c>
      <c r="L26" s="67" t="s">
        <v>125</v>
      </c>
      <c r="M26" s="68">
        <v>54</v>
      </c>
      <c r="N26" s="68">
        <v>3</v>
      </c>
      <c r="S26" s="142"/>
      <c r="T26" s="67" t="s">
        <v>108</v>
      </c>
      <c r="U26" s="68">
        <v>8067</v>
      </c>
      <c r="V26" s="68">
        <v>3243</v>
      </c>
      <c r="W26" s="70">
        <f t="shared" si="2"/>
        <v>0.40200818148010414</v>
      </c>
      <c r="Y26" s="141"/>
      <c r="Z26" s="67"/>
      <c r="AA26" s="68"/>
      <c r="AB26" s="68"/>
      <c r="AC26" s="71"/>
    </row>
    <row r="27" spans="11:29" x14ac:dyDescent="0.25">
      <c r="K27" s="67" t="s">
        <v>50</v>
      </c>
      <c r="L27" s="67" t="s">
        <v>124</v>
      </c>
      <c r="M27" s="68">
        <v>10606</v>
      </c>
      <c r="N27" s="68">
        <v>2526</v>
      </c>
      <c r="S27" s="142"/>
      <c r="T27" s="67" t="s">
        <v>46</v>
      </c>
      <c r="U27" s="68">
        <v>5184</v>
      </c>
      <c r="V27" s="68">
        <v>1152</v>
      </c>
      <c r="W27" s="70">
        <f t="shared" si="2"/>
        <v>0.22222222222222221</v>
      </c>
      <c r="Y27" s="141" t="s">
        <v>47</v>
      </c>
      <c r="Z27" s="67" t="s">
        <v>124</v>
      </c>
      <c r="AA27" s="68">
        <v>14313</v>
      </c>
      <c r="AB27" s="68">
        <v>4160</v>
      </c>
      <c r="AC27" s="71">
        <f t="shared" si="1"/>
        <v>0.29064486830154407</v>
      </c>
    </row>
    <row r="28" spans="11:29" x14ac:dyDescent="0.25">
      <c r="K28" s="67" t="s">
        <v>50</v>
      </c>
      <c r="L28" s="67" t="s">
        <v>125</v>
      </c>
      <c r="M28" s="68">
        <v>128</v>
      </c>
      <c r="N28" s="68">
        <v>14</v>
      </c>
      <c r="S28" s="142"/>
      <c r="T28" s="67" t="s">
        <v>47</v>
      </c>
      <c r="U28" s="68">
        <v>1709</v>
      </c>
      <c r="V28" s="68">
        <v>434</v>
      </c>
      <c r="W28" s="70">
        <f t="shared" si="2"/>
        <v>0.25394967817437097</v>
      </c>
      <c r="Y28" s="141"/>
      <c r="Z28" s="67" t="s">
        <v>125</v>
      </c>
      <c r="AA28" s="68">
        <v>1709</v>
      </c>
      <c r="AB28" s="68">
        <v>434</v>
      </c>
      <c r="AC28" s="71">
        <f t="shared" si="1"/>
        <v>0.25394967817437097</v>
      </c>
    </row>
    <row r="29" spans="11:29" x14ac:dyDescent="0.25">
      <c r="K29" s="67" t="s">
        <v>51</v>
      </c>
      <c r="L29" s="67" t="s">
        <v>124</v>
      </c>
      <c r="M29" s="68">
        <v>9511</v>
      </c>
      <c r="N29" s="68">
        <v>4588</v>
      </c>
      <c r="S29" s="142"/>
      <c r="T29" s="67" t="s">
        <v>48</v>
      </c>
      <c r="U29" s="68">
        <v>269</v>
      </c>
      <c r="V29" s="68">
        <v>60</v>
      </c>
      <c r="W29" s="70">
        <f t="shared" si="2"/>
        <v>0.22304832713754646</v>
      </c>
      <c r="Y29" s="141"/>
      <c r="Z29" s="67"/>
      <c r="AA29" s="68"/>
      <c r="AB29" s="68"/>
      <c r="AC29" s="71"/>
    </row>
    <row r="30" spans="11:29" x14ac:dyDescent="0.25">
      <c r="K30" s="67" t="s">
        <v>51</v>
      </c>
      <c r="L30" s="67" t="s">
        <v>125</v>
      </c>
      <c r="M30" s="68">
        <v>480</v>
      </c>
      <c r="N30" s="68">
        <v>249</v>
      </c>
      <c r="S30" s="142"/>
      <c r="T30" s="67" t="s">
        <v>49</v>
      </c>
      <c r="U30" s="68">
        <v>54</v>
      </c>
      <c r="V30" s="68">
        <v>3</v>
      </c>
      <c r="W30" s="70">
        <f t="shared" si="2"/>
        <v>5.5555555555555552E-2</v>
      </c>
      <c r="Y30" s="141" t="s">
        <v>48</v>
      </c>
      <c r="Z30" s="67" t="s">
        <v>124</v>
      </c>
      <c r="AA30" s="68">
        <v>6031</v>
      </c>
      <c r="AB30" s="68">
        <v>2424</v>
      </c>
      <c r="AC30" s="71">
        <f t="shared" si="1"/>
        <v>0.40192339578842645</v>
      </c>
    </row>
    <row r="31" spans="11:29" x14ac:dyDescent="0.25">
      <c r="K31" s="67" t="s">
        <v>52</v>
      </c>
      <c r="L31" s="67" t="s">
        <v>124</v>
      </c>
      <c r="M31" s="68">
        <v>13975</v>
      </c>
      <c r="N31" s="68">
        <v>6221</v>
      </c>
      <c r="S31" s="142"/>
      <c r="T31" s="67" t="s">
        <v>50</v>
      </c>
      <c r="U31" s="68">
        <v>128</v>
      </c>
      <c r="V31" s="68">
        <v>14</v>
      </c>
      <c r="W31" s="70">
        <f t="shared" si="2"/>
        <v>0.109375</v>
      </c>
      <c r="Y31" s="141"/>
      <c r="Z31" s="67" t="s">
        <v>125</v>
      </c>
      <c r="AA31" s="68">
        <v>269</v>
      </c>
      <c r="AB31" s="68">
        <v>60</v>
      </c>
      <c r="AC31" s="71">
        <f t="shared" si="1"/>
        <v>0.22304832713754646</v>
      </c>
    </row>
    <row r="32" spans="11:29" x14ac:dyDescent="0.25">
      <c r="K32" s="67" t="s">
        <v>52</v>
      </c>
      <c r="L32" s="67" t="s">
        <v>125</v>
      </c>
      <c r="M32" s="68">
        <v>156</v>
      </c>
      <c r="N32" s="68">
        <v>32</v>
      </c>
      <c r="S32" s="142"/>
      <c r="T32" s="67" t="s">
        <v>51</v>
      </c>
      <c r="U32" s="68">
        <v>480</v>
      </c>
      <c r="V32" s="68">
        <v>249</v>
      </c>
      <c r="W32" s="70">
        <f t="shared" si="2"/>
        <v>0.51875000000000004</v>
      </c>
      <c r="Y32" s="141"/>
      <c r="Z32" s="67" t="s">
        <v>126</v>
      </c>
      <c r="AA32" s="68">
        <v>16</v>
      </c>
      <c r="AB32" s="68">
        <v>1</v>
      </c>
      <c r="AC32" s="71">
        <f t="shared" si="1"/>
        <v>6.25E-2</v>
      </c>
    </row>
    <row r="33" spans="11:29" x14ac:dyDescent="0.25">
      <c r="K33" s="67" t="s">
        <v>53</v>
      </c>
      <c r="L33" s="67" t="s">
        <v>124</v>
      </c>
      <c r="M33" s="68">
        <v>6995</v>
      </c>
      <c r="N33" s="68">
        <v>2511</v>
      </c>
      <c r="S33" s="142"/>
      <c r="T33" s="67" t="s">
        <v>52</v>
      </c>
      <c r="U33" s="68">
        <v>156</v>
      </c>
      <c r="V33" s="68">
        <v>32</v>
      </c>
      <c r="W33" s="70">
        <f t="shared" si="2"/>
        <v>0.20512820512820512</v>
      </c>
      <c r="Y33" s="141"/>
      <c r="Z33" s="67"/>
      <c r="AA33" s="68"/>
      <c r="AB33" s="68"/>
      <c r="AC33" s="71"/>
    </row>
    <row r="34" spans="11:29" x14ac:dyDescent="0.25">
      <c r="K34" s="67" t="s">
        <v>53</v>
      </c>
      <c r="L34" s="67" t="s">
        <v>125</v>
      </c>
      <c r="M34" s="68">
        <v>389</v>
      </c>
      <c r="N34" s="68">
        <v>64</v>
      </c>
      <c r="S34" s="142"/>
      <c r="T34" s="67" t="s">
        <v>53</v>
      </c>
      <c r="U34" s="68">
        <v>389</v>
      </c>
      <c r="V34" s="68">
        <v>64</v>
      </c>
      <c r="W34" s="70">
        <f t="shared" si="2"/>
        <v>0.16452442159383032</v>
      </c>
      <c r="Y34" s="141" t="s">
        <v>49</v>
      </c>
      <c r="Z34" s="67" t="s">
        <v>124</v>
      </c>
      <c r="AA34" s="68">
        <v>10163</v>
      </c>
      <c r="AB34" s="68">
        <v>2878</v>
      </c>
      <c r="AC34" s="71">
        <f t="shared" si="1"/>
        <v>0.283184099183312</v>
      </c>
    </row>
    <row r="35" spans="11:29" x14ac:dyDescent="0.25">
      <c r="K35" s="67" t="s">
        <v>54</v>
      </c>
      <c r="L35" s="67" t="s">
        <v>124</v>
      </c>
      <c r="M35" s="68">
        <v>12931</v>
      </c>
      <c r="N35" s="68">
        <v>3555</v>
      </c>
      <c r="S35" s="142"/>
      <c r="T35" s="67" t="s">
        <v>54</v>
      </c>
      <c r="U35" s="68">
        <v>322</v>
      </c>
      <c r="V35" s="68">
        <v>135</v>
      </c>
      <c r="W35" s="70">
        <f t="shared" si="2"/>
        <v>0.41925465838509318</v>
      </c>
      <c r="Y35" s="141"/>
      <c r="Z35" s="67" t="s">
        <v>125</v>
      </c>
      <c r="AA35" s="68">
        <v>54</v>
      </c>
      <c r="AB35" s="68">
        <v>3</v>
      </c>
      <c r="AC35" s="71">
        <f t="shared" si="1"/>
        <v>5.5555555555555552E-2</v>
      </c>
    </row>
    <row r="36" spans="11:29" x14ac:dyDescent="0.25">
      <c r="K36" s="67" t="s">
        <v>54</v>
      </c>
      <c r="L36" s="67" t="s">
        <v>125</v>
      </c>
      <c r="M36" s="68">
        <v>322</v>
      </c>
      <c r="N36" s="68">
        <v>135</v>
      </c>
      <c r="S36" s="142"/>
      <c r="T36" s="67" t="s">
        <v>55</v>
      </c>
      <c r="U36" s="68">
        <v>320</v>
      </c>
      <c r="V36" s="68">
        <v>227</v>
      </c>
      <c r="W36" s="70">
        <f t="shared" si="2"/>
        <v>0.70937499999999998</v>
      </c>
      <c r="Y36" s="141"/>
      <c r="Z36" s="67"/>
      <c r="AA36" s="68"/>
      <c r="AB36" s="68"/>
      <c r="AC36" s="71"/>
    </row>
    <row r="37" spans="11:29" x14ac:dyDescent="0.25">
      <c r="K37" s="67" t="s">
        <v>55</v>
      </c>
      <c r="L37" s="67" t="s">
        <v>124</v>
      </c>
      <c r="M37" s="68">
        <v>3921</v>
      </c>
      <c r="N37" s="68">
        <v>2147</v>
      </c>
      <c r="S37" s="142"/>
      <c r="T37" s="67" t="s">
        <v>56</v>
      </c>
      <c r="U37" s="68">
        <v>98</v>
      </c>
      <c r="V37" s="68">
        <v>18</v>
      </c>
      <c r="W37" s="70">
        <f t="shared" si="2"/>
        <v>0.18367346938775511</v>
      </c>
      <c r="Y37" s="141" t="s">
        <v>50</v>
      </c>
      <c r="Z37" s="67" t="s">
        <v>124</v>
      </c>
      <c r="AA37" s="68">
        <v>10606</v>
      </c>
      <c r="AB37" s="68">
        <v>2526</v>
      </c>
      <c r="AC37" s="71">
        <f t="shared" si="1"/>
        <v>0.23816707524042993</v>
      </c>
    </row>
    <row r="38" spans="11:29" x14ac:dyDescent="0.25">
      <c r="K38" s="67" t="s">
        <v>55</v>
      </c>
      <c r="L38" s="67" t="s">
        <v>125</v>
      </c>
      <c r="M38" s="68">
        <v>320</v>
      </c>
      <c r="N38" s="68">
        <v>227</v>
      </c>
      <c r="S38" s="142"/>
      <c r="T38" s="67" t="s">
        <v>57</v>
      </c>
      <c r="U38" s="68">
        <v>452</v>
      </c>
      <c r="V38" s="68">
        <v>164</v>
      </c>
      <c r="W38" s="70">
        <f t="shared" si="2"/>
        <v>0.36283185840707965</v>
      </c>
      <c r="Y38" s="141"/>
      <c r="Z38" s="67" t="s">
        <v>125</v>
      </c>
      <c r="AA38" s="68">
        <v>128</v>
      </c>
      <c r="AB38" s="68">
        <v>14</v>
      </c>
      <c r="AC38" s="71">
        <f t="shared" si="1"/>
        <v>0.109375</v>
      </c>
    </row>
    <row r="39" spans="11:29" x14ac:dyDescent="0.25">
      <c r="K39" s="67" t="s">
        <v>56</v>
      </c>
      <c r="L39" s="67" t="s">
        <v>124</v>
      </c>
      <c r="M39" s="68">
        <v>9482</v>
      </c>
      <c r="N39" s="68">
        <v>2181</v>
      </c>
      <c r="S39" s="142"/>
      <c r="T39" s="67" t="s">
        <v>111</v>
      </c>
      <c r="U39" s="68">
        <v>331</v>
      </c>
      <c r="V39" s="68">
        <v>102</v>
      </c>
      <c r="W39" s="70">
        <f t="shared" si="2"/>
        <v>0.30815709969788518</v>
      </c>
      <c r="Y39" s="141"/>
      <c r="Z39" s="67"/>
      <c r="AA39" s="68"/>
      <c r="AB39" s="68"/>
      <c r="AC39" s="71"/>
    </row>
    <row r="40" spans="11:29" x14ac:dyDescent="0.25">
      <c r="K40" s="67" t="s">
        <v>56</v>
      </c>
      <c r="L40" s="67" t="s">
        <v>125</v>
      </c>
      <c r="M40" s="68">
        <v>98</v>
      </c>
      <c r="N40" s="68">
        <v>18</v>
      </c>
      <c r="S40" s="142"/>
      <c r="T40" s="67" t="s">
        <v>58</v>
      </c>
      <c r="U40" s="68">
        <v>367</v>
      </c>
      <c r="V40" s="68">
        <v>74</v>
      </c>
      <c r="W40" s="70">
        <f t="shared" si="2"/>
        <v>0.20163487738419619</v>
      </c>
      <c r="Y40" s="141" t="s">
        <v>51</v>
      </c>
      <c r="Z40" s="67" t="s">
        <v>124</v>
      </c>
      <c r="AA40" s="68">
        <v>9511</v>
      </c>
      <c r="AB40" s="68">
        <v>4588</v>
      </c>
      <c r="AC40" s="71">
        <f t="shared" si="1"/>
        <v>0.48238881295342234</v>
      </c>
    </row>
    <row r="41" spans="11:29" x14ac:dyDescent="0.25">
      <c r="K41" s="67" t="s">
        <v>57</v>
      </c>
      <c r="L41" s="67" t="s">
        <v>125</v>
      </c>
      <c r="M41" s="68">
        <v>452</v>
      </c>
      <c r="N41" s="68">
        <v>164</v>
      </c>
      <c r="S41" s="142"/>
      <c r="T41" s="67" t="s">
        <v>59</v>
      </c>
      <c r="U41" s="68">
        <v>770</v>
      </c>
      <c r="V41" s="68">
        <v>284</v>
      </c>
      <c r="W41" s="70">
        <f t="shared" si="2"/>
        <v>0.36883116883116884</v>
      </c>
      <c r="Y41" s="141"/>
      <c r="Z41" s="67" t="s">
        <v>125</v>
      </c>
      <c r="AA41" s="68">
        <v>480</v>
      </c>
      <c r="AB41" s="68">
        <v>249</v>
      </c>
      <c r="AC41" s="71">
        <f t="shared" si="1"/>
        <v>0.51875000000000004</v>
      </c>
    </row>
    <row r="42" spans="11:29" x14ac:dyDescent="0.25">
      <c r="K42" s="67" t="s">
        <v>111</v>
      </c>
      <c r="L42" s="67" t="s">
        <v>125</v>
      </c>
      <c r="M42" s="68">
        <v>331</v>
      </c>
      <c r="N42" s="68">
        <v>102</v>
      </c>
      <c r="S42" s="143" t="s">
        <v>126</v>
      </c>
      <c r="T42" s="67"/>
      <c r="U42" s="68"/>
      <c r="V42" s="68"/>
      <c r="W42" s="70"/>
      <c r="Y42" s="141"/>
      <c r="Z42" s="67"/>
      <c r="AA42" s="68"/>
      <c r="AB42" s="68"/>
      <c r="AC42" s="71"/>
    </row>
    <row r="43" spans="11:29" x14ac:dyDescent="0.25">
      <c r="K43" s="67" t="s">
        <v>58</v>
      </c>
      <c r="L43" s="67" t="s">
        <v>125</v>
      </c>
      <c r="M43" s="68">
        <v>367</v>
      </c>
      <c r="N43" s="68">
        <v>74</v>
      </c>
      <c r="S43" s="143"/>
      <c r="T43" s="67" t="s">
        <v>88</v>
      </c>
      <c r="U43" s="72">
        <v>1599</v>
      </c>
      <c r="V43" s="68">
        <v>259</v>
      </c>
      <c r="W43" s="70">
        <f t="shared" ref="W43:W48" si="3">V43/U43</f>
        <v>0.16197623514696685</v>
      </c>
      <c r="Y43" s="141" t="s">
        <v>52</v>
      </c>
      <c r="Z43" s="67" t="s">
        <v>124</v>
      </c>
      <c r="AA43" s="68">
        <v>13975</v>
      </c>
      <c r="AB43" s="68">
        <v>6221</v>
      </c>
      <c r="AC43" s="71">
        <f t="shared" si="1"/>
        <v>0.4451520572450805</v>
      </c>
    </row>
    <row r="44" spans="11:29" x14ac:dyDescent="0.25">
      <c r="K44" s="67" t="s">
        <v>59</v>
      </c>
      <c r="L44" s="67" t="s">
        <v>124</v>
      </c>
      <c r="M44" s="68">
        <v>24910</v>
      </c>
      <c r="N44" s="68">
        <v>6676</v>
      </c>
      <c r="S44" s="143"/>
      <c r="T44" s="67" t="s">
        <v>45</v>
      </c>
      <c r="U44" s="68">
        <v>154</v>
      </c>
      <c r="V44" s="68">
        <v>37</v>
      </c>
      <c r="W44" s="70">
        <f t="shared" si="3"/>
        <v>0.24025974025974026</v>
      </c>
      <c r="Y44" s="141"/>
      <c r="Z44" s="67" t="s">
        <v>125</v>
      </c>
      <c r="AA44" s="68">
        <v>156</v>
      </c>
      <c r="AB44" s="68">
        <v>32</v>
      </c>
      <c r="AC44" s="71">
        <f t="shared" si="1"/>
        <v>0.20512820512820512</v>
      </c>
    </row>
    <row r="45" spans="11:29" x14ac:dyDescent="0.25">
      <c r="K45" s="67" t="s">
        <v>59</v>
      </c>
      <c r="L45" s="67" t="s">
        <v>125</v>
      </c>
      <c r="M45" s="68">
        <v>770</v>
      </c>
      <c r="N45" s="68">
        <v>284</v>
      </c>
      <c r="S45" s="143"/>
      <c r="T45" s="67" t="s">
        <v>108</v>
      </c>
      <c r="U45" s="68">
        <v>14</v>
      </c>
      <c r="V45" s="68">
        <v>0</v>
      </c>
      <c r="W45" s="70">
        <f t="shared" si="3"/>
        <v>0</v>
      </c>
      <c r="Y45" s="141"/>
      <c r="Z45" s="67"/>
      <c r="AA45" s="68"/>
      <c r="AB45" s="68"/>
      <c r="AC45" s="71"/>
    </row>
    <row r="46" spans="11:29" x14ac:dyDescent="0.25">
      <c r="N46" s="68"/>
      <c r="O46" s="68"/>
      <c r="P46" s="68"/>
      <c r="Q46" s="68"/>
      <c r="S46" s="143"/>
      <c r="T46" s="67" t="s">
        <v>46</v>
      </c>
      <c r="U46" s="68">
        <v>60</v>
      </c>
      <c r="V46" s="68">
        <v>2</v>
      </c>
      <c r="W46" s="70">
        <f t="shared" si="3"/>
        <v>3.3333333333333333E-2</v>
      </c>
      <c r="X46" s="68"/>
      <c r="Y46" s="141" t="s">
        <v>53</v>
      </c>
      <c r="Z46" s="67" t="s">
        <v>124</v>
      </c>
      <c r="AA46" s="68">
        <v>6995</v>
      </c>
      <c r="AB46" s="68">
        <v>2511</v>
      </c>
      <c r="AC46" s="71">
        <f t="shared" si="1"/>
        <v>0.35897069335239457</v>
      </c>
    </row>
    <row r="47" spans="11:29" x14ac:dyDescent="0.25">
      <c r="S47" s="143"/>
      <c r="T47" s="67" t="s">
        <v>48</v>
      </c>
      <c r="U47" s="68">
        <v>16</v>
      </c>
      <c r="V47" s="68">
        <v>1</v>
      </c>
      <c r="W47" s="70">
        <f t="shared" si="3"/>
        <v>6.25E-2</v>
      </c>
      <c r="Y47" s="141"/>
      <c r="Z47" s="67" t="s">
        <v>125</v>
      </c>
      <c r="AA47" s="68">
        <v>389</v>
      </c>
      <c r="AB47" s="68">
        <v>64</v>
      </c>
      <c r="AC47" s="71">
        <f t="shared" si="1"/>
        <v>0.16452442159383032</v>
      </c>
    </row>
    <row r="48" spans="11:29" x14ac:dyDescent="0.25">
      <c r="S48" s="68" t="s">
        <v>123</v>
      </c>
      <c r="U48" s="68" t="s">
        <v>123</v>
      </c>
      <c r="V48" s="68"/>
      <c r="W48" s="70" t="e">
        <f t="shared" si="3"/>
        <v>#VALUE!</v>
      </c>
      <c r="Y48" s="141"/>
      <c r="Z48" s="67"/>
      <c r="AA48" s="68"/>
      <c r="AB48" s="68"/>
      <c r="AC48" s="71"/>
    </row>
    <row r="49" spans="25:29" x14ac:dyDescent="0.25">
      <c r="Y49" s="141" t="s">
        <v>54</v>
      </c>
      <c r="Z49" s="67" t="s">
        <v>124</v>
      </c>
      <c r="AA49" s="68">
        <v>12931</v>
      </c>
      <c r="AB49" s="68">
        <v>3555</v>
      </c>
      <c r="AC49" s="71">
        <f t="shared" si="1"/>
        <v>0.27492073312195497</v>
      </c>
    </row>
    <row r="50" spans="25:29" x14ac:dyDescent="0.25">
      <c r="Y50" s="141"/>
      <c r="Z50" s="67" t="s">
        <v>125</v>
      </c>
      <c r="AA50" s="68">
        <v>322</v>
      </c>
      <c r="AB50" s="68">
        <v>135</v>
      </c>
      <c r="AC50" s="71">
        <f t="shared" si="1"/>
        <v>0.41925465838509318</v>
      </c>
    </row>
    <row r="51" spans="25:29" x14ac:dyDescent="0.25">
      <c r="Y51" s="141"/>
      <c r="Z51" s="67"/>
      <c r="AA51" s="68"/>
      <c r="AB51" s="68"/>
      <c r="AC51" s="71"/>
    </row>
    <row r="52" spans="25:29" x14ac:dyDescent="0.25">
      <c r="Y52" s="141" t="s">
        <v>55</v>
      </c>
      <c r="Z52" s="67" t="s">
        <v>124</v>
      </c>
      <c r="AA52" s="68">
        <v>3921</v>
      </c>
      <c r="AB52" s="68">
        <v>2147</v>
      </c>
      <c r="AC52" s="71">
        <f t="shared" si="1"/>
        <v>0.54756439683754143</v>
      </c>
    </row>
    <row r="53" spans="25:29" x14ac:dyDescent="0.25">
      <c r="Y53" s="141"/>
      <c r="Z53" s="67" t="s">
        <v>125</v>
      </c>
      <c r="AA53" s="68">
        <v>320</v>
      </c>
      <c r="AB53" s="68">
        <v>227</v>
      </c>
      <c r="AC53" s="71">
        <f t="shared" si="1"/>
        <v>0.70937499999999998</v>
      </c>
    </row>
    <row r="54" spans="25:29" x14ac:dyDescent="0.25">
      <c r="Y54" s="141"/>
      <c r="Z54" s="67"/>
      <c r="AA54" s="68"/>
      <c r="AB54" s="68"/>
      <c r="AC54" s="71"/>
    </row>
    <row r="55" spans="25:29" x14ac:dyDescent="0.25">
      <c r="Y55" s="141" t="s">
        <v>56</v>
      </c>
      <c r="Z55" s="67" t="s">
        <v>124</v>
      </c>
      <c r="AA55" s="68">
        <v>9482</v>
      </c>
      <c r="AB55" s="68">
        <v>2181</v>
      </c>
      <c r="AC55" s="71">
        <f t="shared" si="1"/>
        <v>0.23001476481754904</v>
      </c>
    </row>
    <row r="56" spans="25:29" x14ac:dyDescent="0.25">
      <c r="Y56" s="141"/>
      <c r="Z56" s="67" t="s">
        <v>125</v>
      </c>
      <c r="AA56" s="68">
        <v>98</v>
      </c>
      <c r="AB56" s="68">
        <v>18</v>
      </c>
      <c r="AC56" s="71">
        <f t="shared" si="1"/>
        <v>0.18367346938775511</v>
      </c>
    </row>
    <row r="57" spans="25:29" x14ac:dyDescent="0.25">
      <c r="Y57" s="141"/>
      <c r="Z57" s="67"/>
      <c r="AA57" s="68"/>
      <c r="AB57" s="68"/>
      <c r="AC57" s="71"/>
    </row>
    <row r="58" spans="25:29" x14ac:dyDescent="0.25">
      <c r="Y58" s="141" t="s">
        <v>57</v>
      </c>
      <c r="Z58" s="67" t="s">
        <v>125</v>
      </c>
      <c r="AA58" s="68">
        <v>452</v>
      </c>
      <c r="AB58" s="68">
        <v>164</v>
      </c>
      <c r="AC58" s="71">
        <f t="shared" si="1"/>
        <v>0.36283185840707965</v>
      </c>
    </row>
    <row r="59" spans="25:29" x14ac:dyDescent="0.25">
      <c r="Y59" s="141"/>
      <c r="Z59" s="67"/>
      <c r="AA59" s="68"/>
      <c r="AB59" s="68"/>
      <c r="AC59" s="71"/>
    </row>
    <row r="60" spans="25:29" x14ac:dyDescent="0.25">
      <c r="Y60" s="141" t="s">
        <v>111</v>
      </c>
      <c r="Z60" s="67" t="s">
        <v>125</v>
      </c>
      <c r="AA60" s="68">
        <v>331</v>
      </c>
      <c r="AB60" s="68">
        <v>102</v>
      </c>
      <c r="AC60" s="71">
        <f t="shared" si="1"/>
        <v>0.30815709969788518</v>
      </c>
    </row>
    <row r="61" spans="25:29" x14ac:dyDescent="0.25">
      <c r="Y61" s="141"/>
      <c r="Z61" s="67"/>
      <c r="AA61" s="68"/>
      <c r="AB61" s="68"/>
      <c r="AC61" s="71"/>
    </row>
    <row r="62" spans="25:29" x14ac:dyDescent="0.25">
      <c r="Y62" s="141" t="s">
        <v>58</v>
      </c>
      <c r="Z62" s="67" t="s">
        <v>125</v>
      </c>
      <c r="AA62" s="68">
        <v>367</v>
      </c>
      <c r="AB62" s="68">
        <v>74</v>
      </c>
      <c r="AC62" s="71">
        <f t="shared" si="1"/>
        <v>0.20163487738419619</v>
      </c>
    </row>
    <row r="63" spans="25:29" x14ac:dyDescent="0.25">
      <c r="Y63" s="141"/>
      <c r="Z63" s="67"/>
      <c r="AA63" s="68"/>
      <c r="AB63" s="68"/>
      <c r="AC63" s="71"/>
    </row>
    <row r="64" spans="25:29" x14ac:dyDescent="0.25">
      <c r="Y64" s="141" t="s">
        <v>59</v>
      </c>
      <c r="Z64" s="67" t="s">
        <v>124</v>
      </c>
      <c r="AA64" s="68">
        <v>24910</v>
      </c>
      <c r="AB64" s="68">
        <v>6676</v>
      </c>
      <c r="AC64" s="71">
        <f t="shared" si="1"/>
        <v>0.26800481734243276</v>
      </c>
    </row>
    <row r="65" spans="25:29" x14ac:dyDescent="0.25">
      <c r="Y65" s="141"/>
      <c r="Z65" s="67" t="s">
        <v>125</v>
      </c>
      <c r="AA65" s="68">
        <v>770</v>
      </c>
      <c r="AB65" s="68">
        <v>284</v>
      </c>
      <c r="AC65" s="71">
        <f t="shared" si="1"/>
        <v>0.36883116883116884</v>
      </c>
    </row>
  </sheetData>
  <sortState ref="T43:W47">
    <sortCondition ref="T43:T47"/>
  </sortState>
  <mergeCells count="24">
    <mergeCell ref="S3:S19"/>
    <mergeCell ref="S20:S41"/>
    <mergeCell ref="S42:S47"/>
    <mergeCell ref="Y3:Y4"/>
    <mergeCell ref="Y43:Y45"/>
    <mergeCell ref="Y5:Y7"/>
    <mergeCell ref="Y8:Y11"/>
    <mergeCell ref="Y12:Y14"/>
    <mergeCell ref="Y15:Y18"/>
    <mergeCell ref="Y19:Y22"/>
    <mergeCell ref="Y23:Y26"/>
    <mergeCell ref="Y27:Y29"/>
    <mergeCell ref="Y30:Y33"/>
    <mergeCell ref="Y34:Y36"/>
    <mergeCell ref="Y37:Y39"/>
    <mergeCell ref="Y40:Y42"/>
    <mergeCell ref="Y62:Y63"/>
    <mergeCell ref="Y64:Y65"/>
    <mergeCell ref="Y46:Y48"/>
    <mergeCell ref="Y49:Y51"/>
    <mergeCell ref="Y52:Y54"/>
    <mergeCell ref="Y55:Y57"/>
    <mergeCell ref="Y58:Y59"/>
    <mergeCell ref="Y60:Y61"/>
  </mergeCell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70"/>
  <sheetViews>
    <sheetView workbookViewId="0">
      <selection activeCell="G63" sqref="G63"/>
    </sheetView>
  </sheetViews>
  <sheetFormatPr baseColWidth="10" defaultColWidth="9.140625" defaultRowHeight="15" x14ac:dyDescent="0.25"/>
  <cols>
    <col min="2" max="2" width="12" customWidth="1"/>
    <col min="3" max="4" width="13.5703125" customWidth="1"/>
    <col min="5" max="5" width="12.140625" customWidth="1"/>
  </cols>
  <sheetData>
    <row r="3" spans="2:14" x14ac:dyDescent="0.25">
      <c r="J3" s="52" t="s">
        <v>32</v>
      </c>
      <c r="K3" s="52"/>
      <c r="L3" s="52">
        <v>14131</v>
      </c>
      <c r="M3" s="52">
        <v>2680</v>
      </c>
      <c r="N3" s="52" t="s">
        <v>76</v>
      </c>
    </row>
    <row r="4" spans="2:14" x14ac:dyDescent="0.25">
      <c r="J4" s="52" t="s">
        <v>33</v>
      </c>
      <c r="K4" s="52"/>
      <c r="L4" s="52">
        <v>4241</v>
      </c>
      <c r="M4" s="52">
        <v>603</v>
      </c>
      <c r="N4" s="52" t="s">
        <v>77</v>
      </c>
    </row>
    <row r="5" spans="2:14" x14ac:dyDescent="0.25">
      <c r="J5" s="52" t="s">
        <v>1</v>
      </c>
      <c r="K5" s="52"/>
      <c r="L5" s="52">
        <v>3238</v>
      </c>
      <c r="M5" s="52">
        <v>364</v>
      </c>
      <c r="N5" s="52" t="s">
        <v>78</v>
      </c>
    </row>
    <row r="6" spans="2:14" x14ac:dyDescent="0.25">
      <c r="J6" s="52" t="s">
        <v>79</v>
      </c>
      <c r="K6" s="52"/>
      <c r="L6" s="52">
        <v>7384</v>
      </c>
      <c r="M6" s="52">
        <v>809</v>
      </c>
      <c r="N6" s="52" t="s">
        <v>80</v>
      </c>
    </row>
    <row r="7" spans="2:14" x14ac:dyDescent="0.25">
      <c r="J7" s="52" t="s">
        <v>3</v>
      </c>
      <c r="K7" s="52"/>
      <c r="L7" s="52">
        <v>25608</v>
      </c>
      <c r="M7" s="52">
        <v>2540</v>
      </c>
      <c r="N7" s="52" t="s">
        <v>81</v>
      </c>
    </row>
    <row r="8" spans="2:14" x14ac:dyDescent="0.25">
      <c r="B8" s="37" t="s">
        <v>4</v>
      </c>
      <c r="C8" s="37" t="s">
        <v>34</v>
      </c>
      <c r="D8" s="37" t="s">
        <v>35</v>
      </c>
      <c r="E8" s="37" t="s">
        <v>36</v>
      </c>
      <c r="J8" s="52" t="s">
        <v>82</v>
      </c>
      <c r="K8" s="52"/>
      <c r="L8" s="52">
        <v>21911</v>
      </c>
      <c r="M8" s="52">
        <v>2089</v>
      </c>
      <c r="N8" s="52" t="s">
        <v>83</v>
      </c>
    </row>
    <row r="9" spans="2:14" x14ac:dyDescent="0.25">
      <c r="B9" s="150" t="s">
        <v>37</v>
      </c>
      <c r="C9" s="39" t="s">
        <v>14</v>
      </c>
      <c r="D9" s="38">
        <v>0.3805</v>
      </c>
      <c r="E9" s="151">
        <f>D10-D9</f>
        <v>-0.26150000000000001</v>
      </c>
      <c r="J9" s="52" t="s">
        <v>84</v>
      </c>
      <c r="K9" s="52"/>
      <c r="L9" s="52">
        <v>44512</v>
      </c>
      <c r="M9" s="52">
        <v>3526</v>
      </c>
      <c r="N9" s="52" t="s">
        <v>85</v>
      </c>
    </row>
    <row r="10" spans="2:14" x14ac:dyDescent="0.25">
      <c r="B10" s="150"/>
      <c r="C10" s="39" t="s">
        <v>27</v>
      </c>
      <c r="D10" s="38">
        <v>0.11899999999999999</v>
      </c>
      <c r="E10" s="152"/>
      <c r="J10" s="52" t="s">
        <v>38</v>
      </c>
      <c r="K10" s="52"/>
      <c r="L10" s="52">
        <v>13253</v>
      </c>
      <c r="M10" s="52">
        <v>890</v>
      </c>
      <c r="N10" s="52" t="s">
        <v>86</v>
      </c>
    </row>
    <row r="11" spans="2:14" x14ac:dyDescent="0.25">
      <c r="J11" s="52" t="s">
        <v>2</v>
      </c>
      <c r="K11" s="52"/>
      <c r="L11" s="52">
        <v>16022</v>
      </c>
      <c r="M11" s="52">
        <v>1005</v>
      </c>
      <c r="N11" s="52" t="s">
        <v>87</v>
      </c>
    </row>
    <row r="12" spans="2:14" x14ac:dyDescent="0.25">
      <c r="B12" s="37" t="s">
        <v>4</v>
      </c>
      <c r="C12" s="37" t="s">
        <v>34</v>
      </c>
      <c r="D12" s="37" t="s">
        <v>35</v>
      </c>
      <c r="E12" s="37" t="s">
        <v>36</v>
      </c>
    </row>
    <row r="13" spans="2:14" x14ac:dyDescent="0.25">
      <c r="B13" s="150" t="s">
        <v>39</v>
      </c>
      <c r="C13" s="39" t="s">
        <v>14</v>
      </c>
      <c r="D13" s="38">
        <v>0.24540000000000001</v>
      </c>
      <c r="E13" s="151">
        <f>D14-D13</f>
        <v>-9.8900000000000016E-2</v>
      </c>
    </row>
    <row r="14" spans="2:14" x14ac:dyDescent="0.25">
      <c r="B14" s="150"/>
      <c r="C14" s="39" t="s">
        <v>27</v>
      </c>
      <c r="D14" s="38">
        <v>0.14649999999999999</v>
      </c>
      <c r="E14" s="152"/>
    </row>
    <row r="16" spans="2:14" x14ac:dyDescent="0.25">
      <c r="B16" s="37" t="s">
        <v>4</v>
      </c>
      <c r="C16" s="37" t="s">
        <v>34</v>
      </c>
      <c r="D16" s="37" t="s">
        <v>35</v>
      </c>
      <c r="E16" s="37" t="s">
        <v>36</v>
      </c>
    </row>
    <row r="17" spans="2:5" x14ac:dyDescent="0.25">
      <c r="B17" s="150" t="s">
        <v>41</v>
      </c>
      <c r="C17" s="39" t="s">
        <v>14</v>
      </c>
      <c r="D17" s="41">
        <v>0.1457</v>
      </c>
      <c r="E17" s="151">
        <f>D18-D17</f>
        <v>-6.1946648793565678E-2</v>
      </c>
    </row>
    <row r="18" spans="2:5" x14ac:dyDescent="0.25">
      <c r="B18" s="150"/>
      <c r="C18" s="39" t="s">
        <v>27</v>
      </c>
      <c r="D18" s="38">
        <v>8.3753351206434318E-2</v>
      </c>
      <c r="E18" s="152"/>
    </row>
    <row r="20" spans="2:5" x14ac:dyDescent="0.25">
      <c r="B20" s="37" t="s">
        <v>4</v>
      </c>
      <c r="C20" s="37" t="s">
        <v>34</v>
      </c>
      <c r="D20" s="37" t="s">
        <v>35</v>
      </c>
      <c r="E20" s="37" t="s">
        <v>36</v>
      </c>
    </row>
    <row r="21" spans="2:5" x14ac:dyDescent="0.25">
      <c r="B21" s="150" t="s">
        <v>42</v>
      </c>
      <c r="C21" s="39" t="s">
        <v>14</v>
      </c>
      <c r="D21" s="41">
        <v>0.10225303292894281</v>
      </c>
      <c r="E21" s="151">
        <f>D22-D21</f>
        <v>-6.8919699595609479E-2</v>
      </c>
    </row>
    <row r="22" spans="2:5" x14ac:dyDescent="0.25">
      <c r="B22" s="150"/>
      <c r="C22" s="39" t="s">
        <v>27</v>
      </c>
      <c r="D22" s="38">
        <v>3.3333333333333333E-2</v>
      </c>
      <c r="E22" s="152"/>
    </row>
    <row r="24" spans="2:5" x14ac:dyDescent="0.25">
      <c r="B24" s="37" t="s">
        <v>4</v>
      </c>
      <c r="C24" s="37" t="s">
        <v>34</v>
      </c>
      <c r="D24" s="37" t="s">
        <v>35</v>
      </c>
      <c r="E24" s="37" t="s">
        <v>36</v>
      </c>
    </row>
    <row r="25" spans="2:5" x14ac:dyDescent="0.25">
      <c r="B25" s="150" t="s">
        <v>63</v>
      </c>
      <c r="C25" s="39" t="s">
        <v>14</v>
      </c>
      <c r="D25" s="41">
        <v>0.25240000000000001</v>
      </c>
      <c r="E25" s="151">
        <f>D26-D25</f>
        <v>-9.6010964933263193E-2</v>
      </c>
    </row>
    <row r="26" spans="2:5" x14ac:dyDescent="0.25">
      <c r="B26" s="150"/>
      <c r="C26" s="39" t="s">
        <v>27</v>
      </c>
      <c r="D26" s="38">
        <v>0.15638903506673682</v>
      </c>
      <c r="E26" s="152"/>
    </row>
    <row r="28" spans="2:5" x14ac:dyDescent="0.25">
      <c r="B28" s="37" t="s">
        <v>4</v>
      </c>
      <c r="C28" s="37" t="s">
        <v>34</v>
      </c>
      <c r="D28" s="37" t="s">
        <v>35</v>
      </c>
      <c r="E28" s="37" t="s">
        <v>36</v>
      </c>
    </row>
    <row r="29" spans="2:5" x14ac:dyDescent="0.25">
      <c r="B29" s="150" t="s">
        <v>64</v>
      </c>
      <c r="C29" s="39" t="s">
        <v>14</v>
      </c>
      <c r="D29" s="41">
        <v>0.29086901032602391</v>
      </c>
      <c r="E29" s="151">
        <f>D30-D29</f>
        <v>-0.1005374821263145</v>
      </c>
    </row>
    <row r="30" spans="2:5" x14ac:dyDescent="0.25">
      <c r="B30" s="150"/>
      <c r="C30" s="39" t="s">
        <v>27</v>
      </c>
      <c r="D30" s="38">
        <v>0.19033152819970942</v>
      </c>
      <c r="E30" s="152"/>
    </row>
    <row r="32" spans="2:5" x14ac:dyDescent="0.25">
      <c r="B32" s="37" t="s">
        <v>4</v>
      </c>
      <c r="C32" s="37" t="s">
        <v>34</v>
      </c>
      <c r="D32" s="37" t="s">
        <v>35</v>
      </c>
      <c r="E32" s="37" t="s">
        <v>36</v>
      </c>
    </row>
    <row r="33" spans="2:9" x14ac:dyDescent="0.25">
      <c r="B33" s="150" t="s">
        <v>65</v>
      </c>
      <c r="C33" s="39" t="s">
        <v>14</v>
      </c>
      <c r="D33" s="41">
        <v>0.12599230214096704</v>
      </c>
      <c r="E33" s="151">
        <f>D34-D33</f>
        <v>-4.7167092356999896E-2</v>
      </c>
    </row>
    <row r="34" spans="2:9" x14ac:dyDescent="0.25">
      <c r="B34" s="150"/>
      <c r="C34" s="39" t="s">
        <v>27</v>
      </c>
      <c r="D34" s="38">
        <v>7.8825209783967148E-2</v>
      </c>
      <c r="E34" s="152"/>
      <c r="I34" s="26"/>
    </row>
    <row r="36" spans="2:9" x14ac:dyDescent="0.25">
      <c r="B36" s="37" t="s">
        <v>4</v>
      </c>
      <c r="C36" s="37" t="s">
        <v>34</v>
      </c>
      <c r="D36" s="37" t="s">
        <v>35</v>
      </c>
      <c r="E36" s="37" t="s">
        <v>36</v>
      </c>
    </row>
    <row r="37" spans="2:9" x14ac:dyDescent="0.25">
      <c r="B37" s="150" t="s">
        <v>66</v>
      </c>
      <c r="C37" s="39" t="s">
        <v>14</v>
      </c>
      <c r="D37" s="41">
        <v>0.24181818181818182</v>
      </c>
      <c r="E37" s="151">
        <f>D38-D37</f>
        <v>-0.1442839170586159</v>
      </c>
    </row>
    <row r="38" spans="2:9" x14ac:dyDescent="0.25">
      <c r="B38" s="150"/>
      <c r="C38" s="39" t="s">
        <v>27</v>
      </c>
      <c r="D38" s="38">
        <v>9.753426475956592E-2</v>
      </c>
      <c r="E38" s="152"/>
    </row>
    <row r="40" spans="2:9" x14ac:dyDescent="0.25">
      <c r="B40" s="37" t="s">
        <v>4</v>
      </c>
      <c r="C40" s="37" t="s">
        <v>34</v>
      </c>
      <c r="D40" s="37" t="s">
        <v>35</v>
      </c>
      <c r="E40" s="37" t="s">
        <v>36</v>
      </c>
    </row>
    <row r="41" spans="2:9" x14ac:dyDescent="0.25">
      <c r="B41" s="150" t="s">
        <v>67</v>
      </c>
      <c r="C41" s="39" t="s">
        <v>14</v>
      </c>
      <c r="D41" s="41">
        <v>0.32350816356017914</v>
      </c>
      <c r="E41" s="151">
        <f>D42-D41</f>
        <v>-0.20972868219748503</v>
      </c>
    </row>
    <row r="42" spans="2:9" x14ac:dyDescent="0.25">
      <c r="B42" s="150"/>
      <c r="C42" s="39" t="s">
        <v>27</v>
      </c>
      <c r="D42" s="38">
        <v>0.1137794813626941</v>
      </c>
      <c r="E42" s="152"/>
    </row>
    <row r="44" spans="2:9" x14ac:dyDescent="0.25">
      <c r="B44" s="37" t="s">
        <v>4</v>
      </c>
      <c r="C44" s="37" t="s">
        <v>34</v>
      </c>
      <c r="D44" s="37" t="s">
        <v>35</v>
      </c>
      <c r="E44" s="37" t="s">
        <v>36</v>
      </c>
    </row>
    <row r="45" spans="2:9" x14ac:dyDescent="0.25">
      <c r="B45" s="144" t="s">
        <v>69</v>
      </c>
      <c r="C45" s="39" t="s">
        <v>14</v>
      </c>
      <c r="D45" s="41">
        <v>0.20980788675429726</v>
      </c>
      <c r="E45" s="148">
        <f>D46-D45</f>
        <v>-0.1288695614474773</v>
      </c>
    </row>
    <row r="46" spans="2:9" x14ac:dyDescent="0.25">
      <c r="B46" s="145"/>
      <c r="C46" s="39" t="s">
        <v>27</v>
      </c>
      <c r="D46" s="38">
        <v>8.093832530681995E-2</v>
      </c>
      <c r="E46" s="149"/>
    </row>
    <row r="48" spans="2:9" x14ac:dyDescent="0.25">
      <c r="B48" s="37" t="s">
        <v>4</v>
      </c>
      <c r="C48" s="37" t="s">
        <v>34</v>
      </c>
      <c r="D48" s="37" t="s">
        <v>35</v>
      </c>
      <c r="E48" s="37" t="s">
        <v>36</v>
      </c>
    </row>
    <row r="49" spans="2:5" x14ac:dyDescent="0.25">
      <c r="B49" s="144" t="s">
        <v>70</v>
      </c>
      <c r="C49" s="39" t="s">
        <v>14</v>
      </c>
      <c r="D49" s="41">
        <v>0.30170316301703165</v>
      </c>
      <c r="E49" s="148">
        <f>D50-D49</f>
        <v>-0.13112189082215284</v>
      </c>
    </row>
    <row r="50" spans="2:5" x14ac:dyDescent="0.25">
      <c r="B50" s="145"/>
      <c r="C50" s="39" t="s">
        <v>27</v>
      </c>
      <c r="D50" s="38">
        <v>0.17058127219487881</v>
      </c>
      <c r="E50" s="149"/>
    </row>
    <row r="52" spans="2:5" x14ac:dyDescent="0.25">
      <c r="B52" s="37" t="s">
        <v>4</v>
      </c>
      <c r="C52" s="37" t="s">
        <v>34</v>
      </c>
      <c r="D52" s="37" t="s">
        <v>35</v>
      </c>
      <c r="E52" s="37" t="s">
        <v>36</v>
      </c>
    </row>
    <row r="53" spans="2:5" x14ac:dyDescent="0.25">
      <c r="B53" s="144" t="s">
        <v>71</v>
      </c>
      <c r="C53" s="39" t="s">
        <v>14</v>
      </c>
      <c r="D53" s="41">
        <v>0.1538204161090157</v>
      </c>
      <c r="E53" s="148">
        <f>D54-D53</f>
        <v>-1.5386282594722717E-2</v>
      </c>
    </row>
    <row r="54" spans="2:5" x14ac:dyDescent="0.25">
      <c r="B54" s="145"/>
      <c r="C54" s="39" t="s">
        <v>27</v>
      </c>
      <c r="D54" s="38">
        <v>0.13843413351429298</v>
      </c>
      <c r="E54" s="149"/>
    </row>
    <row r="56" spans="2:5" x14ac:dyDescent="0.25">
      <c r="B56" s="37" t="s">
        <v>4</v>
      </c>
      <c r="C56" s="37" t="s">
        <v>34</v>
      </c>
      <c r="D56" s="37" t="s">
        <v>35</v>
      </c>
      <c r="E56" s="37" t="s">
        <v>36</v>
      </c>
    </row>
    <row r="57" spans="2:5" x14ac:dyDescent="0.25">
      <c r="B57" s="144" t="s">
        <v>72</v>
      </c>
      <c r="C57" s="39" t="s">
        <v>14</v>
      </c>
      <c r="D57" s="41">
        <v>0.21391369047619047</v>
      </c>
      <c r="E57" s="148">
        <f>D58-D57</f>
        <v>-0.11657953052578748</v>
      </c>
    </row>
    <row r="58" spans="2:5" x14ac:dyDescent="0.25">
      <c r="B58" s="145"/>
      <c r="C58" s="39" t="s">
        <v>27</v>
      </c>
      <c r="D58" s="38">
        <v>9.7334159950402982E-2</v>
      </c>
      <c r="E58" s="149"/>
    </row>
    <row r="60" spans="2:5" x14ac:dyDescent="0.25">
      <c r="B60" s="37" t="s">
        <v>4</v>
      </c>
      <c r="C60" s="37" t="s">
        <v>34</v>
      </c>
      <c r="D60" s="37" t="s">
        <v>35</v>
      </c>
      <c r="E60" s="37" t="s">
        <v>36</v>
      </c>
    </row>
    <row r="61" spans="2:5" x14ac:dyDescent="0.25">
      <c r="B61" s="144" t="s">
        <v>73</v>
      </c>
      <c r="C61" s="39" t="s">
        <v>14</v>
      </c>
      <c r="D61" s="41">
        <v>0.38050314465408808</v>
      </c>
      <c r="E61" s="148">
        <f>D62-D61</f>
        <v>-0.14076232391974683</v>
      </c>
    </row>
    <row r="62" spans="2:5" x14ac:dyDescent="0.25">
      <c r="B62" s="145"/>
      <c r="C62" s="39" t="s">
        <v>27</v>
      </c>
      <c r="D62" s="38">
        <v>0.23974082073434125</v>
      </c>
      <c r="E62" s="149"/>
    </row>
    <row r="64" spans="2:5" x14ac:dyDescent="0.25">
      <c r="B64" s="37" t="s">
        <v>4</v>
      </c>
      <c r="C64" s="37" t="s">
        <v>34</v>
      </c>
      <c r="D64" s="37" t="s">
        <v>35</v>
      </c>
      <c r="E64" s="37" t="s">
        <v>36</v>
      </c>
    </row>
    <row r="65" spans="2:5" x14ac:dyDescent="0.25">
      <c r="B65" s="144" t="s">
        <v>74</v>
      </c>
      <c r="C65" s="39" t="s">
        <v>14</v>
      </c>
      <c r="D65" s="41">
        <v>0.24181818181818182</v>
      </c>
      <c r="E65" s="148">
        <f>D66-D65</f>
        <v>-4.2396216500262734E-2</v>
      </c>
    </row>
    <row r="66" spans="2:5" x14ac:dyDescent="0.25">
      <c r="B66" s="145"/>
      <c r="C66" s="39" t="s">
        <v>27</v>
      </c>
      <c r="D66" s="38">
        <v>0.19942196531791909</v>
      </c>
      <c r="E66" s="149"/>
    </row>
    <row r="68" spans="2:5" x14ac:dyDescent="0.25">
      <c r="B68" s="37" t="s">
        <v>4</v>
      </c>
      <c r="C68" s="37" t="s">
        <v>34</v>
      </c>
      <c r="D68" s="37" t="s">
        <v>35</v>
      </c>
      <c r="E68" s="37" t="s">
        <v>36</v>
      </c>
    </row>
    <row r="69" spans="2:5" x14ac:dyDescent="0.25">
      <c r="B69" s="144" t="s">
        <v>75</v>
      </c>
      <c r="C69" s="39" t="s">
        <v>14</v>
      </c>
      <c r="D69" s="41">
        <v>7.4999999999999997E-2</v>
      </c>
      <c r="E69" s="146">
        <f>D70-D69</f>
        <v>1.861561362884552E-2</v>
      </c>
    </row>
    <row r="70" spans="2:5" x14ac:dyDescent="0.25">
      <c r="B70" s="145"/>
      <c r="C70" s="39" t="s">
        <v>27</v>
      </c>
      <c r="D70" s="38">
        <v>9.3615613628845518E-2</v>
      </c>
      <c r="E70" s="147"/>
    </row>
  </sheetData>
  <mergeCells count="32">
    <mergeCell ref="B57:B58"/>
    <mergeCell ref="E57:E58"/>
    <mergeCell ref="B21:B22"/>
    <mergeCell ref="E21:E22"/>
    <mergeCell ref="B9:B10"/>
    <mergeCell ref="E9:E10"/>
    <mergeCell ref="B13:B14"/>
    <mergeCell ref="E13:E14"/>
    <mergeCell ref="B17:B18"/>
    <mergeCell ref="E17:E18"/>
    <mergeCell ref="B45:B46"/>
    <mergeCell ref="E45:E46"/>
    <mergeCell ref="B49:B50"/>
    <mergeCell ref="E49:E50"/>
    <mergeCell ref="B53:B54"/>
    <mergeCell ref="E53:E54"/>
    <mergeCell ref="B25:B26"/>
    <mergeCell ref="E25:E26"/>
    <mergeCell ref="B29:B30"/>
    <mergeCell ref="E29:E30"/>
    <mergeCell ref="B41:B42"/>
    <mergeCell ref="E41:E42"/>
    <mergeCell ref="B33:B34"/>
    <mergeCell ref="E33:E34"/>
    <mergeCell ref="B37:B38"/>
    <mergeCell ref="E37:E38"/>
    <mergeCell ref="B69:B70"/>
    <mergeCell ref="E69:E70"/>
    <mergeCell ref="B61:B62"/>
    <mergeCell ref="E61:E62"/>
    <mergeCell ref="B65:B66"/>
    <mergeCell ref="E65:E66"/>
  </mergeCells>
  <conditionalFormatting sqref="D17">
    <cfRule type="cellIs" dxfId="2" priority="9" operator="greaterThan">
      <formula>0.25</formula>
    </cfRule>
  </conditionalFormatting>
  <conditionalFormatting sqref="D21">
    <cfRule type="cellIs" dxfId="1" priority="7" operator="greaterThan">
      <formula>0.25</formula>
    </cfRule>
  </conditionalFormatting>
  <conditionalFormatting sqref="I34">
    <cfRule type="cellIs" dxfId="0" priority="2" operator="greaterThan">
      <formula>0.25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D26"/>
  <sheetViews>
    <sheetView workbookViewId="0">
      <selection activeCell="M39" sqref="M39"/>
    </sheetView>
  </sheetViews>
  <sheetFormatPr baseColWidth="10" defaultColWidth="9.140625" defaultRowHeight="15" x14ac:dyDescent="0.25"/>
  <sheetData>
    <row r="12" spans="3:4" x14ac:dyDescent="0.25">
      <c r="C12" t="s">
        <v>60</v>
      </c>
      <c r="D12">
        <v>5</v>
      </c>
    </row>
    <row r="13" spans="3:4" x14ac:dyDescent="0.25">
      <c r="D13">
        <v>7.5</v>
      </c>
    </row>
    <row r="14" spans="3:4" x14ac:dyDescent="0.25">
      <c r="C14" t="s">
        <v>61</v>
      </c>
      <c r="D14">
        <v>10</v>
      </c>
    </row>
    <row r="15" spans="3:4" x14ac:dyDescent="0.25">
      <c r="D15">
        <v>12.5</v>
      </c>
    </row>
    <row r="16" spans="3:4" x14ac:dyDescent="0.25">
      <c r="C16" t="s">
        <v>62</v>
      </c>
      <c r="D16">
        <v>15</v>
      </c>
    </row>
    <row r="23" spans="1:2" x14ac:dyDescent="0.25">
      <c r="B23" s="43" t="s">
        <v>68</v>
      </c>
    </row>
    <row r="24" spans="1:2" x14ac:dyDescent="0.25">
      <c r="A24">
        <v>47793497</v>
      </c>
      <c r="B24" s="44">
        <v>36626</v>
      </c>
    </row>
    <row r="25" spans="1:2" x14ac:dyDescent="0.25">
      <c r="A25">
        <v>47793497</v>
      </c>
      <c r="B25" s="44">
        <v>32748</v>
      </c>
    </row>
    <row r="26" spans="1:2" x14ac:dyDescent="0.25">
      <c r="A26">
        <v>47793497</v>
      </c>
      <c r="B26" s="44">
        <v>32749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6"/>
  <sheetViews>
    <sheetView workbookViewId="0">
      <selection activeCell="N20" sqref="N20"/>
    </sheetView>
  </sheetViews>
  <sheetFormatPr baseColWidth="10" defaultColWidth="9.140625" defaultRowHeight="15" x14ac:dyDescent="0.25"/>
  <sheetData>
    <row r="2" spans="2:4" x14ac:dyDescent="0.25">
      <c r="B2" s="57"/>
      <c r="C2" s="57"/>
    </row>
    <row r="3" spans="2:4" x14ac:dyDescent="0.25">
      <c r="B3" s="58"/>
      <c r="C3" s="58"/>
    </row>
    <row r="4" spans="2:4" x14ac:dyDescent="0.25">
      <c r="B4" s="58"/>
      <c r="C4" s="58"/>
      <c r="D4" s="40"/>
    </row>
    <row r="5" spans="2:4" x14ac:dyDescent="0.25">
      <c r="B5" s="58"/>
      <c r="C5" s="58"/>
      <c r="D5" s="40"/>
    </row>
    <row r="6" spans="2:4" x14ac:dyDescent="0.25">
      <c r="B6" s="58"/>
      <c r="C6" s="58"/>
      <c r="D6" s="40"/>
    </row>
    <row r="7" spans="2:4" x14ac:dyDescent="0.25">
      <c r="B7" s="58"/>
      <c r="C7" s="58"/>
    </row>
    <row r="8" spans="2:4" x14ac:dyDescent="0.25">
      <c r="B8" s="58"/>
      <c r="C8" s="58"/>
    </row>
    <row r="9" spans="2:4" x14ac:dyDescent="0.25">
      <c r="B9" s="58"/>
      <c r="C9" s="58"/>
    </row>
    <row r="10" spans="2:4" x14ac:dyDescent="0.25">
      <c r="B10" s="58"/>
      <c r="C10" s="58"/>
    </row>
    <row r="11" spans="2:4" x14ac:dyDescent="0.25">
      <c r="B11" s="58"/>
      <c r="C11" s="58"/>
    </row>
    <row r="12" spans="2:4" x14ac:dyDescent="0.25">
      <c r="B12" s="58"/>
      <c r="C12" s="58"/>
    </row>
    <row r="13" spans="2:4" x14ac:dyDescent="0.25">
      <c r="B13" s="58"/>
      <c r="C13" s="58"/>
    </row>
    <row r="14" spans="2:4" x14ac:dyDescent="0.25">
      <c r="B14" s="58"/>
      <c r="C14" s="58"/>
    </row>
    <row r="15" spans="2:4" x14ac:dyDescent="0.25">
      <c r="B15" s="58"/>
      <c r="C15" s="58"/>
    </row>
    <row r="16" spans="2:4" x14ac:dyDescent="0.25">
      <c r="B16" s="58"/>
      <c r="C16" s="58"/>
    </row>
    <row r="17" spans="2:3" x14ac:dyDescent="0.25">
      <c r="B17" s="58"/>
      <c r="C17" s="58"/>
    </row>
    <row r="18" spans="2:3" x14ac:dyDescent="0.25">
      <c r="B18" s="58"/>
      <c r="C18" s="58"/>
    </row>
    <row r="19" spans="2:3" x14ac:dyDescent="0.25">
      <c r="B19" s="58"/>
      <c r="C19" s="58"/>
    </row>
    <row r="20" spans="2:3" x14ac:dyDescent="0.25">
      <c r="B20" s="58"/>
      <c r="C20" s="58"/>
    </row>
    <row r="21" spans="2:3" x14ac:dyDescent="0.25">
      <c r="B21" s="58"/>
      <c r="C21" s="58"/>
    </row>
    <row r="22" spans="2:3" x14ac:dyDescent="0.25">
      <c r="B22" s="58"/>
      <c r="C22" s="58"/>
    </row>
    <row r="23" spans="2:3" x14ac:dyDescent="0.25">
      <c r="B23" s="58"/>
      <c r="C23" s="58"/>
    </row>
    <row r="24" spans="2:3" x14ac:dyDescent="0.25">
      <c r="B24" s="58"/>
      <c r="C24" s="58"/>
    </row>
    <row r="25" spans="2:3" x14ac:dyDescent="0.25">
      <c r="B25" s="58"/>
      <c r="C25" s="58"/>
    </row>
    <row r="26" spans="2:3" x14ac:dyDescent="0.25">
      <c r="B26" s="58"/>
      <c r="C26" s="58"/>
    </row>
    <row r="27" spans="2:3" x14ac:dyDescent="0.25">
      <c r="B27" s="58"/>
      <c r="C27" s="58"/>
    </row>
    <row r="28" spans="2:3" x14ac:dyDescent="0.25">
      <c r="B28" s="58"/>
      <c r="C28" s="58"/>
    </row>
    <row r="29" spans="2:3" x14ac:dyDescent="0.25">
      <c r="B29" s="58"/>
      <c r="C29" s="58"/>
    </row>
    <row r="30" spans="2:3" x14ac:dyDescent="0.25">
      <c r="B30" s="58"/>
      <c r="C30" s="58"/>
    </row>
    <row r="31" spans="2:3" x14ac:dyDescent="0.25">
      <c r="B31" s="58"/>
      <c r="C31" s="58"/>
    </row>
    <row r="32" spans="2:3" x14ac:dyDescent="0.25">
      <c r="B32" s="58"/>
      <c r="C32" s="58"/>
    </row>
    <row r="33" spans="2:3" x14ac:dyDescent="0.25">
      <c r="B33" s="58"/>
      <c r="C33" s="58"/>
    </row>
    <row r="34" spans="2:3" x14ac:dyDescent="0.25">
      <c r="B34" s="58"/>
      <c r="C34" s="58"/>
    </row>
    <row r="35" spans="2:3" x14ac:dyDescent="0.25">
      <c r="B35" s="58"/>
      <c r="C35" s="58"/>
    </row>
    <row r="36" spans="2:3" x14ac:dyDescent="0.25">
      <c r="B36" s="58"/>
      <c r="C36" s="58"/>
    </row>
    <row r="37" spans="2:3" x14ac:dyDescent="0.25">
      <c r="B37" s="58"/>
      <c r="C37" s="58"/>
    </row>
    <row r="38" spans="2:3" x14ac:dyDescent="0.25">
      <c r="B38" s="58"/>
      <c r="C38" s="58"/>
    </row>
    <row r="39" spans="2:3" x14ac:dyDescent="0.25">
      <c r="B39" s="58"/>
      <c r="C39" s="58"/>
    </row>
    <row r="40" spans="2:3" x14ac:dyDescent="0.25">
      <c r="B40" s="58"/>
      <c r="C40" s="58"/>
    </row>
    <row r="41" spans="2:3" x14ac:dyDescent="0.25">
      <c r="B41" s="58"/>
      <c r="C41" s="58"/>
    </row>
    <row r="42" spans="2:3" x14ac:dyDescent="0.25">
      <c r="B42" s="58"/>
      <c r="C42" s="58"/>
    </row>
    <row r="43" spans="2:3" x14ac:dyDescent="0.25">
      <c r="B43" s="58"/>
      <c r="C43" s="58"/>
    </row>
    <row r="44" spans="2:3" x14ac:dyDescent="0.25">
      <c r="B44" s="58"/>
      <c r="C44" s="58"/>
    </row>
    <row r="45" spans="2:3" x14ac:dyDescent="0.25">
      <c r="B45" s="58"/>
      <c r="C45" s="58"/>
    </row>
    <row r="46" spans="2:3" x14ac:dyDescent="0.25">
      <c r="B46" s="58"/>
      <c r="C46" s="58"/>
    </row>
    <row r="47" spans="2:3" x14ac:dyDescent="0.25">
      <c r="B47" s="58"/>
      <c r="C47" s="58"/>
    </row>
    <row r="48" spans="2:3" x14ac:dyDescent="0.25">
      <c r="B48" s="58"/>
      <c r="C48" s="58"/>
    </row>
    <row r="49" spans="2:3" x14ac:dyDescent="0.25">
      <c r="B49" s="58"/>
      <c r="C49" s="58"/>
    </row>
    <row r="50" spans="2:3" x14ac:dyDescent="0.25">
      <c r="B50" s="58"/>
      <c r="C50" s="58"/>
    </row>
    <row r="51" spans="2:3" x14ac:dyDescent="0.25">
      <c r="B51" s="58"/>
      <c r="C51" s="58"/>
    </row>
    <row r="52" spans="2:3" x14ac:dyDescent="0.25">
      <c r="B52" s="58"/>
      <c r="C52" s="58"/>
    </row>
    <row r="53" spans="2:3" x14ac:dyDescent="0.25">
      <c r="B53" s="58"/>
      <c r="C53" s="58"/>
    </row>
    <row r="54" spans="2:3" x14ac:dyDescent="0.25">
      <c r="B54" s="58"/>
      <c r="C54" s="58"/>
    </row>
    <row r="55" spans="2:3" x14ac:dyDescent="0.25">
      <c r="B55" s="58"/>
      <c r="C55" s="58"/>
    </row>
    <row r="56" spans="2:3" x14ac:dyDescent="0.25">
      <c r="B56" s="58"/>
      <c r="C56" s="58"/>
    </row>
    <row r="57" spans="2:3" x14ac:dyDescent="0.25">
      <c r="B57" s="58"/>
      <c r="C57" s="58"/>
    </row>
    <row r="58" spans="2:3" x14ac:dyDescent="0.25">
      <c r="B58" s="58"/>
      <c r="C58" s="58"/>
    </row>
    <row r="59" spans="2:3" x14ac:dyDescent="0.25">
      <c r="B59" s="58"/>
      <c r="C59" s="58"/>
    </row>
    <row r="60" spans="2:3" x14ac:dyDescent="0.25">
      <c r="B60" s="58"/>
      <c r="C60" s="58"/>
    </row>
    <row r="61" spans="2:3" x14ac:dyDescent="0.25">
      <c r="B61" s="58"/>
      <c r="C61" s="58"/>
    </row>
    <row r="62" spans="2:3" x14ac:dyDescent="0.25">
      <c r="B62" s="58"/>
      <c r="C62" s="58"/>
    </row>
    <row r="63" spans="2:3" x14ac:dyDescent="0.25">
      <c r="B63" s="58"/>
      <c r="C63" s="58"/>
    </row>
    <row r="64" spans="2:3" x14ac:dyDescent="0.25">
      <c r="B64" s="58"/>
      <c r="C64" s="58"/>
    </row>
    <row r="65" spans="2:3" x14ac:dyDescent="0.25">
      <c r="B65" s="58"/>
      <c r="C65" s="58"/>
    </row>
    <row r="66" spans="2:3" x14ac:dyDescent="0.25">
      <c r="B66" s="58"/>
      <c r="C66" s="5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27"/>
  <sheetViews>
    <sheetView showGridLines="0" workbookViewId="0">
      <selection activeCell="N31" sqref="N31"/>
    </sheetView>
  </sheetViews>
  <sheetFormatPr baseColWidth="10" defaultColWidth="9.140625" defaultRowHeight="15" x14ac:dyDescent="0.25"/>
  <cols>
    <col min="1" max="1" width="4.7109375" customWidth="1"/>
    <col min="2" max="2" width="10.5703125" bestFit="1" customWidth="1"/>
    <col min="3" max="3" width="8.7109375" bestFit="1" customWidth="1"/>
    <col min="4" max="4" width="10" bestFit="1" customWidth="1"/>
    <col min="5" max="5" width="11.28515625" bestFit="1" customWidth="1"/>
    <col min="6" max="7" width="10.7109375" bestFit="1" customWidth="1"/>
    <col min="8" max="8" width="13.42578125" bestFit="1" customWidth="1"/>
    <col min="9" max="9" width="7.85546875" bestFit="1" customWidth="1"/>
    <col min="10" max="10" width="8.42578125" bestFit="1" customWidth="1"/>
    <col min="11" max="13" width="10" bestFit="1" customWidth="1"/>
    <col min="14" max="14" width="8" bestFit="1" customWidth="1"/>
    <col min="15" max="15" width="10.5703125" bestFit="1" customWidth="1"/>
    <col min="16" max="16" width="13.5703125" bestFit="1" customWidth="1"/>
    <col min="17" max="17" width="9.7109375" bestFit="1" customWidth="1"/>
    <col min="18" max="18" width="9.140625" bestFit="1" customWidth="1"/>
    <col min="19" max="19" width="10.7109375" bestFit="1" customWidth="1"/>
    <col min="20" max="20" width="7.85546875" bestFit="1" customWidth="1"/>
    <col min="21" max="21" width="6.85546875" bestFit="1" customWidth="1"/>
  </cols>
  <sheetData>
    <row r="3" spans="2:21" ht="18.75" x14ac:dyDescent="0.3">
      <c r="B3" s="93" t="s">
        <v>151</v>
      </c>
    </row>
    <row r="5" spans="2:21" ht="25.5" x14ac:dyDescent="0.25">
      <c r="C5" s="77" t="s">
        <v>91</v>
      </c>
      <c r="D5" s="77" t="s">
        <v>96</v>
      </c>
      <c r="E5" s="77" t="s">
        <v>94</v>
      </c>
      <c r="F5" s="77" t="s">
        <v>99</v>
      </c>
      <c r="G5" s="78" t="s">
        <v>107</v>
      </c>
      <c r="H5" s="78" t="s">
        <v>102</v>
      </c>
      <c r="I5" s="77" t="s">
        <v>98</v>
      </c>
      <c r="J5" s="77" t="s">
        <v>101</v>
      </c>
      <c r="K5" s="77" t="s">
        <v>103</v>
      </c>
      <c r="L5" s="77" t="s">
        <v>104</v>
      </c>
      <c r="M5" s="77" t="s">
        <v>100</v>
      </c>
      <c r="N5" s="77" t="s">
        <v>90</v>
      </c>
      <c r="O5" s="77" t="s">
        <v>93</v>
      </c>
      <c r="P5" s="77" t="s">
        <v>97</v>
      </c>
      <c r="Q5" s="77" t="s">
        <v>92</v>
      </c>
      <c r="R5" s="77" t="s">
        <v>105</v>
      </c>
      <c r="S5" s="77" t="s">
        <v>95</v>
      </c>
      <c r="T5" s="77" t="s">
        <v>106</v>
      </c>
      <c r="U5" s="77" t="s">
        <v>109</v>
      </c>
    </row>
    <row r="6" spans="2:21" x14ac:dyDescent="0.25">
      <c r="B6" s="79" t="s">
        <v>114</v>
      </c>
      <c r="C6" s="83"/>
      <c r="D6" s="84"/>
      <c r="E6" s="85" t="s">
        <v>140</v>
      </c>
      <c r="F6" s="86"/>
      <c r="G6" s="85" t="s">
        <v>141</v>
      </c>
      <c r="H6" s="84"/>
      <c r="I6" s="86"/>
      <c r="J6" s="84"/>
      <c r="K6" s="85" t="s">
        <v>124</v>
      </c>
      <c r="L6" s="86"/>
      <c r="M6" s="84"/>
      <c r="N6" s="84"/>
      <c r="O6" s="85" t="s">
        <v>142</v>
      </c>
      <c r="P6" s="85" t="s">
        <v>143</v>
      </c>
      <c r="Q6" s="86"/>
      <c r="R6" s="84"/>
      <c r="S6" s="86"/>
      <c r="T6" s="86"/>
      <c r="U6" s="86"/>
    </row>
    <row r="7" spans="2:21" x14ac:dyDescent="0.25">
      <c r="B7" s="79" t="s">
        <v>115</v>
      </c>
      <c r="C7" s="87"/>
      <c r="D7" s="88"/>
      <c r="E7" s="89" t="s">
        <v>140</v>
      </c>
      <c r="F7" s="90"/>
      <c r="G7" s="89" t="s">
        <v>141</v>
      </c>
      <c r="H7" s="88"/>
      <c r="I7" s="90"/>
      <c r="J7" s="88"/>
      <c r="K7" s="89" t="s">
        <v>124</v>
      </c>
      <c r="L7" s="90"/>
      <c r="M7" s="88"/>
      <c r="N7" s="88"/>
      <c r="O7" s="89" t="s">
        <v>142</v>
      </c>
      <c r="P7" s="89" t="s">
        <v>143</v>
      </c>
      <c r="Q7" s="90"/>
      <c r="R7" s="90"/>
      <c r="S7" s="90"/>
      <c r="T7" s="90"/>
      <c r="U7" s="90"/>
    </row>
    <row r="8" spans="2:21" x14ac:dyDescent="0.25">
      <c r="B8" s="79" t="s">
        <v>116</v>
      </c>
      <c r="C8" s="87"/>
      <c r="D8" s="88"/>
      <c r="E8" s="89" t="s">
        <v>140</v>
      </c>
      <c r="F8" s="90"/>
      <c r="G8" s="89" t="s">
        <v>141</v>
      </c>
      <c r="H8" s="88"/>
      <c r="I8" s="90"/>
      <c r="J8" s="88"/>
      <c r="K8" s="89" t="s">
        <v>124</v>
      </c>
      <c r="L8" s="90"/>
      <c r="M8" s="88"/>
      <c r="N8" s="88"/>
      <c r="O8" s="90"/>
      <c r="P8" s="89" t="s">
        <v>143</v>
      </c>
      <c r="Q8" s="90"/>
      <c r="R8" s="90"/>
      <c r="S8" s="90"/>
      <c r="T8" s="90"/>
      <c r="U8" s="90"/>
    </row>
    <row r="9" spans="2:21" x14ac:dyDescent="0.25">
      <c r="B9" s="79" t="s">
        <v>117</v>
      </c>
      <c r="C9" s="87"/>
      <c r="D9" s="88"/>
      <c r="E9" s="89" t="s">
        <v>140</v>
      </c>
      <c r="F9" s="90"/>
      <c r="G9" s="89" t="s">
        <v>141</v>
      </c>
      <c r="H9" s="88"/>
      <c r="I9" s="90"/>
      <c r="J9" s="90"/>
      <c r="K9" s="89" t="s">
        <v>124</v>
      </c>
      <c r="L9" s="90"/>
      <c r="M9" s="88"/>
      <c r="N9" s="88"/>
      <c r="O9" s="90"/>
      <c r="P9" s="89" t="s">
        <v>143</v>
      </c>
      <c r="Q9" s="90"/>
      <c r="R9" s="90"/>
      <c r="S9" s="90"/>
      <c r="T9" s="90"/>
      <c r="U9" s="90"/>
    </row>
    <row r="10" spans="2:21" x14ac:dyDescent="0.25">
      <c r="B10" s="79" t="s">
        <v>113</v>
      </c>
      <c r="C10" s="87"/>
      <c r="D10" s="88"/>
      <c r="E10" s="89" t="s">
        <v>140</v>
      </c>
      <c r="F10" s="90"/>
      <c r="G10" s="89" t="s">
        <v>141</v>
      </c>
      <c r="H10" s="90"/>
      <c r="I10" s="90"/>
      <c r="J10" s="90"/>
      <c r="K10" s="90"/>
      <c r="L10" s="90"/>
      <c r="M10" s="88"/>
      <c r="N10" s="88"/>
      <c r="O10" s="90"/>
      <c r="P10" s="90"/>
      <c r="Q10" s="90"/>
      <c r="R10" s="90"/>
      <c r="S10" s="90"/>
      <c r="T10" s="90"/>
      <c r="U10" s="90"/>
    </row>
    <row r="11" spans="2:21" x14ac:dyDescent="0.25">
      <c r="B11" s="79" t="s">
        <v>118</v>
      </c>
      <c r="C11" s="87"/>
      <c r="D11" s="88"/>
      <c r="E11" s="89" t="s">
        <v>140</v>
      </c>
      <c r="F11" s="90"/>
      <c r="G11" s="89" t="s">
        <v>141</v>
      </c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</row>
    <row r="12" spans="2:21" x14ac:dyDescent="0.25">
      <c r="B12" s="79" t="s">
        <v>119</v>
      </c>
      <c r="C12" s="91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</row>
    <row r="14" spans="2:21" x14ac:dyDescent="0.25">
      <c r="C14" s="80"/>
      <c r="D14" t="s">
        <v>149</v>
      </c>
      <c r="J14" t="s">
        <v>144</v>
      </c>
    </row>
    <row r="15" spans="2:21" x14ac:dyDescent="0.25">
      <c r="C15" s="81"/>
      <c r="D15" t="s">
        <v>150</v>
      </c>
      <c r="J15" t="s">
        <v>146</v>
      </c>
    </row>
    <row r="16" spans="2:21" x14ac:dyDescent="0.25">
      <c r="J16" t="s">
        <v>145</v>
      </c>
    </row>
    <row r="17" spans="2:10" x14ac:dyDescent="0.25">
      <c r="J17" t="s">
        <v>147</v>
      </c>
    </row>
    <row r="18" spans="2:10" x14ac:dyDescent="0.25">
      <c r="J18" t="s">
        <v>148</v>
      </c>
    </row>
    <row r="22" spans="2:10" x14ac:dyDescent="0.25">
      <c r="B22" s="92" t="s">
        <v>152</v>
      </c>
    </row>
    <row r="27" spans="2:10" x14ac:dyDescent="0.25">
      <c r="E27" s="8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" sqref="B4"/>
    </sheetView>
  </sheetViews>
  <sheetFormatPr baseColWidth="10" defaultColWidth="9.140625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participacio</vt:lpstr>
      <vt:lpstr>Hoja1</vt:lpstr>
      <vt:lpstr>participació per programa</vt:lpstr>
      <vt:lpstr>Full1</vt:lpstr>
      <vt:lpstr>Full2</vt:lpstr>
      <vt:lpstr>Full4</vt:lpstr>
      <vt:lpstr>Centres participants x període</vt:lpstr>
      <vt:lpstr>Altres gràfics </vt:lpstr>
      <vt:lpstr>participacio!Área_de_impresión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Campeny Carrasco</dc:creator>
  <cp:lastModifiedBy>Laura_GPAQ</cp:lastModifiedBy>
  <cp:lastPrinted>2017-05-17T07:53:27Z</cp:lastPrinted>
  <dcterms:created xsi:type="dcterms:W3CDTF">2014-05-12T06:57:30Z</dcterms:created>
  <dcterms:modified xsi:type="dcterms:W3CDTF">2018-04-04T10:51:02Z</dcterms:modified>
</cp:coreProperties>
</file>