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6.xml" ContentType="application/vnd.openxmlformats-officedocument.themeOverride+xml"/>
  <Override PartName="/xl/charts/chart48.xml" ContentType="application/vnd.openxmlformats-officedocument.drawingml.chart+xml"/>
  <Override PartName="/xl/theme/themeOverride7.xml" ContentType="application/vnd.openxmlformats-officedocument.themeOverride+xml"/>
  <Override PartName="/xl/charts/chart49.xml" ContentType="application/vnd.openxmlformats-officedocument.drawingml.chart+xml"/>
  <Override PartName="/xl/theme/themeOverride8.xml" ContentType="application/vnd.openxmlformats-officedocument.themeOverride+xml"/>
  <Override PartName="/xl/charts/chart50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 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'Resum '!$A$1:$S$60</definedName>
  </definedNames>
  <calcPr calcId="145621"/>
</workbook>
</file>

<file path=xl/calcChain.xml><?xml version="1.0" encoding="utf-8"?>
<calcChain xmlns="http://schemas.openxmlformats.org/spreadsheetml/2006/main">
  <c r="Z60" i="7" l="1"/>
  <c r="Z59" i="7"/>
  <c r="Z58" i="7"/>
  <c r="Z33" i="7"/>
  <c r="Z32" i="7"/>
  <c r="Z31" i="7"/>
  <c r="M70" i="6" l="1"/>
  <c r="N70" i="6"/>
  <c r="O70" i="6"/>
  <c r="P70" i="6"/>
  <c r="Q70" i="6"/>
  <c r="R70" i="6"/>
  <c r="S70" i="6"/>
  <c r="T70" i="6"/>
  <c r="U70" i="6"/>
  <c r="V70" i="6"/>
  <c r="M71" i="6"/>
  <c r="N71" i="6"/>
  <c r="O71" i="6"/>
  <c r="P71" i="6"/>
  <c r="Q71" i="6"/>
  <c r="R71" i="6"/>
  <c r="S71" i="6"/>
  <c r="T71" i="6"/>
  <c r="U71" i="6"/>
  <c r="V71" i="6"/>
  <c r="M72" i="6"/>
  <c r="N72" i="6"/>
  <c r="O72" i="6"/>
  <c r="P72" i="6"/>
  <c r="Q72" i="6"/>
  <c r="R72" i="6"/>
  <c r="S72" i="6"/>
  <c r="T72" i="6"/>
  <c r="U72" i="6"/>
  <c r="V72" i="6"/>
  <c r="M73" i="6"/>
  <c r="N73" i="6"/>
  <c r="O73" i="6"/>
  <c r="P73" i="6"/>
  <c r="Q73" i="6"/>
  <c r="R73" i="6"/>
  <c r="S73" i="6"/>
  <c r="T73" i="6"/>
  <c r="U73" i="6"/>
  <c r="V73" i="6"/>
  <c r="M74" i="6"/>
  <c r="N74" i="6"/>
  <c r="O74" i="6"/>
  <c r="P74" i="6"/>
  <c r="Q74" i="6"/>
  <c r="R74" i="6"/>
  <c r="S74" i="6"/>
  <c r="T74" i="6"/>
  <c r="U74" i="6"/>
  <c r="V74" i="6"/>
  <c r="L70" i="6"/>
  <c r="L71" i="6"/>
  <c r="L72" i="6"/>
  <c r="L73" i="6"/>
  <c r="L74" i="6"/>
  <c r="J49" i="6"/>
  <c r="K49" i="6"/>
  <c r="L49" i="6"/>
  <c r="M49" i="6"/>
  <c r="N49" i="6"/>
  <c r="O49" i="6"/>
  <c r="J50" i="6"/>
  <c r="K50" i="6"/>
  <c r="L50" i="6"/>
  <c r="M50" i="6"/>
  <c r="N50" i="6"/>
  <c r="O50" i="6"/>
  <c r="J51" i="6"/>
  <c r="K51" i="6"/>
  <c r="L51" i="6"/>
  <c r="M51" i="6"/>
  <c r="N51" i="6"/>
  <c r="O51" i="6"/>
  <c r="D124" i="6"/>
  <c r="C124" i="6"/>
  <c r="B124" i="6"/>
  <c r="D122" i="6"/>
  <c r="C122" i="6"/>
  <c r="B122" i="6"/>
  <c r="D120" i="6"/>
  <c r="C120" i="6"/>
  <c r="B120" i="6"/>
  <c r="I67" i="6"/>
  <c r="F67" i="6"/>
  <c r="C67" i="6"/>
  <c r="P61" i="6"/>
  <c r="O61" i="6"/>
  <c r="N61" i="6"/>
  <c r="M61" i="6"/>
  <c r="L61" i="6"/>
  <c r="K61" i="6"/>
  <c r="J61" i="6"/>
  <c r="I61" i="6"/>
  <c r="I51" i="6"/>
  <c r="B51" i="6"/>
  <c r="I50" i="6"/>
  <c r="B50" i="6"/>
  <c r="I49" i="6"/>
  <c r="B49" i="6"/>
  <c r="B45" i="6"/>
  <c r="B44" i="6"/>
  <c r="B43" i="6"/>
  <c r="B1" i="6"/>
  <c r="C321" i="5"/>
  <c r="C242" i="5"/>
  <c r="C204" i="5"/>
  <c r="C171" i="5"/>
  <c r="C115" i="5"/>
  <c r="C85" i="5"/>
  <c r="B2" i="5"/>
  <c r="E120" i="6" l="1"/>
  <c r="E122" i="6"/>
  <c r="E124" i="6"/>
  <c r="V579" i="3" l="1"/>
  <c r="U579" i="3"/>
  <c r="U578" i="3"/>
  <c r="S176" i="1"/>
  <c r="S177" i="1"/>
  <c r="S175" i="1"/>
  <c r="Q176" i="1"/>
  <c r="Q177" i="1"/>
  <c r="Q175" i="1"/>
  <c r="O176" i="1"/>
  <c r="O177" i="1"/>
  <c r="O175" i="1"/>
  <c r="M176" i="1"/>
  <c r="M177" i="1"/>
  <c r="M175" i="1"/>
  <c r="K176" i="1"/>
  <c r="K177" i="1"/>
  <c r="K175" i="1"/>
  <c r="I176" i="1"/>
  <c r="I177" i="1"/>
  <c r="I175" i="1"/>
  <c r="G176" i="1"/>
  <c r="G177" i="1"/>
  <c r="G175" i="1"/>
  <c r="E176" i="1"/>
  <c r="E177" i="1"/>
  <c r="E175" i="1"/>
  <c r="C176" i="1"/>
  <c r="C177" i="1"/>
  <c r="C175" i="1"/>
  <c r="X14" i="3" l="1"/>
  <c r="X13" i="3"/>
  <c r="X12" i="3"/>
  <c r="F14" i="1" l="1"/>
  <c r="G12" i="1" l="1"/>
  <c r="G13" i="1"/>
  <c r="G11" i="1"/>
  <c r="E36" i="2"/>
  <c r="D36" i="2"/>
  <c r="G35" i="2"/>
  <c r="F35" i="2"/>
  <c r="G34" i="2"/>
  <c r="F34" i="2"/>
  <c r="G33" i="2"/>
  <c r="F33" i="2"/>
  <c r="D21" i="2"/>
  <c r="G36" i="2" l="1"/>
  <c r="F36" i="2"/>
</calcChain>
</file>

<file path=xl/sharedStrings.xml><?xml version="1.0" encoding="utf-8"?>
<sst xmlns="http://schemas.openxmlformats.org/spreadsheetml/2006/main" count="1602" uniqueCount="479">
  <si>
    <t>POBLACIÓ, MOSTRA I GÈNERE</t>
  </si>
  <si>
    <t>Gènere</t>
  </si>
  <si>
    <t>Dona</t>
  </si>
  <si>
    <t>Home</t>
  </si>
  <si>
    <t>Respostes</t>
  </si>
  <si>
    <t>%</t>
  </si>
  <si>
    <t>ARQUITECTURA TÈCNICA</t>
  </si>
  <si>
    <t>ENGINYERIA EN ORGANITZACIÓ INDUSTRIAL</t>
  </si>
  <si>
    <t>ENGINYERIA TÈCNICA EN TOPOGRAFIA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</si>
  <si>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</si>
  <si>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</si>
  <si>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</si>
  <si>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</si>
  <si>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</si>
  <si>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</si>
  <si>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</si>
  <si>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</si>
  <si>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</si>
  <si>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</si>
  <si>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</si>
  <si>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</si>
  <si>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</si>
  <si>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</si>
  <si>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</si>
  <si>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</si>
  <si>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</si>
  <si>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</si>
  <si>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</si>
  <si>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</si>
  <si>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</si>
  <si>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</si>
  <si>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</si>
  <si>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</si>
  <si>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</si>
  <si>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</si>
  <si>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</si>
  <si>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</si>
  <si>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</si>
  <si>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</si>
  <si>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</si>
  <si>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</si>
  <si>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</si>
  <si>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</si>
  <si>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</si>
  <si>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</si>
  <si>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</si>
  <si>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</si>
  <si>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</si>
  <si>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</si>
  <si>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</si>
  <si>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</si>
  <si>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</si>
  <si>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</si>
  <si>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</si>
  <si>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</si>
  <si>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</si>
  <si>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</si>
  <si>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</si>
  <si>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</si>
  <si>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</si>
  <si>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</si>
  <si>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</si>
  <si>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</si>
  <si>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</si>
  <si>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</si>
  <si>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</si>
  <si>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</si>
  <si>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</si>
  <si>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</si>
  <si>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</si>
  <si>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</si>
  <si>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</si>
  <si>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</si>
  <si>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</si>
  <si>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</si>
  <si>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</si>
  <si>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</si>
  <si>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</si>
  <si>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</si>
  <si>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</si>
  <si>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</si>
  <si>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</si>
  <si>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</si>
  <si>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</si>
  <si>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</si>
  <si>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</si>
  <si>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</si>
  <si>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</si>
  <si>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</si>
  <si>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</si>
  <si>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</si>
  <si>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</si>
  <si>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</si>
  <si>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</si>
  <si>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</si>
  <si>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</si>
  <si>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</si>
  <si>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</si>
  <si>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</si>
  <si>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</si>
  <si>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</si>
  <si>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</si>
  <si>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</si>
  <si>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</si>
  <si>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</si>
  <si>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</si>
  <si>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</si>
  <si>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</si>
  <si>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</si>
  <si>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</si>
  <si>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</si>
  <si>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</si>
  <si>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</si>
  <si>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</si>
  <si>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</si>
  <si>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</si>
  <si>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</si>
  <si>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</si>
  <si>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</si>
  <si>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</si>
  <si>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</si>
  <si>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</si>
  <si>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</si>
  <si>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</si>
  <si>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</si>
  <si>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</si>
  <si>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</si>
  <si>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</si>
  <si>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</si>
  <si>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</si>
  <si>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</si>
  <si>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</si>
  <si>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</si>
  <si>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</si>
  <si>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</si>
  <si>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</si>
  <si>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</si>
  <si>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</si>
  <si>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</si>
  <si>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</si>
  <si>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</si>
  <si>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</si>
  <si>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</si>
  <si>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</si>
  <si>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</si>
  <si>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</si>
  <si>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</si>
  <si>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</si>
  <si>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</si>
  <si>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</si>
  <si>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</si>
  <si>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</si>
  <si>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</si>
  <si>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</si>
  <si>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</si>
  <si>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</si>
  <si>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</si>
  <si>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</si>
  <si>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</si>
  <si>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</si>
  <si>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</si>
  <si>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</si>
  <si>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</si>
  <si>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</si>
  <si>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</si>
  <si>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</si>
  <si>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</si>
  <si>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</si>
  <si>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</si>
  <si>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</si>
  <si>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</si>
  <si>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</si>
  <si>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</si>
  <si>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</si>
  <si>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</si>
  <si>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</si>
  <si>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</si>
  <si>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</si>
  <si>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</si>
  <si>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</si>
  <si>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</si>
  <si>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</si>
  <si>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</si>
  <si>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</si>
  <si>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</si>
  <si>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</si>
  <si>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</si>
  <si>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</si>
  <si>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</si>
  <si>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</si>
  <si>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</si>
  <si>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</si>
  <si>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</si>
  <si>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</si>
  <si>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</si>
  <si>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</si>
  <si>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</si>
  <si>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</si>
  <si>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</si>
  <si>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</si>
  <si>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</si>
  <si>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</si>
  <si>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</si>
  <si>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</si>
  <si>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</si>
  <si>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</si>
  <si>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</si>
  <si>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</si>
  <si>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</si>
  <si>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</si>
  <si>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</si>
  <si>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</si>
  <si>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</si>
  <si>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</si>
  <si>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</si>
  <si>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</si>
  <si>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</si>
  <si>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</si>
  <si>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</si>
  <si>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</si>
  <si>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</si>
  <si>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</si>
  <si>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</si>
  <si>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</si>
  <si>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</si>
  <si>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</si>
  <si>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</si>
  <si>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</si>
  <si>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</si>
  <si>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</si>
  <si>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</si>
  <si>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</si>
  <si>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</si>
  <si>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</si>
  <si>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</si>
  <si>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ESCOLA POLITÈCNICA SUPERIOR D'EDIFICACIÓ DE BARCELONA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</si>
  <si>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</si>
  <si>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</si>
  <si>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</si>
  <si>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</si>
  <si>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</si>
  <si>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</si>
  <si>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</si>
  <si>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</si>
  <si>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</si>
  <si>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</si>
  <si>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</si>
  <si>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 xml:space="preserve">Enginyeria d'Organització Industrial </t>
  </si>
  <si>
    <t>Enginyeria Tècnica de Topografia</t>
  </si>
  <si>
    <t>Arquitectura Tècnica</t>
  </si>
  <si>
    <t>CARACTERÍSTIQUES TÈCNIQUES</t>
  </si>
  <si>
    <t>Mostra</t>
  </si>
  <si>
    <t>% Resp.</t>
  </si>
  <si>
    <t>Err.Mostral</t>
  </si>
  <si>
    <t>Eng. d'Org. Industrial</t>
  </si>
  <si>
    <t>Eng. Tècn. de Topografia</t>
  </si>
  <si>
    <t>TOTAL FIB</t>
  </si>
  <si>
    <t>EDICIÓ 2014</t>
  </si>
  <si>
    <t>Persones titulades de la promoció del 2009 (curs 2009-2010)</t>
  </si>
  <si>
    <t>L’estudi s’ha dut a terme entre el 15 de gener i el 28 de març de 2014.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</si>
  <si>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</si>
  <si>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</si>
  <si>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</si>
  <si>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</si>
  <si>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</si>
  <si>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</si>
  <si>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</si>
  <si>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</si>
  <si>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</si>
  <si>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</si>
  <si>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</si>
  <si>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</si>
  <si>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</si>
  <si>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</si>
  <si>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</si>
  <si>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</si>
  <si>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</si>
  <si>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</si>
  <si>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</si>
  <si>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</si>
  <si>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</si>
  <si>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GÈNERE</t>
  </si>
  <si>
    <t>ANY INICI DE LA FEINA ACTUAL</t>
  </si>
  <si>
    <t>Requisits desglosat</t>
  </si>
  <si>
    <t>Funcions no pròpies</t>
  </si>
  <si>
    <t>Funcions pròpies</t>
  </si>
  <si>
    <t>NIVELL I ADEQUACI�A LES COMPET�CIES</t>
  </si>
  <si>
    <t>Formació teòrica (nivell - adequació)</t>
  </si>
  <si>
    <t>Documentació</t>
  </si>
  <si>
    <t>Solució de prombles</t>
  </si>
  <si>
    <t>JORNADA LABORAL: TEMPS COMPLET</t>
  </si>
  <si>
    <t>Nota: Recull les respostes dels titulats amb contracte temporal</t>
  </si>
  <si>
    <t>ÀMBIT DE L'EMPRESA</t>
  </si>
  <si>
    <t>UBICACIÓ DE LA FEINA</t>
  </si>
  <si>
    <t>GUANYS ANUALS BRUTS</t>
  </si>
  <si>
    <t>2.3 FACTORS DE CONTRACTACIÓ (MITJANA)</t>
  </si>
  <si>
    <t>Aturats</t>
  </si>
  <si>
    <t>Inactius</t>
  </si>
  <si>
    <t>NÚMERO DE FEINES REBUTJADES</t>
  </si>
  <si>
    <t>4. FORMACIÓ CONTINUADA I MOBILITAT</t>
  </si>
  <si>
    <t>SATISFACCIÓ AMB UPC/TITULACIÓ</t>
  </si>
  <si>
    <t>Repetirien la carrera</t>
  </si>
  <si>
    <t>Repetirien la universitat</t>
  </si>
  <si>
    <t>CONTINUACIÓ AMB ELS ESTUDIS</t>
  </si>
  <si>
    <t>Cursos espec.</t>
  </si>
  <si>
    <t>Llicenciatura</t>
  </si>
  <si>
    <t>Postgrau/màster</t>
  </si>
  <si>
    <t>Doctorat</t>
  </si>
  <si>
    <t>Durant els estudis</t>
  </si>
  <si>
    <t>Laboralment</t>
  </si>
  <si>
    <t>NOTA DE L' EXPEDIENT</t>
  </si>
  <si>
    <t>NIVELL D'ESTUDIS MÉS QUE ELS PARES</t>
  </si>
  <si>
    <t>2.4 SATISFACCIÓ AMB LA FEINA ACTUAL (MITJANA)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</si>
  <si>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</si>
  <si>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</si>
  <si>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</si>
  <si>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</si>
  <si>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</si>
  <si>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</si>
  <si>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</si>
  <si>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</si>
  <si>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</si>
  <si>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</si>
  <si>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</si>
  <si>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</si>
  <si>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</si>
  <si>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</si>
  <si>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</si>
  <si>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</si>
  <si>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</si>
  <si>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</si>
  <si>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</si>
  <si>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</si>
  <si>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</si>
  <si>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</si>
  <si>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</si>
  <si>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</si>
  <si>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</si>
  <si>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</si>
  <si>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</si>
  <si>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</si>
  <si>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</si>
  <si>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</si>
  <si>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</si>
  <si>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</si>
  <si>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</si>
  <si>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</si>
  <si>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</si>
  <si>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</si>
  <si>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</si>
  <si>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</si>
  <si>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</si>
  <si>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</si>
  <si>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</si>
  <si>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</si>
  <si>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</si>
  <si>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</si>
  <si>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</si>
  <si>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</si>
  <si>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</si>
  <si>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</si>
  <si>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</si>
  <si>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</si>
  <si>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</si>
  <si>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</si>
  <si>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</si>
  <si>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*(NOTA: Al 2008 no hi havia cap graduat en Eng. Tècn. de Topografia en situació d'atur)</t>
  </si>
  <si>
    <t>TAULES COMPARATIVES</t>
  </si>
  <si>
    <t>SI      1998</t>
  </si>
  <si>
    <t>Ocupat</t>
  </si>
  <si>
    <t>Aturat però amb experiència</t>
  </si>
  <si>
    <t>No ha treballat mai</t>
  </si>
  <si>
    <t>Aturat</t>
  </si>
  <si>
    <t xml:space="preserve">ETT  </t>
  </si>
  <si>
    <t>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</si>
  <si>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</si>
  <si>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</si>
  <si>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</si>
  <si>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</si>
  <si>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</si>
  <si>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</si>
  <si>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</si>
  <si>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</si>
  <si>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</si>
  <si>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</si>
  <si>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</si>
  <si>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</si>
  <si>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</si>
  <si>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</si>
  <si>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</si>
  <si>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</si>
  <si>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</si>
  <si>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NS/NC</t>
  </si>
  <si>
    <t>Menys 
9.000 €</t>
  </si>
  <si>
    <t>9.000 €
12.000 €</t>
  </si>
  <si>
    <t>12.000 €
18.000 €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</si>
  <si>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</si>
  <si>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</si>
  <si>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</si>
  <si>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</si>
  <si>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</si>
  <si>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</si>
  <si>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</si>
  <si>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</si>
  <si>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ENG. D'ORG. INDUSTRIAL</t>
  </si>
  <si>
    <t>ENG. TÈCN. DE TOPOGRAFIA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</si>
  <si>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</si>
  <si>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</si>
  <si>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</si>
  <si>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</si>
  <si>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</si>
  <si>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</si>
  <si>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*En els estudis de les edicions de 2008 i 2011 no hi ha dades de l'Enginyeria d'Organització Industrial</t>
  </si>
  <si>
    <t>Comparativa de l'evolució de titulats (Edició 2008/2011/2014)</t>
  </si>
  <si>
    <t xml:space="preserve">        Enllaç a la comparativa (totes les edicions)</t>
  </si>
  <si>
    <t xml:space="preserve">        Enllaç a les taules (edició 2014)</t>
  </si>
  <si>
    <t xml:space="preserve">        Enllaç als gràfics (edició 2014) </t>
  </si>
  <si>
    <t>PRINCIPALS INDICADORS</t>
  </si>
  <si>
    <t>REQUISITS PER LA FEINA</t>
  </si>
  <si>
    <t/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</si>
  <si>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</si>
  <si>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</si>
  <si>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</si>
  <si>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</si>
  <si>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</si>
  <si>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Nom de la titulació</t>
  </si>
  <si>
    <t>FORMACIÓ GLOBAL REBUDA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</si>
  <si>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</si>
  <si>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</si>
  <si>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</si>
  <si>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</si>
  <si>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</si>
  <si>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</si>
  <si>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</si>
  <si>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SATISFACCIÓ</t>
  </si>
  <si>
    <t xml:space="preserve">* Només contesten els graduats que treballen actualment o que han treballat </t>
  </si>
  <si>
    <t>2. OCUPATS *</t>
  </si>
  <si>
    <t>VIA D'ACCÉS</t>
  </si>
  <si>
    <t>Només contesten els autònoms</t>
  </si>
  <si>
    <t>No contesten els becaris</t>
  </si>
  <si>
    <t>Només contesten el graduats amb contracte temporal</t>
  </si>
  <si>
    <t>Jornada de treball a temps complet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</si>
  <si>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</si>
  <si>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</si>
  <si>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</si>
  <si>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</si>
  <si>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</si>
  <si>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</si>
  <si>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 xml:space="preserve"> 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</si>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</sst>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0.00"/>
    <numFmt numFmtId="170" formatCode="####.00"/>
  </numFmts>
  <fonts count="67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3"/>
      <name val="Calibri"/>
      <family val="2"/>
      <scheme val="minor"/>
    </font>
    <font>
      <sz val="8"/>
      <color indexed="6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24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ck">
        <color indexed="8"/>
      </right>
      <top style="thick">
        <color indexed="8"/>
      </top>
      <bottom style="thin">
        <color rgb="FF000000"/>
      </bottom>
      <diagonal/>
    </border>
    <border>
      <left style="thick">
        <color indexed="8"/>
      </left>
      <right style="thin">
        <color rgb="FF000000"/>
      </right>
      <top style="thin">
        <color rgb="FF000000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8"/>
      </bottom>
      <diagonal/>
    </border>
    <border>
      <left style="thin">
        <color rgb="FF000000"/>
      </left>
      <right style="thick">
        <color indexed="8"/>
      </right>
      <top style="thin">
        <color rgb="FF000000"/>
      </top>
      <bottom style="thick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30" fillId="2" borderId="1"/>
    <xf numFmtId="0" fontId="30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30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0" fillId="2" borderId="1"/>
  </cellStyleXfs>
  <cellXfs count="416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1" xfId="30" applyNumberFormat="1" applyFont="1" applyFill="1" applyBorder="1" applyAlignment="1">
      <alignment horizontal="right" vertical="center"/>
    </xf>
    <xf numFmtId="4" fontId="3" fillId="2" borderId="15" xfId="33" applyNumberFormat="1" applyFont="1" applyFill="1" applyBorder="1" applyAlignment="1">
      <alignment horizontal="right" vertical="center"/>
    </xf>
    <xf numFmtId="4" fontId="3" fillId="2" borderId="16" xfId="34" applyNumberFormat="1" applyFont="1" applyFill="1" applyBorder="1" applyAlignment="1">
      <alignment horizontal="right" vertical="center"/>
    </xf>
    <xf numFmtId="4" fontId="3" fillId="2" borderId="18" xfId="35" applyNumberFormat="1" applyFont="1" applyFill="1" applyBorder="1" applyAlignment="1">
      <alignment horizontal="right" vertical="center"/>
    </xf>
    <xf numFmtId="4" fontId="3" fillId="2" borderId="19" xfId="36" applyNumberFormat="1" applyFont="1" applyFill="1" applyBorder="1" applyAlignment="1">
      <alignment horizontal="right" vertical="center"/>
    </xf>
    <xf numFmtId="4" fontId="3" fillId="2" borderId="21" xfId="37" applyNumberFormat="1" applyFont="1" applyFill="1" applyBorder="1" applyAlignment="1">
      <alignment horizontal="right" vertical="center"/>
    </xf>
    <xf numFmtId="4" fontId="3" fillId="2" borderId="22" xfId="38" applyNumberFormat="1" applyFont="1" applyFill="1" applyBorder="1" applyAlignment="1">
      <alignment horizontal="right" vertical="center"/>
    </xf>
    <xf numFmtId="167" fontId="3" fillId="2" borderId="15" xfId="39" applyNumberFormat="1" applyFont="1" applyFill="1" applyBorder="1" applyAlignment="1">
      <alignment horizontal="right" vertical="center"/>
    </xf>
    <xf numFmtId="167" fontId="3" fillId="2" borderId="19" xfId="4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47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47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8" fillId="2" borderId="0" xfId="0" applyFont="1" applyFill="1"/>
    <xf numFmtId="0" fontId="7" fillId="8" borderId="27" xfId="48" applyFill="1" applyBorder="1" applyAlignment="1">
      <alignment horizontal="center"/>
    </xf>
    <xf numFmtId="0" fontId="19" fillId="8" borderId="27" xfId="48" applyFont="1" applyFill="1" applyBorder="1" applyAlignment="1">
      <alignment horizontal="center"/>
    </xf>
    <xf numFmtId="0" fontId="0" fillId="0" borderId="0" xfId="0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8" fontId="0" fillId="0" borderId="31" xfId="45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168" fontId="0" fillId="0" borderId="34" xfId="45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8" fontId="9" fillId="0" borderId="39" xfId="45" applyNumberFormat="1" applyFont="1" applyBorder="1" applyAlignment="1">
      <alignment horizontal="center"/>
    </xf>
    <xf numFmtId="168" fontId="9" fillId="0" borderId="40" xfId="45" applyNumberFormat="1" applyFont="1" applyBorder="1" applyAlignment="1">
      <alignment horizontal="center"/>
    </xf>
    <xf numFmtId="0" fontId="12" fillId="5" borderId="41" xfId="47" applyFont="1" applyFill="1" applyBorder="1" applyAlignment="1">
      <alignment vertical="center"/>
    </xf>
    <xf numFmtId="0" fontId="21" fillId="9" borderId="42" xfId="49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2" fillId="9" borderId="1" xfId="49" applyFont="1" applyFill="1" applyBorder="1"/>
    <xf numFmtId="0" fontId="23" fillId="5" borderId="0" xfId="0" applyFont="1" applyFill="1" applyAlignment="1">
      <alignment vertical="center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7" xfId="0" applyBorder="1"/>
    <xf numFmtId="9" fontId="0" fillId="0" borderId="19" xfId="45" applyFont="1" applyBorder="1"/>
    <xf numFmtId="0" fontId="0" fillId="0" borderId="20" xfId="0" applyBorder="1"/>
    <xf numFmtId="9" fontId="0" fillId="0" borderId="22" xfId="45" applyFont="1" applyBorder="1"/>
    <xf numFmtId="0" fontId="24" fillId="9" borderId="1" xfId="49" applyFont="1" applyFill="1" applyBorder="1"/>
    <xf numFmtId="0" fontId="10" fillId="0" borderId="0" xfId="0" applyFont="1"/>
    <xf numFmtId="165" fontId="25" fillId="2" borderId="1" xfId="25" applyNumberFormat="1" applyFont="1" applyFill="1" applyBorder="1" applyAlignment="1">
      <alignment horizontal="right" vertical="center"/>
    </xf>
    <xf numFmtId="164" fontId="25" fillId="9" borderId="1" xfId="22" applyNumberFormat="1" applyFont="1" applyFill="1" applyBorder="1" applyAlignment="1">
      <alignment horizontal="right" vertical="center"/>
    </xf>
    <xf numFmtId="165" fontId="25" fillId="9" borderId="1" xfId="25" applyNumberFormat="1" applyFont="1" applyFill="1" applyBorder="1" applyAlignment="1">
      <alignment horizontal="right" vertical="center"/>
    </xf>
    <xf numFmtId="0" fontId="10" fillId="9" borderId="1" xfId="0" applyFont="1" applyFill="1" applyBorder="1"/>
    <xf numFmtId="0" fontId="25" fillId="9" borderId="1" xfId="12" applyFont="1" applyFill="1" applyBorder="1" applyAlignment="1">
      <alignment horizontal="center" vertical="center" wrapText="1"/>
    </xf>
    <xf numFmtId="0" fontId="25" fillId="9" borderId="1" xfId="13" applyFont="1" applyFill="1" applyBorder="1" applyAlignment="1">
      <alignment horizontal="center" vertical="center" wrapText="1"/>
    </xf>
    <xf numFmtId="0" fontId="25" fillId="9" borderId="1" xfId="14" applyFont="1" applyFill="1" applyBorder="1" applyAlignment="1">
      <alignment horizontal="center" vertical="center" wrapText="1"/>
    </xf>
    <xf numFmtId="0" fontId="25" fillId="9" borderId="1" xfId="15" applyFont="1" applyFill="1" applyBorder="1" applyAlignment="1">
      <alignment horizontal="left" vertical="top" wrapText="1"/>
    </xf>
    <xf numFmtId="164" fontId="25" fillId="9" borderId="1" xfId="18" applyNumberFormat="1" applyFont="1" applyFill="1" applyBorder="1" applyAlignment="1">
      <alignment horizontal="right" vertical="center"/>
    </xf>
    <xf numFmtId="165" fontId="25" fillId="9" borderId="1" xfId="19" applyNumberFormat="1" applyFont="1" applyFill="1" applyBorder="1" applyAlignment="1">
      <alignment horizontal="right" vertical="center"/>
    </xf>
    <xf numFmtId="164" fontId="25" fillId="9" borderId="1" xfId="20" applyNumberFormat="1" applyFont="1" applyFill="1" applyBorder="1" applyAlignment="1">
      <alignment horizontal="right" vertical="center"/>
    </xf>
    <xf numFmtId="165" fontId="25" fillId="9" borderId="1" xfId="21" applyNumberFormat="1" applyFont="1" applyFill="1" applyBorder="1" applyAlignment="1">
      <alignment horizontal="right" vertical="center"/>
    </xf>
    <xf numFmtId="9" fontId="10" fillId="9" borderId="1" xfId="45" applyFont="1" applyFill="1" applyBorder="1"/>
    <xf numFmtId="0" fontId="25" fillId="9" borderId="1" xfId="16" applyFont="1" applyFill="1" applyBorder="1" applyAlignment="1">
      <alignment horizontal="left" vertical="top" wrapText="1"/>
    </xf>
    <xf numFmtId="165" fontId="25" fillId="9" borderId="1" xfId="23" applyNumberFormat="1" applyFont="1" applyFill="1" applyBorder="1" applyAlignment="1">
      <alignment horizontal="right" vertical="center"/>
    </xf>
    <xf numFmtId="164" fontId="25" fillId="9" borderId="1" xfId="24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25" fillId="2" borderId="1" xfId="15" applyFont="1" applyFill="1" applyBorder="1" applyAlignment="1">
      <alignment horizontal="left" vertical="top" wrapText="1"/>
    </xf>
    <xf numFmtId="165" fontId="25" fillId="2" borderId="1" xfId="19" applyNumberFormat="1" applyFont="1" applyFill="1" applyBorder="1" applyAlignment="1">
      <alignment horizontal="right" vertical="center"/>
    </xf>
    <xf numFmtId="165" fontId="25" fillId="2" borderId="1" xfId="21" applyNumberFormat="1" applyFont="1" applyFill="1" applyBorder="1" applyAlignment="1">
      <alignment horizontal="right" vertical="center"/>
    </xf>
    <xf numFmtId="0" fontId="25" fillId="2" borderId="1" xfId="16" applyFont="1" applyFill="1" applyBorder="1" applyAlignment="1">
      <alignment horizontal="left" vertical="top" wrapText="1"/>
    </xf>
    <xf numFmtId="165" fontId="25" fillId="2" borderId="1" xfId="23" applyNumberFormat="1" applyFont="1" applyFill="1" applyBorder="1" applyAlignment="1">
      <alignment horizontal="right" vertical="center"/>
    </xf>
    <xf numFmtId="0" fontId="21" fillId="9" borderId="49" xfId="49" applyFont="1" applyFill="1" applyBorder="1"/>
    <xf numFmtId="0" fontId="26" fillId="5" borderId="49" xfId="0" applyFont="1" applyFill="1" applyBorder="1" applyAlignment="1">
      <alignment vertical="center"/>
    </xf>
    <xf numFmtId="0" fontId="27" fillId="9" borderId="49" xfId="49" applyFont="1" applyFill="1" applyBorder="1"/>
    <xf numFmtId="0" fontId="28" fillId="9" borderId="49" xfId="49" applyFont="1" applyFill="1" applyBorder="1"/>
    <xf numFmtId="0" fontId="29" fillId="9" borderId="49" xfId="49" applyFont="1" applyFill="1" applyBorder="1"/>
    <xf numFmtId="0" fontId="20" fillId="0" borderId="49" xfId="0" applyFont="1" applyBorder="1"/>
    <xf numFmtId="0" fontId="24" fillId="5" borderId="1" xfId="47" applyFont="1" applyFill="1" applyBorder="1" applyAlignment="1">
      <alignment vertical="center"/>
    </xf>
    <xf numFmtId="0" fontId="32" fillId="2" borderId="50" xfId="50" applyFont="1" applyBorder="1" applyAlignment="1">
      <alignment horizontal="left" vertical="top" wrapText="1"/>
    </xf>
    <xf numFmtId="164" fontId="32" fillId="2" borderId="62" xfId="50" applyNumberFormat="1" applyFont="1" applyBorder="1" applyAlignment="1">
      <alignment horizontal="right" vertical="top"/>
    </xf>
    <xf numFmtId="165" fontId="32" fillId="2" borderId="63" xfId="50" applyNumberFormat="1" applyFont="1" applyBorder="1" applyAlignment="1">
      <alignment horizontal="right" vertical="top"/>
    </xf>
    <xf numFmtId="164" fontId="32" fillId="2" borderId="63" xfId="50" applyNumberFormat="1" applyFont="1" applyBorder="1" applyAlignment="1">
      <alignment horizontal="right" vertical="top"/>
    </xf>
    <xf numFmtId="165" fontId="32" fillId="2" borderId="64" xfId="50" applyNumberFormat="1" applyFont="1" applyBorder="1" applyAlignment="1">
      <alignment horizontal="right" vertical="top"/>
    </xf>
    <xf numFmtId="0" fontId="32" fillId="2" borderId="54" xfId="50" applyFont="1" applyBorder="1" applyAlignment="1">
      <alignment horizontal="left" vertical="top" wrapText="1"/>
    </xf>
    <xf numFmtId="164" fontId="32" fillId="2" borderId="65" xfId="50" applyNumberFormat="1" applyFont="1" applyBorder="1" applyAlignment="1">
      <alignment horizontal="right" vertical="top"/>
    </xf>
    <xf numFmtId="165" fontId="32" fillId="2" borderId="66" xfId="50" applyNumberFormat="1" applyFont="1" applyBorder="1" applyAlignment="1">
      <alignment horizontal="right" vertical="top"/>
    </xf>
    <xf numFmtId="164" fontId="32" fillId="2" borderId="66" xfId="50" applyNumberFormat="1" applyFont="1" applyBorder="1" applyAlignment="1">
      <alignment horizontal="right" vertical="top"/>
    </xf>
    <xf numFmtId="165" fontId="32" fillId="2" borderId="67" xfId="50" applyNumberFormat="1" applyFont="1" applyBorder="1" applyAlignment="1">
      <alignment horizontal="right" vertical="top"/>
    </xf>
    <xf numFmtId="0" fontId="32" fillId="2" borderId="58" xfId="50" applyFont="1" applyBorder="1" applyAlignment="1">
      <alignment horizontal="left" vertical="top" wrapText="1"/>
    </xf>
    <xf numFmtId="164" fontId="32" fillId="2" borderId="68" xfId="50" applyNumberFormat="1" applyFont="1" applyBorder="1" applyAlignment="1">
      <alignment horizontal="right" vertical="top"/>
    </xf>
    <xf numFmtId="165" fontId="32" fillId="2" borderId="69" xfId="50" applyNumberFormat="1" applyFont="1" applyBorder="1" applyAlignment="1">
      <alignment horizontal="right" vertical="top"/>
    </xf>
    <xf numFmtId="164" fontId="32" fillId="2" borderId="69" xfId="50" applyNumberFormat="1" applyFont="1" applyBorder="1" applyAlignment="1">
      <alignment horizontal="right" vertical="top"/>
    </xf>
    <xf numFmtId="165" fontId="32" fillId="2" borderId="70" xfId="50" applyNumberFormat="1" applyFont="1" applyBorder="1" applyAlignment="1">
      <alignment horizontal="right" vertical="top"/>
    </xf>
    <xf numFmtId="0" fontId="32" fillId="10" borderId="59" xfId="50" applyFont="1" applyFill="1" applyBorder="1" applyAlignment="1">
      <alignment horizontal="center" wrapText="1"/>
    </xf>
    <xf numFmtId="0" fontId="32" fillId="10" borderId="60" xfId="50" applyFont="1" applyFill="1" applyBorder="1" applyAlignment="1">
      <alignment horizontal="center" wrapText="1"/>
    </xf>
    <xf numFmtId="0" fontId="32" fillId="10" borderId="61" xfId="50" applyFont="1" applyFill="1" applyBorder="1" applyAlignment="1">
      <alignment horizontal="center" wrapText="1"/>
    </xf>
    <xf numFmtId="0" fontId="32" fillId="2" borderId="1" xfId="50" applyFont="1" applyBorder="1" applyAlignment="1">
      <alignment horizontal="left" vertical="top" wrapText="1"/>
    </xf>
    <xf numFmtId="164" fontId="32" fillId="2" borderId="1" xfId="50" applyNumberFormat="1" applyFont="1" applyBorder="1" applyAlignment="1">
      <alignment horizontal="right" vertical="top"/>
    </xf>
    <xf numFmtId="165" fontId="32" fillId="2" borderId="1" xfId="50" applyNumberFormat="1" applyFont="1" applyBorder="1" applyAlignment="1">
      <alignment horizontal="right" vertical="top"/>
    </xf>
    <xf numFmtId="0" fontId="25" fillId="2" borderId="1" xfId="50" applyFont="1" applyBorder="1" applyAlignment="1">
      <alignment horizontal="left" vertical="top" wrapText="1"/>
    </xf>
    <xf numFmtId="165" fontId="25" fillId="2" borderId="1" xfId="50" applyNumberFormat="1" applyFont="1" applyBorder="1" applyAlignment="1">
      <alignment horizontal="right" vertical="top"/>
    </xf>
    <xf numFmtId="0" fontId="33" fillId="5" borderId="1" xfId="47" applyFont="1" applyFill="1" applyBorder="1" applyAlignment="1">
      <alignment vertical="center"/>
    </xf>
    <xf numFmtId="4" fontId="25" fillId="2" borderId="1" xfId="33" applyNumberFormat="1" applyFont="1" applyFill="1" applyBorder="1" applyAlignment="1">
      <alignment horizontal="right" vertical="center"/>
    </xf>
    <xf numFmtId="4" fontId="25" fillId="2" borderId="1" xfId="35" applyNumberFormat="1" applyFont="1" applyFill="1" applyBorder="1" applyAlignment="1">
      <alignment horizontal="right" vertical="center"/>
    </xf>
    <xf numFmtId="0" fontId="26" fillId="0" borderId="49" xfId="0" applyFont="1" applyBorder="1"/>
    <xf numFmtId="0" fontId="25" fillId="2" borderId="1" xfId="51" applyFont="1" applyBorder="1" applyAlignment="1">
      <alignment horizontal="left" vertical="top" wrapText="1"/>
    </xf>
    <xf numFmtId="169" fontId="25" fillId="2" borderId="1" xfId="51" applyNumberFormat="1" applyFont="1" applyBorder="1" applyAlignment="1">
      <alignment horizontal="right" vertical="top"/>
    </xf>
    <xf numFmtId="170" fontId="25" fillId="2" borderId="1" xfId="51" applyNumberFormat="1" applyFont="1" applyBorder="1" applyAlignment="1">
      <alignment horizontal="right" vertical="top"/>
    </xf>
    <xf numFmtId="9" fontId="25" fillId="2" borderId="1" xfId="45" applyFont="1" applyFill="1" applyBorder="1" applyAlignment="1">
      <alignment horizontal="right" vertical="center"/>
    </xf>
    <xf numFmtId="164" fontId="25" fillId="2" borderId="1" xfId="18" applyNumberFormat="1" applyFont="1" applyFill="1" applyBorder="1" applyAlignment="1">
      <alignment horizontal="right" vertical="center"/>
    </xf>
    <xf numFmtId="164" fontId="25" fillId="2" borderId="1" xfId="20" applyNumberFormat="1" applyFont="1" applyFill="1" applyBorder="1" applyAlignment="1">
      <alignment horizontal="right" vertical="center"/>
    </xf>
    <xf numFmtId="164" fontId="25" fillId="2" borderId="1" xfId="22" applyNumberFormat="1" applyFont="1" applyFill="1" applyBorder="1" applyAlignment="1">
      <alignment horizontal="right" vertical="center"/>
    </xf>
    <xf numFmtId="164" fontId="25" fillId="2" borderId="1" xfId="24" applyNumberFormat="1" applyFont="1" applyFill="1" applyBorder="1" applyAlignment="1">
      <alignment horizontal="right" vertical="center"/>
    </xf>
    <xf numFmtId="9" fontId="10" fillId="0" borderId="1" xfId="45" applyFont="1" applyBorder="1"/>
    <xf numFmtId="0" fontId="32" fillId="10" borderId="74" xfId="50" applyFont="1" applyFill="1" applyBorder="1" applyAlignment="1">
      <alignment horizontal="center" vertical="center" wrapText="1"/>
    </xf>
    <xf numFmtId="0" fontId="32" fillId="10" borderId="75" xfId="50" applyFont="1" applyFill="1" applyBorder="1" applyAlignment="1">
      <alignment horizontal="center" vertical="center" wrapText="1"/>
    </xf>
    <xf numFmtId="0" fontId="32" fillId="10" borderId="76" xfId="50" applyFont="1" applyFill="1" applyBorder="1" applyAlignment="1">
      <alignment horizontal="center" vertical="center" wrapText="1"/>
    </xf>
    <xf numFmtId="0" fontId="4" fillId="5" borderId="1" xfId="53" applyFill="1" applyAlignment="1">
      <alignment vertical="center"/>
    </xf>
    <xf numFmtId="0" fontId="6" fillId="5" borderId="1" xfId="54" applyFill="1" applyBorder="1" applyAlignment="1">
      <alignment vertical="center"/>
    </xf>
    <xf numFmtId="0" fontId="4" fillId="5" borderId="1" xfId="53" applyFill="1" applyBorder="1" applyAlignment="1">
      <alignment vertical="center"/>
    </xf>
    <xf numFmtId="0" fontId="12" fillId="5" borderId="1" xfId="54" applyFont="1" applyFill="1" applyBorder="1" applyAlignment="1">
      <alignment vertical="center"/>
    </xf>
    <xf numFmtId="0" fontId="13" fillId="5" borderId="1" xfId="53" applyFont="1" applyFill="1" applyBorder="1" applyAlignment="1">
      <alignment vertical="center"/>
    </xf>
    <xf numFmtId="0" fontId="4" fillId="2" borderId="1" xfId="53"/>
    <xf numFmtId="0" fontId="35" fillId="2" borderId="1" xfId="53" applyFont="1"/>
    <xf numFmtId="0" fontId="14" fillId="2" borderId="1" xfId="55" applyFont="1" applyBorder="1" applyAlignment="1">
      <alignment horizontal="left"/>
    </xf>
    <xf numFmtId="0" fontId="36" fillId="2" borderId="77" xfId="53" applyFont="1" applyBorder="1"/>
    <xf numFmtId="0" fontId="37" fillId="2" borderId="78" xfId="53" applyFont="1" applyBorder="1"/>
    <xf numFmtId="0" fontId="37" fillId="2" borderId="79" xfId="53" applyFont="1" applyBorder="1"/>
    <xf numFmtId="0" fontId="37" fillId="2" borderId="1" xfId="53" applyFont="1"/>
    <xf numFmtId="0" fontId="36" fillId="2" borderId="80" xfId="53" applyFont="1" applyBorder="1"/>
    <xf numFmtId="0" fontId="37" fillId="2" borderId="1" xfId="53" applyFont="1" applyBorder="1"/>
    <xf numFmtId="0" fontId="4" fillId="2" borderId="81" xfId="53" applyBorder="1"/>
    <xf numFmtId="0" fontId="6" fillId="2" borderId="24" xfId="54"/>
    <xf numFmtId="0" fontId="38" fillId="2" borderId="1" xfId="53" applyFont="1"/>
    <xf numFmtId="0" fontId="39" fillId="2" borderId="1" xfId="56" applyFont="1" applyBorder="1"/>
    <xf numFmtId="0" fontId="6" fillId="2" borderId="1" xfId="56" applyBorder="1"/>
    <xf numFmtId="0" fontId="4" fillId="2" borderId="1" xfId="53" applyBorder="1"/>
    <xf numFmtId="0" fontId="39" fillId="2" borderId="1" xfId="56" applyFont="1"/>
    <xf numFmtId="0" fontId="6" fillId="2" borderId="1" xfId="56"/>
    <xf numFmtId="0" fontId="40" fillId="2" borderId="1" xfId="53" applyFont="1"/>
    <xf numFmtId="0" fontId="0" fillId="2" borderId="1" xfId="53" applyFont="1"/>
    <xf numFmtId="0" fontId="11" fillId="2" borderId="1" xfId="52" applyFont="1" applyFill="1" applyAlignment="1">
      <alignment vertical="center"/>
    </xf>
    <xf numFmtId="0" fontId="42" fillId="5" borderId="82" xfId="54" applyFont="1" applyFill="1" applyBorder="1" applyAlignment="1">
      <alignment vertical="center"/>
    </xf>
    <xf numFmtId="0" fontId="13" fillId="5" borderId="82" xfId="53" applyFont="1" applyFill="1" applyBorder="1" applyAlignment="1">
      <alignment vertical="center"/>
    </xf>
    <xf numFmtId="0" fontId="4" fillId="5" borderId="82" xfId="53" applyFill="1" applyBorder="1" applyAlignment="1">
      <alignment vertical="center"/>
    </xf>
    <xf numFmtId="0" fontId="43" fillId="5" borderId="1" xfId="54" applyFont="1" applyFill="1" applyBorder="1" applyAlignment="1">
      <alignment vertical="center"/>
    </xf>
    <xf numFmtId="0" fontId="20" fillId="2" borderId="1" xfId="53" applyFont="1" applyBorder="1"/>
    <xf numFmtId="0" fontId="44" fillId="9" borderId="49" xfId="52" applyFont="1" applyFill="1" applyBorder="1"/>
    <xf numFmtId="0" fontId="20" fillId="5" borderId="49" xfId="53" applyFont="1" applyFill="1" applyBorder="1" applyAlignment="1">
      <alignment vertical="center"/>
    </xf>
    <xf numFmtId="0" fontId="45" fillId="9" borderId="49" xfId="52" applyFont="1" applyFill="1" applyBorder="1"/>
    <xf numFmtId="0" fontId="29" fillId="9" borderId="49" xfId="52" applyFont="1" applyFill="1" applyBorder="1"/>
    <xf numFmtId="0" fontId="20" fillId="2" borderId="49" xfId="53" applyFont="1" applyBorder="1"/>
    <xf numFmtId="0" fontId="20" fillId="2" borderId="1" xfId="53" applyFont="1"/>
    <xf numFmtId="0" fontId="46" fillId="5" borderId="1" xfId="54" applyFont="1" applyFill="1" applyBorder="1" applyAlignment="1">
      <alignment vertical="center"/>
    </xf>
    <xf numFmtId="0" fontId="4" fillId="5" borderId="42" xfId="53" applyFill="1" applyBorder="1" applyAlignment="1">
      <alignment vertical="center"/>
    </xf>
    <xf numFmtId="0" fontId="47" fillId="9" borderId="42" xfId="52" applyFont="1" applyFill="1" applyBorder="1"/>
    <xf numFmtId="0" fontId="48" fillId="9" borderId="42" xfId="52" applyFont="1" applyFill="1" applyBorder="1"/>
    <xf numFmtId="0" fontId="49" fillId="9" borderId="1" xfId="52" applyFont="1" applyFill="1" applyBorder="1"/>
    <xf numFmtId="0" fontId="47" fillId="9" borderId="1" xfId="52" applyFont="1" applyFill="1" applyBorder="1"/>
    <xf numFmtId="0" fontId="48" fillId="9" borderId="1" xfId="52" applyFont="1" applyFill="1" applyBorder="1"/>
    <xf numFmtId="0" fontId="50" fillId="5" borderId="1" xfId="54" applyFont="1" applyFill="1" applyBorder="1" applyAlignment="1">
      <alignment vertical="center"/>
    </xf>
    <xf numFmtId="0" fontId="41" fillId="2" borderId="1" xfId="53" applyFont="1"/>
    <xf numFmtId="0" fontId="51" fillId="2" borderId="1" xfId="53" applyFont="1"/>
    <xf numFmtId="0" fontId="21" fillId="9" borderId="42" xfId="52" applyFont="1" applyFill="1" applyBorder="1"/>
    <xf numFmtId="0" fontId="23" fillId="5" borderId="1" xfId="53" applyFont="1" applyFill="1" applyAlignment="1">
      <alignment vertical="center"/>
    </xf>
    <xf numFmtId="0" fontId="11" fillId="4" borderId="1" xfId="52" applyFont="1" applyAlignment="1">
      <alignment vertical="center"/>
    </xf>
    <xf numFmtId="0" fontId="4" fillId="2" borderId="1" xfId="53" applyFill="1" applyAlignment="1">
      <alignment vertical="center"/>
    </xf>
    <xf numFmtId="0" fontId="52" fillId="2" borderId="1" xfId="53" applyFont="1"/>
    <xf numFmtId="0" fontId="18" fillId="5" borderId="1" xfId="54" applyFont="1" applyFill="1" applyBorder="1" applyAlignment="1">
      <alignment vertical="center"/>
    </xf>
    <xf numFmtId="0" fontId="4" fillId="12" borderId="1" xfId="53" applyFill="1"/>
    <xf numFmtId="0" fontId="53" fillId="2" borderId="1" xfId="53" applyFont="1" applyFill="1" applyBorder="1" applyAlignment="1">
      <alignment horizontal="center" vertical="center" wrapText="1"/>
    </xf>
    <xf numFmtId="0" fontId="53" fillId="2" borderId="1" xfId="53" applyFont="1" applyFill="1" applyBorder="1" applyAlignment="1">
      <alignment horizontal="center" vertical="center"/>
    </xf>
    <xf numFmtId="0" fontId="54" fillId="2" borderId="1" xfId="53" applyFont="1" applyFill="1" applyBorder="1" applyAlignment="1">
      <alignment vertical="center"/>
    </xf>
    <xf numFmtId="10" fontId="54" fillId="2" borderId="1" xfId="58" applyNumberFormat="1" applyFont="1" applyFill="1" applyBorder="1" applyAlignment="1">
      <alignment vertical="center"/>
    </xf>
    <xf numFmtId="0" fontId="4" fillId="2" borderId="1" xfId="53" applyAlignment="1">
      <alignment wrapText="1"/>
    </xf>
    <xf numFmtId="0" fontId="26" fillId="13" borderId="1" xfId="53" applyFont="1" applyFill="1" applyBorder="1" applyAlignment="1">
      <alignment vertical="center" wrapText="1"/>
    </xf>
    <xf numFmtId="0" fontId="26" fillId="13" borderId="1" xfId="53" applyFont="1" applyFill="1" applyBorder="1" applyAlignment="1">
      <alignment horizontal="center" vertical="center"/>
    </xf>
    <xf numFmtId="0" fontId="6" fillId="14" borderId="31" xfId="53" applyFont="1" applyFill="1" applyBorder="1" applyAlignment="1">
      <alignment horizontal="center" vertical="center" wrapText="1"/>
    </xf>
    <xf numFmtId="0" fontId="6" fillId="14" borderId="31" xfId="53" applyFont="1" applyFill="1" applyBorder="1" applyAlignment="1">
      <alignment vertical="center" wrapText="1"/>
    </xf>
    <xf numFmtId="10" fontId="56" fillId="5" borderId="85" xfId="58" applyNumberFormat="1" applyFont="1" applyFill="1" applyBorder="1" applyAlignment="1">
      <alignment vertical="center"/>
    </xf>
    <xf numFmtId="10" fontId="57" fillId="5" borderId="86" xfId="58" applyNumberFormat="1" applyFont="1" applyFill="1" applyBorder="1" applyAlignment="1">
      <alignment vertical="center"/>
    </xf>
    <xf numFmtId="0" fontId="53" fillId="2" borderId="1" xfId="53" applyFont="1" applyFill="1" applyBorder="1" applyAlignment="1">
      <alignment vertical="center"/>
    </xf>
    <xf numFmtId="10" fontId="53" fillId="2" borderId="1" xfId="58" applyNumberFormat="1" applyFont="1" applyFill="1" applyBorder="1" applyAlignment="1">
      <alignment vertical="center"/>
    </xf>
    <xf numFmtId="0" fontId="6" fillId="14" borderId="34" xfId="53" applyFont="1" applyFill="1" applyBorder="1" applyAlignment="1">
      <alignment vertical="center" wrapText="1"/>
    </xf>
    <xf numFmtId="10" fontId="57" fillId="5" borderId="85" xfId="58" applyNumberFormat="1" applyFont="1" applyFill="1" applyBorder="1" applyAlignment="1">
      <alignment vertical="center"/>
    </xf>
    <xf numFmtId="0" fontId="55" fillId="14" borderId="85" xfId="53" applyFont="1" applyFill="1" applyBorder="1" applyAlignment="1">
      <alignment horizontal="left" vertical="center" indent="1"/>
    </xf>
    <xf numFmtId="0" fontId="59" fillId="14" borderId="85" xfId="53" applyFont="1" applyFill="1" applyBorder="1" applyAlignment="1">
      <alignment horizontal="center" vertical="center" wrapText="1"/>
    </xf>
    <xf numFmtId="0" fontId="59" fillId="14" borderId="85" xfId="53" applyFont="1" applyFill="1" applyBorder="1" applyAlignment="1">
      <alignment horizontal="center" vertical="center" wrapText="1" shrinkToFit="1"/>
    </xf>
    <xf numFmtId="0" fontId="4" fillId="15" borderId="1" xfId="53" applyFill="1"/>
    <xf numFmtId="0" fontId="4" fillId="2" borderId="1" xfId="53" applyAlignment="1"/>
    <xf numFmtId="0" fontId="55" fillId="13" borderId="85" xfId="53" applyFont="1" applyFill="1" applyBorder="1" applyAlignment="1">
      <alignment vertical="center"/>
    </xf>
    <xf numFmtId="0" fontId="60" fillId="2" borderId="1" xfId="53" applyFont="1" applyFill="1" applyBorder="1" applyAlignment="1">
      <alignment vertical="center"/>
    </xf>
    <xf numFmtId="0" fontId="61" fillId="2" borderId="1" xfId="53" applyFont="1" applyFill="1" applyBorder="1" applyAlignment="1">
      <alignment horizontal="center" vertical="center" wrapText="1"/>
    </xf>
    <xf numFmtId="0" fontId="10" fillId="2" borderId="1" xfId="53" applyFont="1" applyFill="1" applyBorder="1"/>
    <xf numFmtId="0" fontId="60" fillId="2" borderId="1" xfId="53" applyFont="1" applyFill="1" applyBorder="1" applyAlignment="1">
      <alignment horizontal="left" vertical="center" indent="1"/>
    </xf>
    <xf numFmtId="0" fontId="62" fillId="2" borderId="1" xfId="53" applyFont="1" applyFill="1" applyBorder="1" applyAlignment="1">
      <alignment vertical="center"/>
    </xf>
    <xf numFmtId="10" fontId="62" fillId="2" borderId="1" xfId="58" applyNumberFormat="1" applyFont="1" applyFill="1" applyBorder="1" applyAlignment="1">
      <alignment vertical="center"/>
    </xf>
    <xf numFmtId="1" fontId="62" fillId="2" borderId="1" xfId="53" applyNumberFormat="1" applyFont="1" applyFill="1" applyBorder="1" applyAlignment="1">
      <alignment vertical="center"/>
    </xf>
    <xf numFmtId="0" fontId="8" fillId="2" borderId="1" xfId="56" applyFont="1" applyFill="1" applyBorder="1" applyAlignment="1">
      <alignment horizontal="left" vertical="center" indent="1"/>
    </xf>
    <xf numFmtId="3" fontId="53" fillId="2" borderId="1" xfId="53" applyNumberFormat="1" applyFont="1" applyFill="1" applyBorder="1" applyAlignment="1">
      <alignment vertical="center"/>
    </xf>
    <xf numFmtId="0" fontId="10" fillId="2" borderId="1" xfId="53" applyFont="1"/>
    <xf numFmtId="0" fontId="63" fillId="5" borderId="1" xfId="54" applyFont="1" applyFill="1" applyBorder="1" applyAlignment="1">
      <alignment vertical="center"/>
    </xf>
    <xf numFmtId="10" fontId="57" fillId="5" borderId="85" xfId="58" applyNumberFormat="1" applyFont="1" applyFill="1" applyBorder="1" applyAlignment="1">
      <alignment horizontal="right" vertical="center"/>
    </xf>
    <xf numFmtId="10" fontId="4" fillId="2" borderId="31" xfId="53" applyNumberFormat="1" applyBorder="1"/>
    <xf numFmtId="0" fontId="59" fillId="14" borderId="88" xfId="53" applyFont="1" applyFill="1" applyBorder="1" applyAlignment="1">
      <alignment vertical="center"/>
    </xf>
    <xf numFmtId="0" fontId="59" fillId="14" borderId="85" xfId="53" applyFont="1" applyFill="1" applyBorder="1" applyAlignment="1">
      <alignment horizontal="center" vertical="center"/>
    </xf>
    <xf numFmtId="2" fontId="57" fillId="5" borderId="85" xfId="53" applyNumberFormat="1" applyFont="1" applyFill="1" applyBorder="1" applyAlignment="1">
      <alignment vertical="center"/>
    </xf>
    <xf numFmtId="2" fontId="56" fillId="5" borderId="85" xfId="53" applyNumberFormat="1" applyFont="1" applyFill="1" applyBorder="1" applyAlignment="1">
      <alignment vertical="center"/>
    </xf>
    <xf numFmtId="2" fontId="54" fillId="2" borderId="1" xfId="53" applyNumberFormat="1" applyFont="1" applyFill="1" applyBorder="1" applyAlignment="1">
      <alignment vertical="center"/>
    </xf>
    <xf numFmtId="0" fontId="4" fillId="2" borderId="98" xfId="53" applyBorder="1" applyAlignment="1"/>
    <xf numFmtId="0" fontId="4" fillId="2" borderId="95" xfId="53" applyBorder="1" applyAlignment="1"/>
    <xf numFmtId="0" fontId="59" fillId="14" borderId="88" xfId="53" applyFont="1" applyFill="1" applyBorder="1" applyAlignment="1">
      <alignment vertical="center" wrapText="1"/>
    </xf>
    <xf numFmtId="0" fontId="59" fillId="14" borderId="85" xfId="53" applyFont="1" applyFill="1" applyBorder="1" applyAlignment="1">
      <alignment vertical="center" wrapText="1"/>
    </xf>
    <xf numFmtId="0" fontId="33" fillId="2" borderId="1" xfId="53" applyFont="1" applyFill="1" applyBorder="1" applyAlignment="1">
      <alignment horizontal="center" vertical="center"/>
    </xf>
    <xf numFmtId="0" fontId="63" fillId="2" borderId="1" xfId="53" applyFont="1" applyFill="1" applyBorder="1" applyAlignment="1">
      <alignment horizontal="left" vertical="center" indent="1"/>
    </xf>
    <xf numFmtId="9" fontId="63" fillId="2" borderId="1" xfId="58" applyFont="1" applyFill="1" applyBorder="1" applyAlignment="1">
      <alignment horizontal="left" vertical="center" indent="1"/>
    </xf>
    <xf numFmtId="0" fontId="9" fillId="11" borderId="87" xfId="59" applyFont="1" applyBorder="1" applyAlignment="1">
      <alignment vertical="center"/>
    </xf>
    <xf numFmtId="0" fontId="9" fillId="11" borderId="99" xfId="59" applyFont="1" applyBorder="1" applyAlignment="1">
      <alignment vertical="center"/>
    </xf>
    <xf numFmtId="0" fontId="9" fillId="11" borderId="86" xfId="59" applyFont="1" applyBorder="1" applyAlignment="1">
      <alignment vertical="center"/>
    </xf>
    <xf numFmtId="0" fontId="59" fillId="14" borderId="85" xfId="53" applyFont="1" applyFill="1" applyBorder="1" applyAlignment="1">
      <alignment horizontal="left" vertical="center" indent="1"/>
    </xf>
    <xf numFmtId="10" fontId="0" fillId="2" borderId="1" xfId="58" applyNumberFormat="1" applyFont="1"/>
    <xf numFmtId="0" fontId="59" fillId="14" borderId="100" xfId="53" applyFont="1" applyFill="1" applyBorder="1" applyAlignment="1">
      <alignment vertical="center" wrapText="1"/>
    </xf>
    <xf numFmtId="0" fontId="59" fillId="14" borderId="31" xfId="53" applyFont="1" applyFill="1" applyBorder="1" applyAlignment="1">
      <alignment vertical="center" wrapText="1"/>
    </xf>
    <xf numFmtId="0" fontId="59" fillId="14" borderId="88" xfId="53" applyFont="1" applyFill="1" applyBorder="1" applyAlignment="1">
      <alignment horizontal="left" vertical="center" indent="1"/>
    </xf>
    <xf numFmtId="9" fontId="60" fillId="2" borderId="1" xfId="58" applyFont="1" applyFill="1" applyBorder="1" applyAlignment="1">
      <alignment horizontal="left" vertical="center" indent="1"/>
    </xf>
    <xf numFmtId="0" fontId="61" fillId="2" borderId="1" xfId="53" applyFont="1" applyFill="1" applyBorder="1" applyAlignment="1">
      <alignment horizontal="left" vertical="center" indent="1"/>
    </xf>
    <xf numFmtId="0" fontId="58" fillId="13" borderId="88" xfId="53" applyFont="1" applyFill="1" applyBorder="1" applyAlignment="1">
      <alignment horizontal="center" vertical="center" wrapText="1"/>
    </xf>
    <xf numFmtId="0" fontId="58" fillId="13" borderId="89" xfId="53" applyFont="1" applyFill="1" applyBorder="1" applyAlignment="1">
      <alignment horizontal="center" vertical="center" wrapText="1"/>
    </xf>
    <xf numFmtId="0" fontId="58" fillId="13" borderId="91" xfId="53" applyFont="1" applyFill="1" applyBorder="1" applyAlignment="1">
      <alignment horizontal="center" vertical="center" wrapText="1"/>
    </xf>
    <xf numFmtId="0" fontId="55" fillId="14" borderId="88" xfId="53" applyFont="1" applyFill="1" applyBorder="1" applyAlignment="1">
      <alignment horizontal="center" vertical="center"/>
    </xf>
    <xf numFmtId="0" fontId="55" fillId="14" borderId="90" xfId="53" applyFont="1" applyFill="1" applyBorder="1" applyAlignment="1">
      <alignment horizontal="center" vertical="center"/>
    </xf>
    <xf numFmtId="10" fontId="56" fillId="5" borderId="88" xfId="58" applyNumberFormat="1" applyFont="1" applyFill="1" applyBorder="1" applyAlignment="1">
      <alignment horizontal="center" vertical="center"/>
    </xf>
    <xf numFmtId="10" fontId="56" fillId="5" borderId="90" xfId="58" applyNumberFormat="1" applyFont="1" applyFill="1" applyBorder="1" applyAlignment="1">
      <alignment horizontal="center" vertical="center"/>
    </xf>
    <xf numFmtId="10" fontId="57" fillId="5" borderId="87" xfId="58" applyNumberFormat="1" applyFont="1" applyFill="1" applyBorder="1" applyAlignment="1">
      <alignment horizontal="center" vertical="center"/>
    </xf>
    <xf numFmtId="10" fontId="57" fillId="5" borderId="86" xfId="58" applyNumberFormat="1" applyFont="1" applyFill="1" applyBorder="1" applyAlignment="1">
      <alignment horizontal="center" vertical="center"/>
    </xf>
    <xf numFmtId="0" fontId="36" fillId="2" borderId="101" xfId="53" applyFont="1" applyBorder="1"/>
    <xf numFmtId="0" fontId="4" fillId="2" borderId="102" xfId="53" applyBorder="1"/>
    <xf numFmtId="0" fontId="4" fillId="2" borderId="103" xfId="53" applyBorder="1"/>
    <xf numFmtId="0" fontId="0" fillId="0" borderId="1" xfId="0" applyBorder="1"/>
    <xf numFmtId="164" fontId="25" fillId="2" borderId="1" xfId="50" applyNumberFormat="1" applyFont="1" applyBorder="1" applyAlignment="1">
      <alignment horizontal="right" vertical="top"/>
    </xf>
    <xf numFmtId="0" fontId="10" fillId="2" borderId="1" xfId="53" applyFont="1" applyBorder="1"/>
    <xf numFmtId="0" fontId="14" fillId="2" borderId="1" xfId="55" applyFont="1" applyBorder="1" applyAlignment="1"/>
    <xf numFmtId="0" fontId="64" fillId="2" borderId="1" xfId="60" applyFont="1" applyBorder="1"/>
    <xf numFmtId="0" fontId="65" fillId="2" borderId="1" xfId="53" applyFont="1" applyBorder="1"/>
    <xf numFmtId="0" fontId="25" fillId="2" borderId="1" xfId="60" applyFont="1" applyBorder="1" applyAlignment="1">
      <alignment horizontal="left" vertical="top" wrapText="1"/>
    </xf>
    <xf numFmtId="165" fontId="25" fillId="2" borderId="1" xfId="60" applyNumberFormat="1" applyFont="1" applyBorder="1" applyAlignment="1">
      <alignment horizontal="right" vertical="center"/>
    </xf>
    <xf numFmtId="164" fontId="25" fillId="2" borderId="1" xfId="60" applyNumberFormat="1" applyFont="1" applyBorder="1" applyAlignment="1">
      <alignment horizontal="right" vertical="center"/>
    </xf>
    <xf numFmtId="10" fontId="65" fillId="2" borderId="1" xfId="53" applyNumberFormat="1" applyFont="1" applyBorder="1"/>
    <xf numFmtId="9" fontId="25" fillId="2" borderId="1" xfId="58" applyFont="1" applyBorder="1" applyAlignment="1">
      <alignment horizontal="right" vertical="center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11" fillId="4" borderId="0" xfId="49" applyFont="1" applyAlignment="1">
      <alignment horizontal="center" vertical="center"/>
    </xf>
    <xf numFmtId="0" fontId="14" fillId="0" borderId="1" xfId="46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8" xfId="49" applyFont="1" applyFill="1" applyBorder="1" applyAlignment="1">
      <alignment horizontal="left" wrapText="1"/>
    </xf>
    <xf numFmtId="0" fontId="20" fillId="8" borderId="29" xfId="49" applyFont="1" applyFill="1" applyBorder="1" applyAlignment="1">
      <alignment horizontal="left" wrapText="1"/>
    </xf>
    <xf numFmtId="0" fontId="20" fillId="8" borderId="32" xfId="49" applyFont="1" applyFill="1" applyBorder="1" applyAlignment="1">
      <alignment horizontal="left" wrapText="1"/>
    </xf>
    <xf numFmtId="0" fontId="20" fillId="8" borderId="33" xfId="49" applyFont="1" applyFill="1" applyBorder="1" applyAlignment="1">
      <alignment horizontal="left" wrapText="1"/>
    </xf>
    <xf numFmtId="0" fontId="11" fillId="4" borderId="1" xfId="52" applyFont="1" applyAlignment="1">
      <alignment horizontal="center" vertical="center"/>
    </xf>
    <xf numFmtId="0" fontId="14" fillId="2" borderId="1" xfId="55" applyFont="1" applyBorder="1" applyAlignment="1">
      <alignment horizontal="left"/>
    </xf>
    <xf numFmtId="0" fontId="34" fillId="2" borderId="1" xfId="60" applyFont="1" applyBorder="1" applyAlignment="1">
      <alignment horizontal="center" vertical="center" wrapText="1"/>
    </xf>
    <xf numFmtId="0" fontId="25" fillId="2" borderId="1" xfId="60" applyFont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31" fillId="2" borderId="1" xfId="50" applyFont="1" applyBorder="1" applyAlignment="1">
      <alignment horizontal="center" vertical="center" wrapText="1"/>
    </xf>
    <xf numFmtId="0" fontId="32" fillId="10" borderId="50" xfId="50" applyFont="1" applyFill="1" applyBorder="1" applyAlignment="1">
      <alignment horizontal="left" wrapText="1"/>
    </xf>
    <xf numFmtId="0" fontId="32" fillId="10" borderId="54" xfId="50" applyFont="1" applyFill="1" applyBorder="1" applyAlignment="1">
      <alignment horizontal="left" wrapText="1"/>
    </xf>
    <xf numFmtId="0" fontId="32" fillId="10" borderId="58" xfId="50" applyFont="1" applyFill="1" applyBorder="1" applyAlignment="1">
      <alignment horizontal="left" wrapText="1"/>
    </xf>
    <xf numFmtId="0" fontId="32" fillId="10" borderId="51" xfId="50" applyFont="1" applyFill="1" applyBorder="1" applyAlignment="1">
      <alignment horizontal="center" vertical="center" wrapText="1"/>
    </xf>
    <xf numFmtId="0" fontId="32" fillId="10" borderId="52" xfId="50" applyFont="1" applyFill="1" applyBorder="1" applyAlignment="1">
      <alignment horizontal="center" vertical="center" wrapText="1"/>
    </xf>
    <xf numFmtId="0" fontId="32" fillId="10" borderId="53" xfId="50" applyFont="1" applyFill="1" applyBorder="1" applyAlignment="1">
      <alignment horizontal="center" vertical="center" wrapText="1"/>
    </xf>
    <xf numFmtId="0" fontId="32" fillId="10" borderId="55" xfId="50" applyFont="1" applyFill="1" applyBorder="1" applyAlignment="1">
      <alignment horizontal="center" vertical="center" wrapText="1"/>
    </xf>
    <xf numFmtId="0" fontId="32" fillId="10" borderId="56" xfId="50" applyFont="1" applyFill="1" applyBorder="1" applyAlignment="1">
      <alignment horizontal="center" vertical="center" wrapText="1"/>
    </xf>
    <xf numFmtId="0" fontId="32" fillId="10" borderId="57" xfId="50" applyFont="1" applyFill="1" applyBorder="1" applyAlignment="1">
      <alignment horizontal="center" vertical="center" wrapText="1"/>
    </xf>
    <xf numFmtId="0" fontId="3" fillId="10" borderId="9" xfId="32" applyFont="1" applyFill="1" applyBorder="1" applyAlignment="1">
      <alignment horizontal="center" vertical="center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3" fillId="10" borderId="45" xfId="6" applyFont="1" applyFill="1" applyBorder="1" applyAlignment="1">
      <alignment horizontal="center" vertical="center" wrapText="1"/>
    </xf>
    <xf numFmtId="0" fontId="3" fillId="10" borderId="14" xfId="9" applyFont="1" applyFill="1" applyBorder="1" applyAlignment="1">
      <alignment horizontal="center" vertical="center" wrapText="1"/>
    </xf>
    <xf numFmtId="0" fontId="3" fillId="10" borderId="16" xfId="9" applyFont="1" applyFill="1" applyBorder="1" applyAlignment="1">
      <alignment horizontal="center" vertical="center" wrapText="1"/>
    </xf>
    <xf numFmtId="0" fontId="3" fillId="10" borderId="47" xfId="9" applyFont="1" applyFill="1" applyBorder="1" applyAlignment="1">
      <alignment horizontal="center" vertical="center" wrapText="1"/>
    </xf>
    <xf numFmtId="0" fontId="3" fillId="10" borderId="48" xfId="9" applyFont="1" applyFill="1" applyBorder="1" applyAlignment="1">
      <alignment horizontal="center" vertical="center" wrapText="1"/>
    </xf>
    <xf numFmtId="0" fontId="32" fillId="10" borderId="52" xfId="50" applyFont="1" applyFill="1" applyBorder="1" applyAlignment="1">
      <alignment horizontal="center" wrapText="1"/>
    </xf>
    <xf numFmtId="0" fontId="32" fillId="10" borderId="53" xfId="50" applyFont="1" applyFill="1" applyBorder="1" applyAlignment="1">
      <alignment horizontal="center" wrapText="1"/>
    </xf>
    <xf numFmtId="0" fontId="32" fillId="10" borderId="55" xfId="50" applyFont="1" applyFill="1" applyBorder="1" applyAlignment="1">
      <alignment horizontal="center" wrapText="1"/>
    </xf>
    <xf numFmtId="0" fontId="32" fillId="10" borderId="56" xfId="50" applyFont="1" applyFill="1" applyBorder="1" applyAlignment="1">
      <alignment horizontal="center" wrapText="1"/>
    </xf>
    <xf numFmtId="0" fontId="32" fillId="10" borderId="57" xfId="50" applyFont="1" applyFill="1" applyBorder="1" applyAlignment="1">
      <alignment horizontal="center" wrapText="1"/>
    </xf>
    <xf numFmtId="0" fontId="32" fillId="10" borderId="50" xfId="50" applyFont="1" applyFill="1" applyBorder="1" applyAlignment="1">
      <alignment horizontal="left" vertical="center" wrapText="1"/>
    </xf>
    <xf numFmtId="0" fontId="32" fillId="10" borderId="54" xfId="50" applyFont="1" applyFill="1" applyBorder="1" applyAlignment="1">
      <alignment horizontal="left" vertical="center" wrapText="1"/>
    </xf>
    <xf numFmtId="0" fontId="32" fillId="10" borderId="58" xfId="50" applyFont="1" applyFill="1" applyBorder="1" applyAlignment="1">
      <alignment horizontal="left" vertical="center" wrapText="1"/>
    </xf>
    <xf numFmtId="0" fontId="32" fillId="10" borderId="71" xfId="50" applyFont="1" applyFill="1" applyBorder="1" applyAlignment="1">
      <alignment horizontal="center" vertical="center" wrapText="1"/>
    </xf>
    <xf numFmtId="0" fontId="32" fillId="10" borderId="72" xfId="50" applyFont="1" applyFill="1" applyBorder="1" applyAlignment="1">
      <alignment horizontal="center" vertical="center" wrapText="1"/>
    </xf>
    <xf numFmtId="0" fontId="32" fillId="10" borderId="73" xfId="50" applyFont="1" applyFill="1" applyBorder="1" applyAlignment="1">
      <alignment horizontal="center" vertical="center" wrapText="1"/>
    </xf>
    <xf numFmtId="0" fontId="32" fillId="10" borderId="51" xfId="5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5" fillId="9" borderId="1" xfId="9" applyFont="1" applyFill="1" applyBorder="1" applyAlignment="1">
      <alignment horizontal="center" vertical="center" wrapText="1"/>
    </xf>
    <xf numFmtId="0" fontId="25" fillId="9" borderId="1" xfId="10" applyFont="1" applyFill="1" applyBorder="1" applyAlignment="1">
      <alignment horizontal="center" vertical="center" wrapText="1"/>
    </xf>
    <xf numFmtId="0" fontId="25" fillId="9" borderId="1" xfId="11" applyFont="1" applyFill="1" applyBorder="1" applyAlignment="1">
      <alignment horizontal="center" vertical="center" wrapText="1"/>
    </xf>
    <xf numFmtId="0" fontId="34" fillId="2" borderId="1" xfId="51" applyFont="1" applyBorder="1" applyAlignment="1">
      <alignment horizontal="center" vertical="center" wrapText="1"/>
    </xf>
    <xf numFmtId="0" fontId="25" fillId="9" borderId="1" xfId="3" applyFont="1" applyFill="1" applyBorder="1" applyAlignment="1">
      <alignment horizontal="left" vertical="center" wrapText="1"/>
    </xf>
    <xf numFmtId="0" fontId="25" fillId="9" borderId="1" xfId="4" applyFont="1" applyFill="1" applyBorder="1" applyAlignment="1">
      <alignment horizontal="left" vertical="center" wrapText="1"/>
    </xf>
    <xf numFmtId="0" fontId="25" fillId="9" borderId="1" xfId="5" applyFont="1" applyFill="1" applyBorder="1" applyAlignment="1">
      <alignment horizontal="left" vertical="center" wrapText="1"/>
    </xf>
    <xf numFmtId="0" fontId="25" fillId="9" borderId="1" xfId="6" applyFont="1" applyFill="1" applyBorder="1" applyAlignment="1">
      <alignment horizontal="center" vertical="center" wrapText="1"/>
    </xf>
    <xf numFmtId="0" fontId="25" fillId="9" borderId="1" xfId="7" applyFont="1" applyFill="1" applyBorder="1" applyAlignment="1">
      <alignment horizontal="center" vertical="center" wrapText="1"/>
    </xf>
    <xf numFmtId="0" fontId="25" fillId="9" borderId="1" xfId="8" applyFont="1" applyFill="1" applyBorder="1" applyAlignment="1">
      <alignment horizontal="center" vertical="center" wrapText="1"/>
    </xf>
    <xf numFmtId="0" fontId="53" fillId="2" borderId="1" xfId="53" applyFont="1" applyFill="1" applyBorder="1" applyAlignment="1">
      <alignment horizontal="center" vertical="center" wrapText="1"/>
    </xf>
    <xf numFmtId="0" fontId="55" fillId="14" borderId="83" xfId="53" applyFont="1" applyFill="1" applyBorder="1" applyAlignment="1">
      <alignment horizontal="center" vertical="center" wrapText="1"/>
    </xf>
    <xf numFmtId="0" fontId="55" fillId="14" borderId="84" xfId="53" applyFont="1" applyFill="1" applyBorder="1" applyAlignment="1">
      <alignment horizontal="center" vertical="center" wrapText="1"/>
    </xf>
    <xf numFmtId="0" fontId="55" fillId="14" borderId="30" xfId="53" applyFont="1" applyFill="1" applyBorder="1" applyAlignment="1">
      <alignment horizontal="center" vertical="center" wrapText="1"/>
    </xf>
    <xf numFmtId="10" fontId="57" fillId="5" borderId="88" xfId="58" applyNumberFormat="1" applyFont="1" applyFill="1" applyBorder="1" applyAlignment="1">
      <alignment horizontal="center" vertical="center"/>
    </xf>
    <xf numFmtId="10" fontId="57" fillId="5" borderId="90" xfId="58" applyNumberFormat="1" applyFont="1" applyFill="1" applyBorder="1" applyAlignment="1">
      <alignment horizontal="center" vertical="center"/>
    </xf>
    <xf numFmtId="0" fontId="55" fillId="13" borderId="87" xfId="53" applyFont="1" applyFill="1" applyBorder="1" applyAlignment="1">
      <alignment horizontal="center" vertical="center"/>
    </xf>
    <xf numFmtId="0" fontId="55" fillId="13" borderId="86" xfId="53" applyFont="1" applyFill="1" applyBorder="1" applyAlignment="1">
      <alignment horizontal="center" vertical="center"/>
    </xf>
    <xf numFmtId="0" fontId="58" fillId="13" borderId="83" xfId="53" applyFont="1" applyFill="1" applyBorder="1" applyAlignment="1">
      <alignment horizontal="center" vertical="center" wrapText="1"/>
    </xf>
    <xf numFmtId="0" fontId="58" fillId="13" borderId="84" xfId="53" applyFont="1" applyFill="1" applyBorder="1" applyAlignment="1">
      <alignment horizontal="center" vertical="center" wrapText="1"/>
    </xf>
    <xf numFmtId="0" fontId="58" fillId="13" borderId="30" xfId="53" applyFont="1" applyFill="1" applyBorder="1" applyAlignment="1">
      <alignment horizontal="center" vertical="center" wrapText="1"/>
    </xf>
    <xf numFmtId="0" fontId="55" fillId="14" borderId="92" xfId="53" applyFont="1" applyFill="1" applyBorder="1" applyAlignment="1">
      <alignment horizontal="center" vertical="center"/>
    </xf>
    <xf numFmtId="0" fontId="55" fillId="14" borderId="93" xfId="53" applyFont="1" applyFill="1" applyBorder="1" applyAlignment="1">
      <alignment horizontal="center" vertical="center"/>
    </xf>
    <xf numFmtId="0" fontId="4" fillId="2" borderId="94" xfId="53" applyBorder="1" applyAlignment="1">
      <alignment horizontal="center"/>
    </xf>
    <xf numFmtId="0" fontId="4" fillId="13" borderId="87" xfId="53" applyFill="1" applyBorder="1" applyAlignment="1">
      <alignment horizontal="center" vertical="center"/>
    </xf>
    <xf numFmtId="0" fontId="4" fillId="13" borderId="86" xfId="53" applyFill="1" applyBorder="1" applyAlignment="1">
      <alignment horizontal="center" vertical="center"/>
    </xf>
    <xf numFmtId="0" fontId="59" fillId="14" borderId="85" xfId="53" applyFont="1" applyFill="1" applyBorder="1" applyAlignment="1">
      <alignment horizontal="center" vertical="center" wrapText="1"/>
    </xf>
    <xf numFmtId="0" fontId="58" fillId="13" borderId="94" xfId="53" applyFont="1" applyFill="1" applyBorder="1" applyAlignment="1">
      <alignment horizontal="center" vertical="center"/>
    </xf>
    <xf numFmtId="0" fontId="58" fillId="13" borderId="95" xfId="53" applyFont="1" applyFill="1" applyBorder="1" applyAlignment="1">
      <alignment horizontal="center" vertical="center"/>
    </xf>
    <xf numFmtId="0" fontId="58" fillId="13" borderId="96" xfId="53" applyFont="1" applyFill="1" applyBorder="1" applyAlignment="1">
      <alignment horizontal="center" vertical="center"/>
    </xf>
    <xf numFmtId="0" fontId="55" fillId="14" borderId="88" xfId="53" applyFont="1" applyFill="1" applyBorder="1" applyAlignment="1">
      <alignment horizontal="center" vertical="center"/>
    </xf>
    <xf numFmtId="0" fontId="55" fillId="14" borderId="89" xfId="53" applyFont="1" applyFill="1" applyBorder="1" applyAlignment="1">
      <alignment horizontal="center" vertical="center"/>
    </xf>
    <xf numFmtId="0" fontId="55" fillId="14" borderId="90" xfId="53" applyFont="1" applyFill="1" applyBorder="1" applyAlignment="1">
      <alignment horizontal="center" vertical="center"/>
    </xf>
    <xf numFmtId="0" fontId="59" fillId="14" borderId="87" xfId="53" applyFont="1" applyFill="1" applyBorder="1" applyAlignment="1">
      <alignment horizontal="center" vertical="center" wrapText="1"/>
    </xf>
    <xf numFmtId="0" fontId="59" fillId="14" borderId="86" xfId="53" applyFont="1" applyFill="1" applyBorder="1" applyAlignment="1">
      <alignment horizontal="center" vertical="center" wrapText="1"/>
    </xf>
    <xf numFmtId="10" fontId="57" fillId="5" borderId="87" xfId="58" applyNumberFormat="1" applyFont="1" applyFill="1" applyBorder="1" applyAlignment="1">
      <alignment horizontal="center" vertical="center"/>
    </xf>
    <xf numFmtId="10" fontId="57" fillId="5" borderId="86" xfId="58" applyNumberFormat="1" applyFont="1" applyFill="1" applyBorder="1" applyAlignment="1">
      <alignment horizontal="center" vertical="center"/>
    </xf>
    <xf numFmtId="0" fontId="33" fillId="2" borderId="1" xfId="53" applyFont="1" applyFill="1" applyBorder="1" applyAlignment="1">
      <alignment horizontal="center" vertical="center" wrapText="1"/>
    </xf>
    <xf numFmtId="0" fontId="9" fillId="11" borderId="97" xfId="59" applyFont="1" applyBorder="1" applyAlignment="1">
      <alignment horizontal="center" vertical="center"/>
    </xf>
    <xf numFmtId="0" fontId="9" fillId="11" borderId="1" xfId="59" applyFont="1" applyBorder="1" applyAlignment="1">
      <alignment horizontal="center" vertical="center"/>
    </xf>
    <xf numFmtId="0" fontId="33" fillId="13" borderId="96" xfId="53" applyFont="1" applyFill="1" applyBorder="1" applyAlignment="1">
      <alignment horizontal="center" vertical="center" wrapText="1"/>
    </xf>
    <xf numFmtId="0" fontId="33" fillId="13" borderId="94" xfId="53" applyFont="1" applyFill="1" applyBorder="1" applyAlignment="1">
      <alignment horizontal="center" vertical="center" wrapText="1"/>
    </xf>
    <xf numFmtId="0" fontId="33" fillId="2" borderId="1" xfId="53" applyFont="1" applyFill="1" applyBorder="1" applyAlignment="1">
      <alignment horizontal="center" vertical="center"/>
    </xf>
    <xf numFmtId="0" fontId="59" fillId="14" borderId="94" xfId="53" applyFont="1" applyFill="1" applyBorder="1" applyAlignment="1">
      <alignment horizontal="center" vertical="center"/>
    </xf>
    <xf numFmtId="0" fontId="59" fillId="14" borderId="95" xfId="53" applyFont="1" applyFill="1" applyBorder="1" applyAlignment="1">
      <alignment horizontal="center" vertical="center"/>
    </xf>
    <xf numFmtId="0" fontId="59" fillId="14" borderId="88" xfId="53" applyFont="1" applyFill="1" applyBorder="1" applyAlignment="1">
      <alignment horizontal="center" vertical="center"/>
    </xf>
    <xf numFmtId="0" fontId="59" fillId="14" borderId="89" xfId="53" applyFont="1" applyFill="1" applyBorder="1" applyAlignment="1">
      <alignment horizontal="center" vertical="center"/>
    </xf>
    <xf numFmtId="0" fontId="59" fillId="14" borderId="90" xfId="53" applyFont="1" applyFill="1" applyBorder="1" applyAlignment="1">
      <alignment horizontal="center" vertical="center"/>
    </xf>
    <xf numFmtId="0" fontId="8" fillId="2" borderId="1" xfId="59" applyFont="1" applyFill="1" applyBorder="1" applyAlignment="1">
      <alignment horizontal="center" vertical="center"/>
    </xf>
    <xf numFmtId="0" fontId="61" fillId="2" borderId="1" xfId="53" applyFont="1" applyFill="1" applyBorder="1" applyAlignment="1">
      <alignment horizontal="center" vertical="center" wrapText="1"/>
    </xf>
    <xf numFmtId="0" fontId="61" fillId="2" borderId="1" xfId="53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" fillId="10" borderId="104" xfId="7" applyFont="1" applyFill="1" applyBorder="1" applyAlignment="1">
      <alignment horizontal="center" vertical="center" wrapText="1"/>
    </xf>
    <xf numFmtId="0" fontId="3" fillId="10" borderId="44" xfId="7" applyFont="1" applyFill="1" applyBorder="1" applyAlignment="1">
      <alignment horizontal="center" vertical="center" wrapText="1"/>
    </xf>
    <xf numFmtId="0" fontId="3" fillId="10" borderId="45" xfId="7" applyFont="1" applyFill="1" applyBorder="1" applyAlignment="1">
      <alignment horizontal="center" vertical="center" wrapText="1"/>
    </xf>
    <xf numFmtId="0" fontId="3" fillId="10" borderId="105" xfId="7" applyFont="1" applyFill="1" applyBorder="1" applyAlignment="1">
      <alignment horizontal="center" vertical="center" wrapText="1"/>
    </xf>
    <xf numFmtId="0" fontId="3" fillId="10" borderId="105" xfId="6" applyFont="1" applyFill="1" applyBorder="1" applyAlignment="1">
      <alignment horizontal="center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30" fillId="2" borderId="1" xfId="50" applyFont="1" applyBorder="1" applyAlignment="1">
      <alignment horizontal="center" vertical="center"/>
    </xf>
    <xf numFmtId="167" fontId="32" fillId="2" borderId="66" xfId="50" applyNumberFormat="1" applyFont="1" applyBorder="1" applyAlignment="1">
      <alignment horizontal="right" vertical="top"/>
    </xf>
    <xf numFmtId="0" fontId="30" fillId="2" borderId="1" xfId="50"/>
    <xf numFmtId="0" fontId="3" fillId="10" borderId="106" xfId="10" applyFont="1" applyFill="1" applyBorder="1" applyAlignment="1">
      <alignment horizontal="center" vertical="center" wrapText="1"/>
    </xf>
    <xf numFmtId="0" fontId="30" fillId="10" borderId="107" xfId="50" applyFill="1" applyBorder="1" applyAlignment="1">
      <alignment horizontal="center" vertical="center" wrapText="1"/>
    </xf>
    <xf numFmtId="0" fontId="30" fillId="10" borderId="58" xfId="50" applyFont="1" applyFill="1" applyBorder="1" applyAlignment="1">
      <alignment horizontal="center" vertical="center"/>
    </xf>
    <xf numFmtId="0" fontId="3" fillId="10" borderId="108" xfId="10" applyFont="1" applyFill="1" applyBorder="1" applyAlignment="1">
      <alignment horizontal="center" vertical="center" wrapText="1"/>
    </xf>
    <xf numFmtId="0" fontId="3" fillId="10" borderId="109" xfId="10" applyFont="1" applyFill="1" applyBorder="1" applyAlignment="1">
      <alignment horizontal="center" vertical="center" wrapText="1"/>
    </xf>
    <xf numFmtId="0" fontId="3" fillId="10" borderId="110" xfId="11" applyFont="1" applyFill="1" applyBorder="1" applyAlignment="1">
      <alignment horizontal="center" vertical="center" wrapText="1"/>
    </xf>
    <xf numFmtId="0" fontId="3" fillId="10" borderId="111" xfId="13" applyFont="1" applyFill="1" applyBorder="1" applyAlignment="1">
      <alignment horizontal="center" vertical="center" wrapText="1"/>
    </xf>
    <xf numFmtId="0" fontId="3" fillId="10" borderId="112" xfId="13" applyFont="1" applyFill="1" applyBorder="1" applyAlignment="1">
      <alignment horizontal="center" vertical="center" wrapText="1"/>
    </xf>
    <xf numFmtId="0" fontId="3" fillId="10" borderId="113" xfId="14" applyFont="1" applyFill="1" applyBorder="1" applyAlignment="1">
      <alignment horizontal="center" vertical="center" wrapText="1"/>
    </xf>
    <xf numFmtId="168" fontId="32" fillId="2" borderId="63" xfId="45" applyNumberFormat="1" applyFont="1" applyFill="1" applyBorder="1" applyAlignment="1">
      <alignment horizontal="right" vertical="top"/>
    </xf>
    <xf numFmtId="168" fontId="32" fillId="2" borderId="66" xfId="45" applyNumberFormat="1" applyFont="1" applyFill="1" applyBorder="1" applyAlignment="1">
      <alignment horizontal="right" vertical="top"/>
    </xf>
    <xf numFmtId="168" fontId="32" fillId="2" borderId="69" xfId="45" applyNumberFormat="1" applyFont="1" applyFill="1" applyBorder="1" applyAlignment="1">
      <alignment horizontal="right" vertical="top"/>
    </xf>
    <xf numFmtId="168" fontId="32" fillId="2" borderId="64" xfId="45" applyNumberFormat="1" applyFont="1" applyFill="1" applyBorder="1" applyAlignment="1">
      <alignment horizontal="right" vertical="top"/>
    </xf>
    <xf numFmtId="168" fontId="32" fillId="2" borderId="67" xfId="45" applyNumberFormat="1" applyFont="1" applyFill="1" applyBorder="1" applyAlignment="1">
      <alignment horizontal="right" vertical="top"/>
    </xf>
    <xf numFmtId="168" fontId="32" fillId="2" borderId="70" xfId="45" applyNumberFormat="1" applyFont="1" applyFill="1" applyBorder="1" applyAlignment="1">
      <alignment horizontal="right" vertical="top"/>
    </xf>
    <xf numFmtId="0" fontId="3" fillId="10" borderId="114" xfId="10" applyFont="1" applyFill="1" applyBorder="1" applyAlignment="1">
      <alignment horizontal="center" vertical="center" wrapText="1"/>
    </xf>
    <xf numFmtId="0" fontId="3" fillId="10" borderId="115" xfId="10" applyFont="1" applyFill="1" applyBorder="1" applyAlignment="1">
      <alignment horizontal="center" vertical="center" wrapText="1"/>
    </xf>
    <xf numFmtId="0" fontId="3" fillId="10" borderId="116" xfId="9" applyFont="1" applyFill="1" applyBorder="1" applyAlignment="1">
      <alignment horizontal="center" vertical="center" wrapText="1"/>
    </xf>
    <xf numFmtId="0" fontId="3" fillId="10" borderId="106" xfId="9" applyFont="1" applyFill="1" applyBorder="1" applyAlignment="1">
      <alignment horizontal="center" vertical="center" wrapText="1"/>
    </xf>
    <xf numFmtId="0" fontId="3" fillId="10" borderId="3" xfId="3" applyFont="1" applyFill="1" applyBorder="1" applyAlignment="1">
      <alignment horizontal="left" vertical="center" wrapText="1"/>
    </xf>
    <xf numFmtId="0" fontId="30" fillId="10" borderId="117" xfId="50" applyFont="1" applyFill="1" applyBorder="1" applyAlignment="1">
      <alignment horizontal="center" vertical="center"/>
    </xf>
    <xf numFmtId="0" fontId="30" fillId="10" borderId="118" xfId="50" applyFont="1" applyFill="1" applyBorder="1" applyAlignment="1">
      <alignment horizontal="center" vertical="center"/>
    </xf>
    <xf numFmtId="0" fontId="32" fillId="10" borderId="119" xfId="50" applyFont="1" applyFill="1" applyBorder="1" applyAlignment="1">
      <alignment horizontal="center" wrapText="1"/>
    </xf>
    <xf numFmtId="0" fontId="30" fillId="10" borderId="120" xfId="50" applyFont="1" applyFill="1" applyBorder="1" applyAlignment="1">
      <alignment horizontal="center" vertical="center"/>
    </xf>
    <xf numFmtId="0" fontId="32" fillId="10" borderId="121" xfId="50" applyFont="1" applyFill="1" applyBorder="1" applyAlignment="1">
      <alignment horizontal="center" wrapText="1"/>
    </xf>
    <xf numFmtId="0" fontId="32" fillId="10" borderId="122" xfId="50" applyFont="1" applyFill="1" applyBorder="1" applyAlignment="1">
      <alignment horizontal="center" wrapText="1"/>
    </xf>
    <xf numFmtId="0" fontId="32" fillId="10" borderId="123" xfId="50" applyFont="1" applyFill="1" applyBorder="1" applyAlignment="1">
      <alignment horizontal="center" wrapText="1"/>
    </xf>
    <xf numFmtId="167" fontId="32" fillId="2" borderId="63" xfId="50" applyNumberFormat="1" applyFont="1" applyBorder="1" applyAlignment="1">
      <alignment horizontal="right" vertical="top"/>
    </xf>
    <xf numFmtId="167" fontId="32" fillId="2" borderId="64" xfId="50" applyNumberFormat="1" applyFont="1" applyBorder="1" applyAlignment="1">
      <alignment horizontal="right" vertical="top"/>
    </xf>
    <xf numFmtId="167" fontId="32" fillId="2" borderId="67" xfId="50" applyNumberFormat="1" applyFont="1" applyBorder="1" applyAlignment="1">
      <alignment horizontal="right" vertical="top"/>
    </xf>
    <xf numFmtId="167" fontId="32" fillId="2" borderId="69" xfId="50" applyNumberFormat="1" applyFont="1" applyBorder="1" applyAlignment="1">
      <alignment horizontal="right" vertical="top"/>
    </xf>
    <xf numFmtId="167" fontId="32" fillId="2" borderId="70" xfId="50" applyNumberFormat="1" applyFont="1" applyBorder="1" applyAlignment="1">
      <alignment horizontal="right" vertical="top"/>
    </xf>
  </cellXfs>
  <cellStyles count="61">
    <cellStyle name="40% - Èmfasi1 2" xfId="59"/>
    <cellStyle name="Èmfasi1" xfId="49" builtinId="29"/>
    <cellStyle name="Èmfasi1 2" xfId="52"/>
    <cellStyle name="Euro" xfId="57"/>
    <cellStyle name="Normal" xfId="0" builtinId="0"/>
    <cellStyle name="Normal 2" xfId="53"/>
    <cellStyle name="Normal_310" xfId="60"/>
    <cellStyle name="Normal_Gràfics" xfId="51"/>
    <cellStyle name="Normal_Taules" xfId="50"/>
    <cellStyle name="Percentatge" xfId="45" builtinId="5"/>
    <cellStyle name="Percentatge 2" xfId="58"/>
    <cellStyle name="Resultat" xfId="48" builtinId="21"/>
    <cellStyle name="style1406633324301" xfId="1"/>
    <cellStyle name="style1406633324323" xfId="2"/>
    <cellStyle name="style1406633324340" xfId="3"/>
    <cellStyle name="style1406633324360" xfId="4"/>
    <cellStyle name="style1406633324379" xfId="5"/>
    <cellStyle name="style1406633324400" xfId="6"/>
    <cellStyle name="style1406633324419" xfId="7"/>
    <cellStyle name="style1406633324439" xfId="8"/>
    <cellStyle name="style1406633324457" xfId="9"/>
    <cellStyle name="style1406633324475" xfId="10"/>
    <cellStyle name="style1406633324493" xfId="11"/>
    <cellStyle name="style1406633324513" xfId="12"/>
    <cellStyle name="style1406633324532" xfId="13"/>
    <cellStyle name="style1406633324551" xfId="14"/>
    <cellStyle name="style1406633324569" xfId="15"/>
    <cellStyle name="style1406633324584" xfId="16"/>
    <cellStyle name="style1406633324598" xfId="17"/>
    <cellStyle name="style1406633324613" xfId="18"/>
    <cellStyle name="style1406633324631" xfId="19"/>
    <cellStyle name="style1406633324650" xfId="20"/>
    <cellStyle name="style1406633324664" xfId="21"/>
    <cellStyle name="style1406633324682" xfId="22"/>
    <cellStyle name="style1406633324701" xfId="23"/>
    <cellStyle name="style1406633324719" xfId="24"/>
    <cellStyle name="style1406633324734" xfId="25"/>
    <cellStyle name="style1406633324752" xfId="26"/>
    <cellStyle name="style1406633324771" xfId="27"/>
    <cellStyle name="style1406633324789" xfId="28"/>
    <cellStyle name="style1406633324803" xfId="29"/>
    <cellStyle name="style1406633324843" xfId="30"/>
    <cellStyle name="style1406633324862" xfId="31"/>
    <cellStyle name="style1406633324876" xfId="32"/>
    <cellStyle name="style1406633325060" xfId="33"/>
    <cellStyle name="style1406633325075" xfId="34"/>
    <cellStyle name="style1406633325089" xfId="35"/>
    <cellStyle name="style1406633325103" xfId="36"/>
    <cellStyle name="style1406633325118" xfId="37"/>
    <cellStyle name="style1406633325133" xfId="38"/>
    <cellStyle name="style1406633325150" xfId="39"/>
    <cellStyle name="style1406633325166" xfId="40"/>
    <cellStyle name="style1406633325186" xfId="41"/>
    <cellStyle name="style1406633325237" xfId="42"/>
    <cellStyle name="style1406633325273" xfId="43"/>
    <cellStyle name="style1406633325289" xfId="44"/>
    <cellStyle name="Títol 2" xfId="46" builtinId="17"/>
    <cellStyle name="Títol 2 2" xfId="55"/>
    <cellStyle name="Títol 3" xfId="47" builtinId="18"/>
    <cellStyle name="Títol 3 2" xfId="54"/>
    <cellStyle name="Títol 4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20353145607491591"/>
          <c:w val="0.63038240740740747"/>
          <c:h val="0.63781750000000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'Resum '!$Y$13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'!$X$14:$X$16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'!$Y$14:$Y$16</c:f>
              <c:numCache>
                <c:formatCode>###0.0%</c:formatCode>
                <c:ptCount val="3"/>
                <c:pt idx="0">
                  <c:v>0.73913043478260876</c:v>
                </c:pt>
                <c:pt idx="1">
                  <c:v>1</c:v>
                </c:pt>
                <c:pt idx="2">
                  <c:v>0.66666666666666674</c:v>
                </c:pt>
              </c:numCache>
            </c:numRef>
          </c:val>
        </c:ser>
        <c:ser>
          <c:idx val="0"/>
          <c:order val="1"/>
          <c:tx>
            <c:strRef>
              <c:f>'Resum '!$Z$13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'!$X$14:$X$16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'!$Z$14:$Z$16</c:f>
              <c:numCache>
                <c:formatCode>###0.0%</c:formatCode>
                <c:ptCount val="3"/>
                <c:pt idx="0">
                  <c:v>0.18478260869565219</c:v>
                </c:pt>
                <c:pt idx="1">
                  <c:v>0</c:v>
                </c:pt>
                <c:pt idx="2">
                  <c:v>0.2121212121212121</c:v>
                </c:pt>
              </c:numCache>
            </c:numRef>
          </c:val>
        </c:ser>
        <c:ser>
          <c:idx val="2"/>
          <c:order val="2"/>
          <c:tx>
            <c:strRef>
              <c:f>'Resum '!$AA$13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'!$X$14:$X$16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'!$AA$14:$AA$16</c:f>
              <c:numCache>
                <c:formatCode>###0.0%</c:formatCode>
                <c:ptCount val="3"/>
                <c:pt idx="0">
                  <c:v>7.6086956521739135E-2</c:v>
                </c:pt>
                <c:pt idx="1">
                  <c:v>0</c:v>
                </c:pt>
                <c:pt idx="2">
                  <c:v>0.12121212121212122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11782528"/>
        <c:axId val="111792512"/>
      </c:barChart>
      <c:catAx>
        <c:axId val="11178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11792512"/>
        <c:crosses val="autoZero"/>
        <c:auto val="1"/>
        <c:lblAlgn val="ctr"/>
        <c:lblOffset val="100"/>
        <c:noMultiLvlLbl val="0"/>
      </c:catAx>
      <c:valAx>
        <c:axId val="11179251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11782528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Gràfics!$O$55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Gràfics!$N$56:$N$58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Gràfics!$O$56:$O$58</c:f>
              <c:numCache>
                <c:formatCode>###0.0%</c:formatCode>
                <c:ptCount val="3"/>
                <c:pt idx="0">
                  <c:v>0.73913043478260876</c:v>
                </c:pt>
                <c:pt idx="1">
                  <c:v>1</c:v>
                </c:pt>
                <c:pt idx="2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Gràfics!$P$55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Gràfics!$N$56:$N$58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Gràfics!$P$56:$P$58</c:f>
              <c:numCache>
                <c:formatCode>###0.0%</c:formatCode>
                <c:ptCount val="3"/>
                <c:pt idx="0">
                  <c:v>0.18478260869565219</c:v>
                </c:pt>
                <c:pt idx="1">
                  <c:v>0</c:v>
                </c:pt>
                <c:pt idx="2">
                  <c:v>0.2121212121212121</c:v>
                </c:pt>
              </c:numCache>
            </c:numRef>
          </c:val>
        </c:ser>
        <c:ser>
          <c:idx val="2"/>
          <c:order val="2"/>
          <c:tx>
            <c:strRef>
              <c:f>Gràfics!$Q$55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Gràfics!$N$56:$N$58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Gràfics!$Q$56:$Q$58</c:f>
              <c:numCache>
                <c:formatCode>###0.0%</c:formatCode>
                <c:ptCount val="3"/>
                <c:pt idx="0">
                  <c:v>7.6086956521739135E-2</c:v>
                </c:pt>
                <c:pt idx="1">
                  <c:v>0</c:v>
                </c:pt>
                <c:pt idx="2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25984"/>
        <c:axId val="112456448"/>
        <c:axId val="0"/>
      </c:bar3DChart>
      <c:catAx>
        <c:axId val="11242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56448"/>
        <c:crosses val="autoZero"/>
        <c:auto val="1"/>
        <c:lblAlgn val="ctr"/>
        <c:lblOffset val="100"/>
        <c:noMultiLvlLbl val="0"/>
      </c:catAx>
      <c:valAx>
        <c:axId val="1124564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425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Gràfics!$O$82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Gràfics!$N$83:$N$85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Gràfics!$O$83:$O$85</c:f>
              <c:numCache>
                <c:formatCode>###0.0%</c:formatCode>
                <c:ptCount val="3"/>
                <c:pt idx="0">
                  <c:v>0.70588235294117652</c:v>
                </c:pt>
                <c:pt idx="1">
                  <c:v>0.93333333333333324</c:v>
                </c:pt>
                <c:pt idx="2">
                  <c:v>0.82758620689655171</c:v>
                </c:pt>
              </c:numCache>
            </c:numRef>
          </c:val>
        </c:ser>
        <c:ser>
          <c:idx val="1"/>
          <c:order val="1"/>
          <c:tx>
            <c:strRef>
              <c:f>Gràfics!$P$82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Gràfics!$N$83:$N$85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Gràfics!$P$83:$P$85</c:f>
              <c:numCache>
                <c:formatCode>###0.0%</c:formatCode>
                <c:ptCount val="3"/>
                <c:pt idx="0">
                  <c:v>0.29411764705882354</c:v>
                </c:pt>
                <c:pt idx="1">
                  <c:v>6.6666666666666666E-2</c:v>
                </c:pt>
                <c:pt idx="2">
                  <c:v>0.17241379310344829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356800"/>
        <c:axId val="117440512"/>
        <c:axId val="0"/>
      </c:bar3DChart>
      <c:catAx>
        <c:axId val="11735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40512"/>
        <c:crosses val="autoZero"/>
        <c:auto val="1"/>
        <c:lblAlgn val="ctr"/>
        <c:lblOffset val="100"/>
        <c:noMultiLvlLbl val="0"/>
      </c:catAx>
      <c:valAx>
        <c:axId val="117440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7356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Gràfics!$O$105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Gràfics!$O$106:$O$108</c:f>
              <c:numCache>
                <c:formatCode>###0.0%</c:formatCode>
                <c:ptCount val="3"/>
                <c:pt idx="0">
                  <c:v>0.62352941176470589</c:v>
                </c:pt>
                <c:pt idx="1">
                  <c:v>0.8666666666666667</c:v>
                </c:pt>
                <c:pt idx="2">
                  <c:v>0.65517241379310354</c:v>
                </c:pt>
              </c:numCache>
            </c:numRef>
          </c:val>
        </c:ser>
        <c:ser>
          <c:idx val="1"/>
          <c:order val="1"/>
          <c:tx>
            <c:strRef>
              <c:f>Gràfics!$P$105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Gràfics!$P$106:$P$108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0.17241379310344829</c:v>
                </c:pt>
              </c:numCache>
            </c:numRef>
          </c:val>
        </c:ser>
        <c:ser>
          <c:idx val="2"/>
          <c:order val="2"/>
          <c:tx>
            <c:strRef>
              <c:f>Gràfics!$Q$105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Gràfics!$Q$106:$Q$108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0.13333333333333333</c:v>
                </c:pt>
                <c:pt idx="2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Gràfics!$R$105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Gràfics!$R$106:$R$108</c:f>
              <c:numCache>
                <c:formatCode>###0.0%</c:formatCode>
                <c:ptCount val="3"/>
                <c:pt idx="0">
                  <c:v>8.2352941176470573E-2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Gràfics!$S$105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Gràfics!$S$106:$S$108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ser>
          <c:idx val="5"/>
          <c:order val="5"/>
          <c:tx>
            <c:strRef>
              <c:f>Gràfics!$T$105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Gràfics!$N$106:$N$108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Gràfics!$T$106:$T$108</c:f>
              <c:numCache>
                <c:formatCode>###0.0%</c:formatCode>
                <c:ptCount val="3"/>
                <c:pt idx="0">
                  <c:v>0.14117647058823529</c:v>
                </c:pt>
                <c:pt idx="1">
                  <c:v>0</c:v>
                </c:pt>
                <c:pt idx="2">
                  <c:v>0.10344827586206896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15776"/>
        <c:axId val="117567488"/>
        <c:axId val="0"/>
      </c:bar3DChart>
      <c:catAx>
        <c:axId val="11751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67488"/>
        <c:crosses val="autoZero"/>
        <c:auto val="1"/>
        <c:lblAlgn val="ctr"/>
        <c:lblOffset val="100"/>
        <c:noMultiLvlLbl val="0"/>
      </c:catAx>
      <c:valAx>
        <c:axId val="1175674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515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Gràfics!$P$123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Gràfics!$P$124:$P$126</c:f>
              <c:numCache>
                <c:formatCode>###0.0%</c:formatCode>
                <c:ptCount val="3"/>
                <c:pt idx="0">
                  <c:v>0.49411764705882355</c:v>
                </c:pt>
                <c:pt idx="1">
                  <c:v>0.6</c:v>
                </c:pt>
                <c:pt idx="2">
                  <c:v>0.37931034482758619</c:v>
                </c:pt>
              </c:numCache>
            </c:numRef>
          </c:val>
        </c:ser>
        <c:ser>
          <c:idx val="1"/>
          <c:order val="1"/>
          <c:tx>
            <c:strRef>
              <c:f>Gràfics!$Q$123</c:f>
              <c:strCache>
                <c:ptCount val="1"/>
                <c:pt idx="0">
                  <c:v>Anuncis de premsa</c:v>
                </c:pt>
              </c:strCache>
            </c:strRef>
          </c:tx>
          <c:invertIfNegative val="0"/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Gràfics!$Q$124:$Q$126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Gràfics!$R$123</c:f>
              <c:strCache>
                <c:ptCount val="1"/>
                <c:pt idx="0">
                  <c:v>Oposició/concurs 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Gràfics!$R$124:$R$126</c:f>
              <c:numCache>
                <c:formatCode>###0.0%</c:formatCode>
                <c:ptCount val="3"/>
                <c:pt idx="0">
                  <c:v>0</c:v>
                </c:pt>
                <c:pt idx="1">
                  <c:v>0.13333333333333333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Gràfics!$S$123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Gràfics!$S$124:$S$126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Gràfics!$T$123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Gràfics!$T$124:$T$126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0.13333333333333333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Gràfics!$U$123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Gràfics!$U$124:$U$126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Gràfics!$V$123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Gràfics!$V$124:$V$126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0.27586206896551724</c:v>
                </c:pt>
              </c:numCache>
            </c:numRef>
          </c:val>
        </c:ser>
        <c:ser>
          <c:idx val="7"/>
          <c:order val="7"/>
          <c:tx>
            <c:strRef>
              <c:f>Gràfics!$W$123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Gràfics!$W$124:$W$126</c:f>
              <c:numCache>
                <c:formatCode>###0.0%</c:formatCode>
                <c:ptCount val="3"/>
                <c:pt idx="0">
                  <c:v>0.15294117647058825</c:v>
                </c:pt>
                <c:pt idx="1">
                  <c:v>6.6666666666666666E-2</c:v>
                </c:pt>
                <c:pt idx="2">
                  <c:v>0.10344827586206896</c:v>
                </c:pt>
              </c:numCache>
            </c:numRef>
          </c:val>
        </c:ser>
        <c:ser>
          <c:idx val="8"/>
          <c:order val="8"/>
          <c:tx>
            <c:strRef>
              <c:f>Gràfics!$X$123</c:f>
              <c:strCache>
                <c:ptCount val="1"/>
                <c:pt idx="0">
                  <c:v>ETT</c:v>
                </c:pt>
              </c:strCache>
            </c:strRef>
          </c:tx>
          <c:invertIfNegative val="0"/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Gràfics!$X$124:$X$126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Gràfics!$Y$123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Gràfics!$Y$124:$Y$126</c:f>
              <c:numCache>
                <c:formatCode>###0.0%</c:formatCode>
                <c:ptCount val="3"/>
                <c:pt idx="0">
                  <c:v>8.2352941176470573E-2</c:v>
                </c:pt>
                <c:pt idx="1">
                  <c:v>6.6666666666666666E-2</c:v>
                </c:pt>
                <c:pt idx="2">
                  <c:v>0.20689655172413793</c:v>
                </c:pt>
              </c:numCache>
            </c:numRef>
          </c:val>
        </c:ser>
        <c:ser>
          <c:idx val="10"/>
          <c:order val="10"/>
          <c:tx>
            <c:strRef>
              <c:f>Gràfics!$Z$123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Gràfics!$O$124:$O$126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Gràfics!$Z$124:$Z$126</c:f>
              <c:numCache>
                <c:formatCode>###0.0%</c:formatCode>
                <c:ptCount val="3"/>
                <c:pt idx="0">
                  <c:v>0.11764705882352942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47392"/>
        <c:axId val="124175104"/>
        <c:axId val="0"/>
      </c:bar3DChart>
      <c:catAx>
        <c:axId val="11794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75104"/>
        <c:crosses val="autoZero"/>
        <c:auto val="1"/>
        <c:lblAlgn val="ctr"/>
        <c:lblOffset val="100"/>
        <c:noMultiLvlLbl val="0"/>
      </c:catAx>
      <c:valAx>
        <c:axId val="1241751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9473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Gràfics!$O$151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Gràfics!$N$152:$N$154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Gràfics!$O$152:$O$154</c:f>
              <c:numCache>
                <c:formatCode>###0.0%</c:formatCode>
                <c:ptCount val="3"/>
                <c:pt idx="0">
                  <c:v>0.51800000000000002</c:v>
                </c:pt>
                <c:pt idx="1">
                  <c:v>0.73299999999999998</c:v>
                </c:pt>
                <c:pt idx="2">
                  <c:v>0.48299999999999998</c:v>
                </c:pt>
              </c:numCache>
            </c:numRef>
          </c:val>
        </c:ser>
        <c:ser>
          <c:idx val="1"/>
          <c:order val="1"/>
          <c:tx>
            <c:strRef>
              <c:f>Gràfics!$P$151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Gràfics!$N$152:$N$154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Gràfics!$P$152:$P$154</c:f>
              <c:numCache>
                <c:formatCode>###0.0%</c:formatCode>
                <c:ptCount val="3"/>
                <c:pt idx="0">
                  <c:v>0.16470588235294115</c:v>
                </c:pt>
                <c:pt idx="1">
                  <c:v>0.13333333333333333</c:v>
                </c:pt>
                <c:pt idx="2">
                  <c:v>0.10344827586206896</c:v>
                </c:pt>
              </c:numCache>
            </c:numRef>
          </c:val>
        </c:ser>
        <c:ser>
          <c:idx val="2"/>
          <c:order val="2"/>
          <c:tx>
            <c:strRef>
              <c:f>Gràfics!$Q$151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Gràfics!$N$152:$N$154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Gràfics!$Q$152:$Q$154</c:f>
              <c:numCache>
                <c:formatCode>###0.0%</c:formatCode>
                <c:ptCount val="3"/>
                <c:pt idx="0">
                  <c:v>0.10588235294117647</c:v>
                </c:pt>
                <c:pt idx="1">
                  <c:v>0</c:v>
                </c:pt>
                <c:pt idx="2">
                  <c:v>0.13793103448275862</c:v>
                </c:pt>
              </c:numCache>
            </c:numRef>
          </c:val>
        </c:ser>
        <c:ser>
          <c:idx val="3"/>
          <c:order val="3"/>
          <c:tx>
            <c:strRef>
              <c:f>Gràfics!$R$151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Gràfics!$N$152:$N$154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Gràfics!$R$152:$R$154</c:f>
              <c:numCache>
                <c:formatCode>###0.0%</c:formatCode>
                <c:ptCount val="3"/>
                <c:pt idx="0">
                  <c:v>0.2</c:v>
                </c:pt>
                <c:pt idx="1">
                  <c:v>0.13333333333333333</c:v>
                </c:pt>
                <c:pt idx="2">
                  <c:v>0.17241379310344829</c:v>
                </c:pt>
              </c:numCache>
            </c:numRef>
          </c:val>
        </c:ser>
        <c:ser>
          <c:idx val="4"/>
          <c:order val="4"/>
          <c:tx>
            <c:strRef>
              <c:f>Gràfics!$S$151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Gràfics!$N$152:$N$154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Gràfics!$S$152:$S$154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0.10344827586206896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21824"/>
        <c:axId val="125440000"/>
        <c:axId val="0"/>
      </c:bar3DChart>
      <c:catAx>
        <c:axId val="12542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40000"/>
        <c:crosses val="autoZero"/>
        <c:auto val="1"/>
        <c:lblAlgn val="ctr"/>
        <c:lblOffset val="100"/>
        <c:noMultiLvlLbl val="0"/>
      </c:catAx>
      <c:valAx>
        <c:axId val="1254400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5421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Gràfics!$T$185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Gràfics!$U$185:$Z$185</c:f>
              <c:numCache>
                <c:formatCode>###0.0%</c:formatCode>
                <c:ptCount val="6"/>
                <c:pt idx="0">
                  <c:v>0.58823529411764708</c:v>
                </c:pt>
                <c:pt idx="1">
                  <c:v>1.1764705882352941E-2</c:v>
                </c:pt>
                <c:pt idx="2">
                  <c:v>7.0588235294117646E-2</c:v>
                </c:pt>
                <c:pt idx="3">
                  <c:v>4.7058823529411764E-2</c:v>
                </c:pt>
                <c:pt idx="4">
                  <c:v>4.7058823529411764E-2</c:v>
                </c:pt>
                <c:pt idx="5">
                  <c:v>0.23529411764705882</c:v>
                </c:pt>
              </c:numCache>
            </c:numRef>
          </c:val>
        </c:ser>
        <c:ser>
          <c:idx val="1"/>
          <c:order val="1"/>
          <c:tx>
            <c:strRef>
              <c:f>Gràfics!$T$186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Gràfics!$U$186:$Z$186</c:f>
              <c:numCache>
                <c:formatCode>###0.0%</c:formatCode>
                <c:ptCount val="6"/>
                <c:pt idx="0">
                  <c:v>0.46666666666666667</c:v>
                </c:pt>
                <c:pt idx="1">
                  <c:v>0.13333333333333333</c:v>
                </c:pt>
                <c:pt idx="2">
                  <c:v>0.33333333333333331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Gràfics!$T$187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Gràfics!$U$187:$Z$187</c:f>
              <c:numCache>
                <c:formatCode>###0.0%</c:formatCode>
                <c:ptCount val="6"/>
                <c:pt idx="0">
                  <c:v>0.51724137931034486</c:v>
                </c:pt>
                <c:pt idx="1">
                  <c:v>3.4482758620689655E-2</c:v>
                </c:pt>
                <c:pt idx="2">
                  <c:v>0.10344827586206896</c:v>
                </c:pt>
                <c:pt idx="3">
                  <c:v>6.8965517241379309E-2</c:v>
                </c:pt>
                <c:pt idx="4">
                  <c:v>0.13793103448275862</c:v>
                </c:pt>
                <c:pt idx="5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75456"/>
        <c:axId val="125997440"/>
        <c:axId val="0"/>
      </c:bar3DChart>
      <c:catAx>
        <c:axId val="12547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97440"/>
        <c:crosses val="autoZero"/>
        <c:auto val="1"/>
        <c:lblAlgn val="ctr"/>
        <c:lblOffset val="100"/>
        <c:noMultiLvlLbl val="0"/>
      </c:catAx>
      <c:valAx>
        <c:axId val="1259974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5475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Gràfics!$O$202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Gràfics!$N$203:$N$205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Gràfics!$O$203:$O$205</c:f>
              <c:numCache>
                <c:formatCode>###0.0%</c:formatCode>
                <c:ptCount val="3"/>
                <c:pt idx="0">
                  <c:v>0.4</c:v>
                </c:pt>
                <c:pt idx="1">
                  <c:v>0.8</c:v>
                </c:pt>
                <c:pt idx="2">
                  <c:v>0.35714285714285715</c:v>
                </c:pt>
              </c:numCache>
            </c:numRef>
          </c:val>
        </c:ser>
        <c:ser>
          <c:idx val="1"/>
          <c:order val="1"/>
          <c:tx>
            <c:strRef>
              <c:f>Gràfics!$P$202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Gràfics!$N$203:$N$205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Gràfics!$P$203:$P$205</c:f>
              <c:numCache>
                <c:formatCode>###0.0%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Gràfics!$Q$202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Gràfics!$N$203:$N$205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Gràfics!$Q$203:$Q$205</c:f>
              <c:numCache>
                <c:formatCode>###0.0%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</c:numCache>
            </c:numRef>
          </c:val>
        </c:ser>
        <c:ser>
          <c:idx val="3"/>
          <c:order val="3"/>
          <c:tx>
            <c:strRef>
              <c:f>Gràfics!$R$202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Gràfics!$N$203:$N$205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Gràfics!$R$203:$R$205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Gràfics!$S$202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Gràfics!$N$203:$N$205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Gràfics!$S$203:$S$205</c:f>
              <c:numCache>
                <c:formatCode>###0.0%</c:formatCode>
                <c:ptCount val="3"/>
                <c:pt idx="0">
                  <c:v>4.7058823529411764E-2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34976"/>
        <c:axId val="127536512"/>
        <c:axId val="0"/>
      </c:bar3DChart>
      <c:catAx>
        <c:axId val="1275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36512"/>
        <c:crosses val="autoZero"/>
        <c:auto val="1"/>
        <c:lblAlgn val="ctr"/>
        <c:lblOffset val="100"/>
        <c:noMultiLvlLbl val="0"/>
      </c:catAx>
      <c:valAx>
        <c:axId val="127536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7534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Gràfics!$O$229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Gràfics!$N$230:$N$232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Gràfics!$O$230:$O$232</c:f>
              <c:numCache>
                <c:formatCode>###0.0%</c:formatCode>
                <c:ptCount val="3"/>
                <c:pt idx="0">
                  <c:v>0.17499999999999999</c:v>
                </c:pt>
                <c:pt idx="1">
                  <c:v>6.6666666666666666E-2</c:v>
                </c:pt>
                <c:pt idx="2">
                  <c:v>0.17241379310344829</c:v>
                </c:pt>
              </c:numCache>
            </c:numRef>
          </c:val>
        </c:ser>
        <c:ser>
          <c:idx val="1"/>
          <c:order val="1"/>
          <c:tx>
            <c:strRef>
              <c:f>Gràfics!$P$229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Gràfics!$N$230:$N$232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Gràfics!$P$230:$P$232</c:f>
              <c:numCache>
                <c:formatCode>###0.0%</c:formatCode>
                <c:ptCount val="3"/>
                <c:pt idx="0">
                  <c:v>0.82499999999999996</c:v>
                </c:pt>
                <c:pt idx="1">
                  <c:v>0.93333333333333324</c:v>
                </c:pt>
                <c:pt idx="2">
                  <c:v>0.82758620689655171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9344"/>
        <c:axId val="128490880"/>
        <c:axId val="0"/>
      </c:bar3DChart>
      <c:catAx>
        <c:axId val="12848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90880"/>
        <c:crosses val="autoZero"/>
        <c:auto val="1"/>
        <c:lblAlgn val="ctr"/>
        <c:lblOffset val="100"/>
        <c:noMultiLvlLbl val="0"/>
      </c:catAx>
      <c:valAx>
        <c:axId val="1284908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8489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Gràfics!$P$257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Gràfics!$O$258:$O$260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Gràfics!$P$258:$P$260</c:f>
              <c:numCache>
                <c:formatCode>###0.0%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Gràfics!$Q$257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Gràfics!$O$258:$O$260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Gràfics!$Q$258:$Q$260</c:f>
              <c:numCache>
                <c:formatCode>###0.0%</c:formatCode>
                <c:ptCount val="3"/>
                <c:pt idx="0">
                  <c:v>0.41176470588235298</c:v>
                </c:pt>
                <c:pt idx="1">
                  <c:v>1</c:v>
                </c:pt>
                <c:pt idx="2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Gràfics!$R$257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Gràfics!$O$258:$O$260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Gràfics!$R$258:$R$260</c:f>
              <c:numCache>
                <c:formatCode>###0.0%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0.35714285714285715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809216"/>
        <c:axId val="128827392"/>
        <c:axId val="0"/>
      </c:bar3DChart>
      <c:catAx>
        <c:axId val="1288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27392"/>
        <c:crosses val="autoZero"/>
        <c:auto val="1"/>
        <c:lblAlgn val="ctr"/>
        <c:lblOffset val="100"/>
        <c:noMultiLvlLbl val="0"/>
      </c:catAx>
      <c:valAx>
        <c:axId val="12882739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8809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Gràfics!$P$272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Gràfics!$O$273:$O$275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Gràfics!$P$273:$P$275</c:f>
              <c:numCache>
                <c:formatCode>###0.0%</c:formatCode>
                <c:ptCount val="3"/>
                <c:pt idx="0">
                  <c:v>7.0588235294117646E-2</c:v>
                </c:pt>
                <c:pt idx="1">
                  <c:v>0.42857142857142855</c:v>
                </c:pt>
                <c:pt idx="2">
                  <c:v>0.10344827586206896</c:v>
                </c:pt>
              </c:numCache>
            </c:numRef>
          </c:val>
        </c:ser>
        <c:ser>
          <c:idx val="1"/>
          <c:order val="1"/>
          <c:tx>
            <c:strRef>
              <c:f>Gràfics!$Q$272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Gràfics!$O$273:$O$275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Gràfics!$Q$273:$Q$275</c:f>
              <c:numCache>
                <c:formatCode>###0.0%</c:formatCode>
                <c:ptCount val="3"/>
                <c:pt idx="0">
                  <c:v>0.92941176470588227</c:v>
                </c:pt>
                <c:pt idx="1">
                  <c:v>0.57142857142857151</c:v>
                </c:pt>
                <c:pt idx="2">
                  <c:v>0.89655172413793105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91456"/>
        <c:axId val="129092992"/>
        <c:axId val="0"/>
      </c:bar3DChart>
      <c:catAx>
        <c:axId val="1290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92992"/>
        <c:crosses val="autoZero"/>
        <c:auto val="1"/>
        <c:lblAlgn val="ctr"/>
        <c:lblOffset val="100"/>
        <c:noMultiLvlLbl val="0"/>
      </c:catAx>
      <c:valAx>
        <c:axId val="1290929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909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807407407407407"/>
          <c:y val="0.22560138888888889"/>
          <c:w val="0.71605555555555556"/>
          <c:h val="0.63726749999999999"/>
        </c:manualLayout>
      </c:layout>
      <c:barChart>
        <c:barDir val="col"/>
        <c:grouping val="clustered"/>
        <c:varyColors val="1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'!$Y$31:$Y$33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'!$Z$31:$Z$33</c:f>
              <c:numCache>
                <c:formatCode>###0.0%</c:formatCode>
                <c:ptCount val="3"/>
                <c:pt idx="0">
                  <c:v>0.58799999999999997</c:v>
                </c:pt>
                <c:pt idx="1">
                  <c:v>0.46700000000000003</c:v>
                </c:pt>
                <c:pt idx="2">
                  <c:v>0.51700000000000002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14912"/>
        <c:axId val="111820800"/>
      </c:barChart>
      <c:catAx>
        <c:axId val="11181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820800"/>
        <c:crosses val="autoZero"/>
        <c:auto val="1"/>
        <c:lblAlgn val="ctr"/>
        <c:lblOffset val="100"/>
        <c:noMultiLvlLbl val="0"/>
      </c:catAx>
      <c:valAx>
        <c:axId val="111820800"/>
        <c:scaling>
          <c:orientation val="minMax"/>
          <c:max val="1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118149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9658355906904748"/>
          <c:y val="0.60796900208944959"/>
          <c:w val="1.0374629148469606E-2"/>
          <c:h val="1.230500674442591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Gràfics!$P$296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Gràfics!$P$297:$P$299</c:f>
              <c:numCache>
                <c:formatCode>###0.0%</c:formatCode>
                <c:ptCount val="3"/>
                <c:pt idx="0">
                  <c:v>0.77647058823529402</c:v>
                </c:pt>
                <c:pt idx="1">
                  <c:v>0.7857142857142857</c:v>
                </c:pt>
                <c:pt idx="2">
                  <c:v>0.75862068965517238</c:v>
                </c:pt>
              </c:numCache>
            </c:numRef>
          </c:val>
        </c:ser>
        <c:ser>
          <c:idx val="1"/>
          <c:order val="1"/>
          <c:tx>
            <c:strRef>
              <c:f>Gràfics!$Q$296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Gràfics!$Q$297:$Q$299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Gràfics!$R$296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Gràfics!$R$297:$R$299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Gràfics!$S$296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Gràfics!$S$297:$S$299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ser>
          <c:idx val="4"/>
          <c:order val="4"/>
          <c:tx>
            <c:strRef>
              <c:f>Gràfics!$T$296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Gràfics!$T$297:$T$299</c:f>
              <c:numCache>
                <c:formatCode>###0.0%</c:formatCode>
                <c:ptCount val="3"/>
                <c:pt idx="0">
                  <c:v>8.2352941176470573E-2</c:v>
                </c:pt>
                <c:pt idx="1">
                  <c:v>0.14285714285714288</c:v>
                </c:pt>
                <c:pt idx="2">
                  <c:v>0.10344827586206896</c:v>
                </c:pt>
              </c:numCache>
            </c:numRef>
          </c:val>
        </c:ser>
        <c:ser>
          <c:idx val="5"/>
          <c:order val="5"/>
          <c:tx>
            <c:strRef>
              <c:f>Gràfics!$U$296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Gràfics!$U$297:$U$299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ser>
          <c:idx val="6"/>
          <c:order val="6"/>
          <c:tx>
            <c:strRef>
              <c:f>Gràfics!$V$296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Gràfics!$O$297:$O$299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Gràfics!$V$297:$V$299</c:f>
              <c:numCache>
                <c:formatCode>###0.0%</c:formatCode>
                <c:ptCount val="3"/>
                <c:pt idx="0">
                  <c:v>0</c:v>
                </c:pt>
                <c:pt idx="1">
                  <c:v>7.1428571428571438E-2</c:v>
                </c:pt>
                <c:pt idx="2">
                  <c:v>3.4482758620689655E-2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00352"/>
        <c:axId val="132948352"/>
        <c:axId val="0"/>
      </c:bar3DChart>
      <c:catAx>
        <c:axId val="1329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48352"/>
        <c:crosses val="autoZero"/>
        <c:auto val="1"/>
        <c:lblAlgn val="ctr"/>
        <c:lblOffset val="100"/>
        <c:noMultiLvlLbl val="0"/>
      </c:catAx>
      <c:valAx>
        <c:axId val="132948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900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Gràfics!$O$319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Gràfics!$O$320:$O$322</c:f>
              <c:numCache>
                <c:formatCode>###0.0%</c:formatCode>
                <c:ptCount val="3"/>
                <c:pt idx="0">
                  <c:v>0.15294117647058825</c:v>
                </c:pt>
                <c:pt idx="1">
                  <c:v>7.6923076923076927E-2</c:v>
                </c:pt>
                <c:pt idx="2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Gràfics!$P$319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Gràfics!$P$320:$P$322</c:f>
              <c:numCache>
                <c:formatCode>###0.0%</c:formatCode>
                <c:ptCount val="3"/>
                <c:pt idx="0">
                  <c:v>0.16470588235294115</c:v>
                </c:pt>
                <c:pt idx="1">
                  <c:v>0</c:v>
                </c:pt>
                <c:pt idx="2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Gràfics!$Q$319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Gràfics!$Q$320:$Q$322</c:f>
              <c:numCache>
                <c:formatCode>###0.0%</c:formatCode>
                <c:ptCount val="3"/>
                <c:pt idx="0">
                  <c:v>0.11764705882352942</c:v>
                </c:pt>
                <c:pt idx="1">
                  <c:v>7.6923076923076927E-2</c:v>
                </c:pt>
                <c:pt idx="2">
                  <c:v>0.24</c:v>
                </c:pt>
              </c:numCache>
            </c:numRef>
          </c:val>
        </c:ser>
        <c:ser>
          <c:idx val="3"/>
          <c:order val="3"/>
          <c:tx>
            <c:strRef>
              <c:f>Gràfics!$R$319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Gràfics!$R$320:$R$322</c:f>
              <c:numCache>
                <c:formatCode>###0.0%</c:formatCode>
                <c:ptCount val="3"/>
                <c:pt idx="0">
                  <c:v>0.10588235294117647</c:v>
                </c:pt>
                <c:pt idx="1">
                  <c:v>7.6923076923076927E-2</c:v>
                </c:pt>
                <c:pt idx="2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Gràfics!$S$319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Gràfics!$S$320:$S$322</c:f>
              <c:numCache>
                <c:formatCode>###0.0%</c:formatCode>
                <c:ptCount val="3"/>
                <c:pt idx="0">
                  <c:v>0.23529411764705885</c:v>
                </c:pt>
                <c:pt idx="1">
                  <c:v>7.6923076923076927E-2</c:v>
                </c:pt>
                <c:pt idx="2">
                  <c:v>0.24</c:v>
                </c:pt>
              </c:numCache>
            </c:numRef>
          </c:val>
        </c:ser>
        <c:ser>
          <c:idx val="5"/>
          <c:order val="5"/>
          <c:tx>
            <c:strRef>
              <c:f>Gràfics!$T$319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Gràfics!$T$320:$T$322</c:f>
              <c:numCache>
                <c:formatCode>###0.0%</c:formatCode>
                <c:ptCount val="3"/>
                <c:pt idx="0">
                  <c:v>0.17647058823529413</c:v>
                </c:pt>
                <c:pt idx="1">
                  <c:v>0.15384615384615385</c:v>
                </c:pt>
                <c:pt idx="2">
                  <c:v>0.2</c:v>
                </c:pt>
              </c:numCache>
            </c:numRef>
          </c:val>
        </c:ser>
        <c:ser>
          <c:idx val="6"/>
          <c:order val="6"/>
          <c:tx>
            <c:strRef>
              <c:f>Gràfics!$U$319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Gràfics!$U$320:$U$322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0.30769230769230771</c:v>
                </c:pt>
                <c:pt idx="2">
                  <c:v>0.16</c:v>
                </c:pt>
              </c:numCache>
            </c:numRef>
          </c:val>
        </c:ser>
        <c:ser>
          <c:idx val="7"/>
          <c:order val="7"/>
          <c:tx>
            <c:strRef>
              <c:f>Gràfics!$V$319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Gràfics!$N$320:$N$322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Gràfics!$V$320:$V$322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0.23076923076923075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62816"/>
        <c:axId val="133364352"/>
        <c:axId val="0"/>
      </c:bar3DChart>
      <c:catAx>
        <c:axId val="13336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64352"/>
        <c:crosses val="autoZero"/>
        <c:auto val="1"/>
        <c:lblAlgn val="ctr"/>
        <c:lblOffset val="100"/>
        <c:noMultiLvlLbl val="0"/>
      </c:catAx>
      <c:valAx>
        <c:axId val="133364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362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Gràfics!$P$338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Gràfics!$P$339:$P$341</c:f>
              <c:numCache>
                <c:formatCode>###0.0%</c:formatCode>
                <c:ptCount val="3"/>
                <c:pt idx="0">
                  <c:v>0.4</c:v>
                </c:pt>
                <c:pt idx="1">
                  <c:v>0</c:v>
                </c:pt>
                <c:pt idx="2">
                  <c:v>0.20689655172413793</c:v>
                </c:pt>
              </c:numCache>
            </c:numRef>
          </c:val>
        </c:ser>
        <c:ser>
          <c:idx val="1"/>
          <c:order val="1"/>
          <c:tx>
            <c:strRef>
              <c:f>Gràfics!$Q$338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Gràfics!$Q$339:$Q$341</c:f>
              <c:numCache>
                <c:formatCode>###0.0%</c:formatCode>
                <c:ptCount val="3"/>
                <c:pt idx="0">
                  <c:v>0.27500000000000002</c:v>
                </c:pt>
                <c:pt idx="1">
                  <c:v>0.2</c:v>
                </c:pt>
                <c:pt idx="2">
                  <c:v>0.24137931034482757</c:v>
                </c:pt>
              </c:numCache>
            </c:numRef>
          </c:val>
        </c:ser>
        <c:ser>
          <c:idx val="2"/>
          <c:order val="2"/>
          <c:tx>
            <c:strRef>
              <c:f>Gràfics!$R$338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Gràfics!$R$339:$R$341</c:f>
              <c:numCache>
                <c:formatCode>###0.0%</c:formatCode>
                <c:ptCount val="3"/>
                <c:pt idx="0">
                  <c:v>0.125</c:v>
                </c:pt>
                <c:pt idx="1">
                  <c:v>0.26666666666666666</c:v>
                </c:pt>
                <c:pt idx="2">
                  <c:v>6.8965517241379309E-2</c:v>
                </c:pt>
              </c:numCache>
            </c:numRef>
          </c:val>
        </c:ser>
        <c:ser>
          <c:idx val="3"/>
          <c:order val="3"/>
          <c:tx>
            <c:strRef>
              <c:f>Gràfics!$S$338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Gràfics!$S$339:$S$341</c:f>
              <c:numCache>
                <c:formatCode>###0.0%</c:formatCode>
                <c:ptCount val="3"/>
                <c:pt idx="0">
                  <c:v>0.05</c:v>
                </c:pt>
                <c:pt idx="1">
                  <c:v>6.6666666666666666E-2</c:v>
                </c:pt>
                <c:pt idx="2">
                  <c:v>3.4482758620689655E-2</c:v>
                </c:pt>
              </c:numCache>
            </c:numRef>
          </c:val>
        </c:ser>
        <c:ser>
          <c:idx val="4"/>
          <c:order val="4"/>
          <c:tx>
            <c:strRef>
              <c:f>Gràfics!$T$338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Gràfics!$T$339:$T$341</c:f>
              <c:numCache>
                <c:formatCode>###0.0%</c:formatCode>
                <c:ptCount val="3"/>
                <c:pt idx="0">
                  <c:v>0.05</c:v>
                </c:pt>
                <c:pt idx="1">
                  <c:v>6.6666666666666666E-2</c:v>
                </c:pt>
                <c:pt idx="2">
                  <c:v>0.13793103448275862</c:v>
                </c:pt>
              </c:numCache>
            </c:numRef>
          </c:val>
        </c:ser>
        <c:ser>
          <c:idx val="5"/>
          <c:order val="5"/>
          <c:tx>
            <c:strRef>
              <c:f>Gràfics!$U$338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Gràfics!$O$339:$O$341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Gràfics!$U$339:$U$341</c:f>
              <c:numCache>
                <c:formatCode>###0.0%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0.31034482758620691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67328"/>
        <c:axId val="134068864"/>
        <c:axId val="0"/>
      </c:bar3DChart>
      <c:catAx>
        <c:axId val="13406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68864"/>
        <c:crosses val="autoZero"/>
        <c:auto val="1"/>
        <c:lblAlgn val="ctr"/>
        <c:lblOffset val="100"/>
        <c:noMultiLvlLbl val="0"/>
      </c:catAx>
      <c:valAx>
        <c:axId val="1340688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4067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Gràfics!$P$363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Gràfics!$P$364:$P$366</c:f>
              <c:numCache>
                <c:formatCode>###0.0%</c:formatCode>
                <c:ptCount val="3"/>
                <c:pt idx="0">
                  <c:v>0.3595505617977528</c:v>
                </c:pt>
                <c:pt idx="1">
                  <c:v>0.29411764705882354</c:v>
                </c:pt>
                <c:pt idx="2">
                  <c:v>0.11764705882352941</c:v>
                </c:pt>
              </c:numCache>
            </c:numRef>
          </c:val>
        </c:ser>
        <c:ser>
          <c:idx val="1"/>
          <c:order val="1"/>
          <c:tx>
            <c:strRef>
              <c:f>Gràfics!$Q$363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Gràfics!$Q$364:$Q$366</c:f>
              <c:numCache>
                <c:formatCode>###0.0%</c:formatCode>
                <c:ptCount val="3"/>
                <c:pt idx="0">
                  <c:v>9.9173553719008267E-2</c:v>
                </c:pt>
                <c:pt idx="1">
                  <c:v>0.18181818181818182</c:v>
                </c:pt>
                <c:pt idx="2">
                  <c:v>7.8947368421052627E-2</c:v>
                </c:pt>
              </c:numCache>
            </c:numRef>
          </c:val>
        </c:ser>
        <c:ser>
          <c:idx val="2"/>
          <c:order val="2"/>
          <c:tx>
            <c:strRef>
              <c:f>Gràfics!$R$363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Gràfics!$R$364:$R$366</c:f>
              <c:numCache>
                <c:formatCode>###0.0%</c:formatCode>
                <c:ptCount val="3"/>
                <c:pt idx="0">
                  <c:v>4.1322314049586778E-2</c:v>
                </c:pt>
                <c:pt idx="1">
                  <c:v>0.13636363636363635</c:v>
                </c:pt>
                <c:pt idx="2">
                  <c:v>0.10526315789473684</c:v>
                </c:pt>
              </c:numCache>
            </c:numRef>
          </c:val>
        </c:ser>
        <c:ser>
          <c:idx val="3"/>
          <c:order val="3"/>
          <c:tx>
            <c:strRef>
              <c:f>Gràfics!$S$363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Gràfics!$S$364:$S$366</c:f>
              <c:numCache>
                <c:formatCode>###0.0%</c:formatCode>
                <c:ptCount val="3"/>
                <c:pt idx="0">
                  <c:v>8.2644628099173556E-3</c:v>
                </c:pt>
                <c:pt idx="1">
                  <c:v>4.5454545454545456E-2</c:v>
                </c:pt>
                <c:pt idx="2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Gràfics!$T$363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Gràfics!$T$364:$T$366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2.6315789473684209E-2</c:v>
                </c:pt>
              </c:numCache>
            </c:numRef>
          </c:val>
        </c:ser>
        <c:ser>
          <c:idx val="5"/>
          <c:order val="5"/>
          <c:tx>
            <c:strRef>
              <c:f>Gràfics!$U$363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Gràfics!$U$364:$U$366</c:f>
              <c:numCache>
                <c:formatCode>###0.0%</c:formatCode>
                <c:ptCount val="3"/>
                <c:pt idx="0">
                  <c:v>7.43801652892562E-2</c:v>
                </c:pt>
                <c:pt idx="1">
                  <c:v>0</c:v>
                </c:pt>
                <c:pt idx="2">
                  <c:v>2.6315789473684209E-2</c:v>
                </c:pt>
              </c:numCache>
            </c:numRef>
          </c:val>
        </c:ser>
        <c:ser>
          <c:idx val="6"/>
          <c:order val="6"/>
          <c:tx>
            <c:strRef>
              <c:f>Gràfics!$V$363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Gràfics!$V$364:$V$366</c:f>
              <c:numCache>
                <c:formatCode>###0.0%</c:formatCode>
                <c:ptCount val="3"/>
                <c:pt idx="0">
                  <c:v>0.42975206611570249</c:v>
                </c:pt>
                <c:pt idx="1">
                  <c:v>0.40909090909090912</c:v>
                </c:pt>
                <c:pt idx="2">
                  <c:v>0.60526315789473684</c:v>
                </c:pt>
              </c:numCache>
            </c:numRef>
          </c:val>
        </c:ser>
        <c:ser>
          <c:idx val="7"/>
          <c:order val="7"/>
          <c:tx>
            <c:strRef>
              <c:f>Gràfics!$W$363</c:f>
              <c:strCache>
                <c:ptCount val="1"/>
                <c:pt idx="0">
                  <c:v>Altres funcions qualificades</c:v>
                </c:pt>
              </c:strCache>
            </c:strRef>
          </c:tx>
          <c:invertIfNegative val="0"/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Gràfics!$W$364:$W$366</c:f>
              <c:numCache>
                <c:formatCode>###0.0%</c:formatCode>
                <c:ptCount val="3"/>
                <c:pt idx="0">
                  <c:v>8.2644628099173556E-3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Gràfics!$X$363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Gràfics!$O$364:$O$366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Gràfics!$X$364:$X$366</c:f>
              <c:numCache>
                <c:formatCode>###0.0%</c:formatCode>
                <c:ptCount val="3"/>
                <c:pt idx="0">
                  <c:v>7.43801652892562E-2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22592"/>
        <c:axId val="134224128"/>
        <c:axId val="0"/>
      </c:bar3DChart>
      <c:catAx>
        <c:axId val="1342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24128"/>
        <c:crosses val="autoZero"/>
        <c:auto val="1"/>
        <c:lblAlgn val="ctr"/>
        <c:lblOffset val="100"/>
        <c:noMultiLvlLbl val="0"/>
      </c:catAx>
      <c:valAx>
        <c:axId val="1342241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4222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Gràfics!$S$386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Gràfics!$S$387:$S$389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6.6666666666666666E-2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Gràfics!$T$386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Gràfics!$T$387:$T$389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6.6666666666666666E-2</c:v>
                </c:pt>
                <c:pt idx="2">
                  <c:v>3.4482758620689655E-2</c:v>
                </c:pt>
              </c:numCache>
            </c:numRef>
          </c:val>
        </c:ser>
        <c:ser>
          <c:idx val="2"/>
          <c:order val="2"/>
          <c:tx>
            <c:strRef>
              <c:f>Gràfics!$U$386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Gràfics!$U$387:$U$389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6.6666666666666666E-2</c:v>
                </c:pt>
                <c:pt idx="2">
                  <c:v>6.8965517241379309E-2</c:v>
                </c:pt>
              </c:numCache>
            </c:numRef>
          </c:val>
        </c:ser>
        <c:ser>
          <c:idx val="3"/>
          <c:order val="3"/>
          <c:tx>
            <c:strRef>
              <c:f>Gràfics!$V$386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Gràfics!$V$387:$V$389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6.6666666666666666E-2</c:v>
                </c:pt>
                <c:pt idx="2">
                  <c:v>3.4482758620689655E-2</c:v>
                </c:pt>
              </c:numCache>
            </c:numRef>
          </c:val>
        </c:ser>
        <c:ser>
          <c:idx val="4"/>
          <c:order val="4"/>
          <c:tx>
            <c:strRef>
              <c:f>Gràfics!$W$386</c:f>
              <c:strCache>
                <c:ptCount val="1"/>
                <c:pt idx="0">
                  <c:v>Indústries tèxtils, del cuir i de confeccions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Gràfics!$W$387:$W$389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6.6666666666666666E-2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Gràfics!$X$386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Gràfics!$X$387:$X$389</c:f>
              <c:numCache>
                <c:formatCode>###0.0%</c:formatCode>
                <c:ptCount val="3"/>
                <c:pt idx="0">
                  <c:v>0.54117647058823526</c:v>
                </c:pt>
                <c:pt idx="1">
                  <c:v>0</c:v>
                </c:pt>
                <c:pt idx="2">
                  <c:v>0.51724137931034486</c:v>
                </c:pt>
              </c:numCache>
            </c:numRef>
          </c:val>
        </c:ser>
        <c:ser>
          <c:idx val="6"/>
          <c:order val="6"/>
          <c:tx>
            <c:strRef>
              <c:f>Gràfics!$Y$386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Gràfics!$Y$387:$Y$389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Gràfics!$Z$386</c:f>
              <c:strCache>
                <c:ptCount val="1"/>
                <c:pt idx="0">
                  <c:v>Restaurants, cafès i hosteleria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Gràfics!$Z$387:$Z$389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6.6666666666666666E-2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Gràfics!$AA$386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Gràfics!$AA$387:$AA$389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ser>
          <c:idx val="9"/>
          <c:order val="9"/>
          <c:tx>
            <c:strRef>
              <c:f>Gràfics!$AB$386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Gràfics!$AB$387:$AB$389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6.6666666666666666E-2</c:v>
                </c:pt>
                <c:pt idx="2">
                  <c:v>6.8965517241379309E-2</c:v>
                </c:pt>
              </c:numCache>
            </c:numRef>
          </c:val>
        </c:ser>
        <c:ser>
          <c:idx val="10"/>
          <c:order val="10"/>
          <c:tx>
            <c:strRef>
              <c:f>Gràfics!$AC$386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Gràfics!$AC$387:$AC$389</c:f>
              <c:numCache>
                <c:formatCode>###0.0%</c:formatCode>
                <c:ptCount val="3"/>
                <c:pt idx="0">
                  <c:v>7.0588235294117646E-2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Gràfics!$AD$386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Gràfics!$AD$387:$AD$389</c:f>
              <c:numCache>
                <c:formatCode>###0.0%</c:formatCode>
                <c:ptCount val="3"/>
                <c:pt idx="0">
                  <c:v>0.10588235294117647</c:v>
                </c:pt>
                <c:pt idx="1">
                  <c:v>6.6666666666666666E-2</c:v>
                </c:pt>
                <c:pt idx="2">
                  <c:v>6.8965517241379309E-2</c:v>
                </c:pt>
              </c:numCache>
            </c:numRef>
          </c:val>
        </c:ser>
        <c:ser>
          <c:idx val="12"/>
          <c:order val="12"/>
          <c:tx>
            <c:strRef>
              <c:f>Gràfics!$AE$386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Gràfics!$AE$387:$AE$389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0.2</c:v>
                </c:pt>
                <c:pt idx="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Gràfics!$AF$386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Gràfics!$AF$387:$AF$389</c:f>
              <c:numCache>
                <c:formatCode>###0.0%</c:formatCode>
                <c:ptCount val="3"/>
                <c:pt idx="0">
                  <c:v>7.0588235294117646E-2</c:v>
                </c:pt>
                <c:pt idx="1">
                  <c:v>0.13333333333333333</c:v>
                </c:pt>
                <c:pt idx="2">
                  <c:v>0.13793103448275862</c:v>
                </c:pt>
              </c:numCache>
            </c:numRef>
          </c:val>
        </c:ser>
        <c:ser>
          <c:idx val="14"/>
          <c:order val="14"/>
          <c:tx>
            <c:strRef>
              <c:f>Gràfics!$AG$386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Gràfics!$AG$387:$AG$389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0.13333333333333333</c:v>
                </c:pt>
                <c:pt idx="2">
                  <c:v>0</c:v>
                </c:pt>
              </c:numCache>
            </c:numRef>
          </c:val>
        </c:ser>
        <c:ser>
          <c:idx val="15"/>
          <c:order val="15"/>
          <c:tx>
            <c:strRef>
              <c:f>Gràfics!$AH$386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Gràfics!$R$387:$R$389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Gràfics!$AH$387:$AH$389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3.4482758620689655E-2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05440"/>
        <c:axId val="134607232"/>
        <c:axId val="0"/>
      </c:bar3DChart>
      <c:catAx>
        <c:axId val="13460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07232"/>
        <c:crosses val="autoZero"/>
        <c:auto val="1"/>
        <c:lblAlgn val="ctr"/>
        <c:lblOffset val="100"/>
        <c:noMultiLvlLbl val="0"/>
      </c:catAx>
      <c:valAx>
        <c:axId val="134607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605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Gràfics!$O$410</c:f>
              <c:strCache>
                <c:ptCount val="1"/>
                <c:pt idx="0">
                  <c:v>ARQUITECTURA TÈCNICA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Gràfics!$P$409:$W$409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Gràfics!$P$410:$W$410</c:f>
              <c:numCache>
                <c:formatCode>#,##0.00</c:formatCode>
                <c:ptCount val="8"/>
                <c:pt idx="0">
                  <c:v>4.4423076923076925</c:v>
                </c:pt>
                <c:pt idx="1">
                  <c:v>4.9423076923076916</c:v>
                </c:pt>
                <c:pt idx="2">
                  <c:v>3.4509803921568616</c:v>
                </c:pt>
                <c:pt idx="3">
                  <c:v>4.6730769230769207</c:v>
                </c:pt>
                <c:pt idx="4">
                  <c:v>5.5576923076923075</c:v>
                </c:pt>
                <c:pt idx="5">
                  <c:v>5.6923076923076916</c:v>
                </c:pt>
                <c:pt idx="6">
                  <c:v>5.634615384615385</c:v>
                </c:pt>
                <c:pt idx="7">
                  <c:v>4.5576923076923093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Gràfics!$O$411</c:f>
              <c:strCache>
                <c:ptCount val="1"/>
                <c:pt idx="0">
                  <c:v>ENGINYERIA EN ORGANITZACIÓ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Gràfics!$P$409:$W$409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Gràfics!$P$411:$W$411</c:f>
              <c:numCache>
                <c:formatCode>#,##0.00</c:formatCode>
                <c:ptCount val="8"/>
                <c:pt idx="0">
                  <c:v>4.3076923076923075</c:v>
                </c:pt>
                <c:pt idx="1">
                  <c:v>4.8461538461538458</c:v>
                </c:pt>
                <c:pt idx="2">
                  <c:v>3.4615384615384617</c:v>
                </c:pt>
                <c:pt idx="3">
                  <c:v>4.0769230769230758</c:v>
                </c:pt>
                <c:pt idx="4">
                  <c:v>5.3846153846153841</c:v>
                </c:pt>
                <c:pt idx="5">
                  <c:v>5.0769230769230784</c:v>
                </c:pt>
                <c:pt idx="6">
                  <c:v>5.3076923076923075</c:v>
                </c:pt>
                <c:pt idx="7">
                  <c:v>4.9230769230769234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Gràfics!$O$412</c:f>
              <c:strCache>
                <c:ptCount val="1"/>
                <c:pt idx="0">
                  <c:v>ENGINYERIA TÈCNICA EN TOPOGRAFIA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Gràfics!$P$409:$W$409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Gràfics!$P$412:$W$412</c:f>
              <c:numCache>
                <c:formatCode>#,##0.00</c:formatCode>
                <c:ptCount val="8"/>
                <c:pt idx="0">
                  <c:v>4.839999999999999</c:v>
                </c:pt>
                <c:pt idx="1">
                  <c:v>5.16</c:v>
                </c:pt>
                <c:pt idx="2">
                  <c:v>3</c:v>
                </c:pt>
                <c:pt idx="3">
                  <c:v>5.28</c:v>
                </c:pt>
                <c:pt idx="4">
                  <c:v>5.92</c:v>
                </c:pt>
                <c:pt idx="5">
                  <c:v>5.2</c:v>
                </c:pt>
                <c:pt idx="6">
                  <c:v>5.4800000000000013</c:v>
                </c:pt>
                <c:pt idx="7">
                  <c:v>4.2799999999999994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88448"/>
        <c:axId val="134910720"/>
      </c:lineChart>
      <c:catAx>
        <c:axId val="13488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a-ES"/>
          </a:p>
        </c:txPr>
        <c:crossAx val="134910720"/>
        <c:crosses val="autoZero"/>
        <c:auto val="1"/>
        <c:lblAlgn val="ctr"/>
        <c:lblOffset val="100"/>
        <c:noMultiLvlLbl val="0"/>
      </c:catAx>
      <c:valAx>
        <c:axId val="134910720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4888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</a:t>
            </a:r>
            <a:r>
              <a:rPr lang="ca-ES" baseline="0"/>
              <a:t> important 1 - 7 Molt important)</a:t>
            </a:r>
            <a:endParaRPr lang="ca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Gràfics!$Q$437</c:f>
              <c:strCache>
                <c:ptCount val="1"/>
                <c:pt idx="0">
                  <c:v>ARQUITECTURA TÈCNICA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4.2333333333333337E-3"/>
                  <c:y val="3.256410256410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Gràfics!$R$436:$V$436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Gràfics!$R$437:$V$437</c:f>
              <c:numCache>
                <c:formatCode>#,##0.00</c:formatCode>
                <c:ptCount val="5"/>
                <c:pt idx="0">
                  <c:v>5.4426229508196711</c:v>
                </c:pt>
                <c:pt idx="1">
                  <c:v>4.4918032786885238</c:v>
                </c:pt>
                <c:pt idx="2">
                  <c:v>4.1475409836065591</c:v>
                </c:pt>
                <c:pt idx="3">
                  <c:v>3.9672131147540988</c:v>
                </c:pt>
                <c:pt idx="4">
                  <c:v>5.1060606060606064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Gràfics!$Q$438</c:f>
              <c:strCache>
                <c:ptCount val="1"/>
                <c:pt idx="0">
                  <c:v>ENGINYERIA EN ORGANITZACIÓ INDUSTRIAL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11111111111111E-7"/>
                  <c:y val="2.442307692307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Gràfics!$R$436:$V$436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Gràfics!$R$438:$V$438</c:f>
              <c:numCache>
                <c:formatCode>#,##0.00</c:formatCode>
                <c:ptCount val="5"/>
                <c:pt idx="0">
                  <c:v>5.5714285714285712</c:v>
                </c:pt>
                <c:pt idx="1">
                  <c:v>3.7142857142857144</c:v>
                </c:pt>
                <c:pt idx="2">
                  <c:v>4.3571428571428577</c:v>
                </c:pt>
                <c:pt idx="3">
                  <c:v>5.1333333333333329</c:v>
                </c:pt>
                <c:pt idx="4">
                  <c:v>5.3999999999999995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Gràfics!$Q$439</c:f>
              <c:strCache>
                <c:ptCount val="1"/>
                <c:pt idx="0">
                  <c:v>ENGINYERIA TÈCNICA EN TOPOGRAFIA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Gràfics!$R$436:$V$436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Gràfics!$R$439:$V$439</c:f>
              <c:numCache>
                <c:formatCode>#,##0.00</c:formatCode>
                <c:ptCount val="5"/>
                <c:pt idx="0">
                  <c:v>5.8181818181818192</c:v>
                </c:pt>
                <c:pt idx="1">
                  <c:v>4.5238095238095246</c:v>
                </c:pt>
                <c:pt idx="2">
                  <c:v>4.2857142857142856</c:v>
                </c:pt>
                <c:pt idx="3">
                  <c:v>4.2272727272727266</c:v>
                </c:pt>
                <c:pt idx="4">
                  <c:v>5.454545454545455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4704"/>
        <c:axId val="135226496"/>
      </c:lineChart>
      <c:catAx>
        <c:axId val="13522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26496"/>
        <c:crosses val="autoZero"/>
        <c:auto val="1"/>
        <c:lblAlgn val="ctr"/>
        <c:lblOffset val="100"/>
        <c:noMultiLvlLbl val="0"/>
      </c:catAx>
      <c:valAx>
        <c:axId val="135226496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5224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</a:t>
            </a:r>
            <a:r>
              <a:rPr lang="ca-ES" baseline="0"/>
              <a:t> nivell i adequació de les competències acadèmiques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Gràfics!$S$474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Gràfics!$T$473:$U$473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Gràfics!$T$474:$U$474</c:f>
              <c:numCache>
                <c:formatCode>####.00</c:formatCode>
                <c:ptCount val="2"/>
                <c:pt idx="0" formatCode="###0.00">
                  <c:v>1.047058823529412</c:v>
                </c:pt>
                <c:pt idx="1">
                  <c:v>-0.2117647058823531</c:v>
                </c:pt>
              </c:numCache>
            </c:numRef>
          </c:val>
        </c:ser>
        <c:ser>
          <c:idx val="1"/>
          <c:order val="1"/>
          <c:tx>
            <c:strRef>
              <c:f>Gràfics!$S$475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Gràfics!$T$473:$U$473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Gràfics!$T$475:$U$475</c:f>
              <c:numCache>
                <c:formatCode>####.00</c:formatCode>
                <c:ptCount val="2"/>
                <c:pt idx="0">
                  <c:v>0.53333333333333333</c:v>
                </c:pt>
                <c:pt idx="1">
                  <c:v>-0.1333333333333333</c:v>
                </c:pt>
              </c:numCache>
            </c:numRef>
          </c:val>
        </c:ser>
        <c:ser>
          <c:idx val="2"/>
          <c:order val="2"/>
          <c:tx>
            <c:strRef>
              <c:f>Gràfics!$S$476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Gràfics!$T$473:$U$473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Gràfics!$T$476:$U$476</c:f>
              <c:numCache>
                <c:formatCode>####.00</c:formatCode>
                <c:ptCount val="2"/>
                <c:pt idx="0" formatCode="###0.00">
                  <c:v>1.2758620689655171</c:v>
                </c:pt>
                <c:pt idx="1">
                  <c:v>-0.20689655172413798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1744"/>
        <c:axId val="135313280"/>
      </c:barChart>
      <c:catAx>
        <c:axId val="135311744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313280"/>
        <c:crosses val="autoZero"/>
        <c:auto val="1"/>
        <c:lblAlgn val="ctr"/>
        <c:lblOffset val="100"/>
        <c:noMultiLvlLbl val="0"/>
      </c:catAx>
      <c:valAx>
        <c:axId val="135313280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5311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adequació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Gràfics!$S$474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Gràfics!$V$473:$X$473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Gràfics!$V$474:$X$474</c:f>
              <c:numCache>
                <c:formatCode>###0.00</c:formatCode>
                <c:ptCount val="3"/>
                <c:pt idx="0">
                  <c:v>-1.0352941176470589</c:v>
                </c:pt>
                <c:pt idx="1">
                  <c:v>-1.1882352941176466</c:v>
                </c:pt>
                <c:pt idx="2" formatCode="####.00">
                  <c:v>-0.30588235294117638</c:v>
                </c:pt>
              </c:numCache>
            </c:numRef>
          </c:val>
        </c:ser>
        <c:ser>
          <c:idx val="1"/>
          <c:order val="1"/>
          <c:tx>
            <c:strRef>
              <c:f>Gràfics!$S$475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Gràfics!$V$473:$X$473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Gràfics!$V$475:$X$475</c:f>
              <c:numCache>
                <c:formatCode>###0.00</c:formatCode>
                <c:ptCount val="3"/>
                <c:pt idx="0">
                  <c:v>-1.0666666666666667</c:v>
                </c:pt>
                <c:pt idx="1">
                  <c:v>-1.8571428571428572</c:v>
                </c:pt>
                <c:pt idx="2">
                  <c:v>-1</c:v>
                </c:pt>
              </c:numCache>
            </c:numRef>
          </c:val>
        </c:ser>
        <c:ser>
          <c:idx val="2"/>
          <c:order val="2"/>
          <c:tx>
            <c:strRef>
              <c:f>Gràfics!$S$476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Gràfics!$V$473:$X$473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Gràfics!$V$476:$X$476</c:f>
              <c:numCache>
                <c:formatCode>###0.00</c:formatCode>
                <c:ptCount val="3"/>
                <c:pt idx="0">
                  <c:v>-1.517241379310345</c:v>
                </c:pt>
                <c:pt idx="1">
                  <c:v>-2.7241379310344831</c:v>
                </c:pt>
                <c:pt idx="2" formatCode="####.00">
                  <c:v>-0.4827586206896553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96832"/>
        <c:axId val="135498368"/>
      </c:barChart>
      <c:catAx>
        <c:axId val="135496832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498368"/>
        <c:crosses val="autoZero"/>
        <c:auto val="1"/>
        <c:lblAlgn val="ctr"/>
        <c:lblOffset val="100"/>
        <c:noMultiLvlLbl val="0"/>
      </c:catAx>
      <c:valAx>
        <c:axId val="13549836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5496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adequació de les competències interpersonals</a:t>
            </a:r>
            <a:r>
              <a:rPr lang="ca-ES" baseline="0"/>
              <a:t> i de gestió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Gràfics!$S$474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Gràfics!$Y$473:$AD$473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Gràfics!$Y$474:$AD$474</c:f>
              <c:numCache>
                <c:formatCode>####.00</c:formatCode>
                <c:ptCount val="6"/>
                <c:pt idx="0">
                  <c:v>-0.45882352941176474</c:v>
                </c:pt>
                <c:pt idx="1">
                  <c:v>-0.38823529411764712</c:v>
                </c:pt>
                <c:pt idx="2">
                  <c:v>-0.17857142857142866</c:v>
                </c:pt>
                <c:pt idx="3">
                  <c:v>-4.7058823529411743E-2</c:v>
                </c:pt>
                <c:pt idx="4">
                  <c:v>-0.64705882352941202</c:v>
                </c:pt>
                <c:pt idx="5">
                  <c:v>-0.64705882352941158</c:v>
                </c:pt>
              </c:numCache>
            </c:numRef>
          </c:val>
        </c:ser>
        <c:ser>
          <c:idx val="1"/>
          <c:order val="1"/>
          <c:tx>
            <c:strRef>
              <c:f>Gràfics!$S$475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Gràfics!$Y$473:$AD$473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Gràfics!$Y$475:$AD$475</c:f>
              <c:numCache>
                <c:formatCode>###0.00</c:formatCode>
                <c:ptCount val="6"/>
                <c:pt idx="0" formatCode="####.00">
                  <c:v>-0.73333333333333339</c:v>
                </c:pt>
                <c:pt idx="1">
                  <c:v>-2.1428571428571432</c:v>
                </c:pt>
                <c:pt idx="2">
                  <c:v>-1.5714285714285714</c:v>
                </c:pt>
                <c:pt idx="3" formatCode="####.00">
                  <c:v>-0.60000000000000009</c:v>
                </c:pt>
                <c:pt idx="4">
                  <c:v>-1.1538461538461537</c:v>
                </c:pt>
                <c:pt idx="5">
                  <c:v>-1.3571428571428574</c:v>
                </c:pt>
              </c:numCache>
            </c:numRef>
          </c:val>
        </c:ser>
        <c:ser>
          <c:idx val="2"/>
          <c:order val="2"/>
          <c:tx>
            <c:strRef>
              <c:f>Gràfics!$S$476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Gràfics!$Y$473:$AD$473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Gràfics!$Y$476:$AD$476</c:f>
              <c:numCache>
                <c:formatCode>###0.00</c:formatCode>
                <c:ptCount val="6"/>
                <c:pt idx="0">
                  <c:v>-1.2758620689655173</c:v>
                </c:pt>
                <c:pt idx="1">
                  <c:v>-1.4137931034482758</c:v>
                </c:pt>
                <c:pt idx="2">
                  <c:v>-1.1034482758620692</c:v>
                </c:pt>
                <c:pt idx="3" formatCode="####.00">
                  <c:v>-0.48275862068965519</c:v>
                </c:pt>
                <c:pt idx="4">
                  <c:v>-1.5862068965517242</c:v>
                </c:pt>
                <c:pt idx="5">
                  <c:v>-1.0689655172413792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46368"/>
        <c:axId val="135547904"/>
      </c:barChart>
      <c:catAx>
        <c:axId val="13554636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547904"/>
        <c:crosses val="autoZero"/>
        <c:auto val="1"/>
        <c:lblAlgn val="ctr"/>
        <c:lblOffset val="100"/>
        <c:noMultiLvlLbl val="0"/>
      </c:catAx>
      <c:valAx>
        <c:axId val="135547904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5546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b="1" i="0" u="sng" baseline="0">
                <a:effectLst/>
              </a:rPr>
              <a:t>Formació global rebuda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497037988704616E-2"/>
          <c:y val="0.18899225624938798"/>
          <c:w val="0.61927500487473774"/>
          <c:h val="0.65086700232384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'Resum '!$AG$39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'!$Y$40:$Y$42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'!$AG$40:$AG$42</c:f>
              <c:numCache>
                <c:formatCode>General</c:formatCode>
                <c:ptCount val="3"/>
                <c:pt idx="0">
                  <c:v>4.5599999999999996</c:v>
                </c:pt>
                <c:pt idx="1">
                  <c:v>4.92</c:v>
                </c:pt>
                <c:pt idx="2">
                  <c:v>4.28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84544"/>
        <c:axId val="111890816"/>
      </c:barChart>
      <c:catAx>
        <c:axId val="11188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  <a:p>
                <a:pPr>
                  <a:defRPr/>
                </a:pPr>
                <a:endParaRPr lang="ca-E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890816"/>
        <c:crosses val="autoZero"/>
        <c:auto val="1"/>
        <c:lblAlgn val="ctr"/>
        <c:lblOffset val="100"/>
        <c:noMultiLvlLbl val="0"/>
      </c:catAx>
      <c:valAx>
        <c:axId val="111890816"/>
        <c:scaling>
          <c:orientation val="minMax"/>
          <c:max val="7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884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</a:t>
            </a:r>
            <a:r>
              <a:rPr lang="ca-ES" baseline="0"/>
              <a:t> cognitives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Gràfics!$S$474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Gràfics!$AE$473:$AG$473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Gràfics!$AE$474:$AG$474</c:f>
              <c:numCache>
                <c:formatCode>####.00</c:formatCode>
                <c:ptCount val="3"/>
                <c:pt idx="0">
                  <c:v>-0.74117647058823521</c:v>
                </c:pt>
                <c:pt idx="1">
                  <c:v>-8.2352941176470643E-2</c:v>
                </c:pt>
                <c:pt idx="2">
                  <c:v>-0.35294117647058831</c:v>
                </c:pt>
              </c:numCache>
            </c:numRef>
          </c:val>
        </c:ser>
        <c:ser>
          <c:idx val="1"/>
          <c:order val="1"/>
          <c:tx>
            <c:strRef>
              <c:f>Gràfics!$S$475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Gràfics!$AE$473:$AG$473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Gràfics!$AE$475:$AG$475</c:f>
              <c:numCache>
                <c:formatCode>####.00</c:formatCode>
                <c:ptCount val="3"/>
                <c:pt idx="0" formatCode="###0.00">
                  <c:v>-1.1333333333333333</c:v>
                </c:pt>
                <c:pt idx="1">
                  <c:v>-0.42857142857142855</c:v>
                </c:pt>
                <c:pt idx="2">
                  <c:v>-7.1428571428571438E-2</c:v>
                </c:pt>
              </c:numCache>
            </c:numRef>
          </c:val>
        </c:ser>
        <c:ser>
          <c:idx val="2"/>
          <c:order val="2"/>
          <c:tx>
            <c:strRef>
              <c:f>Gràfics!$S$476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Gràfics!$AE$473:$AG$473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Gràfics!$AE$476:$AG$476</c:f>
              <c:numCache>
                <c:formatCode>###0.00</c:formatCode>
                <c:ptCount val="3"/>
                <c:pt idx="0">
                  <c:v>-1.8620689655172413</c:v>
                </c:pt>
                <c:pt idx="1">
                  <c:v>-1.4827586206896548</c:v>
                </c:pt>
                <c:pt idx="2" formatCode="####.00">
                  <c:v>-0.65517241379310343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3616"/>
        <c:axId val="135585152"/>
      </c:barChart>
      <c:catAx>
        <c:axId val="13558361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585152"/>
        <c:crosses val="autoZero"/>
        <c:auto val="1"/>
        <c:lblAlgn val="ctr"/>
        <c:lblOffset val="100"/>
        <c:noMultiLvlLbl val="0"/>
      </c:catAx>
      <c:valAx>
        <c:axId val="135585152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5583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Gràfics!$U$577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Gràfics!$T$578:$T$579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Gràfics!$U$578:$U$579</c:f>
              <c:numCache>
                <c:formatCode>0%</c:formatCode>
                <c:ptCount val="2"/>
                <c:pt idx="0">
                  <c:v>0.75</c:v>
                </c:pt>
                <c:pt idx="1">
                  <c:v>0.72727272727272729</c:v>
                </c:pt>
              </c:numCache>
            </c:numRef>
          </c:val>
        </c:ser>
        <c:ser>
          <c:idx val="1"/>
          <c:order val="1"/>
          <c:tx>
            <c:strRef>
              <c:f>Gràfics!$V$577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Gràfics!$T$578:$T$579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Gràfics!$V$578:$V$579</c:f>
              <c:numCache>
                <c:formatCode>0%</c:formatCode>
                <c:ptCount val="2"/>
                <c:pt idx="0">
                  <c:v>0.25</c:v>
                </c:pt>
                <c:pt idx="1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81536"/>
        <c:axId val="135683072"/>
        <c:axId val="0"/>
      </c:bar3DChart>
      <c:catAx>
        <c:axId val="13568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83072"/>
        <c:crosses val="autoZero"/>
        <c:auto val="1"/>
        <c:lblAlgn val="ctr"/>
        <c:lblOffset val="100"/>
        <c:noMultiLvlLbl val="0"/>
      </c:catAx>
      <c:valAx>
        <c:axId val="13568307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35681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Gràfics!$Q$595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Gràfics!$P$596:$P$597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Gràfics!$Q$596:$Q$597</c:f>
              <c:numCache>
                <c:formatCode>###0.0%</c:formatCode>
                <c:ptCount val="2"/>
                <c:pt idx="0">
                  <c:v>0.38888888888888884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Gràfics!$R$595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Gràfics!$P$596:$P$597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Gràfics!$R$596:$R$597</c:f>
              <c:numCache>
                <c:formatCode>###0.0%</c:formatCode>
                <c:ptCount val="2"/>
                <c:pt idx="0">
                  <c:v>0.16666666666666669</c:v>
                </c:pt>
                <c:pt idx="1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Gràfics!$S$595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Gràfics!$P$596:$P$597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Gràfics!$S$596:$S$597</c:f>
              <c:numCache>
                <c:formatCode>###0.0%</c:formatCode>
                <c:ptCount val="2"/>
                <c:pt idx="0">
                  <c:v>0.16666666666666669</c:v>
                </c:pt>
                <c:pt idx="1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Gràfics!$T$595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Gràfics!$P$596:$P$597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Gràfics!$T$596:$T$597</c:f>
              <c:numCache>
                <c:formatCode>###0.0%</c:formatCode>
                <c:ptCount val="2"/>
                <c:pt idx="0">
                  <c:v>0.27777777777777779</c:v>
                </c:pt>
                <c:pt idx="1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80608"/>
        <c:axId val="135794688"/>
        <c:axId val="0"/>
      </c:bar3DChart>
      <c:catAx>
        <c:axId val="13578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94688"/>
        <c:crosses val="autoZero"/>
        <c:auto val="1"/>
        <c:lblAlgn val="ctr"/>
        <c:lblOffset val="100"/>
        <c:noMultiLvlLbl val="0"/>
      </c:catAx>
      <c:valAx>
        <c:axId val="13579468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780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Gràfics!$O$619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Gràfics!$N$620:$N$621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Gràfics!$O$620:$O$621</c:f>
              <c:numCache>
                <c:formatCode>###0.0%</c:formatCode>
                <c:ptCount val="2"/>
                <c:pt idx="0">
                  <c:v>0.77777777777777768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Gràfics!$P$619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Gràfics!$N$620:$N$621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Gràfics!$P$620:$P$621</c:f>
              <c:numCache>
                <c:formatCode>###0.0%</c:formatCode>
                <c:ptCount val="2"/>
                <c:pt idx="0">
                  <c:v>0.22222222222222221</c:v>
                </c:pt>
                <c:pt idx="1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Gràfics!$Q$619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Gràfics!$N$620:$N$621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Gràfics!$Q$620:$Q$621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Gràfics!$R$619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Gràfics!$N$620:$N$621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Gràfics!$R$620:$R$621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38720"/>
        <c:axId val="138384128"/>
        <c:axId val="0"/>
      </c:bar3DChart>
      <c:catAx>
        <c:axId val="1358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84128"/>
        <c:crosses val="autoZero"/>
        <c:auto val="1"/>
        <c:lblAlgn val="ctr"/>
        <c:lblOffset val="100"/>
        <c:noMultiLvlLbl val="0"/>
      </c:catAx>
      <c:valAx>
        <c:axId val="1383841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838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Gràfics!$P$641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Gràfics!$P$642:$P$643</c:f>
              <c:numCache>
                <c:formatCode>###0.0%</c:formatCode>
                <c:ptCount val="2"/>
                <c:pt idx="0">
                  <c:v>0.14942528735632185</c:v>
                </c:pt>
                <c:pt idx="1">
                  <c:v>0.24242424242424243</c:v>
                </c:pt>
              </c:numCache>
            </c:numRef>
          </c:val>
        </c:ser>
        <c:ser>
          <c:idx val="1"/>
          <c:order val="1"/>
          <c:tx>
            <c:strRef>
              <c:f>Gràfics!$Q$641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Gràfics!$Q$642:$Q$643</c:f>
              <c:numCache>
                <c:formatCode>###0.0%</c:formatCode>
                <c:ptCount val="2"/>
                <c:pt idx="0">
                  <c:v>0.19565217391304349</c:v>
                </c:pt>
                <c:pt idx="1">
                  <c:v>0.16666666666666669</c:v>
                </c:pt>
              </c:numCache>
            </c:numRef>
          </c:val>
        </c:ser>
        <c:ser>
          <c:idx val="2"/>
          <c:order val="2"/>
          <c:tx>
            <c:strRef>
              <c:f>Gràfics!$R$641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Gràfics!$R$642:$R$643</c:f>
              <c:numCache>
                <c:formatCode>###0.0%</c:formatCode>
                <c:ptCount val="2"/>
                <c:pt idx="0">
                  <c:v>2.6315789473684213E-2</c:v>
                </c:pt>
                <c:pt idx="1">
                  <c:v>7.407407407407407E-2</c:v>
                </c:pt>
              </c:numCache>
            </c:numRef>
          </c:val>
        </c:ser>
        <c:ser>
          <c:idx val="3"/>
          <c:order val="3"/>
          <c:tx>
            <c:strRef>
              <c:f>Gràfics!$S$641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Gràfics!$S$642:$S$643</c:f>
              <c:numCache>
                <c:formatCode>###0.0%</c:formatCode>
                <c:ptCount val="2"/>
                <c:pt idx="0">
                  <c:v>1.3333333333333332E-2</c:v>
                </c:pt>
                <c:pt idx="1">
                  <c:v>7.407407407407407E-2</c:v>
                </c:pt>
              </c:numCache>
            </c:numRef>
          </c:val>
        </c:ser>
        <c:ser>
          <c:idx val="4"/>
          <c:order val="4"/>
          <c:tx>
            <c:strRef>
              <c:f>Gràfics!$T$641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Gràfics!$T$642:$T$643</c:f>
              <c:numCache>
                <c:formatCode>###0.0%</c:formatCode>
                <c:ptCount val="2"/>
                <c:pt idx="0">
                  <c:v>0.11904761904761905</c:v>
                </c:pt>
                <c:pt idx="1">
                  <c:v>0.21875</c:v>
                </c:pt>
              </c:numCache>
            </c:numRef>
          </c:val>
        </c:ser>
        <c:ser>
          <c:idx val="5"/>
          <c:order val="5"/>
          <c:tx>
            <c:strRef>
              <c:f>Gràfics!$U$641</c:f>
              <c:strCache>
                <c:ptCount val="1"/>
                <c:pt idx="0">
                  <c:v>Crear una empresa pròpia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Gràfics!$U$642:$U$643</c:f>
              <c:numCache>
                <c:formatCode>###0.0%</c:formatCode>
                <c:ptCount val="2"/>
                <c:pt idx="0">
                  <c:v>6.3291139240506333E-2</c:v>
                </c:pt>
                <c:pt idx="1">
                  <c:v>3.8461538461538464E-2</c:v>
                </c:pt>
              </c:numCache>
            </c:numRef>
          </c:val>
        </c:ser>
        <c:ser>
          <c:idx val="6"/>
          <c:order val="6"/>
          <c:tx>
            <c:strRef>
              <c:f>Gràfics!$V$641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Gràfics!$V$642:$V$643</c:f>
              <c:numCache>
                <c:formatCode>###0.0%</c:formatCode>
                <c:ptCount val="2"/>
                <c:pt idx="0">
                  <c:v>9.7560975609756101E-2</c:v>
                </c:pt>
                <c:pt idx="1">
                  <c:v>3.8461538461538464E-2</c:v>
                </c:pt>
              </c:numCache>
            </c:numRef>
          </c:val>
        </c:ser>
        <c:ser>
          <c:idx val="7"/>
          <c:order val="7"/>
          <c:tx>
            <c:strRef>
              <c:f>Gràfics!$W$641</c:f>
              <c:strCache>
                <c:ptCount val="1"/>
                <c:pt idx="0">
                  <c:v>Convenis de cooperació educativa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Gràfics!$W$642:$W$643</c:f>
              <c:numCache>
                <c:formatCode>###0.0%</c:formatCode>
                <c:ptCount val="2"/>
                <c:pt idx="0">
                  <c:v>8.6419753086419748E-2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Gràfics!$X$641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Gràfics!$X$642:$X$643</c:f>
              <c:numCache>
                <c:formatCode>###0.0%</c:formatCode>
                <c:ptCount val="2"/>
                <c:pt idx="0">
                  <c:v>7.4999999999999997E-2</c:v>
                </c:pt>
                <c:pt idx="1">
                  <c:v>7.407407407407407E-2</c:v>
                </c:pt>
              </c:numCache>
            </c:numRef>
          </c:val>
        </c:ser>
        <c:ser>
          <c:idx val="9"/>
          <c:order val="9"/>
          <c:tx>
            <c:strRef>
              <c:f>Gràfics!$Y$641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Gràfics!$Y$642:$Y$643</c:f>
              <c:numCache>
                <c:formatCode>###0.0%</c:formatCode>
                <c:ptCount val="2"/>
                <c:pt idx="0">
                  <c:v>0.18681318681318682</c:v>
                </c:pt>
                <c:pt idx="1">
                  <c:v>0.24242424242424243</c:v>
                </c:pt>
              </c:numCache>
            </c:numRef>
          </c:val>
        </c:ser>
        <c:ser>
          <c:idx val="10"/>
          <c:order val="10"/>
          <c:tx>
            <c:strRef>
              <c:f>Gràfics!$Z$641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Gràfics!$O$642:$O$643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Gràfics!$Z$642:$Z$643</c:f>
              <c:numCache>
                <c:formatCode>###0.0%</c:formatCode>
                <c:ptCount val="2"/>
                <c:pt idx="0">
                  <c:v>7.4999999999999997E-2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41984"/>
        <c:axId val="139643520"/>
        <c:axId val="0"/>
      </c:bar3DChart>
      <c:catAx>
        <c:axId val="13964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43520"/>
        <c:crosses val="autoZero"/>
        <c:auto val="1"/>
        <c:lblAlgn val="ctr"/>
        <c:lblOffset val="100"/>
        <c:noMultiLvlLbl val="0"/>
      </c:catAx>
      <c:valAx>
        <c:axId val="1396435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641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Gràfics!$R$669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Gràfics!$Q$670:$Q$671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Gràfics!$R$670:$R$671</c:f>
              <c:numCache>
                <c:formatCode>###0.0%</c:formatCode>
                <c:ptCount val="2"/>
                <c:pt idx="0">
                  <c:v>0.5</c:v>
                </c:pt>
                <c:pt idx="1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Gràfics!$S$669</c:f>
              <c:strCache>
                <c:ptCount val="1"/>
                <c:pt idx="0">
                  <c:v>Maternitat/llar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Gràfics!$Q$670:$Q$671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Gràfics!$S$670:$S$671</c:f>
              <c:numCache>
                <c:formatCode>###0.0%</c:formatCode>
                <c:ptCount val="2"/>
                <c:pt idx="0">
                  <c:v>0.33333333333333337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Gràfics!$T$669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Gràfics!$Q$670:$Q$671</c:f>
              <c:strCache>
                <c:ptCount val="2"/>
                <c:pt idx="0">
                  <c:v>ARQUITECTURA TÈCNICA</c:v>
                </c:pt>
                <c:pt idx="1">
                  <c:v>ENGINYERIA TÈCNICA EN TOPOGRAFIA</c:v>
                </c:pt>
              </c:strCache>
            </c:strRef>
          </c:cat>
          <c:val>
            <c:numRef>
              <c:f>Gràfics!$T$670:$T$671</c:f>
              <c:numCache>
                <c:formatCode>###0.0%</c:formatCode>
                <c:ptCount val="2"/>
                <c:pt idx="0">
                  <c:v>0.16666666666666669</c:v>
                </c:pt>
                <c:pt idx="1">
                  <c:v>0.66666666666666674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07904"/>
        <c:axId val="139709440"/>
        <c:axId val="0"/>
      </c:bar3DChart>
      <c:catAx>
        <c:axId val="13970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09440"/>
        <c:crosses val="autoZero"/>
        <c:auto val="1"/>
        <c:lblAlgn val="ctr"/>
        <c:lblOffset val="100"/>
        <c:noMultiLvlLbl val="0"/>
      </c:catAx>
      <c:valAx>
        <c:axId val="1397094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707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Gràfics!$P$693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Gràfics!$O$694:$O$696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Gràfics!$P$694:$P$696</c:f>
              <c:numCache>
                <c:formatCode>###0.0%</c:formatCode>
                <c:ptCount val="3"/>
                <c:pt idx="0">
                  <c:v>0.47826086956521741</c:v>
                </c:pt>
                <c:pt idx="1">
                  <c:v>0.66666666666666674</c:v>
                </c:pt>
                <c:pt idx="2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Gràfics!$Q$693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Gràfics!$O$694:$O$696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Gràfics!$Q$694:$Q$696</c:f>
              <c:numCache>
                <c:formatCode>###0.0%</c:formatCode>
                <c:ptCount val="3"/>
                <c:pt idx="0">
                  <c:v>0.86813186813186816</c:v>
                </c:pt>
                <c:pt idx="1">
                  <c:v>0.93333333333333324</c:v>
                </c:pt>
                <c:pt idx="2">
                  <c:v>0.75757575757575746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83104"/>
        <c:axId val="141584640"/>
        <c:axId val="0"/>
      </c:bar3DChart>
      <c:catAx>
        <c:axId val="1415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84640"/>
        <c:crosses val="autoZero"/>
        <c:auto val="1"/>
        <c:lblAlgn val="ctr"/>
        <c:lblOffset val="100"/>
        <c:noMultiLvlLbl val="0"/>
      </c:catAx>
      <c:valAx>
        <c:axId val="14158464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1583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Gràfics!$O$717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Gràfics!$P$714:$W$716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  <c:lvl>
                  <c:pt idx="0">
                    <c:v>Continuació dels estudis</c:v>
                  </c:pt>
                </c:lvl>
              </c:multiLvlStrCache>
            </c:multiLvlStrRef>
          </c:cat>
          <c:val>
            <c:numRef>
              <c:f>Gràfics!$P$717:$W$717</c:f>
              <c:numCache>
                <c:formatCode>###0.0%</c:formatCode>
                <c:ptCount val="8"/>
                <c:pt idx="0">
                  <c:v>0.2391304347826087</c:v>
                </c:pt>
                <c:pt idx="1">
                  <c:v>0.14130434782608695</c:v>
                </c:pt>
                <c:pt idx="2">
                  <c:v>0.18478260869565219</c:v>
                </c:pt>
                <c:pt idx="3">
                  <c:v>0.32608695652173914</c:v>
                </c:pt>
                <c:pt idx="4">
                  <c:v>0</c:v>
                </c:pt>
                <c:pt idx="5">
                  <c:v>0.10869565217391304</c:v>
                </c:pt>
                <c:pt idx="6">
                  <c:v>0.57142857142857151</c:v>
                </c:pt>
                <c:pt idx="7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Gràfics!$O$718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Gràfics!$P$714:$W$716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  <c:lvl>
                  <c:pt idx="0">
                    <c:v>Continuació dels estudis</c:v>
                  </c:pt>
                </c:lvl>
              </c:multiLvlStrCache>
            </c:multiLvlStrRef>
          </c:cat>
          <c:val>
            <c:numRef>
              <c:f>Gràfics!$P$718:$W$718</c:f>
              <c:numCache>
                <c:formatCode>###0.0%</c:formatCode>
                <c:ptCount val="8"/>
                <c:pt idx="0">
                  <c:v>0.13333333333333333</c:v>
                </c:pt>
                <c:pt idx="1">
                  <c:v>0.33333333333333337</c:v>
                </c:pt>
                <c:pt idx="2">
                  <c:v>6.6666666666666666E-2</c:v>
                </c:pt>
                <c:pt idx="3">
                  <c:v>0.4</c:v>
                </c:pt>
                <c:pt idx="4">
                  <c:v>0</c:v>
                </c:pt>
                <c:pt idx="5">
                  <c:v>6.6666666666666666E-2</c:v>
                </c:pt>
                <c:pt idx="6">
                  <c:v>0.61538461538461542</c:v>
                </c:pt>
                <c:pt idx="7">
                  <c:v>0.38461538461538458</c:v>
                </c:pt>
              </c:numCache>
            </c:numRef>
          </c:val>
        </c:ser>
        <c:ser>
          <c:idx val="2"/>
          <c:order val="2"/>
          <c:tx>
            <c:strRef>
              <c:f>Gràfics!$O$719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1.55222222222222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Gràfics!$P$714:$W$716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  <c:lvl>
                  <c:pt idx="0">
                    <c:v>Continuació dels estudis</c:v>
                  </c:pt>
                </c:lvl>
              </c:multiLvlStrCache>
            </c:multiLvlStrRef>
          </c:cat>
          <c:val>
            <c:numRef>
              <c:f>Gràfics!$P$719:$W$719</c:f>
              <c:numCache>
                <c:formatCode>###0.0%</c:formatCode>
                <c:ptCount val="8"/>
                <c:pt idx="0">
                  <c:v>0.36363636363636365</c:v>
                </c:pt>
                <c:pt idx="1">
                  <c:v>9.0909090909090912E-2</c:v>
                </c:pt>
                <c:pt idx="2">
                  <c:v>0.12121212121212122</c:v>
                </c:pt>
                <c:pt idx="3">
                  <c:v>0.39393939393939392</c:v>
                </c:pt>
                <c:pt idx="4">
                  <c:v>0</c:v>
                </c:pt>
                <c:pt idx="5">
                  <c:v>3.0303030303030304E-2</c:v>
                </c:pt>
                <c:pt idx="6">
                  <c:v>0.57142857142857151</c:v>
                </c:pt>
                <c:pt idx="7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99872"/>
        <c:axId val="141601408"/>
        <c:axId val="0"/>
      </c:bar3DChart>
      <c:catAx>
        <c:axId val="14159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01408"/>
        <c:crosses val="autoZero"/>
        <c:auto val="1"/>
        <c:lblAlgn val="ctr"/>
        <c:lblOffset val="100"/>
        <c:noMultiLvlLbl val="0"/>
      </c:catAx>
      <c:valAx>
        <c:axId val="14160140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1599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Gràfics!$Q$746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Gràfics!$R$744:$U$745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Gràfics!$R$746:$U$746</c:f>
              <c:numCache>
                <c:formatCode>###0.0%</c:formatCode>
                <c:ptCount val="4"/>
                <c:pt idx="0">
                  <c:v>0.76086956521739124</c:v>
                </c:pt>
                <c:pt idx="1">
                  <c:v>8.6956521739130432E-2</c:v>
                </c:pt>
                <c:pt idx="2">
                  <c:v>0.11956521739130435</c:v>
                </c:pt>
                <c:pt idx="3">
                  <c:v>3.2608695652173912E-2</c:v>
                </c:pt>
              </c:numCache>
            </c:numRef>
          </c:val>
        </c:ser>
        <c:ser>
          <c:idx val="1"/>
          <c:order val="1"/>
          <c:tx>
            <c:strRef>
              <c:f>Gràfics!$Q$747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Gràfics!$R$744:$U$745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Gràfics!$R$747:$U$747</c:f>
              <c:numCache>
                <c:formatCode>###0.0%</c:formatCode>
                <c:ptCount val="4"/>
                <c:pt idx="0">
                  <c:v>0.26666666666666666</c:v>
                </c:pt>
                <c:pt idx="1">
                  <c:v>0.2</c:v>
                </c:pt>
                <c:pt idx="2">
                  <c:v>0.26666666666666666</c:v>
                </c:pt>
                <c:pt idx="3">
                  <c:v>0.26666666666666666</c:v>
                </c:pt>
              </c:numCache>
            </c:numRef>
          </c:val>
        </c:ser>
        <c:ser>
          <c:idx val="2"/>
          <c:order val="2"/>
          <c:tx>
            <c:strRef>
              <c:f>Gràfics!$Q$748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Gràfics!$R$744:$U$745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Gràfics!$R$748:$U$748</c:f>
              <c:numCache>
                <c:formatCode>###0.0%</c:formatCode>
                <c:ptCount val="4"/>
                <c:pt idx="0">
                  <c:v>0.63636363636363635</c:v>
                </c:pt>
                <c:pt idx="1">
                  <c:v>6.0606060606060608E-2</c:v>
                </c:pt>
                <c:pt idx="2">
                  <c:v>0.24242424242424243</c:v>
                </c:pt>
                <c:pt idx="3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194176"/>
        <c:axId val="142195712"/>
        <c:axId val="0"/>
      </c:bar3DChart>
      <c:catAx>
        <c:axId val="14219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95712"/>
        <c:crosses val="autoZero"/>
        <c:auto val="1"/>
        <c:lblAlgn val="ctr"/>
        <c:lblOffset val="100"/>
        <c:noMultiLvlLbl val="0"/>
      </c:catAx>
      <c:valAx>
        <c:axId val="1421957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19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Gràfics!$R$771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Gràfics!$Q$772:$Q$774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Gràfics!$R$772:$R$774</c:f>
              <c:numCache>
                <c:formatCode>###0.0%</c:formatCode>
                <c:ptCount val="3"/>
                <c:pt idx="0">
                  <c:v>0.7142857142857143</c:v>
                </c:pt>
                <c:pt idx="1">
                  <c:v>0.33333333333333337</c:v>
                </c:pt>
                <c:pt idx="2">
                  <c:v>0.75757575757575746</c:v>
                </c:pt>
              </c:numCache>
            </c:numRef>
          </c:val>
        </c:ser>
        <c:ser>
          <c:idx val="1"/>
          <c:order val="1"/>
          <c:tx>
            <c:strRef>
              <c:f>Gràfics!$S$771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Gràfics!$Q$772:$Q$774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Gràfics!$S$772:$S$774</c:f>
              <c:numCache>
                <c:formatCode>###0.0%</c:formatCode>
                <c:ptCount val="3"/>
                <c:pt idx="0">
                  <c:v>0.27472527472527469</c:v>
                </c:pt>
                <c:pt idx="1">
                  <c:v>0.6</c:v>
                </c:pt>
                <c:pt idx="2">
                  <c:v>0.24242424242424243</c:v>
                </c:pt>
              </c:numCache>
            </c:numRef>
          </c:val>
        </c:ser>
        <c:ser>
          <c:idx val="2"/>
          <c:order val="2"/>
          <c:tx>
            <c:strRef>
              <c:f>Gràfics!$T$771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Gràfics!$Q$772:$Q$774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Gràfics!$T$772:$T$774</c:f>
              <c:numCache>
                <c:formatCode>###0.0%</c:formatCode>
                <c:ptCount val="3"/>
                <c:pt idx="0">
                  <c:v>1.098901098901099E-2</c:v>
                </c:pt>
                <c:pt idx="1">
                  <c:v>6.6666666666666666E-2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Gràfics!$U$771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Gràfics!$Q$772:$Q$774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Gràfics!$U$772:$U$774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220288"/>
        <c:axId val="142238464"/>
        <c:axId val="0"/>
      </c:bar3DChart>
      <c:catAx>
        <c:axId val="14222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38464"/>
        <c:crosses val="autoZero"/>
        <c:auto val="1"/>
        <c:lblAlgn val="ctr"/>
        <c:lblOffset val="100"/>
        <c:noMultiLvlLbl val="0"/>
      </c:catAx>
      <c:valAx>
        <c:axId val="142238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2220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62962962962963"/>
          <c:y val="0.24092222222222223"/>
          <c:w val="0.6825"/>
          <c:h val="0.6536966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 '!$Z$49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'!$Y$50:$Y$52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'!$Z$50:$Z$52</c:f>
              <c:numCache>
                <c:formatCode>###0.0%</c:formatCode>
                <c:ptCount val="3"/>
                <c:pt idx="0">
                  <c:v>0.47826086956521741</c:v>
                </c:pt>
                <c:pt idx="1">
                  <c:v>0.66666666666666674</c:v>
                </c:pt>
                <c:pt idx="2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'Resum '!$AA$49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'!$Y$50:$Y$52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'!$AA$50:$AA$52</c:f>
              <c:numCache>
                <c:formatCode>###0.0%</c:formatCode>
                <c:ptCount val="3"/>
                <c:pt idx="0">
                  <c:v>0.86813186813186816</c:v>
                </c:pt>
                <c:pt idx="1">
                  <c:v>0.93333333333333324</c:v>
                </c:pt>
                <c:pt idx="2">
                  <c:v>0.75757575757575746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22176"/>
        <c:axId val="111923968"/>
      </c:barChart>
      <c:catAx>
        <c:axId val="11192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923968"/>
        <c:crosses val="autoZero"/>
        <c:auto val="1"/>
        <c:lblAlgn val="ctr"/>
        <c:lblOffset val="100"/>
        <c:noMultiLvlLbl val="0"/>
      </c:catAx>
      <c:valAx>
        <c:axId val="11192396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11922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Gràfics!$O$797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Gràfics!$N$798:$N$800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Gràfics!$O$798:$O$800</c:f>
              <c:numCache>
                <c:formatCode>###0.0%</c:formatCode>
                <c:ptCount val="3"/>
                <c:pt idx="0">
                  <c:v>0.43478260869565216</c:v>
                </c:pt>
                <c:pt idx="1">
                  <c:v>0.46666666666666662</c:v>
                </c:pt>
                <c:pt idx="2">
                  <c:v>0.39393939393939392</c:v>
                </c:pt>
              </c:numCache>
            </c:numRef>
          </c:val>
        </c:ser>
        <c:ser>
          <c:idx val="1"/>
          <c:order val="1"/>
          <c:tx>
            <c:strRef>
              <c:f>Gràfics!$P$797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Gràfics!$N$798:$N$800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Gràfics!$P$798:$P$800</c:f>
              <c:numCache>
                <c:formatCode>###0.0%</c:formatCode>
                <c:ptCount val="3"/>
                <c:pt idx="0">
                  <c:v>7.6086956521739135E-2</c:v>
                </c:pt>
                <c:pt idx="1">
                  <c:v>0.13333333333333333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Gràfics!$Q$797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Gràfics!$N$798:$N$800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Gràfics!$Q$798:$Q$800</c:f>
              <c:numCache>
                <c:formatCode>###0.0%</c:formatCode>
                <c:ptCount val="3"/>
                <c:pt idx="0">
                  <c:v>0.19565217391304349</c:v>
                </c:pt>
                <c:pt idx="1">
                  <c:v>6.6666666666666666E-2</c:v>
                </c:pt>
                <c:pt idx="2">
                  <c:v>0.36363636363636365</c:v>
                </c:pt>
              </c:numCache>
            </c:numRef>
          </c:val>
        </c:ser>
        <c:ser>
          <c:idx val="3"/>
          <c:order val="3"/>
          <c:tx>
            <c:strRef>
              <c:f>Gràfics!$R$797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Gràfics!$N$798:$N$800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Gràfics!$R$798:$R$800</c:f>
              <c:numCache>
                <c:formatCode>###0.0%</c:formatCode>
                <c:ptCount val="3"/>
                <c:pt idx="0">
                  <c:v>0.20652173913043476</c:v>
                </c:pt>
                <c:pt idx="1">
                  <c:v>0.2</c:v>
                </c:pt>
                <c:pt idx="2">
                  <c:v>0.18181818181818182</c:v>
                </c:pt>
              </c:numCache>
            </c:numRef>
          </c:val>
        </c:ser>
        <c:ser>
          <c:idx val="4"/>
          <c:order val="4"/>
          <c:tx>
            <c:strRef>
              <c:f>Gràfics!$S$797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Gràfics!$N$798:$N$800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Gràfics!$S$798:$S$800</c:f>
              <c:numCache>
                <c:formatCode>###0.0%</c:formatCode>
                <c:ptCount val="3"/>
                <c:pt idx="0">
                  <c:v>8.6956521739130432E-2</c:v>
                </c:pt>
                <c:pt idx="1">
                  <c:v>0.13333333333333333</c:v>
                </c:pt>
                <c:pt idx="2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76224"/>
        <c:axId val="143477760"/>
      </c:barChart>
      <c:catAx>
        <c:axId val="14347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77760"/>
        <c:crosses val="autoZero"/>
        <c:auto val="1"/>
        <c:lblAlgn val="ctr"/>
        <c:lblOffset val="100"/>
        <c:noMultiLvlLbl val="0"/>
      </c:catAx>
      <c:valAx>
        <c:axId val="1434777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3476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layout>
                <c:manualLayout>
                  <c:x val="-1.09714272550218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TÈCN. DE TOPOGRAFIA</c:v>
                  </c:pt>
                  <c:pt idx="3">
                    <c:v>ARQUITECTURA TÈCNICA</c:v>
                  </c:pt>
                </c:lvl>
              </c:multiLvlStrCache>
            </c:multiLvlStrRef>
          </c:cat>
          <c:val>
            <c:numRef>
              <c:f>'Taules comparativa'!$C$17:$H$17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0.121</c:v>
                </c:pt>
                <c:pt idx="3">
                  <c:v>7.6E-3</c:v>
                </c:pt>
                <c:pt idx="4">
                  <c:v>0</c:v>
                </c:pt>
                <c:pt idx="5">
                  <c:v>7.5999999999999998E-2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1</a:t>
                    </a:r>
                    <a:r>
                      <a:rPr lang="en-US" sz="1100" b="1"/>
                      <a:t>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4</a:t>
                    </a:r>
                    <a:r>
                      <a:rPr lang="en-US" sz="1100" b="1"/>
                      <a:t>,35%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 sz="1100" b="1"/>
                      <a:t>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81904440116455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 sz="1100" b="1"/>
                      <a:t>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1619019828238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 sz="1100" b="1"/>
                      <a:t>,27%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 sz="1100" b="1"/>
                      <a:t>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TÈCN. DE TOPOGRAFIA</c:v>
                  </c:pt>
                  <c:pt idx="3">
                    <c:v>ARQUITECTURA TÈCNICA</c:v>
                  </c:pt>
                </c:lvl>
              </c:multiLvlStrCache>
            </c:multiLvlStrRef>
          </c:cat>
          <c:val>
            <c:numRef>
              <c:f>'Taules comparativa'!$C$18:$H$18</c:f>
              <c:numCache>
                <c:formatCode>0.00%</c:formatCode>
                <c:ptCount val="6"/>
                <c:pt idx="0">
                  <c:v>4.3499999999999997E-2</c:v>
                </c:pt>
                <c:pt idx="1">
                  <c:v>0.25925925925925924</c:v>
                </c:pt>
                <c:pt idx="2">
                  <c:v>0.21199999999999999</c:v>
                </c:pt>
                <c:pt idx="3">
                  <c:v>2.2700000000000001E-2</c:v>
                </c:pt>
                <c:pt idx="4">
                  <c:v>0.29702970297029702</c:v>
                </c:pt>
                <c:pt idx="5">
                  <c:v>0.185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comparativa'!$C$15:$H$16</c:f>
              <c:multiLvlStrCache>
                <c:ptCount val="6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</c:lvl>
                <c:lvl>
                  <c:pt idx="0">
                    <c:v>ENG. TÈCN. DE TOPOGRAFIA</c:v>
                  </c:pt>
                  <c:pt idx="3">
                    <c:v>ARQUITECTURA TÈCNICA</c:v>
                  </c:pt>
                </c:lvl>
              </c:multiLvlStrCache>
            </c:multiLvlStrRef>
          </c:cat>
          <c:val>
            <c:numRef>
              <c:f>'Taules comparativa'!$C$19:$H$19</c:f>
              <c:numCache>
                <c:formatCode>0.00%</c:formatCode>
                <c:ptCount val="6"/>
                <c:pt idx="0">
                  <c:v>0.95650000000000002</c:v>
                </c:pt>
                <c:pt idx="1">
                  <c:v>0.7407407407407407</c:v>
                </c:pt>
                <c:pt idx="2">
                  <c:v>0.66700000000000004</c:v>
                </c:pt>
                <c:pt idx="3">
                  <c:v>0.96970000000000001</c:v>
                </c:pt>
                <c:pt idx="4">
                  <c:v>0.70297029702970293</c:v>
                </c:pt>
                <c:pt idx="5">
                  <c:v>0.73899999999999999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698944"/>
        <c:axId val="143737600"/>
        <c:axId val="0"/>
      </c:bar3DChart>
      <c:catAx>
        <c:axId val="143698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737600"/>
        <c:crosses val="autoZero"/>
        <c:auto val="1"/>
        <c:lblAlgn val="ctr"/>
        <c:lblOffset val="100"/>
        <c:noMultiLvlLbl val="0"/>
      </c:catAx>
      <c:valAx>
        <c:axId val="14373760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69894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225669732682861E-2"/>
          <c:y val="0.1945368790567627"/>
          <c:w val="0.97084886660622949"/>
          <c:h val="0.6858243976798227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comparativa'!$C$29:$K$29</c:f>
              <c:numCache>
                <c:formatCode>0.00%</c:formatCode>
                <c:ptCount val="9"/>
                <c:pt idx="0">
                  <c:v>4.3499999999999997E-2</c:v>
                </c:pt>
                <c:pt idx="2">
                  <c:v>2.29E-2</c:v>
                </c:pt>
                <c:pt idx="3">
                  <c:v>0</c:v>
                </c:pt>
                <c:pt idx="5">
                  <c:v>9.9009900990099011E-3</c:v>
                </c:pt>
                <c:pt idx="6">
                  <c:v>0.10299999999999999</c:v>
                </c:pt>
                <c:pt idx="8">
                  <c:v>0.14099999999999999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4.6886453377605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comparativa'!$C$30:$K$30</c:f>
              <c:numCache>
                <c:formatCode>0.00%</c:formatCode>
                <c:ptCount val="9"/>
                <c:pt idx="0">
                  <c:v>4.3499999999999997E-2</c:v>
                </c:pt>
                <c:pt idx="2">
                  <c:v>7.6E-3</c:v>
                </c:pt>
                <c:pt idx="3">
                  <c:v>3.7037037037037035E-2</c:v>
                </c:pt>
                <c:pt idx="5">
                  <c:v>9.9009900990099011E-3</c:v>
                </c:pt>
                <c:pt idx="6">
                  <c:v>3.4000000000000002E-2</c:v>
                </c:pt>
                <c:pt idx="8">
                  <c:v>5.8999999999999997E-2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250515178986819E-3"/>
                  <c:y val="-7.0329680066408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comparativa'!$C$31:$K$31</c:f>
              <c:numCache>
                <c:formatCode>0.00%</c:formatCode>
                <c:ptCount val="9"/>
                <c:pt idx="0">
                  <c:v>4.3499999999999997E-2</c:v>
                </c:pt>
                <c:pt idx="2">
                  <c:v>4.58E-2</c:v>
                </c:pt>
                <c:pt idx="3">
                  <c:v>3.7037037037037035E-2</c:v>
                </c:pt>
                <c:pt idx="5">
                  <c:v>9.9009900990099011E-3</c:v>
                </c:pt>
                <c:pt idx="6">
                  <c:v>0</c:v>
                </c:pt>
                <c:pt idx="8">
                  <c:v>8.2000000000000003E-2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comparativa'!$C$32:$K$32</c:f>
              <c:numCache>
                <c:formatCode>0.00%</c:formatCode>
                <c:ptCount val="9"/>
                <c:pt idx="0">
                  <c:v>0.13039999999999999</c:v>
                </c:pt>
                <c:pt idx="2">
                  <c:v>0.13739999999999999</c:v>
                </c:pt>
                <c:pt idx="3">
                  <c:v>0.14814814814814814</c:v>
                </c:pt>
                <c:pt idx="5">
                  <c:v>4.9504950495049507E-2</c:v>
                </c:pt>
                <c:pt idx="6">
                  <c:v>3.4000000000000002E-2</c:v>
                </c:pt>
                <c:pt idx="8">
                  <c:v>5.8999999999999997E-2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5.30020607159472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0020607159477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97515455369604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65010303579736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comparativa'!$C$33:$K$33</c:f>
              <c:numCache>
                <c:formatCode>0.00%</c:formatCode>
                <c:ptCount val="9"/>
                <c:pt idx="0">
                  <c:v>0.43480000000000002</c:v>
                </c:pt>
                <c:pt idx="2">
                  <c:v>0.22900000000000001</c:v>
                </c:pt>
                <c:pt idx="3">
                  <c:v>0.37037037037037035</c:v>
                </c:pt>
                <c:pt idx="5">
                  <c:v>0.18811881188118812</c:v>
                </c:pt>
                <c:pt idx="6">
                  <c:v>0.17199999999999999</c:v>
                </c:pt>
                <c:pt idx="8">
                  <c:v>3.5000000000000003E-2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65010303579736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95030910739209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0020607159477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0020607159472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002060715947293E-3"/>
                  <c:y val="4.29787524352565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30020607159472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ETT  </c:v>
                  </c:pt>
                  <c:pt idx="2">
                    <c:v>AT</c:v>
                  </c:pt>
                  <c:pt idx="3">
                    <c:v>ETT  </c:v>
                  </c:pt>
                  <c:pt idx="5">
                    <c:v>AT</c:v>
                  </c:pt>
                  <c:pt idx="6">
                    <c:v>ETT  </c:v>
                  </c:pt>
                  <c:pt idx="8">
                    <c:v>AT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comparativa'!$C$34:$K$34</c:f>
              <c:numCache>
                <c:formatCode>0.00%</c:formatCode>
                <c:ptCount val="9"/>
                <c:pt idx="0">
                  <c:v>0.30430000000000001</c:v>
                </c:pt>
                <c:pt idx="2">
                  <c:v>0.55730000000000002</c:v>
                </c:pt>
                <c:pt idx="3">
                  <c:v>0.40740740740740738</c:v>
                </c:pt>
                <c:pt idx="5">
                  <c:v>0.73267326732673266</c:v>
                </c:pt>
                <c:pt idx="6">
                  <c:v>0.65500000000000003</c:v>
                </c:pt>
                <c:pt idx="8">
                  <c:v>0.624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7"/>
        <c:gapDepth val="0"/>
        <c:shape val="box"/>
        <c:axId val="143793152"/>
        <c:axId val="143860480"/>
        <c:axId val="0"/>
      </c:bar3DChart>
      <c:catAx>
        <c:axId val="14379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3860480"/>
        <c:crosses val="autoZero"/>
        <c:auto val="1"/>
        <c:lblAlgn val="ctr"/>
        <c:lblOffset val="100"/>
        <c:noMultiLvlLbl val="0"/>
      </c:catAx>
      <c:valAx>
        <c:axId val="143860480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one"/>
        <c:crossAx val="143793152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20930065137237258"/>
          <c:y val="1.4065936013281786E-2"/>
          <c:w val="0.58139859292048968"/>
          <c:h val="0.14302029611195011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4"/>
          <c:order val="0"/>
          <c:tx>
            <c:strRef>
              <c:f>'Taules comparativa'!$B$58</c:f>
              <c:strCache>
                <c:ptCount val="1"/>
                <c:pt idx="0">
                  <c:v>ENG. D'ORG. INDUSTRIAL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comparativa'!$C$58:$Q$58</c:f>
              <c:numCache>
                <c:formatCode>0.00%</c:formatCode>
                <c:ptCount val="15"/>
                <c:pt idx="1">
                  <c:v>0.69230769230769229</c:v>
                </c:pt>
                <c:pt idx="2">
                  <c:v>0.8</c:v>
                </c:pt>
                <c:pt idx="4">
                  <c:v>0.23076923076923078</c:v>
                </c:pt>
                <c:pt idx="5">
                  <c:v>0</c:v>
                </c:pt>
                <c:pt idx="7">
                  <c:v>7.6923076923076927E-2</c:v>
                </c:pt>
                <c:pt idx="8">
                  <c:v>0.2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1"/>
          <c:tx>
            <c:strRef>
              <c:f>'Taules comparativa'!$B$59</c:f>
              <c:strCache>
                <c:ptCount val="1"/>
                <c:pt idx="0">
                  <c:v>ENG. TÈCN. DE TOPOGRAFIA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comparativa'!$C$59:$Q$59</c:f>
              <c:numCache>
                <c:formatCode>0.00%</c:formatCode>
                <c:ptCount val="15"/>
                <c:pt idx="0">
                  <c:v>0.6522</c:v>
                </c:pt>
                <c:pt idx="1">
                  <c:v>0.51851851851851849</c:v>
                </c:pt>
                <c:pt idx="2">
                  <c:v>0.35699999999999998</c:v>
                </c:pt>
                <c:pt idx="3">
                  <c:v>4.3499999999999997E-2</c:v>
                </c:pt>
                <c:pt idx="4">
                  <c:v>7.407407407407407E-2</c:v>
                </c:pt>
                <c:pt idx="5">
                  <c:v>0.14299999999999999</c:v>
                </c:pt>
                <c:pt idx="6">
                  <c:v>0.21740000000000001</c:v>
                </c:pt>
                <c:pt idx="7">
                  <c:v>0.40740740740740738</c:v>
                </c:pt>
                <c:pt idx="8">
                  <c:v>0.5</c:v>
                </c:pt>
                <c:pt idx="9">
                  <c:v>8.6999999999999994E-2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comparativa'!$B$60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comparativa'!$C$56:$Q$57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comparativa'!$C$60:$Q$60</c:f>
              <c:numCache>
                <c:formatCode>0.00%</c:formatCode>
                <c:ptCount val="15"/>
                <c:pt idx="0">
                  <c:v>0.54200000000000004</c:v>
                </c:pt>
                <c:pt idx="1">
                  <c:v>0.50495049504950495</c:v>
                </c:pt>
                <c:pt idx="2">
                  <c:v>0.4</c:v>
                </c:pt>
                <c:pt idx="3">
                  <c:v>0.3206</c:v>
                </c:pt>
                <c:pt idx="4">
                  <c:v>0.13861386138613863</c:v>
                </c:pt>
                <c:pt idx="5">
                  <c:v>0.29399999999999998</c:v>
                </c:pt>
                <c:pt idx="6">
                  <c:v>0.13739999999999999</c:v>
                </c:pt>
                <c:pt idx="7">
                  <c:v>0.28712871287128711</c:v>
                </c:pt>
                <c:pt idx="8">
                  <c:v>0.2</c:v>
                </c:pt>
                <c:pt idx="9">
                  <c:v>0</c:v>
                </c:pt>
                <c:pt idx="10">
                  <c:v>5.9405940594059403E-2</c:v>
                </c:pt>
                <c:pt idx="11">
                  <c:v>5.8999999999999997E-2</c:v>
                </c:pt>
                <c:pt idx="12">
                  <c:v>0</c:v>
                </c:pt>
                <c:pt idx="13">
                  <c:v>9.9009900990099011E-3</c:v>
                </c:pt>
                <c:pt idx="14">
                  <c:v>4.7E-2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893248"/>
        <c:axId val="143894784"/>
        <c:axId val="0"/>
      </c:bar3DChart>
      <c:catAx>
        <c:axId val="14389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894784"/>
        <c:crosses val="autoZero"/>
        <c:auto val="1"/>
        <c:lblAlgn val="ctr"/>
        <c:lblOffset val="100"/>
        <c:noMultiLvlLbl val="0"/>
      </c:catAx>
      <c:valAx>
        <c:axId val="14389478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893248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77550359544844E-2"/>
          <c:y val="4.0756183967144118E-4"/>
          <c:w val="0.97330299391539499"/>
          <c:h val="0.8955639235393861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'Taules comparativa'!$B$69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comparativa'!$C$69:$K$69</c:f>
              <c:numCache>
                <c:formatCode>0.00%</c:formatCode>
                <c:ptCount val="9"/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4.9504950495049507E-2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'Taules comparativa'!$B$70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comparativa'!$C$70:$K$70</c:f>
              <c:numCache>
                <c:formatCode>0.00%</c:formatCode>
                <c:ptCount val="9"/>
                <c:pt idx="1">
                  <c:v>0</c:v>
                </c:pt>
                <c:pt idx="2">
                  <c:v>7.6999999999999999E-2</c:v>
                </c:pt>
                <c:pt idx="3">
                  <c:v>4.5499999999999999E-2</c:v>
                </c:pt>
                <c:pt idx="4">
                  <c:v>3.7037037037037035E-2</c:v>
                </c:pt>
                <c:pt idx="5">
                  <c:v>0.08</c:v>
                </c:pt>
                <c:pt idx="6">
                  <c:v>1.67E-2</c:v>
                </c:pt>
                <c:pt idx="7">
                  <c:v>5.9405940594059403E-2</c:v>
                </c:pt>
                <c:pt idx="8">
                  <c:v>0.153</c:v>
                </c:pt>
              </c:numCache>
            </c:numRef>
          </c:val>
        </c:ser>
        <c:ser>
          <c:idx val="3"/>
          <c:order val="2"/>
          <c:tx>
            <c:strRef>
              <c:f>'Taules comparativa'!$B$71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4.915513166027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comparativa'!$C$71:$K$71</c:f>
              <c:numCache>
                <c:formatCode>0.00%</c:formatCode>
                <c:ptCount val="9"/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1.67E-2</c:v>
                </c:pt>
                <c:pt idx="7">
                  <c:v>2.9702970297029702E-2</c:v>
                </c:pt>
                <c:pt idx="8">
                  <c:v>0.16500000000000001</c:v>
                </c:pt>
              </c:numCache>
            </c:numRef>
          </c:val>
        </c:ser>
        <c:ser>
          <c:idx val="4"/>
          <c:order val="3"/>
          <c:tx>
            <c:strRef>
              <c:f>'Taules comparativa'!$B$72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comparativa'!$C$72:$K$72</c:f>
              <c:numCache>
                <c:formatCode>0.00%</c:formatCode>
                <c:ptCount val="9"/>
                <c:pt idx="1">
                  <c:v>0</c:v>
                </c:pt>
                <c:pt idx="2">
                  <c:v>0.153</c:v>
                </c:pt>
                <c:pt idx="3">
                  <c:v>4.5499999999999999E-2</c:v>
                </c:pt>
                <c:pt idx="4">
                  <c:v>7.407407407407407E-2</c:v>
                </c:pt>
                <c:pt idx="5">
                  <c:v>0.28000000000000003</c:v>
                </c:pt>
                <c:pt idx="6">
                  <c:v>5.8400000000000001E-2</c:v>
                </c:pt>
                <c:pt idx="7">
                  <c:v>0.12871287128712872</c:v>
                </c:pt>
                <c:pt idx="8">
                  <c:v>0.224</c:v>
                </c:pt>
              </c:numCache>
            </c:numRef>
          </c:val>
        </c:ser>
        <c:ser>
          <c:idx val="5"/>
          <c:order val="4"/>
          <c:tx>
            <c:strRef>
              <c:f>'Taules comparativa'!$B$73</c:f>
              <c:strCache>
                <c:ptCount val="1"/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comparativa'!$C$73:$K$73</c:f>
              <c:numCache>
                <c:formatCode>0.00%</c:formatCode>
                <c:ptCount val="9"/>
              </c:numCache>
            </c:numRef>
          </c:val>
        </c:ser>
        <c:ser>
          <c:idx val="6"/>
          <c:order val="5"/>
          <c:tx>
            <c:strRef>
              <c:f>'Taules comparativa'!$B$74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comparativa'!$C$74:$K$74</c:f>
              <c:numCache>
                <c:formatCode>0.00%</c:formatCode>
                <c:ptCount val="9"/>
                <c:pt idx="1">
                  <c:v>0.30769230769230771</c:v>
                </c:pt>
                <c:pt idx="2">
                  <c:v>0.23100000000000001</c:v>
                </c:pt>
                <c:pt idx="3">
                  <c:v>0.59089999999999998</c:v>
                </c:pt>
                <c:pt idx="4">
                  <c:v>0.70370370370370372</c:v>
                </c:pt>
                <c:pt idx="5">
                  <c:v>0.44</c:v>
                </c:pt>
                <c:pt idx="6">
                  <c:v>0.41670000000000001</c:v>
                </c:pt>
                <c:pt idx="7">
                  <c:v>0.49504950495049505</c:v>
                </c:pt>
                <c:pt idx="8">
                  <c:v>0.41</c:v>
                </c:pt>
              </c:numCache>
            </c:numRef>
          </c:val>
        </c:ser>
        <c:ser>
          <c:idx val="7"/>
          <c:order val="6"/>
          <c:tx>
            <c:strRef>
              <c:f>'Taules comparativa'!$B$75</c:f>
              <c:strCache>
                <c:ptCount val="1"/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comparativa'!$C$75:$K$75</c:f>
              <c:numCache>
                <c:formatCode>0.00%</c:formatCode>
                <c:ptCount val="9"/>
              </c:numCache>
            </c:numRef>
          </c:val>
        </c:ser>
        <c:ser>
          <c:idx val="8"/>
          <c:order val="7"/>
          <c:tx>
            <c:strRef>
              <c:f>'Taules comparativa'!$B$76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comparativa'!$C$76:$K$76</c:f>
              <c:numCache>
                <c:formatCode>0.00%</c:formatCode>
                <c:ptCount val="9"/>
                <c:pt idx="1">
                  <c:v>0.30769230769230771</c:v>
                </c:pt>
                <c:pt idx="2">
                  <c:v>0.308</c:v>
                </c:pt>
                <c:pt idx="3">
                  <c:v>0.31819999999999998</c:v>
                </c:pt>
                <c:pt idx="4">
                  <c:v>0.18518518518518517</c:v>
                </c:pt>
                <c:pt idx="5">
                  <c:v>0.16</c:v>
                </c:pt>
                <c:pt idx="6">
                  <c:v>0.30830000000000002</c:v>
                </c:pt>
                <c:pt idx="7">
                  <c:v>0.20792079207920791</c:v>
                </c:pt>
                <c:pt idx="8">
                  <c:v>2.4E-2</c:v>
                </c:pt>
              </c:numCache>
            </c:numRef>
          </c:val>
        </c:ser>
        <c:ser>
          <c:idx val="1"/>
          <c:order val="8"/>
          <c:tx>
            <c:strRef>
              <c:f>'Taules comparativa'!$B$77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comparativa'!$C$67:$K$68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comparativa'!$C$77:$K$77</c:f>
              <c:numCache>
                <c:formatCode>0.00%</c:formatCode>
                <c:ptCount val="9"/>
                <c:pt idx="1">
                  <c:v>0.23076923076923078</c:v>
                </c:pt>
                <c:pt idx="2">
                  <c:v>0.23100000000000001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0.18329999999999999</c:v>
                </c:pt>
                <c:pt idx="7">
                  <c:v>2.9702970297029702E-2</c:v>
                </c:pt>
                <c:pt idx="8">
                  <c:v>2.4E-2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159552"/>
        <c:axId val="155210496"/>
        <c:axId val="0"/>
      </c:bar3DChart>
      <c:catAx>
        <c:axId val="15515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210496"/>
        <c:crosses val="autoZero"/>
        <c:auto val="1"/>
        <c:lblAlgn val="ctr"/>
        <c:lblOffset val="100"/>
        <c:noMultiLvlLbl val="0"/>
      </c:catAx>
      <c:valAx>
        <c:axId val="15521049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159552"/>
        <c:crosses val="autoZero"/>
        <c:crossBetween val="between"/>
        <c:majorUnit val="0.25"/>
      </c:valAx>
    </c:plotArea>
    <c:legend>
      <c:legendPos val="t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7322108742428646E-2"/>
          <c:y val="1.4746539498083642E-2"/>
          <c:w val="0.34852215254310004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8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comparativa'!$B$87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3721035982601816E-2"/>
                  <c:y val="-2.4616736990154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905496243574548E-3"/>
                  <c:y val="-2.92550984528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014234875444899E-3"/>
                  <c:y val="-1.585829817158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54725187821281E-2"/>
                  <c:y val="-2.478938115330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05496243574548E-3"/>
                  <c:y val="-9.15998593530240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comparativa'!$C$85:$K$86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comparativa'!$C$87:$K$87</c:f>
              <c:numCache>
                <c:formatCode>0.00</c:formatCode>
                <c:ptCount val="9"/>
                <c:pt idx="1">
                  <c:v>5.82</c:v>
                </c:pt>
                <c:pt idx="2" formatCode="#,##0.00">
                  <c:v>5.5714285714285712</c:v>
                </c:pt>
                <c:pt idx="3">
                  <c:v>5.52</c:v>
                </c:pt>
                <c:pt idx="4">
                  <c:v>5.6</c:v>
                </c:pt>
                <c:pt idx="5" formatCode="#,##0.00">
                  <c:v>5.8181818181818192</c:v>
                </c:pt>
                <c:pt idx="6">
                  <c:v>5.57</c:v>
                </c:pt>
                <c:pt idx="7">
                  <c:v>5.46</c:v>
                </c:pt>
                <c:pt idx="8" formatCode="#,##0.00">
                  <c:v>5.4426229508196711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comparativa'!$B$88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3721035982601816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210162119414814E-2"/>
                  <c:y val="-3.595323488045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00474495848172E-3"/>
                  <c:y val="-2.6684071729957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465599051008306E-2"/>
                  <c:y val="-4.69444444444444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655792803479638E-2"/>
                  <c:y val="-2.4789381153305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05496243574548E-3"/>
                  <c:y val="8.70218002812940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7E-2"/>
                  <c:y val="-3.7613790626459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comparativa'!$C$85:$K$86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comparativa'!$C$88:$K$88</c:f>
              <c:numCache>
                <c:formatCode>0.00</c:formatCode>
                <c:ptCount val="9"/>
                <c:pt idx="1">
                  <c:v>4.18</c:v>
                </c:pt>
                <c:pt idx="2" formatCode="#,##0.00">
                  <c:v>3.7142857142857144</c:v>
                </c:pt>
                <c:pt idx="3">
                  <c:v>5.5</c:v>
                </c:pt>
                <c:pt idx="4">
                  <c:v>4.3</c:v>
                </c:pt>
                <c:pt idx="5" formatCode="#,##0.00">
                  <c:v>4.5238095238095246</c:v>
                </c:pt>
                <c:pt idx="6">
                  <c:v>5.09</c:v>
                </c:pt>
                <c:pt idx="7">
                  <c:v>4.37</c:v>
                </c:pt>
                <c:pt idx="8" formatCode="#,##0.00">
                  <c:v>4.4918032786885238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comparativa'!$B$89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3118722815342033E-2"/>
                  <c:y val="3.3332981715893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788948200869919E-2"/>
                  <c:y val="3.36007383966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07947805456703E-4"/>
                  <c:y val="2.24156118143468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537761961248E-2"/>
                  <c:y val="6.4393459915611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981810992487058E-2"/>
                  <c:y val="2.706962025316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576117042309222E-4"/>
                  <c:y val="-2.4616736990154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comparativa'!$C$85:$K$86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comparativa'!$C$89:$K$89</c:f>
              <c:numCache>
                <c:formatCode>0.00</c:formatCode>
                <c:ptCount val="9"/>
                <c:pt idx="1">
                  <c:v>4</c:v>
                </c:pt>
                <c:pt idx="2" formatCode="#,##0.00">
                  <c:v>4.3571428571428577</c:v>
                </c:pt>
                <c:pt idx="3">
                  <c:v>4.4800000000000004</c:v>
                </c:pt>
                <c:pt idx="4">
                  <c:v>4.25</c:v>
                </c:pt>
                <c:pt idx="5" formatCode="#,##0.00">
                  <c:v>4.2857142857142856</c:v>
                </c:pt>
                <c:pt idx="6">
                  <c:v>5.05</c:v>
                </c:pt>
                <c:pt idx="7">
                  <c:v>4.63</c:v>
                </c:pt>
                <c:pt idx="8" formatCode="#,##0.00">
                  <c:v>4.1475409836065591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comparativa'!$B$90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9954725187821281E-2"/>
                  <c:y val="-2.2556610407876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677540529853731E-2"/>
                  <c:y val="3.326265822784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375247133254251E-3"/>
                  <c:y val="1.8655942334739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5887702649E-2"/>
                  <c:y val="2.473646272855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3.1267580872011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79675761170424E-3"/>
                  <c:y val="-1.362552742616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2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61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68E-3"/>
                  <c:y val="-2.254728565835063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comparativa'!$C$85:$K$86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comparativa'!$C$90:$K$90</c:f>
              <c:numCache>
                <c:formatCode>0.00</c:formatCode>
                <c:ptCount val="9"/>
                <c:pt idx="1">
                  <c:v>4.82</c:v>
                </c:pt>
                <c:pt idx="2" formatCode="#,##0.00">
                  <c:v>5.1333333333333329</c:v>
                </c:pt>
                <c:pt idx="3">
                  <c:v>5.05</c:v>
                </c:pt>
                <c:pt idx="4">
                  <c:v>4.1500000000000004</c:v>
                </c:pt>
                <c:pt idx="5" formatCode="#,##0.00">
                  <c:v>4.2272727272727266</c:v>
                </c:pt>
                <c:pt idx="6">
                  <c:v>4.63</c:v>
                </c:pt>
                <c:pt idx="7">
                  <c:v>4.7300000000000004</c:v>
                </c:pt>
                <c:pt idx="8" formatCode="#,##0.00">
                  <c:v>3.9672131147540988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comparativa'!$B$91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4976472914195332E-2"/>
                  <c:y val="-2.4616736990154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45689996045869E-2"/>
                  <c:y val="2.619971870604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459865559509685E-3"/>
                  <c:y val="1.763326300984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76472914195332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59173586397785E-2"/>
                  <c:y val="1.793776371308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59865559509685E-3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comparativa'!$C$85:$K$86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D'ORG. INDUSTRIAL</c:v>
                  </c:pt>
                  <c:pt idx="3">
                    <c:v>ENG. TÈCN. DE TOPOGRAFIA</c:v>
                  </c:pt>
                  <c:pt idx="6">
                    <c:v>ARQUITECTURA TÈCNICA</c:v>
                  </c:pt>
                </c:lvl>
              </c:multiLvlStrCache>
            </c:multiLvlStrRef>
          </c:cat>
          <c:val>
            <c:numRef>
              <c:f>'Taules comparativa'!$C$91:$K$91</c:f>
              <c:numCache>
                <c:formatCode>0.00</c:formatCode>
                <c:ptCount val="9"/>
                <c:pt idx="1">
                  <c:v>5.55</c:v>
                </c:pt>
                <c:pt idx="2" formatCode="#,##0.00">
                  <c:v>5.3999999999999995</c:v>
                </c:pt>
                <c:pt idx="3">
                  <c:v>5.41</c:v>
                </c:pt>
                <c:pt idx="4">
                  <c:v>5.6</c:v>
                </c:pt>
                <c:pt idx="5" formatCode="#,##0.00">
                  <c:v>5.454545454545455</c:v>
                </c:pt>
                <c:pt idx="6">
                  <c:v>5.5</c:v>
                </c:pt>
                <c:pt idx="7">
                  <c:v>5.3</c:v>
                </c:pt>
                <c:pt idx="8" formatCode="#,##0.00">
                  <c:v>5.1060606060606064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23008"/>
        <c:axId val="155353472"/>
      </c:lineChart>
      <c:catAx>
        <c:axId val="15532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55353472"/>
        <c:crossesAt val="3"/>
        <c:auto val="1"/>
        <c:lblAlgn val="ctr"/>
        <c:lblOffset val="100"/>
        <c:tickMarkSkip val="31999"/>
        <c:noMultiLvlLbl val="0"/>
      </c:catAx>
      <c:valAx>
        <c:axId val="155353472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5532300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47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8.9855179867222579E-2"/>
          <c:w val="0.97169280185640161"/>
          <c:h val="0.7687902289638332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comparativa'!$B$98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comparativa'!$C$96:$H$97</c:f>
              <c:multiLvlStrCache>
                <c:ptCount val="6"/>
                <c:lvl>
                  <c:pt idx="0">
                    <c:v>ENG. TÈCN. DE TOPOGRAFIA</c:v>
                  </c:pt>
                  <c:pt idx="1">
                    <c:v>ARQUITECTURA TÈCNICA</c:v>
                  </c:pt>
                  <c:pt idx="2">
                    <c:v>ENG. TÈCN. DE TOPOGRAFIA</c:v>
                  </c:pt>
                  <c:pt idx="3">
                    <c:v>ARQUITECTURA TÈCNICA</c:v>
                  </c:pt>
                  <c:pt idx="4">
                    <c:v>ENG. TÈCN. DE TOPOGRAFIA</c:v>
                  </c:pt>
                  <c:pt idx="5">
                    <c:v>ARQUITECTURA TÈCNICA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comparativa'!$C$98:$H$98</c:f>
              <c:numCache>
                <c:formatCode>0.00%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0.5</c:v>
                </c:pt>
                <c:pt idx="3">
                  <c:v>0.46153846153846156</c:v>
                </c:pt>
                <c:pt idx="4" formatCode="###0.0%">
                  <c:v>0.25</c:v>
                </c:pt>
                <c:pt idx="5" formatCode="###0.0%">
                  <c:v>0.38888888888888884</c:v>
                </c:pt>
              </c:numCache>
            </c:numRef>
          </c:val>
        </c:ser>
        <c:ser>
          <c:idx val="2"/>
          <c:order val="1"/>
          <c:tx>
            <c:strRef>
              <c:f>'Taules comparativa'!$B$99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comparativa'!$C$96:$H$97</c:f>
              <c:multiLvlStrCache>
                <c:ptCount val="6"/>
                <c:lvl>
                  <c:pt idx="0">
                    <c:v>ENG. TÈCN. DE TOPOGRAFIA</c:v>
                  </c:pt>
                  <c:pt idx="1">
                    <c:v>ARQUITECTURA TÈCNICA</c:v>
                  </c:pt>
                  <c:pt idx="2">
                    <c:v>ENG. TÈCN. DE TOPOGRAFIA</c:v>
                  </c:pt>
                  <c:pt idx="3">
                    <c:v>ARQUITECTURA TÈCNICA</c:v>
                  </c:pt>
                  <c:pt idx="4">
                    <c:v>ENG. TÈCN. DE TOPOGRAFIA</c:v>
                  </c:pt>
                  <c:pt idx="5">
                    <c:v>ARQUITECTURA TÈCNICA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comparativa'!$C$99:$H$99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0.30769230769230771</c:v>
                </c:pt>
                <c:pt idx="4" formatCode="###0.0%">
                  <c:v>0.125</c:v>
                </c:pt>
                <c:pt idx="5" formatCode="###0.0%">
                  <c:v>0.16666666666666669</c:v>
                </c:pt>
              </c:numCache>
            </c:numRef>
          </c:val>
        </c:ser>
        <c:ser>
          <c:idx val="0"/>
          <c:order val="2"/>
          <c:tx>
            <c:strRef>
              <c:f>'Taules comparativa'!$B$100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comparativa'!$C$96:$H$97</c:f>
              <c:multiLvlStrCache>
                <c:ptCount val="6"/>
                <c:lvl>
                  <c:pt idx="0">
                    <c:v>ENG. TÈCN. DE TOPOGRAFIA</c:v>
                  </c:pt>
                  <c:pt idx="1">
                    <c:v>ARQUITECTURA TÈCNICA</c:v>
                  </c:pt>
                  <c:pt idx="2">
                    <c:v>ENG. TÈCN. DE TOPOGRAFIA</c:v>
                  </c:pt>
                  <c:pt idx="3">
                    <c:v>ARQUITECTURA TÈCNICA</c:v>
                  </c:pt>
                  <c:pt idx="4">
                    <c:v>ENG. TÈCN. DE TOPOGRAFIA</c:v>
                  </c:pt>
                  <c:pt idx="5">
                    <c:v>ARQUITECTURA TÈCNICA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comparativa'!$C$100:$H$100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0.19230769230769232</c:v>
                </c:pt>
                <c:pt idx="4" formatCode="###0.0%">
                  <c:v>0.25</c:v>
                </c:pt>
                <c:pt idx="5" formatCode="###0.0%">
                  <c:v>0.16666666666666669</c:v>
                </c:pt>
              </c:numCache>
            </c:numRef>
          </c:val>
        </c:ser>
        <c:ser>
          <c:idx val="1"/>
          <c:order val="3"/>
          <c:tx>
            <c:strRef>
              <c:f>'Taules comparativa'!$B$101</c:f>
              <c:strCache>
                <c:ptCount val="1"/>
                <c:pt idx="0">
                  <c:v>Més de
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comparativa'!$C$96:$H$97</c:f>
              <c:multiLvlStrCache>
                <c:ptCount val="6"/>
                <c:lvl>
                  <c:pt idx="0">
                    <c:v>ENG. TÈCN. DE TOPOGRAFIA</c:v>
                  </c:pt>
                  <c:pt idx="1">
                    <c:v>ARQUITECTURA TÈCNICA</c:v>
                  </c:pt>
                  <c:pt idx="2">
                    <c:v>ENG. TÈCN. DE TOPOGRAFIA</c:v>
                  </c:pt>
                  <c:pt idx="3">
                    <c:v>ARQUITECTURA TÈCNICA</c:v>
                  </c:pt>
                  <c:pt idx="4">
                    <c:v>ENG. TÈCN. DE TOPOGRAFIA</c:v>
                  </c:pt>
                  <c:pt idx="5">
                    <c:v>ARQUITECTURA TÈCNICA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comparativa'!$C$101:$H$101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3.8461538461538464E-2</c:v>
                </c:pt>
                <c:pt idx="4" formatCode="###0.0%">
                  <c:v>0.375</c:v>
                </c:pt>
                <c:pt idx="5" formatCode="###0.0%">
                  <c:v>0.27777777777777779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440256"/>
        <c:axId val="155441792"/>
        <c:axId val="0"/>
      </c:bar3DChart>
      <c:catAx>
        <c:axId val="1554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441792"/>
        <c:crosses val="autoZero"/>
        <c:auto val="1"/>
        <c:lblAlgn val="ctr"/>
        <c:lblOffset val="100"/>
        <c:noMultiLvlLbl val="0"/>
      </c:catAx>
      <c:valAx>
        <c:axId val="15544179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44025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17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comparativa'!$B$113</c:f>
              <c:strCache>
                <c:ptCount val="1"/>
                <c:pt idx="0">
                  <c:v>ENG. D'ORG.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985018161077329E-3"/>
                  <c:y val="-6.7226890756302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9635854341736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70036322154644E-3"/>
                  <c:y val="-4.4817927170868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1.1985018161077329E-3"/>
                  <c:y val="-8.9635854341736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t" anchorCtr="0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comparativa'!$C$109:$K$112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comparativa'!$C$113:$K$113</c:f>
              <c:numCache>
                <c:formatCode>0.00%</c:formatCode>
                <c:ptCount val="9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0.2</c:v>
                </c:pt>
                <c:pt idx="7" formatCode="###0.0%">
                  <c:v>0.26666666666666666</c:v>
                </c:pt>
                <c:pt idx="8" formatCode="###0.0%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'Taules comparativa'!$B$114</c:f>
              <c:strCache>
                <c:ptCount val="1"/>
                <c:pt idx="0">
                  <c:v>ENG. TÈCN. DE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786516344969599E-2"/>
                  <c:y val="-2.240896358543419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3,47%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779025425508264E-2"/>
                  <c:y val="-2.240896358543419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19,44%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83519977185061E-2"/>
                  <c:y val="-1.120448179271710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4,86%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895127127541266E-3"/>
                  <c:y val="-2.240896358543419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7,63%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85018161077329E-2"/>
                  <c:y val="-2.240896358543419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8,40%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34E-2"/>
                  <c:y val="-8.963585434173675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2,29%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86516344969599E-2"/>
                  <c:y val="-2.2408963585433387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6,93%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77527241616002E-2"/>
                  <c:y val="-8.963585434173675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13,86%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183519977185061E-2"/>
                  <c:y val="-8.963585434173675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5,94%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comparativa'!$C$109:$K$112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comparativa'!$C$114:$K$114</c:f>
              <c:numCache>
                <c:formatCode>0.00%</c:formatCode>
                <c:ptCount val="9"/>
                <c:pt idx="0">
                  <c:v>0</c:v>
                </c:pt>
                <c:pt idx="1">
                  <c:v>0.13039999999999999</c:v>
                </c:pt>
                <c:pt idx="2">
                  <c:v>4.3499999999999997E-2</c:v>
                </c:pt>
                <c:pt idx="3">
                  <c:v>7.407407407407407E-2</c:v>
                </c:pt>
                <c:pt idx="4">
                  <c:v>0.18518518518518517</c:v>
                </c:pt>
                <c:pt idx="5">
                  <c:v>0.1111111111111111</c:v>
                </c:pt>
                <c:pt idx="6" formatCode="###0.0%">
                  <c:v>6.0606060606060608E-2</c:v>
                </c:pt>
                <c:pt idx="7" formatCode="###0.0%">
                  <c:v>0.24242424242424243</c:v>
                </c:pt>
                <c:pt idx="8" formatCode="###0.0%">
                  <c:v>6.0606060606060608E-2</c:v>
                </c:pt>
              </c:numCache>
            </c:numRef>
          </c:val>
        </c:ser>
        <c:ser>
          <c:idx val="2"/>
          <c:order val="2"/>
          <c:tx>
            <c:strRef>
              <c:f>'Taules comparativa'!$B$115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comparativa'!$C$109:$K$112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comparativa'!$C$115:$K$115</c:f>
              <c:numCache>
                <c:formatCode>0.00%</c:formatCode>
                <c:ptCount val="9"/>
                <c:pt idx="0">
                  <c:v>7.6300000000000007E-2</c:v>
                </c:pt>
                <c:pt idx="1">
                  <c:v>8.4000000000000005E-2</c:v>
                </c:pt>
                <c:pt idx="2">
                  <c:v>2.29E-2</c:v>
                </c:pt>
                <c:pt idx="3">
                  <c:v>6.9306930693069313E-2</c:v>
                </c:pt>
                <c:pt idx="4">
                  <c:v>0.13861386138613863</c:v>
                </c:pt>
                <c:pt idx="5">
                  <c:v>5.9405940594059403E-2</c:v>
                </c:pt>
                <c:pt idx="6" formatCode="###0.0%">
                  <c:v>8.6956521739130432E-2</c:v>
                </c:pt>
                <c:pt idx="7" formatCode="###0.0%">
                  <c:v>0.11956521739130435</c:v>
                </c:pt>
                <c:pt idx="8" formatCode="###0.0%">
                  <c:v>3.2608695652173912E-2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555328"/>
        <c:axId val="155556864"/>
        <c:axId val="0"/>
      </c:bar3DChart>
      <c:catAx>
        <c:axId val="155555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5556864"/>
        <c:crosses val="autoZero"/>
        <c:auto val="1"/>
        <c:lblAlgn val="ctr"/>
        <c:lblOffset val="100"/>
        <c:noMultiLvlLbl val="0"/>
      </c:catAx>
      <c:valAx>
        <c:axId val="155556864"/>
        <c:scaling>
          <c:orientation val="minMax"/>
          <c:max val="0.5"/>
        </c:scaling>
        <c:delete val="0"/>
        <c:axPos val="l"/>
        <c:numFmt formatCode="0%" sourceLinked="0"/>
        <c:majorTickMark val="out"/>
        <c:minorTickMark val="none"/>
        <c:tickLblPos val="nextTo"/>
        <c:crossAx val="155555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53"/>
          <c:y val="2.2259283657898591E-2"/>
          <c:w val="0.51840620397387338"/>
          <c:h val="4.0521934758155229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096746839146754E-2"/>
          <c:y val="3.0461261015702876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comparativa'!$B$44</c:f>
              <c:strCache>
                <c:ptCount val="1"/>
                <c:pt idx="0">
                  <c:v>ENG. TÈCN. DE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74%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0.73909999999999998</c:v>
                </c:pt>
                <c:pt idx="1">
                  <c:v>0</c:v>
                </c:pt>
                <c:pt idx="2">
                  <c:v>0.1739</c:v>
                </c:pt>
                <c:pt idx="3">
                  <c:v>0</c:v>
                </c:pt>
                <c:pt idx="4">
                  <c:v>4.3499999999999997E-2</c:v>
                </c:pt>
                <c:pt idx="5">
                  <c:v>4.3499999999999997E-2</c:v>
                </c:pt>
              </c:numCache>
            </c:numRef>
          </c:val>
        </c:ser>
        <c:ser>
          <c:idx val="1"/>
          <c:order val="1"/>
          <c:tx>
            <c:strRef>
              <c:f>'[1]Taules comparativa'!$B$45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84971090782452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23314060521634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3140605216354E-2"/>
                  <c:y val="-1.006289706844830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314060521634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38664039419071E-2"/>
                  <c:y val="-3.3542990228161017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comparativa'!$C$45:$H$45</c:f>
              <c:numCache>
                <c:formatCode>General</c:formatCode>
                <c:ptCount val="6"/>
                <c:pt idx="0">
                  <c:v>0.85499999999999998</c:v>
                </c:pt>
                <c:pt idx="1">
                  <c:v>0</c:v>
                </c:pt>
                <c:pt idx="2">
                  <c:v>3.8199999999999998E-2</c:v>
                </c:pt>
                <c:pt idx="3">
                  <c:v>7.6E-3</c:v>
                </c:pt>
                <c:pt idx="4">
                  <c:v>7.6300000000000007E-2</c:v>
                </c:pt>
                <c:pt idx="5">
                  <c:v>2.29E-2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661056"/>
        <c:axId val="155662592"/>
        <c:axId val="0"/>
      </c:bar3DChart>
      <c:catAx>
        <c:axId val="155661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662592"/>
        <c:crosses val="autoZero"/>
        <c:auto val="1"/>
        <c:lblAlgn val="ctr"/>
        <c:lblOffset val="100"/>
        <c:noMultiLvlLbl val="0"/>
      </c:catAx>
      <c:valAx>
        <c:axId val="155662592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1556610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41E-2"/>
          <c:w val="0.22656191336815037"/>
          <c:h val="0.27924777071174001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comparativa'!$I$50</c:f>
              <c:strCache>
                <c:ptCount val="1"/>
                <c:pt idx="0">
                  <c:v>ENG. TÈCN. DE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comparativa'!$J$50:$O$50</c:f>
              <c:numCache>
                <c:formatCode>General</c:formatCode>
                <c:ptCount val="6"/>
                <c:pt idx="0">
                  <c:v>0.66666666666666663</c:v>
                </c:pt>
                <c:pt idx="1">
                  <c:v>7.407407407407407E-2</c:v>
                </c:pt>
                <c:pt idx="2">
                  <c:v>3.7037037037037035E-2</c:v>
                </c:pt>
                <c:pt idx="3">
                  <c:v>0</c:v>
                </c:pt>
                <c:pt idx="4">
                  <c:v>0.1111111111111111</c:v>
                </c:pt>
                <c:pt idx="5">
                  <c:v>0.1111111111111111</c:v>
                </c:pt>
              </c:numCache>
            </c:numRef>
          </c:val>
        </c:ser>
        <c:ser>
          <c:idx val="1"/>
          <c:order val="1"/>
          <c:tx>
            <c:strRef>
              <c:f>'[1]Taules comparativa'!$I$51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644187473621797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accent2"/>
                        </a:solidFill>
                      </a:defRPr>
                    </a:pPr>
                    <a:r>
                      <a:rPr lang="en-US" sz="1100" b="1">
                        <a:solidFill>
                          <a:schemeClr val="accent2"/>
                        </a:solidFill>
                      </a:rPr>
                      <a:t>70%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43866403941907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3140605216354E-2"/>
                  <c:y val="-1.006289706844830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314060521634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657030260817329E-3"/>
                  <c:y val="-6.708598045632206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comparativa'!$J$51:$O$51</c:f>
              <c:numCache>
                <c:formatCode>General</c:formatCode>
                <c:ptCount val="6"/>
                <c:pt idx="0">
                  <c:v>0.70297029702970293</c:v>
                </c:pt>
                <c:pt idx="1">
                  <c:v>0</c:v>
                </c:pt>
                <c:pt idx="2">
                  <c:v>7.9207920792079209E-2</c:v>
                </c:pt>
                <c:pt idx="3">
                  <c:v>1.9801980198019802E-2</c:v>
                </c:pt>
                <c:pt idx="4">
                  <c:v>0.12871287128712872</c:v>
                </c:pt>
                <c:pt idx="5">
                  <c:v>6.9306930693069313E-2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730688"/>
        <c:axId val="155732224"/>
        <c:axId val="0"/>
      </c:bar3DChart>
      <c:catAx>
        <c:axId val="155730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732224"/>
        <c:crosses val="autoZero"/>
        <c:auto val="1"/>
        <c:lblAlgn val="ctr"/>
        <c:lblOffset val="100"/>
        <c:noMultiLvlLbl val="0"/>
      </c:catAx>
      <c:valAx>
        <c:axId val="155732224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1557306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41E-2"/>
          <c:w val="0.22656191336815037"/>
          <c:h val="0.27924777071174001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378833333333334"/>
          <c:y val="0.21539888888888889"/>
          <c:w val="0.6589814814814815"/>
          <c:h val="0.6254744444444444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 '!$Y$21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'!$X$22:$X$24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'!$Y$22:$Y$24</c:f>
              <c:numCache>
                <c:formatCode>###0.0%</c:formatCode>
                <c:ptCount val="3"/>
                <c:pt idx="0">
                  <c:v>0.4</c:v>
                </c:pt>
                <c:pt idx="1">
                  <c:v>0.8</c:v>
                </c:pt>
                <c:pt idx="2">
                  <c:v>0.35714285714285715</c:v>
                </c:pt>
              </c:numCache>
            </c:numRef>
          </c:val>
        </c:ser>
        <c:ser>
          <c:idx val="1"/>
          <c:order val="1"/>
          <c:tx>
            <c:strRef>
              <c:f>'Resum '!$Z$21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'!$X$22:$X$24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'!$Z$22:$Z$24</c:f>
              <c:numCache>
                <c:formatCode>###0.0%</c:formatCode>
                <c:ptCount val="3"/>
                <c:pt idx="0">
                  <c:v>0.29411764705882354</c:v>
                </c:pt>
                <c:pt idx="1">
                  <c:v>0</c:v>
                </c:pt>
                <c:pt idx="2">
                  <c:v>0.14285714285714288</c:v>
                </c:pt>
              </c:numCache>
            </c:numRef>
          </c:val>
        </c:ser>
        <c:ser>
          <c:idx val="2"/>
          <c:order val="2"/>
          <c:tx>
            <c:strRef>
              <c:f>'Resum '!$AA$21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'!$X$22:$X$24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'!$AA$22:$AA$24</c:f>
              <c:numCache>
                <c:formatCode>###0.0%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'Resum '!$AB$21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'!$X$22:$X$24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'!$AB$22:$AB$24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'Resum '!$AC$21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1.7638888888888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'!$X$22:$X$24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'!$AC$22:$AC$24</c:f>
              <c:numCache>
                <c:formatCode>###0.0%</c:formatCode>
                <c:ptCount val="3"/>
                <c:pt idx="0">
                  <c:v>4.7058823529411764E-2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1991424"/>
        <c:axId val="112025984"/>
        <c:axId val="0"/>
      </c:bar3DChart>
      <c:catAx>
        <c:axId val="11199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025984"/>
        <c:crosses val="autoZero"/>
        <c:auto val="1"/>
        <c:lblAlgn val="ctr"/>
        <c:lblOffset val="100"/>
        <c:noMultiLvlLbl val="0"/>
      </c:catAx>
      <c:valAx>
        <c:axId val="112025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1991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892512862206792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Gràfics!$T$185</c:f>
              <c:strCache>
                <c:ptCount val="1"/>
                <c:pt idx="0">
                  <c:v>ARQUITECTURA TÈCNICA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8.220937368108976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/>
                        </a:solidFill>
                      </a:rPr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Gràfics!$U$185:$Z$185</c:f>
              <c:numCache>
                <c:formatCode>###0.0%</c:formatCode>
                <c:ptCount val="6"/>
                <c:pt idx="0">
                  <c:v>0.58823529411764708</c:v>
                </c:pt>
                <c:pt idx="1">
                  <c:v>1.1764705882352941E-2</c:v>
                </c:pt>
                <c:pt idx="2">
                  <c:v>7.0588235294117646E-2</c:v>
                </c:pt>
                <c:pt idx="3">
                  <c:v>4.7058823529411764E-2</c:v>
                </c:pt>
                <c:pt idx="4">
                  <c:v>4.7058823529411764E-2</c:v>
                </c:pt>
                <c:pt idx="5">
                  <c:v>0.23529411764705882</c:v>
                </c:pt>
              </c:numCache>
            </c:numRef>
          </c:val>
        </c:ser>
        <c:ser>
          <c:idx val="1"/>
          <c:order val="1"/>
          <c:tx>
            <c:strRef>
              <c:f>Gràfics!$T$186</c:f>
              <c:strCache>
                <c:ptCount val="1"/>
                <c:pt idx="0">
                  <c:v>ENGINYERIA EN ORGANITZACIÓ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20937368108976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20937368108976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2761717101362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2"/>
                        </a:solidFill>
                      </a:rPr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Gràfics!$U$186:$Z$186</c:f>
              <c:numCache>
                <c:formatCode>###0.0%</c:formatCode>
                <c:ptCount val="6"/>
                <c:pt idx="0">
                  <c:v>0.46666666666666667</c:v>
                </c:pt>
                <c:pt idx="1">
                  <c:v>0.13333333333333333</c:v>
                </c:pt>
                <c:pt idx="2">
                  <c:v>0.33333333333333331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Gràfics!$T$187</c:f>
              <c:strCache>
                <c:ptCount val="1"/>
                <c:pt idx="0">
                  <c:v>ENGINYERIA TÈCNICA EN TOPOGRAFIA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Gràfics!$U$183:$Z$184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Gràfics!$U$187:$Z$187</c:f>
              <c:numCache>
                <c:formatCode>###0.0%</c:formatCode>
                <c:ptCount val="6"/>
                <c:pt idx="0">
                  <c:v>0.51724137931034486</c:v>
                </c:pt>
                <c:pt idx="1">
                  <c:v>3.4482758620689655E-2</c:v>
                </c:pt>
                <c:pt idx="2">
                  <c:v>0.10344827586206896</c:v>
                </c:pt>
                <c:pt idx="3">
                  <c:v>6.8965517241379309E-2</c:v>
                </c:pt>
                <c:pt idx="4">
                  <c:v>0.13793103448275862</c:v>
                </c:pt>
                <c:pt idx="5">
                  <c:v>0.13793103448275862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832704"/>
        <c:axId val="155835392"/>
        <c:axId val="0"/>
      </c:bar3DChart>
      <c:catAx>
        <c:axId val="15583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835392"/>
        <c:crosses val="autoZero"/>
        <c:auto val="1"/>
        <c:lblAlgn val="ctr"/>
        <c:lblOffset val="100"/>
        <c:noMultiLvlLbl val="0"/>
      </c:catAx>
      <c:valAx>
        <c:axId val="155835392"/>
        <c:scaling>
          <c:orientation val="minMax"/>
          <c:max val="1"/>
        </c:scaling>
        <c:delete val="1"/>
        <c:axPos val="l"/>
        <c:numFmt formatCode="0%" sourceLinked="0"/>
        <c:majorTickMark val="none"/>
        <c:minorTickMark val="none"/>
        <c:tickLblPos val="none"/>
        <c:crossAx val="155832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24E-2"/>
          <c:w val="0.25097939198724006"/>
          <c:h val="0.1698125765612149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sng" baseline="0">
                <a:effectLst/>
              </a:rPr>
              <a:t>% de titulats que guanyen més de 30.000€ bruts anuals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667528499236085E-2"/>
          <c:y val="0.17064817984708433"/>
          <c:w val="0.5599835468327653"/>
          <c:h val="0.685750884400319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'Resum '!$Y$58:$Y$60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'Resum '!$Z$58:$Z$60</c:f>
              <c:numCache>
                <c:formatCode>0%</c:formatCode>
                <c:ptCount val="3"/>
                <c:pt idx="0">
                  <c:v>4.7058823529411764E-2</c:v>
                </c:pt>
                <c:pt idx="1">
                  <c:v>0.53846153846153844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2592"/>
        <c:axId val="112164864"/>
      </c:barChart>
      <c:catAx>
        <c:axId val="11214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164864"/>
        <c:crosses val="autoZero"/>
        <c:auto val="1"/>
        <c:lblAlgn val="ctr"/>
        <c:lblOffset val="100"/>
        <c:noMultiLvlLbl val="0"/>
      </c:catAx>
      <c:valAx>
        <c:axId val="112164864"/>
        <c:scaling>
          <c:orientation val="minMax"/>
          <c:max val="1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1214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Població total de</a:t>
            </a:r>
            <a:r>
              <a:rPr lang="ca-ES" u="sng" baseline="0"/>
              <a:t> titulats</a:t>
            </a:r>
            <a:endParaRPr lang="ca-ES" u="sng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Taules!$A$11:$A$13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Taules!$G$11:$G$13</c:f>
              <c:numCache>
                <c:formatCode>0%</c:formatCode>
                <c:ptCount val="3"/>
                <c:pt idx="0">
                  <c:v>0.73255813953488369</c:v>
                </c:pt>
                <c:pt idx="1">
                  <c:v>0.10077519379844961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Total mostra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Gràfics!$R$16:$R$18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Gràfics!$V$16:$V$18</c:f>
              <c:numCache>
                <c:formatCode>###0.0%</c:formatCode>
                <c:ptCount val="3"/>
                <c:pt idx="0" formatCode="0%">
                  <c:v>0.65714285714285714</c:v>
                </c:pt>
                <c:pt idx="1">
                  <c:v>0.10714285714285714</c:v>
                </c:pt>
                <c:pt idx="2" formatCode="0%">
                  <c:v>0.23571428571428571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Gràfics!$P$35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Gràfics!$O$36:$O$38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Gràfics!$P$36:$P$38</c:f>
              <c:numCache>
                <c:formatCode>###0.0%</c:formatCode>
                <c:ptCount val="3"/>
                <c:pt idx="0">
                  <c:v>0.30434782608695654</c:v>
                </c:pt>
                <c:pt idx="1">
                  <c:v>0.26666666666666666</c:v>
                </c:pt>
                <c:pt idx="2">
                  <c:v>0.39393939393939392</c:v>
                </c:pt>
              </c:numCache>
            </c:numRef>
          </c:val>
        </c:ser>
        <c:ser>
          <c:idx val="1"/>
          <c:order val="1"/>
          <c:tx>
            <c:strRef>
              <c:f>Gràfics!$Q$35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Gràfics!$O$36:$O$38</c:f>
              <c:strCache>
                <c:ptCount val="3"/>
                <c:pt idx="0">
                  <c:v>ARQUITECTURA TÈCNICA</c:v>
                </c:pt>
                <c:pt idx="1">
                  <c:v>ENGINYERIA EN ORGANITZACIÓ INDUSTRIAL</c:v>
                </c:pt>
                <c:pt idx="2">
                  <c:v>ENGINYERIA TÈCNICA EN TOPOGRAFIA</c:v>
                </c:pt>
              </c:strCache>
            </c:strRef>
          </c:cat>
          <c:val>
            <c:numRef>
              <c:f>Gràfics!$Q$36:$Q$38</c:f>
              <c:numCache>
                <c:formatCode>###0.0%</c:formatCode>
                <c:ptCount val="3"/>
                <c:pt idx="0">
                  <c:v>0.69565217391304346</c:v>
                </c:pt>
                <c:pt idx="1">
                  <c:v>0.73333333333333328</c:v>
                </c:pt>
                <c:pt idx="2">
                  <c:v>0.60606060606060608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638208"/>
        <c:axId val="117309440"/>
        <c:axId val="0"/>
      </c:bar3DChart>
      <c:catAx>
        <c:axId val="11263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09440"/>
        <c:crosses val="autoZero"/>
        <c:auto val="1"/>
        <c:lblAlgn val="ctr"/>
        <c:lblOffset val="100"/>
        <c:noMultiLvlLbl val="0"/>
      </c:catAx>
      <c:valAx>
        <c:axId val="1173094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638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19"/><Relationship Id="rId18" Type="http://schemas.openxmlformats.org/officeDocument/2006/relationships/hyperlink" Target="#Gr&#224;fics!A197"/><Relationship Id="rId26" Type="http://schemas.openxmlformats.org/officeDocument/2006/relationships/hyperlink" Target="#Taules!A160"/><Relationship Id="rId39" Type="http://schemas.openxmlformats.org/officeDocument/2006/relationships/hyperlink" Target="#Gr&#224;fics!A514"/><Relationship Id="rId21" Type="http://schemas.openxmlformats.org/officeDocument/2006/relationships/hyperlink" Target="#Taules!A124"/><Relationship Id="rId34" Type="http://schemas.openxmlformats.org/officeDocument/2006/relationships/hyperlink" Target="#Taules!A225"/><Relationship Id="rId42" Type="http://schemas.openxmlformats.org/officeDocument/2006/relationships/hyperlink" Target="#Taules!A292"/><Relationship Id="rId47" Type="http://schemas.openxmlformats.org/officeDocument/2006/relationships/hyperlink" Target="#Gr&#224;fics!A663"/><Relationship Id="rId50" Type="http://schemas.openxmlformats.org/officeDocument/2006/relationships/hyperlink" Target="#Taules!A360"/><Relationship Id="rId55" Type="http://schemas.openxmlformats.org/officeDocument/2006/relationships/hyperlink" Target="#Gr&#224;fics!A766"/><Relationship Id="rId63" Type="http://schemas.openxmlformats.org/officeDocument/2006/relationships/image" Target="../media/image3.png"/><Relationship Id="rId68" Type="http://schemas.openxmlformats.org/officeDocument/2006/relationships/hyperlink" Target="310_1%20Enquestes%20a%20titulats.xlsx#Comparativa!B174" TargetMode="External"/><Relationship Id="rId7" Type="http://schemas.openxmlformats.org/officeDocument/2006/relationships/hyperlink" Target="#Taules!A19"/><Relationship Id="rId71" Type="http://schemas.openxmlformats.org/officeDocument/2006/relationships/hyperlink" Target="310_1%20Enquestes%20a%20titulats.xlsx#Comparativa!B289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69"/><Relationship Id="rId29" Type="http://schemas.openxmlformats.org/officeDocument/2006/relationships/hyperlink" Target="#Taules!A180"/><Relationship Id="rId1" Type="http://schemas.openxmlformats.org/officeDocument/2006/relationships/hyperlink" Target="#Taules!A212"/><Relationship Id="rId6" Type="http://schemas.openxmlformats.org/officeDocument/2006/relationships/image" Target="../media/image2.gif"/><Relationship Id="rId11" Type="http://schemas.openxmlformats.org/officeDocument/2006/relationships/hyperlink" Target="#Gr&#224;fics!A77"/><Relationship Id="rId24" Type="http://schemas.openxmlformats.org/officeDocument/2006/relationships/hyperlink" Target="#Gr&#224;fics!A267"/><Relationship Id="rId32" Type="http://schemas.openxmlformats.org/officeDocument/2006/relationships/hyperlink" Target="#Gr&#224;fics!A404"/><Relationship Id="rId37" Type="http://schemas.openxmlformats.org/officeDocument/2006/relationships/hyperlink" Target="#Gr&#224;fics!A488"/><Relationship Id="rId40" Type="http://schemas.openxmlformats.org/officeDocument/2006/relationships/hyperlink" Target="#Taules!A269"/><Relationship Id="rId45" Type="http://schemas.openxmlformats.org/officeDocument/2006/relationships/hyperlink" Target="#Taules!A326"/><Relationship Id="rId53" Type="http://schemas.openxmlformats.org/officeDocument/2006/relationships/hyperlink" Target="#Gr&#224;fics!A739"/><Relationship Id="rId58" Type="http://schemas.openxmlformats.org/officeDocument/2006/relationships/hyperlink" Target="#Gr&#224;fics!A591"/><Relationship Id="rId66" Type="http://schemas.openxmlformats.org/officeDocument/2006/relationships/hyperlink" Target="310_1%20Enquestes%20a%20titulats.xlsx#Comparativa!B93" TargetMode="External"/><Relationship Id="rId5" Type="http://schemas.openxmlformats.org/officeDocument/2006/relationships/hyperlink" Target="310_1%20Enquestes%20a%20titulats.xlsx#Gr&#224;fics!A7" TargetMode="External"/><Relationship Id="rId15" Type="http://schemas.openxmlformats.org/officeDocument/2006/relationships/hyperlink" Target="#Taules!A77"/><Relationship Id="rId23" Type="http://schemas.openxmlformats.org/officeDocument/2006/relationships/hyperlink" Target="#Taules!A136"/><Relationship Id="rId28" Type="http://schemas.openxmlformats.org/officeDocument/2006/relationships/hyperlink" Target="#Gr&#224;fics!A355"/><Relationship Id="rId36" Type="http://schemas.openxmlformats.org/officeDocument/2006/relationships/hyperlink" Target="#Taules!A236"/><Relationship Id="rId49" Type="http://schemas.openxmlformats.org/officeDocument/2006/relationships/hyperlink" Target="#Gr&#224;fics!A689"/><Relationship Id="rId57" Type="http://schemas.openxmlformats.org/officeDocument/2006/relationships/hyperlink" Target="#Gr&#224;fics!A792"/><Relationship Id="rId61" Type="http://schemas.openxmlformats.org/officeDocument/2006/relationships/hyperlink" Target="#Gr&#224;fics!A333"/><Relationship Id="rId10" Type="http://schemas.openxmlformats.org/officeDocument/2006/relationships/hyperlink" Target="#Taules!A43"/><Relationship Id="rId19" Type="http://schemas.openxmlformats.org/officeDocument/2006/relationships/hyperlink" Target="#Taules!A112"/><Relationship Id="rId31" Type="http://schemas.openxmlformats.org/officeDocument/2006/relationships/hyperlink" Target="#Taules!A190"/><Relationship Id="rId44" Type="http://schemas.openxmlformats.org/officeDocument/2006/relationships/hyperlink" Target="#Taules!A315"/><Relationship Id="rId52" Type="http://schemas.openxmlformats.org/officeDocument/2006/relationships/hyperlink" Target="#Taules!A372"/><Relationship Id="rId60" Type="http://schemas.openxmlformats.org/officeDocument/2006/relationships/hyperlink" Target="#Gr&#224;fics!A635"/><Relationship Id="rId65" Type="http://schemas.openxmlformats.org/officeDocument/2006/relationships/hyperlink" Target="310_1%20Enquestes%20a%20titulats.xlsx#Comparativa!B54" TargetMode="External"/><Relationship Id="rId4" Type="http://schemas.openxmlformats.org/officeDocument/2006/relationships/hyperlink" Target="310_1%20Enquestes%20a%20titulats.xlsx#Taules!A7" TargetMode="External"/><Relationship Id="rId9" Type="http://schemas.openxmlformats.org/officeDocument/2006/relationships/hyperlink" Target="#Gr&#224;fics!A51"/><Relationship Id="rId14" Type="http://schemas.openxmlformats.org/officeDocument/2006/relationships/hyperlink" Target="#Taules!A67"/><Relationship Id="rId22" Type="http://schemas.openxmlformats.org/officeDocument/2006/relationships/hyperlink" Target="#Gr&#224;fics!A245"/><Relationship Id="rId27" Type="http://schemas.openxmlformats.org/officeDocument/2006/relationships/hyperlink" Target="#Taules!A170"/><Relationship Id="rId30" Type="http://schemas.openxmlformats.org/officeDocument/2006/relationships/hyperlink" Target="#Gr&#224;fics!A380"/><Relationship Id="rId35" Type="http://schemas.openxmlformats.org/officeDocument/2006/relationships/hyperlink" Target="#Gr&#224;fics!A462"/><Relationship Id="rId43" Type="http://schemas.openxmlformats.org/officeDocument/2006/relationships/hyperlink" Target="#Taules!A303"/><Relationship Id="rId48" Type="http://schemas.openxmlformats.org/officeDocument/2006/relationships/hyperlink" Target="#Taules!A348"/><Relationship Id="rId56" Type="http://schemas.openxmlformats.org/officeDocument/2006/relationships/hyperlink" Target="#Taules!A394"/><Relationship Id="rId64" Type="http://schemas.openxmlformats.org/officeDocument/2006/relationships/hyperlink" Target="310_1%20Enquestes%20a%20titulats.xlsx#Comparativa!B12" TargetMode="External"/><Relationship Id="rId69" Type="http://schemas.openxmlformats.org/officeDocument/2006/relationships/hyperlink" Target="310_1%20Enquestes%20a%20titulats.xlsx#Comparativa!B208" TargetMode="External"/><Relationship Id="rId8" Type="http://schemas.openxmlformats.org/officeDocument/2006/relationships/hyperlink" Target="#Taules!A31"/><Relationship Id="rId51" Type="http://schemas.openxmlformats.org/officeDocument/2006/relationships/hyperlink" Target="#Gr&#224;fics!A711"/><Relationship Id="rId3" Type="http://schemas.openxmlformats.org/officeDocument/2006/relationships/hyperlink" Target="#Taules!A148"/><Relationship Id="rId12" Type="http://schemas.openxmlformats.org/officeDocument/2006/relationships/hyperlink" Target="#Taules!A55"/><Relationship Id="rId17" Type="http://schemas.openxmlformats.org/officeDocument/2006/relationships/hyperlink" Target="#Taules!A89"/><Relationship Id="rId25" Type="http://schemas.openxmlformats.org/officeDocument/2006/relationships/hyperlink" Target="#Gr&#224;fics!A311"/><Relationship Id="rId33" Type="http://schemas.openxmlformats.org/officeDocument/2006/relationships/hyperlink" Target="#Gr&#224;fics!A432"/><Relationship Id="rId38" Type="http://schemas.openxmlformats.org/officeDocument/2006/relationships/hyperlink" Target="#Taules!A247"/><Relationship Id="rId46" Type="http://schemas.openxmlformats.org/officeDocument/2006/relationships/hyperlink" Target="#Taules!A335"/><Relationship Id="rId59" Type="http://schemas.openxmlformats.org/officeDocument/2006/relationships/hyperlink" Target="#Gr&#224;fics!A613"/><Relationship Id="rId67" Type="http://schemas.openxmlformats.org/officeDocument/2006/relationships/hyperlink" Target="310_1%20Enquestes%20a%20titulats.xlsx#Comparativa!B139" TargetMode="External"/><Relationship Id="rId20" Type="http://schemas.openxmlformats.org/officeDocument/2006/relationships/hyperlink" Target="#Gr&#224;fics!A223"/><Relationship Id="rId41" Type="http://schemas.openxmlformats.org/officeDocument/2006/relationships/hyperlink" Target="#Gr&#224;fics!A540"/><Relationship Id="rId54" Type="http://schemas.openxmlformats.org/officeDocument/2006/relationships/hyperlink" Target="#Taules!A384"/><Relationship Id="rId62" Type="http://schemas.openxmlformats.org/officeDocument/2006/relationships/hyperlink" Target="#Gr&#224;fics!A147"/><Relationship Id="rId70" Type="http://schemas.openxmlformats.org/officeDocument/2006/relationships/hyperlink" Target="310_1%20Enquestes%20a%20titulats.xlsx#Comparativa!B250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hyperlink" Target="#Index!B61"/><Relationship Id="rId4" Type="http://schemas.openxmlformats.org/officeDocument/2006/relationships/chart" Target="../charts/chart42.xml"/><Relationship Id="rId9" Type="http://schemas.openxmlformats.org/officeDocument/2006/relationships/chart" Target="../charts/chart46.xml"/><Relationship Id="rId14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15</xdr:row>
      <xdr:rowOff>0</xdr:rowOff>
    </xdr:from>
    <xdr:to>
      <xdr:col>4</xdr:col>
      <xdr:colOff>584200</xdr:colOff>
      <xdr:row>15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5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15</xdr:row>
      <xdr:rowOff>28575</xdr:rowOff>
    </xdr:from>
    <xdr:to>
      <xdr:col>5</xdr:col>
      <xdr:colOff>119592</xdr:colOff>
      <xdr:row>15</xdr:row>
      <xdr:rowOff>171450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49550" y="41878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422275</xdr:colOff>
      <xdr:row>34</xdr:row>
      <xdr:rowOff>47625</xdr:rowOff>
    </xdr:from>
    <xdr:to>
      <xdr:col>4</xdr:col>
      <xdr:colOff>565150</xdr:colOff>
      <xdr:row>35</xdr:row>
      <xdr:rowOff>0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1275" y="802745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259291</xdr:colOff>
      <xdr:row>27</xdr:row>
      <xdr:rowOff>33867</xdr:rowOff>
    </xdr:from>
    <xdr:to>
      <xdr:col>3</xdr:col>
      <xdr:colOff>402166</xdr:colOff>
      <xdr:row>27</xdr:row>
      <xdr:rowOff>176742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4458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105830</xdr:colOff>
      <xdr:row>10</xdr:row>
      <xdr:rowOff>42332</xdr:rowOff>
    </xdr:from>
    <xdr:to>
      <xdr:col>1</xdr:col>
      <xdr:colOff>272083</xdr:colOff>
      <xdr:row>10</xdr:row>
      <xdr:rowOff>194731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0" y="322791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254000</xdr:colOff>
      <xdr:row>16</xdr:row>
      <xdr:rowOff>21166</xdr:rowOff>
    </xdr:from>
    <xdr:to>
      <xdr:col>4</xdr:col>
      <xdr:colOff>420253</xdr:colOff>
      <xdr:row>16</xdr:row>
      <xdr:rowOff>173565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13000" y="4370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338676</xdr:colOff>
      <xdr:row>28</xdr:row>
      <xdr:rowOff>0</xdr:rowOff>
    </xdr:from>
    <xdr:to>
      <xdr:col>5</xdr:col>
      <xdr:colOff>504929</xdr:colOff>
      <xdr:row>28</xdr:row>
      <xdr:rowOff>152399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509" y="6646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412756</xdr:colOff>
      <xdr:row>29</xdr:row>
      <xdr:rowOff>0</xdr:rowOff>
    </xdr:from>
    <xdr:to>
      <xdr:col>4</xdr:col>
      <xdr:colOff>579009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71756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381007</xdr:colOff>
      <xdr:row>33</xdr:row>
      <xdr:rowOff>0</xdr:rowOff>
    </xdr:from>
    <xdr:to>
      <xdr:col>3</xdr:col>
      <xdr:colOff>547260</xdr:colOff>
      <xdr:row>33</xdr:row>
      <xdr:rowOff>152399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26174" y="7598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63498</xdr:colOff>
      <xdr:row>40</xdr:row>
      <xdr:rowOff>10583</xdr:rowOff>
    </xdr:from>
    <xdr:to>
      <xdr:col>5</xdr:col>
      <xdr:colOff>229751</xdr:colOff>
      <xdr:row>40</xdr:row>
      <xdr:rowOff>162982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36331" y="8942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52</xdr:row>
      <xdr:rowOff>21166</xdr:rowOff>
    </xdr:from>
    <xdr:to>
      <xdr:col>5</xdr:col>
      <xdr:colOff>240334</xdr:colOff>
      <xdr:row>52</xdr:row>
      <xdr:rowOff>173565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4" y="1125008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63</xdr:row>
      <xdr:rowOff>0</xdr:rowOff>
    </xdr:from>
    <xdr:to>
      <xdr:col>4</xdr:col>
      <xdr:colOff>28674</xdr:colOff>
      <xdr:row>63</xdr:row>
      <xdr:rowOff>152399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21421" y="13335000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166686</xdr:colOff>
      <xdr:row>13</xdr:row>
      <xdr:rowOff>107156</xdr:rowOff>
    </xdr:from>
    <xdr:to>
      <xdr:col>19</xdr:col>
      <xdr:colOff>0</xdr:colOff>
      <xdr:row>40</xdr:row>
      <xdr:rowOff>154781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137</xdr:row>
      <xdr:rowOff>178593</xdr:rowOff>
    </xdr:from>
    <xdr:to>
      <xdr:col>2</xdr:col>
      <xdr:colOff>23813</xdr:colOff>
      <xdr:row>139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139</xdr:row>
      <xdr:rowOff>119062</xdr:rowOff>
    </xdr:from>
    <xdr:to>
      <xdr:col>18</xdr:col>
      <xdr:colOff>71436</xdr:colOff>
      <xdr:row>169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173</xdr:row>
      <xdr:rowOff>0</xdr:rowOff>
    </xdr:from>
    <xdr:to>
      <xdr:col>2</xdr:col>
      <xdr:colOff>11907</xdr:colOff>
      <xdr:row>174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175</xdr:row>
      <xdr:rowOff>178592</xdr:rowOff>
    </xdr:from>
    <xdr:to>
      <xdr:col>19</xdr:col>
      <xdr:colOff>142874</xdr:colOff>
      <xdr:row>203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207</xdr:row>
      <xdr:rowOff>0</xdr:rowOff>
    </xdr:from>
    <xdr:to>
      <xdr:col>2</xdr:col>
      <xdr:colOff>23814</xdr:colOff>
      <xdr:row>208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211</xdr:row>
      <xdr:rowOff>23811</xdr:rowOff>
    </xdr:from>
    <xdr:to>
      <xdr:col>18</xdr:col>
      <xdr:colOff>400501</xdr:colOff>
      <xdr:row>240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249</xdr:row>
      <xdr:rowOff>0</xdr:rowOff>
    </xdr:from>
    <xdr:to>
      <xdr:col>2</xdr:col>
      <xdr:colOff>23814</xdr:colOff>
      <xdr:row>250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8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251</xdr:row>
      <xdr:rowOff>59531</xdr:rowOff>
    </xdr:from>
    <xdr:to>
      <xdr:col>18</xdr:col>
      <xdr:colOff>250031</xdr:colOff>
      <xdr:row>280</xdr:row>
      <xdr:rowOff>35719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288</xdr:row>
      <xdr:rowOff>0</xdr:rowOff>
    </xdr:from>
    <xdr:to>
      <xdr:col>2</xdr:col>
      <xdr:colOff>23813</xdr:colOff>
      <xdr:row>289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0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290</xdr:row>
      <xdr:rowOff>23812</xdr:rowOff>
    </xdr:from>
    <xdr:to>
      <xdr:col>19</xdr:col>
      <xdr:colOff>59531</xdr:colOff>
      <xdr:row>319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94</xdr:row>
      <xdr:rowOff>0</xdr:rowOff>
    </xdr:from>
    <xdr:to>
      <xdr:col>12</xdr:col>
      <xdr:colOff>107156</xdr:colOff>
      <xdr:row>113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94</xdr:row>
      <xdr:rowOff>0</xdr:rowOff>
    </xdr:from>
    <xdr:to>
      <xdr:col>23</xdr:col>
      <xdr:colOff>107157</xdr:colOff>
      <xdr:row>113</xdr:row>
      <xdr:rowOff>166686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19</xdr:col>
      <xdr:colOff>107157</xdr:colOff>
      <xdr:row>134</xdr:row>
      <xdr:rowOff>166686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182681</xdr:colOff>
      <xdr:row>25</xdr:row>
      <xdr:rowOff>90038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142876</xdr:colOff>
      <xdr:row>14</xdr:row>
      <xdr:rowOff>47626</xdr:rowOff>
    </xdr:from>
    <xdr:to>
      <xdr:col>9</xdr:col>
      <xdr:colOff>19050</xdr:colOff>
      <xdr:row>20</xdr:row>
      <xdr:rowOff>190500</xdr:rowOff>
    </xdr:to>
    <xdr:sp macro="" textlink="">
      <xdr:nvSpPr>
        <xdr:cNvPr id="3" name="Crida de fletxa a l'esquerra 2"/>
        <xdr:cNvSpPr/>
      </xdr:nvSpPr>
      <xdr:spPr>
        <a:xfrm>
          <a:off x="3800476" y="3429001"/>
          <a:ext cx="1704974" cy="1400174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L'Enginyeria en Organització Industrial compta</a:t>
          </a:r>
          <a:r>
            <a:rPr lang="es-ES" sz="1100" b="1" baseline="0">
              <a:solidFill>
                <a:sysClr val="windowText" lastClr="000000"/>
              </a:solidFill>
            </a:rPr>
            <a:t> amb un 100% dels titulats actius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184148</xdr:colOff>
      <xdr:row>25</xdr:row>
      <xdr:rowOff>80434</xdr:rowOff>
    </xdr:from>
    <xdr:to>
      <xdr:col>18</xdr:col>
      <xdr:colOff>97748</xdr:colOff>
      <xdr:row>42</xdr:row>
      <xdr:rowOff>118084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278606</xdr:colOff>
      <xdr:row>25</xdr:row>
      <xdr:rowOff>82152</xdr:rowOff>
    </xdr:from>
    <xdr:to>
      <xdr:col>9</xdr:col>
      <xdr:colOff>192206</xdr:colOff>
      <xdr:row>42</xdr:row>
      <xdr:rowOff>119802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195262</xdr:colOff>
      <xdr:row>42</xdr:row>
      <xdr:rowOff>117870</xdr:rowOff>
    </xdr:from>
    <xdr:to>
      <xdr:col>18</xdr:col>
      <xdr:colOff>108862</xdr:colOff>
      <xdr:row>59</xdr:row>
      <xdr:rowOff>155520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200024</xdr:colOff>
      <xdr:row>8</xdr:row>
      <xdr:rowOff>47625</xdr:rowOff>
    </xdr:from>
    <xdr:to>
      <xdr:col>18</xdr:col>
      <xdr:colOff>113624</xdr:colOff>
      <xdr:row>25</xdr:row>
      <xdr:rowOff>85275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276225</xdr:colOff>
      <xdr:row>42</xdr:row>
      <xdr:rowOff>114300</xdr:rowOff>
    </xdr:from>
    <xdr:to>
      <xdr:col>9</xdr:col>
      <xdr:colOff>189825</xdr:colOff>
      <xdr:row>59</xdr:row>
      <xdr:rowOff>151950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0.02097</cdr:x>
      <cdr:y>0.30799</cdr:y>
    </cdr:from>
    <cdr:to>
      <cdr:x>0.28516</cdr:x>
      <cdr:y>0.75024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113238" y="1108764"/>
          <a:ext cx="1426626" cy="1592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bevelT/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Aproximadament el 60% dels titulats en Arquitectura Tècnica treballen en feines on es requereix la seva titulació específica i desenvolupen funcions pròpies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0.68458</cdr:x>
      <cdr:y>0.198</cdr:y>
    </cdr:from>
    <cdr:to>
      <cdr:x>0.95521</cdr:x>
      <cdr:y>0.64286</cdr:y>
    </cdr:to>
    <cdr:sp macro="" textlink="">
      <cdr:nvSpPr>
        <cdr:cNvPr id="2" name="Rectangle arrodonit 1"/>
        <cdr:cNvSpPr/>
      </cdr:nvSpPr>
      <cdr:spPr>
        <a:xfrm xmlns:a="http://schemas.openxmlformats.org/drawingml/2006/main">
          <a:off x="3517900" y="746125"/>
          <a:ext cx="1390650" cy="1676401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Els titulats</a:t>
          </a:r>
          <a:r>
            <a:rPr lang="ca-ES" sz="1100" b="1" baseline="0"/>
            <a:t> d'Enginyeria en Organització Industrial són els que donen millor puntuació a la formació global rebuda</a:t>
          </a:r>
          <a:endParaRPr lang="ca-ES" sz="1100" b="1"/>
        </a:p>
      </cdr:txBody>
    </cdr:sp>
  </cdr:relSizeAnchor>
  <cdr:relSizeAnchor xmlns:cdr="http://schemas.openxmlformats.org/drawingml/2006/chartDrawing">
    <cdr:from>
      <cdr:x>0.12582</cdr:x>
      <cdr:y>0.12259</cdr:y>
    </cdr:from>
    <cdr:to>
      <cdr:x>0.76259</cdr:x>
      <cdr:y>0.18752</cdr:y>
    </cdr:to>
    <cdr:sp macro="" textlink="">
      <cdr:nvSpPr>
        <cdr:cNvPr id="4" name="QuadreDeText 1"/>
        <cdr:cNvSpPr txBox="1"/>
      </cdr:nvSpPr>
      <cdr:spPr>
        <a:xfrm xmlns:a="http://schemas.openxmlformats.org/drawingml/2006/main">
          <a:off x="679450" y="441325"/>
          <a:ext cx="3438525" cy="23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 de valoració: 1- Gens</a:t>
          </a:r>
          <a:r>
            <a:rPr lang="ca-ES" sz="1000" baseline="0"/>
            <a:t> important, 7- Molt important</a:t>
          </a:r>
          <a:endParaRPr lang="ca-E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0.04322</cdr:x>
      <cdr:y>0.32709</cdr:y>
    </cdr:from>
    <cdr:to>
      <cdr:x>0.29016</cdr:x>
      <cdr:y>0.64459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33364" y="1177530"/>
          <a:ext cx="1333500" cy="114299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4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 b="1"/>
            <a:t>Més d'un</a:t>
          </a:r>
          <a:r>
            <a:rPr lang="ca-ES" sz="1100" b="1" baseline="0"/>
            <a:t> 75% dels enquestats de totes les titulacions repetirien la universitat</a:t>
          </a:r>
          <a:endParaRPr lang="ca-E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0.01823</cdr:x>
      <cdr:y>0.31309</cdr:y>
    </cdr:from>
    <cdr:to>
      <cdr:x>0.32162</cdr:x>
      <cdr:y>0.59764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98425" y="1127125"/>
          <a:ext cx="1638306" cy="1024367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80% dels enquestats</a:t>
          </a:r>
          <a:r>
            <a:rPr lang="ca-ES" sz="1100" b="1" baseline="0"/>
            <a:t> titulats en Enginyeria en Organització Industrial tenen un contracte fix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0.66146</cdr:x>
      <cdr:y>0.26273</cdr:y>
    </cdr:from>
    <cdr:to>
      <cdr:x>0.98392</cdr:x>
      <cdr:y>0.60854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571876" y="945828"/>
          <a:ext cx="1741308" cy="1244922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El 54% dels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titulats en Enginyeria en Organització Industrial cobren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390</xdr:row>
      <xdr:rowOff>142875</xdr:rowOff>
    </xdr:from>
    <xdr:to>
      <xdr:col>0</xdr:col>
      <xdr:colOff>359569</xdr:colOff>
      <xdr:row>392</xdr:row>
      <xdr:rowOff>38099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80975" y="84858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380</xdr:row>
      <xdr:rowOff>171450</xdr:rowOff>
    </xdr:from>
    <xdr:to>
      <xdr:col>0</xdr:col>
      <xdr:colOff>330994</xdr:colOff>
      <xdr:row>382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52400" y="82943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369</xdr:row>
      <xdr:rowOff>0</xdr:rowOff>
    </xdr:from>
    <xdr:to>
      <xdr:col>0</xdr:col>
      <xdr:colOff>292894</xdr:colOff>
      <xdr:row>370</xdr:row>
      <xdr:rowOff>57149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14300" y="80419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356</xdr:row>
      <xdr:rowOff>171450</xdr:rowOff>
    </xdr:from>
    <xdr:to>
      <xdr:col>0</xdr:col>
      <xdr:colOff>311944</xdr:colOff>
      <xdr:row>358</xdr:row>
      <xdr:rowOff>38099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33350" y="77847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344</xdr:row>
      <xdr:rowOff>180975</xdr:rowOff>
    </xdr:from>
    <xdr:to>
      <xdr:col>0</xdr:col>
      <xdr:colOff>311944</xdr:colOff>
      <xdr:row>346</xdr:row>
      <xdr:rowOff>47624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33350" y="7549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333</xdr:row>
      <xdr:rowOff>152400</xdr:rowOff>
    </xdr:from>
    <xdr:to>
      <xdr:col>0</xdr:col>
      <xdr:colOff>321469</xdr:colOff>
      <xdr:row>335</xdr:row>
      <xdr:rowOff>19049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42875" y="72961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323</xdr:row>
      <xdr:rowOff>180975</xdr:rowOff>
    </xdr:from>
    <xdr:to>
      <xdr:col>0</xdr:col>
      <xdr:colOff>283369</xdr:colOff>
      <xdr:row>325</xdr:row>
      <xdr:rowOff>47624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04775" y="70237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312</xdr:row>
      <xdr:rowOff>180975</xdr:rowOff>
    </xdr:from>
    <xdr:to>
      <xdr:col>0</xdr:col>
      <xdr:colOff>302419</xdr:colOff>
      <xdr:row>314</xdr:row>
      <xdr:rowOff>47624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23825" y="67713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300</xdr:row>
      <xdr:rowOff>180975</xdr:rowOff>
    </xdr:from>
    <xdr:to>
      <xdr:col>0</xdr:col>
      <xdr:colOff>283369</xdr:colOff>
      <xdr:row>302</xdr:row>
      <xdr:rowOff>47624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04775" y="65351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290</xdr:row>
      <xdr:rowOff>0</xdr:rowOff>
    </xdr:from>
    <xdr:to>
      <xdr:col>0</xdr:col>
      <xdr:colOff>302419</xdr:colOff>
      <xdr:row>291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23825" y="63045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280</xdr:row>
      <xdr:rowOff>0</xdr:rowOff>
    </xdr:from>
    <xdr:to>
      <xdr:col>0</xdr:col>
      <xdr:colOff>302419</xdr:colOff>
      <xdr:row>281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23825" y="60626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269</xdr:row>
      <xdr:rowOff>0</xdr:rowOff>
    </xdr:from>
    <xdr:to>
      <xdr:col>0</xdr:col>
      <xdr:colOff>340519</xdr:colOff>
      <xdr:row>270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61925" y="58312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257</xdr:row>
      <xdr:rowOff>171450</xdr:rowOff>
    </xdr:from>
    <xdr:to>
      <xdr:col>0</xdr:col>
      <xdr:colOff>311944</xdr:colOff>
      <xdr:row>259</xdr:row>
      <xdr:rowOff>38099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33350" y="56140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246</xdr:row>
      <xdr:rowOff>171450</xdr:rowOff>
    </xdr:from>
    <xdr:to>
      <xdr:col>0</xdr:col>
      <xdr:colOff>302419</xdr:colOff>
      <xdr:row>248</xdr:row>
      <xdr:rowOff>38099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23825" y="5398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235</xdr:row>
      <xdr:rowOff>171450</xdr:rowOff>
    </xdr:from>
    <xdr:to>
      <xdr:col>0</xdr:col>
      <xdr:colOff>264319</xdr:colOff>
      <xdr:row>237</xdr:row>
      <xdr:rowOff>38099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85725" y="51806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224</xdr:row>
      <xdr:rowOff>180975</xdr:rowOff>
    </xdr:from>
    <xdr:to>
      <xdr:col>0</xdr:col>
      <xdr:colOff>264319</xdr:colOff>
      <xdr:row>226</xdr:row>
      <xdr:rowOff>47624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85725" y="49634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214</xdr:row>
      <xdr:rowOff>0</xdr:rowOff>
    </xdr:from>
    <xdr:to>
      <xdr:col>0</xdr:col>
      <xdr:colOff>254794</xdr:colOff>
      <xdr:row>215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76200" y="47186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202</xdr:row>
      <xdr:rowOff>180975</xdr:rowOff>
    </xdr:from>
    <xdr:to>
      <xdr:col>0</xdr:col>
      <xdr:colOff>264319</xdr:colOff>
      <xdr:row>204</xdr:row>
      <xdr:rowOff>47624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85725" y="44958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192</xdr:row>
      <xdr:rowOff>0</xdr:rowOff>
    </xdr:from>
    <xdr:to>
      <xdr:col>0</xdr:col>
      <xdr:colOff>273844</xdr:colOff>
      <xdr:row>193</xdr:row>
      <xdr:rowOff>57149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95250" y="42614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179</xdr:row>
      <xdr:rowOff>161925</xdr:rowOff>
    </xdr:from>
    <xdr:to>
      <xdr:col>0</xdr:col>
      <xdr:colOff>302419</xdr:colOff>
      <xdr:row>181</xdr:row>
      <xdr:rowOff>28574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23825" y="39300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170</xdr:row>
      <xdr:rowOff>0</xdr:rowOff>
    </xdr:from>
    <xdr:to>
      <xdr:col>0</xdr:col>
      <xdr:colOff>273844</xdr:colOff>
      <xdr:row>171</xdr:row>
      <xdr:rowOff>85724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95250" y="3657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160</xdr:row>
      <xdr:rowOff>0</xdr:rowOff>
    </xdr:from>
    <xdr:to>
      <xdr:col>0</xdr:col>
      <xdr:colOff>283369</xdr:colOff>
      <xdr:row>161</xdr:row>
      <xdr:rowOff>57149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04775" y="34632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148</xdr:row>
      <xdr:rowOff>0</xdr:rowOff>
    </xdr:from>
    <xdr:to>
      <xdr:col>0</xdr:col>
      <xdr:colOff>292894</xdr:colOff>
      <xdr:row>149</xdr:row>
      <xdr:rowOff>57149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14300" y="32070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136</xdr:row>
      <xdr:rowOff>0</xdr:rowOff>
    </xdr:from>
    <xdr:to>
      <xdr:col>0</xdr:col>
      <xdr:colOff>273844</xdr:colOff>
      <xdr:row>137</xdr:row>
      <xdr:rowOff>57149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95250" y="29546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123</xdr:row>
      <xdr:rowOff>180975</xdr:rowOff>
    </xdr:from>
    <xdr:to>
      <xdr:col>0</xdr:col>
      <xdr:colOff>273844</xdr:colOff>
      <xdr:row>125</xdr:row>
      <xdr:rowOff>47624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95250" y="27003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112</xdr:row>
      <xdr:rowOff>0</xdr:rowOff>
    </xdr:from>
    <xdr:to>
      <xdr:col>0</xdr:col>
      <xdr:colOff>292894</xdr:colOff>
      <xdr:row>113</xdr:row>
      <xdr:rowOff>57149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14300" y="24631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101</xdr:row>
      <xdr:rowOff>0</xdr:rowOff>
    </xdr:from>
    <xdr:to>
      <xdr:col>0</xdr:col>
      <xdr:colOff>273844</xdr:colOff>
      <xdr:row>102</xdr:row>
      <xdr:rowOff>57149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95250" y="22459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89</xdr:row>
      <xdr:rowOff>0</xdr:rowOff>
    </xdr:from>
    <xdr:to>
      <xdr:col>0</xdr:col>
      <xdr:colOff>254794</xdr:colOff>
      <xdr:row>90</xdr:row>
      <xdr:rowOff>57149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76200" y="20145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77</xdr:row>
      <xdr:rowOff>0</xdr:rowOff>
    </xdr:from>
    <xdr:to>
      <xdr:col>0</xdr:col>
      <xdr:colOff>311944</xdr:colOff>
      <xdr:row>78</xdr:row>
      <xdr:rowOff>85724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7383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0</xdr:col>
      <xdr:colOff>264319</xdr:colOff>
      <xdr:row>68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85725" y="15420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55</xdr:row>
      <xdr:rowOff>0</xdr:rowOff>
    </xdr:from>
    <xdr:to>
      <xdr:col>0</xdr:col>
      <xdr:colOff>283369</xdr:colOff>
      <xdr:row>56</xdr:row>
      <xdr:rowOff>57149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04775" y="12239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43</xdr:row>
      <xdr:rowOff>0</xdr:rowOff>
    </xdr:from>
    <xdr:to>
      <xdr:col>0</xdr:col>
      <xdr:colOff>273844</xdr:colOff>
      <xdr:row>44</xdr:row>
      <xdr:rowOff>57149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95250" y="9753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30</xdr:row>
      <xdr:rowOff>0</xdr:rowOff>
    </xdr:from>
    <xdr:to>
      <xdr:col>0</xdr:col>
      <xdr:colOff>264319</xdr:colOff>
      <xdr:row>31</xdr:row>
      <xdr:rowOff>57149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85725" y="6829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17</xdr:row>
      <xdr:rowOff>171450</xdr:rowOff>
    </xdr:from>
    <xdr:to>
      <xdr:col>0</xdr:col>
      <xdr:colOff>254794</xdr:colOff>
      <xdr:row>19</xdr:row>
      <xdr:rowOff>38099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76200" y="4171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6</xdr:row>
      <xdr:rowOff>0</xdr:rowOff>
    </xdr:from>
    <xdr:to>
      <xdr:col>0</xdr:col>
      <xdr:colOff>283369</xdr:colOff>
      <xdr:row>7</xdr:row>
      <xdr:rowOff>57149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04775" y="179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176212</xdr:rowOff>
    </xdr:from>
    <xdr:to>
      <xdr:col>9</xdr:col>
      <xdr:colOff>542250</xdr:colOff>
      <xdr:row>26</xdr:row>
      <xdr:rowOff>156712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18</xdr:col>
      <xdr:colOff>523200</xdr:colOff>
      <xdr:row>26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12</xdr:col>
      <xdr:colOff>494400</xdr:colOff>
      <xdr:row>48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12</xdr:col>
      <xdr:colOff>494400</xdr:colOff>
      <xdr:row>70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12</xdr:col>
      <xdr:colOff>494400</xdr:colOff>
      <xdr:row>96</xdr:row>
      <xdr:rowOff>171000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12</xdr:col>
      <xdr:colOff>494400</xdr:colOff>
      <xdr:row>116</xdr:row>
      <xdr:rowOff>171000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15</xdr:col>
      <xdr:colOff>465600</xdr:colOff>
      <xdr:row>142</xdr:row>
      <xdr:rowOff>129000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12</xdr:col>
      <xdr:colOff>494400</xdr:colOff>
      <xdr:row>166</xdr:row>
      <xdr:rowOff>171000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15</xdr:col>
      <xdr:colOff>465600</xdr:colOff>
      <xdr:row>194</xdr:row>
      <xdr:rowOff>108000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198</xdr:row>
      <xdr:rowOff>0</xdr:rowOff>
    </xdr:from>
    <xdr:to>
      <xdr:col>12</xdr:col>
      <xdr:colOff>494400</xdr:colOff>
      <xdr:row>220</xdr:row>
      <xdr:rowOff>129000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224</xdr:row>
      <xdr:rowOff>0</xdr:rowOff>
    </xdr:from>
    <xdr:to>
      <xdr:col>12</xdr:col>
      <xdr:colOff>494400</xdr:colOff>
      <xdr:row>242</xdr:row>
      <xdr:rowOff>171000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246</xdr:row>
      <xdr:rowOff>0</xdr:rowOff>
    </xdr:from>
    <xdr:to>
      <xdr:col>12</xdr:col>
      <xdr:colOff>494400</xdr:colOff>
      <xdr:row>264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268</xdr:row>
      <xdr:rowOff>0</xdr:rowOff>
    </xdr:from>
    <xdr:to>
      <xdr:col>12</xdr:col>
      <xdr:colOff>494400</xdr:colOff>
      <xdr:row>286</xdr:row>
      <xdr:rowOff>171000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290</xdr:row>
      <xdr:rowOff>0</xdr:rowOff>
    </xdr:from>
    <xdr:to>
      <xdr:col>12</xdr:col>
      <xdr:colOff>494400</xdr:colOff>
      <xdr:row>308</xdr:row>
      <xdr:rowOff>171000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312</xdr:row>
      <xdr:rowOff>0</xdr:rowOff>
    </xdr:from>
    <xdr:to>
      <xdr:col>12</xdr:col>
      <xdr:colOff>494400</xdr:colOff>
      <xdr:row>330</xdr:row>
      <xdr:rowOff>171000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334</xdr:row>
      <xdr:rowOff>0</xdr:rowOff>
    </xdr:from>
    <xdr:to>
      <xdr:col>12</xdr:col>
      <xdr:colOff>494400</xdr:colOff>
      <xdr:row>352</xdr:row>
      <xdr:rowOff>171000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356</xdr:row>
      <xdr:rowOff>0</xdr:rowOff>
    </xdr:from>
    <xdr:to>
      <xdr:col>15</xdr:col>
      <xdr:colOff>465600</xdr:colOff>
      <xdr:row>377</xdr:row>
      <xdr:rowOff>171000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12</xdr:col>
      <xdr:colOff>494400</xdr:colOff>
      <xdr:row>401</xdr:row>
      <xdr:rowOff>150000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405</xdr:row>
      <xdr:rowOff>0</xdr:rowOff>
    </xdr:from>
    <xdr:to>
      <xdr:col>15</xdr:col>
      <xdr:colOff>465600</xdr:colOff>
      <xdr:row>429</xdr:row>
      <xdr:rowOff>108000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433</xdr:row>
      <xdr:rowOff>0</xdr:rowOff>
    </xdr:from>
    <xdr:to>
      <xdr:col>15</xdr:col>
      <xdr:colOff>465600</xdr:colOff>
      <xdr:row>457</xdr:row>
      <xdr:rowOff>108000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463</xdr:row>
      <xdr:rowOff>0</xdr:rowOff>
    </xdr:from>
    <xdr:to>
      <xdr:col>15</xdr:col>
      <xdr:colOff>465600</xdr:colOff>
      <xdr:row>485</xdr:row>
      <xdr:rowOff>129000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489</xdr:row>
      <xdr:rowOff>0</xdr:rowOff>
    </xdr:from>
    <xdr:to>
      <xdr:col>15</xdr:col>
      <xdr:colOff>465600</xdr:colOff>
      <xdr:row>511</xdr:row>
      <xdr:rowOff>129000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515</xdr:row>
      <xdr:rowOff>0</xdr:rowOff>
    </xdr:from>
    <xdr:to>
      <xdr:col>15</xdr:col>
      <xdr:colOff>465600</xdr:colOff>
      <xdr:row>537</xdr:row>
      <xdr:rowOff>129000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541</xdr:row>
      <xdr:rowOff>0</xdr:rowOff>
    </xdr:from>
    <xdr:to>
      <xdr:col>15</xdr:col>
      <xdr:colOff>465600</xdr:colOff>
      <xdr:row>563</xdr:row>
      <xdr:rowOff>129000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568</xdr:row>
      <xdr:rowOff>0</xdr:rowOff>
    </xdr:from>
    <xdr:to>
      <xdr:col>12</xdr:col>
      <xdr:colOff>494400</xdr:colOff>
      <xdr:row>586</xdr:row>
      <xdr:rowOff>171000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592</xdr:row>
      <xdr:rowOff>0</xdr:rowOff>
    </xdr:from>
    <xdr:to>
      <xdr:col>12</xdr:col>
      <xdr:colOff>494400</xdr:colOff>
      <xdr:row>610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614</xdr:row>
      <xdr:rowOff>0</xdr:rowOff>
    </xdr:from>
    <xdr:to>
      <xdr:col>12</xdr:col>
      <xdr:colOff>494400</xdr:colOff>
      <xdr:row>632</xdr:row>
      <xdr:rowOff>171000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636</xdr:row>
      <xdr:rowOff>0</xdr:rowOff>
    </xdr:from>
    <xdr:to>
      <xdr:col>15</xdr:col>
      <xdr:colOff>465600</xdr:colOff>
      <xdr:row>660</xdr:row>
      <xdr:rowOff>108000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666</xdr:row>
      <xdr:rowOff>0</xdr:rowOff>
    </xdr:from>
    <xdr:to>
      <xdr:col>12</xdr:col>
      <xdr:colOff>494400</xdr:colOff>
      <xdr:row>684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690</xdr:row>
      <xdr:rowOff>0</xdr:rowOff>
    </xdr:from>
    <xdr:to>
      <xdr:col>12</xdr:col>
      <xdr:colOff>494400</xdr:colOff>
      <xdr:row>708</xdr:row>
      <xdr:rowOff>171000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712</xdr:row>
      <xdr:rowOff>0</xdr:rowOff>
    </xdr:from>
    <xdr:to>
      <xdr:col>15</xdr:col>
      <xdr:colOff>465600</xdr:colOff>
      <xdr:row>736</xdr:row>
      <xdr:rowOff>108000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739</xdr:row>
      <xdr:rowOff>66675</xdr:rowOff>
    </xdr:from>
    <xdr:to>
      <xdr:col>15</xdr:col>
      <xdr:colOff>465600</xdr:colOff>
      <xdr:row>762</xdr:row>
      <xdr:rowOff>5175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767</xdr:row>
      <xdr:rowOff>0</xdr:rowOff>
    </xdr:from>
    <xdr:to>
      <xdr:col>12</xdr:col>
      <xdr:colOff>494400</xdr:colOff>
      <xdr:row>789</xdr:row>
      <xdr:rowOff>129000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792</xdr:row>
      <xdr:rowOff>0</xdr:rowOff>
    </xdr:from>
    <xdr:to>
      <xdr:col>12</xdr:col>
      <xdr:colOff>494400</xdr:colOff>
      <xdr:row>810</xdr:row>
      <xdr:rowOff>171000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333375</xdr:colOff>
      <xdr:row>6</xdr:row>
      <xdr:rowOff>0</xdr:rowOff>
    </xdr:from>
    <xdr:to>
      <xdr:col>0</xdr:col>
      <xdr:colOff>511969</xdr:colOff>
      <xdr:row>7</xdr:row>
      <xdr:rowOff>19049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33375" y="179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27</xdr:row>
      <xdr:rowOff>123825</xdr:rowOff>
    </xdr:from>
    <xdr:to>
      <xdr:col>0</xdr:col>
      <xdr:colOff>483394</xdr:colOff>
      <xdr:row>29</xdr:row>
      <xdr:rowOff>28574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04800" y="5991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49</xdr:row>
      <xdr:rowOff>142875</xdr:rowOff>
    </xdr:from>
    <xdr:to>
      <xdr:col>0</xdr:col>
      <xdr:colOff>521494</xdr:colOff>
      <xdr:row>51</xdr:row>
      <xdr:rowOff>47624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42900" y="1020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75</xdr:row>
      <xdr:rowOff>171450</xdr:rowOff>
    </xdr:from>
    <xdr:to>
      <xdr:col>0</xdr:col>
      <xdr:colOff>511969</xdr:colOff>
      <xdr:row>77</xdr:row>
      <xdr:rowOff>76199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33375" y="15478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117</xdr:row>
      <xdr:rowOff>152400</xdr:rowOff>
    </xdr:from>
    <xdr:to>
      <xdr:col>0</xdr:col>
      <xdr:colOff>521494</xdr:colOff>
      <xdr:row>119</xdr:row>
      <xdr:rowOff>57149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42900" y="23460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145</xdr:row>
      <xdr:rowOff>142875</xdr:rowOff>
    </xdr:from>
    <xdr:to>
      <xdr:col>0</xdr:col>
      <xdr:colOff>521494</xdr:colOff>
      <xdr:row>147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42900" y="28851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167</xdr:row>
      <xdr:rowOff>133350</xdr:rowOff>
    </xdr:from>
    <xdr:to>
      <xdr:col>0</xdr:col>
      <xdr:colOff>531019</xdr:colOff>
      <xdr:row>169</xdr:row>
      <xdr:rowOff>38099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52425" y="33032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195</xdr:row>
      <xdr:rowOff>133350</xdr:rowOff>
    </xdr:from>
    <xdr:to>
      <xdr:col>0</xdr:col>
      <xdr:colOff>550069</xdr:colOff>
      <xdr:row>197</xdr:row>
      <xdr:rowOff>38099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71475" y="3836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221</xdr:row>
      <xdr:rowOff>133350</xdr:rowOff>
    </xdr:from>
    <xdr:to>
      <xdr:col>0</xdr:col>
      <xdr:colOff>559594</xdr:colOff>
      <xdr:row>223</xdr:row>
      <xdr:rowOff>38099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81000" y="43319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243</xdr:row>
      <xdr:rowOff>152400</xdr:rowOff>
    </xdr:from>
    <xdr:to>
      <xdr:col>0</xdr:col>
      <xdr:colOff>531019</xdr:colOff>
      <xdr:row>245</xdr:row>
      <xdr:rowOff>57149</xdr:rowOff>
    </xdr:to>
    <xdr:sp macro="" textlink="">
      <xdr:nvSpPr>
        <xdr:cNvPr id="55" name="Fletxa corbada a l'esquerra 54">
          <a:hlinkClick xmlns:r="http://schemas.openxmlformats.org/officeDocument/2006/relationships" r:id="rId35"/>
        </xdr:cNvPr>
        <xdr:cNvSpPr/>
      </xdr:nvSpPr>
      <xdr:spPr>
        <a:xfrm>
          <a:off x="352425" y="4752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265</xdr:row>
      <xdr:rowOff>123825</xdr:rowOff>
    </xdr:from>
    <xdr:to>
      <xdr:col>0</xdr:col>
      <xdr:colOff>531019</xdr:colOff>
      <xdr:row>267</xdr:row>
      <xdr:rowOff>28574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52425" y="51692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287</xdr:row>
      <xdr:rowOff>152400</xdr:rowOff>
    </xdr:from>
    <xdr:to>
      <xdr:col>0</xdr:col>
      <xdr:colOff>550069</xdr:colOff>
      <xdr:row>289</xdr:row>
      <xdr:rowOff>57149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71475" y="55911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309</xdr:row>
      <xdr:rowOff>152400</xdr:rowOff>
    </xdr:from>
    <xdr:to>
      <xdr:col>0</xdr:col>
      <xdr:colOff>521494</xdr:colOff>
      <xdr:row>311</xdr:row>
      <xdr:rowOff>57149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42900" y="60102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331</xdr:row>
      <xdr:rowOff>152400</xdr:rowOff>
    </xdr:from>
    <xdr:to>
      <xdr:col>0</xdr:col>
      <xdr:colOff>550069</xdr:colOff>
      <xdr:row>333</xdr:row>
      <xdr:rowOff>57149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371475" y="64293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353</xdr:row>
      <xdr:rowOff>142875</xdr:rowOff>
    </xdr:from>
    <xdr:to>
      <xdr:col>0</xdr:col>
      <xdr:colOff>540544</xdr:colOff>
      <xdr:row>355</xdr:row>
      <xdr:rowOff>47624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61950" y="68475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378</xdr:row>
      <xdr:rowOff>142875</xdr:rowOff>
    </xdr:from>
    <xdr:to>
      <xdr:col>0</xdr:col>
      <xdr:colOff>540544</xdr:colOff>
      <xdr:row>380</xdr:row>
      <xdr:rowOff>47624</xdr:rowOff>
    </xdr:to>
    <xdr:sp macro="" textlink="">
      <xdr:nvSpPr>
        <xdr:cNvPr id="61" name="Fletxa corbada a l'esquerra 60">
          <a:hlinkClick xmlns:r="http://schemas.openxmlformats.org/officeDocument/2006/relationships" r:id="rId35"/>
        </xdr:cNvPr>
        <xdr:cNvSpPr/>
      </xdr:nvSpPr>
      <xdr:spPr>
        <a:xfrm>
          <a:off x="361950" y="7323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402</xdr:row>
      <xdr:rowOff>133350</xdr:rowOff>
    </xdr:from>
    <xdr:to>
      <xdr:col>0</xdr:col>
      <xdr:colOff>521494</xdr:colOff>
      <xdr:row>404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42900" y="77800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430</xdr:row>
      <xdr:rowOff>133350</xdr:rowOff>
    </xdr:from>
    <xdr:to>
      <xdr:col>0</xdr:col>
      <xdr:colOff>550069</xdr:colOff>
      <xdr:row>432</xdr:row>
      <xdr:rowOff>38099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371475" y="83134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460</xdr:row>
      <xdr:rowOff>152400</xdr:rowOff>
    </xdr:from>
    <xdr:to>
      <xdr:col>0</xdr:col>
      <xdr:colOff>511969</xdr:colOff>
      <xdr:row>462</xdr:row>
      <xdr:rowOff>57149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33375" y="88868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486</xdr:row>
      <xdr:rowOff>142875</xdr:rowOff>
    </xdr:from>
    <xdr:to>
      <xdr:col>0</xdr:col>
      <xdr:colOff>492919</xdr:colOff>
      <xdr:row>488</xdr:row>
      <xdr:rowOff>47624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14325" y="93811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512</xdr:row>
      <xdr:rowOff>152400</xdr:rowOff>
    </xdr:from>
    <xdr:to>
      <xdr:col>0</xdr:col>
      <xdr:colOff>483394</xdr:colOff>
      <xdr:row>514</xdr:row>
      <xdr:rowOff>57149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04800" y="98774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538</xdr:row>
      <xdr:rowOff>152400</xdr:rowOff>
    </xdr:from>
    <xdr:to>
      <xdr:col>0</xdr:col>
      <xdr:colOff>521494</xdr:colOff>
      <xdr:row>540</xdr:row>
      <xdr:rowOff>57149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42900" y="103727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565</xdr:row>
      <xdr:rowOff>276225</xdr:rowOff>
    </xdr:from>
    <xdr:to>
      <xdr:col>0</xdr:col>
      <xdr:colOff>511969</xdr:colOff>
      <xdr:row>567</xdr:row>
      <xdr:rowOff>28574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33375" y="10899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589</xdr:row>
      <xdr:rowOff>123825</xdr:rowOff>
    </xdr:from>
    <xdr:to>
      <xdr:col>0</xdr:col>
      <xdr:colOff>559594</xdr:colOff>
      <xdr:row>591</xdr:row>
      <xdr:rowOff>28574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81000" y="113661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611</xdr:row>
      <xdr:rowOff>123825</xdr:rowOff>
    </xdr:from>
    <xdr:to>
      <xdr:col>0</xdr:col>
      <xdr:colOff>511969</xdr:colOff>
      <xdr:row>613</xdr:row>
      <xdr:rowOff>28574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33375" y="117852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633</xdr:row>
      <xdr:rowOff>133350</xdr:rowOff>
    </xdr:from>
    <xdr:to>
      <xdr:col>0</xdr:col>
      <xdr:colOff>511969</xdr:colOff>
      <xdr:row>635</xdr:row>
      <xdr:rowOff>38099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33375" y="122053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663</xdr:row>
      <xdr:rowOff>133350</xdr:rowOff>
    </xdr:from>
    <xdr:to>
      <xdr:col>0</xdr:col>
      <xdr:colOff>531019</xdr:colOff>
      <xdr:row>665</xdr:row>
      <xdr:rowOff>38099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52425" y="127835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687</xdr:row>
      <xdr:rowOff>123825</xdr:rowOff>
    </xdr:from>
    <xdr:to>
      <xdr:col>0</xdr:col>
      <xdr:colOff>540544</xdr:colOff>
      <xdr:row>689</xdr:row>
      <xdr:rowOff>28574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61950" y="132502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709</xdr:row>
      <xdr:rowOff>152400</xdr:rowOff>
    </xdr:from>
    <xdr:to>
      <xdr:col>0</xdr:col>
      <xdr:colOff>569119</xdr:colOff>
      <xdr:row>711</xdr:row>
      <xdr:rowOff>57149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90525" y="136721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737</xdr:row>
      <xdr:rowOff>152400</xdr:rowOff>
    </xdr:from>
    <xdr:to>
      <xdr:col>0</xdr:col>
      <xdr:colOff>521494</xdr:colOff>
      <xdr:row>739</xdr:row>
      <xdr:rowOff>57149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42900" y="142055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764</xdr:row>
      <xdr:rowOff>152400</xdr:rowOff>
    </xdr:from>
    <xdr:to>
      <xdr:col>0</xdr:col>
      <xdr:colOff>550069</xdr:colOff>
      <xdr:row>766</xdr:row>
      <xdr:rowOff>57149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71475" y="147285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790</xdr:row>
      <xdr:rowOff>142875</xdr:rowOff>
    </xdr:from>
    <xdr:to>
      <xdr:col>0</xdr:col>
      <xdr:colOff>531019</xdr:colOff>
      <xdr:row>792</xdr:row>
      <xdr:rowOff>47624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352425" y="152228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31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>
        <row r="2">
          <cell r="B2" t="str">
            <v>ESCOLA POLITÈCNICA SUPERIOR D'EDIFICACIÓ DE BARCELONA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</sheetData>
      <sheetData sheetId="1"/>
      <sheetData sheetId="2"/>
      <sheetData sheetId="3">
        <row r="18">
          <cell r="D18" t="str">
            <v>ENG. D'ORG. INDUSTRIAL</v>
          </cell>
        </row>
        <row r="19">
          <cell r="D19" t="str">
            <v>ENG. TÈCN. DE TOPOGRAFIA</v>
          </cell>
        </row>
        <row r="20">
          <cell r="D20" t="str">
            <v>ARQUITECTURA TÈCNICA</v>
          </cell>
        </row>
        <row r="101">
          <cell r="F101">
            <v>0.15384615384615385</v>
          </cell>
          <cell r="G101">
            <v>7.6923076923076927E-2</v>
          </cell>
          <cell r="H101">
            <v>0.69230769230769229</v>
          </cell>
          <cell r="I101">
            <v>7.6923076923076927E-2</v>
          </cell>
          <cell r="J101">
            <v>0</v>
          </cell>
          <cell r="K101">
            <v>0</v>
          </cell>
        </row>
        <row r="102">
          <cell r="F102">
            <v>0.66666666666666663</v>
          </cell>
          <cell r="G102">
            <v>7.407407407407407E-2</v>
          </cell>
          <cell r="H102">
            <v>3.7037037037037035E-2</v>
          </cell>
          <cell r="I102">
            <v>0</v>
          </cell>
          <cell r="J102">
            <v>0.1111111111111111</v>
          </cell>
          <cell r="K102">
            <v>0.1111111111111111</v>
          </cell>
        </row>
        <row r="103">
          <cell r="F103">
            <v>0.70297029702970293</v>
          </cell>
          <cell r="G103">
            <v>0</v>
          </cell>
          <cell r="H103">
            <v>7.9207920792079209E-2</v>
          </cell>
          <cell r="I103">
            <v>1.9801980198019802E-2</v>
          </cell>
          <cell r="J103">
            <v>0.12871287128712872</v>
          </cell>
          <cell r="K103">
            <v>6.9306930693069313E-2</v>
          </cell>
        </row>
        <row r="112">
          <cell r="D112">
            <v>0</v>
          </cell>
          <cell r="E112" t="str">
            <v>Respostes</v>
          </cell>
          <cell r="F112" t="str">
            <v>NS/NC</v>
          </cell>
          <cell r="G112" t="str">
            <v>Fix</v>
          </cell>
          <cell r="H112" t="str">
            <v>Autònom</v>
          </cell>
          <cell r="I112" t="str">
            <v>Temporal</v>
          </cell>
          <cell r="J112" t="str">
            <v>Becari</v>
          </cell>
          <cell r="K112" t="str">
            <v>Sense
contracte</v>
          </cell>
        </row>
        <row r="159">
          <cell r="D159">
            <v>0</v>
          </cell>
          <cell r="E159" t="str">
            <v>Respostes</v>
          </cell>
          <cell r="F159" t="str">
            <v>NS/NC</v>
          </cell>
          <cell r="G159" t="str">
            <v>Menys 
9.000 €</v>
          </cell>
          <cell r="H159" t="str">
            <v>9.000 €
12.000 €</v>
          </cell>
          <cell r="I159" t="str">
            <v>12.000 €
15.000 €</v>
          </cell>
          <cell r="J159" t="str">
            <v>15.000 €
18.000 €</v>
          </cell>
          <cell r="K159" t="str">
            <v>18.000 €
24.000 €</v>
          </cell>
          <cell r="L159" t="str">
            <v>24.000 €
30.000 €</v>
          </cell>
          <cell r="M159" t="str">
            <v>30.000 €
40.000 €</v>
          </cell>
          <cell r="N159" t="str">
            <v>Més de 
40.000 €</v>
          </cell>
        </row>
        <row r="160">
          <cell r="D160" t="str">
            <v>ENG. D'ORG. INDUSTRIAL</v>
          </cell>
          <cell r="E160">
            <v>13</v>
          </cell>
          <cell r="F160">
            <v>7.6923076923076927E-2</v>
          </cell>
          <cell r="G160">
            <v>0</v>
          </cell>
          <cell r="H160">
            <v>7.6923076923076927E-2</v>
          </cell>
          <cell r="I160">
            <v>0</v>
          </cell>
          <cell r="J160">
            <v>0</v>
          </cell>
          <cell r="K160">
            <v>7.6923076923076927E-2</v>
          </cell>
          <cell r="L160">
            <v>0.23076923076923078</v>
          </cell>
          <cell r="M160">
            <v>0.30769230769230771</v>
          </cell>
          <cell r="N160">
            <v>0.23076923076923078</v>
          </cell>
        </row>
        <row r="161">
          <cell r="D161" t="str">
            <v>ENG. TÈCN. DE TOPOGRAFIA</v>
          </cell>
          <cell r="E161">
            <v>27</v>
          </cell>
          <cell r="F161">
            <v>0</v>
          </cell>
          <cell r="G161">
            <v>3.7037037037037035E-2</v>
          </cell>
          <cell r="H161">
            <v>0</v>
          </cell>
          <cell r="I161">
            <v>0</v>
          </cell>
          <cell r="J161">
            <v>7.407407407407407E-2</v>
          </cell>
          <cell r="K161">
            <v>0.25925925925925924</v>
          </cell>
          <cell r="L161">
            <v>0.44444444444444442</v>
          </cell>
          <cell r="M161">
            <v>0.18518518518518517</v>
          </cell>
          <cell r="N161">
            <v>0</v>
          </cell>
        </row>
        <row r="162">
          <cell r="D162" t="str">
            <v>ARQUITECTURA TÈCNICA</v>
          </cell>
          <cell r="E162">
            <v>101</v>
          </cell>
          <cell r="F162">
            <v>4.9504950495049507E-2</v>
          </cell>
          <cell r="G162">
            <v>5.9405940594059403E-2</v>
          </cell>
          <cell r="H162">
            <v>2.9702970297029702E-2</v>
          </cell>
          <cell r="I162">
            <v>4.9504950495049507E-2</v>
          </cell>
          <cell r="J162">
            <v>7.9207920792079209E-2</v>
          </cell>
          <cell r="K162">
            <v>0.20792079207920791</v>
          </cell>
          <cell r="L162">
            <v>0.28712871287128711</v>
          </cell>
          <cell r="M162">
            <v>0.20792079207920791</v>
          </cell>
          <cell r="N162">
            <v>2.9702970297029702E-2</v>
          </cell>
        </row>
        <row r="163">
          <cell r="D163" t="str">
            <v>TOTAL EPSEB</v>
          </cell>
          <cell r="E163">
            <v>141</v>
          </cell>
          <cell r="F163">
            <v>4.2553191489361701E-2</v>
          </cell>
          <cell r="G163">
            <v>4.9645390070921988E-2</v>
          </cell>
          <cell r="H163">
            <v>2.8368794326241134E-2</v>
          </cell>
          <cell r="I163">
            <v>3.5460992907801421E-2</v>
          </cell>
          <cell r="J163">
            <v>7.0921985815602842E-2</v>
          </cell>
          <cell r="K163">
            <v>0.20567375886524822</v>
          </cell>
          <cell r="L163">
            <v>0.31205673758865249</v>
          </cell>
          <cell r="M163">
            <v>0.21276595744680851</v>
          </cell>
          <cell r="N163">
            <v>4.2553191489361701E-2</v>
          </cell>
        </row>
      </sheetData>
      <sheetData sheetId="4"/>
      <sheetData sheetId="5"/>
      <sheetData sheetId="6">
        <row r="41">
          <cell r="C41" t="str">
            <v>Titulació
específica</v>
          </cell>
          <cell r="D41">
            <v>0</v>
          </cell>
          <cell r="E41" t="str">
            <v>Titulació
universitària</v>
          </cell>
          <cell r="F41">
            <v>0</v>
          </cell>
          <cell r="G41" t="str">
            <v>Cap
titulació</v>
          </cell>
          <cell r="H41">
            <v>0</v>
          </cell>
        </row>
        <row r="42">
          <cell r="C42" t="str">
            <v>Funcions pròpies</v>
          </cell>
          <cell r="D42" t="str">
            <v>Funcions
no pròpies</v>
          </cell>
          <cell r="E42" t="str">
            <v>Funcions pròpies</v>
          </cell>
          <cell r="F42" t="str">
            <v>Funcions
no pròpies</v>
          </cell>
          <cell r="G42" t="str">
            <v>Requeria
form.univ.</v>
          </cell>
          <cell r="H42" t="str">
            <v>No requeria
form.univ.</v>
          </cell>
        </row>
        <row r="44">
          <cell r="B44" t="str">
            <v>ENG. TÈCN. DE TOPOGRAFIA</v>
          </cell>
          <cell r="C44">
            <v>0.73909999999999998</v>
          </cell>
          <cell r="D44">
            <v>0</v>
          </cell>
          <cell r="E44">
            <v>0.1739</v>
          </cell>
          <cell r="F44">
            <v>0</v>
          </cell>
          <cell r="G44">
            <v>4.3499999999999997E-2</v>
          </cell>
          <cell r="H44">
            <v>4.3499999999999997E-2</v>
          </cell>
        </row>
        <row r="45">
          <cell r="B45" t="str">
            <v>ARQUITECTURA TÈCNICA</v>
          </cell>
          <cell r="C45">
            <v>0.85499999999999998</v>
          </cell>
          <cell r="D45">
            <v>0</v>
          </cell>
          <cell r="E45">
            <v>3.8199999999999998E-2</v>
          </cell>
          <cell r="F45">
            <v>7.6E-3</v>
          </cell>
          <cell r="G45">
            <v>7.6300000000000007E-2</v>
          </cell>
          <cell r="H45">
            <v>2.29E-2</v>
          </cell>
        </row>
        <row r="47">
          <cell r="J47" t="str">
            <v>Titulació
específica</v>
          </cell>
          <cell r="K47">
            <v>0</v>
          </cell>
          <cell r="L47" t="str">
            <v>Titulació
universitària</v>
          </cell>
          <cell r="M47">
            <v>0</v>
          </cell>
          <cell r="N47" t="str">
            <v>Cap
titulació</v>
          </cell>
          <cell r="O47">
            <v>0</v>
          </cell>
        </row>
        <row r="48">
          <cell r="J48" t="str">
            <v>Funcions pròpies</v>
          </cell>
          <cell r="K48" t="str">
            <v>Funcions
no pròpies</v>
          </cell>
          <cell r="L48" t="str">
            <v>Funcions pròpies</v>
          </cell>
          <cell r="M48" t="str">
            <v>Funcions
no pròpies</v>
          </cell>
          <cell r="N48" t="str">
            <v>Requeria
form.univ.</v>
          </cell>
          <cell r="O48" t="str">
            <v>No requeria
form.univ.</v>
          </cell>
        </row>
        <row r="50">
          <cell r="I50" t="str">
            <v>ENG. TÈCN. DE TOPOGRAFIA</v>
          </cell>
          <cell r="J50">
            <v>0.66666666666666663</v>
          </cell>
          <cell r="K50">
            <v>7.407407407407407E-2</v>
          </cell>
          <cell r="L50">
            <v>3.7037037037037035E-2</v>
          </cell>
          <cell r="M50">
            <v>0</v>
          </cell>
          <cell r="N50">
            <v>0.1111111111111111</v>
          </cell>
          <cell r="O50">
            <v>0.1111111111111111</v>
          </cell>
        </row>
        <row r="51">
          <cell r="I51" t="str">
            <v>ARQUITECTURA TÈCNICA</v>
          </cell>
          <cell r="J51">
            <v>0.70297029702970293</v>
          </cell>
          <cell r="K51">
            <v>0</v>
          </cell>
          <cell r="L51">
            <v>7.9207920792079209E-2</v>
          </cell>
          <cell r="M51">
            <v>1.9801980198019802E-2</v>
          </cell>
          <cell r="N51">
            <v>0.12871287128712872</v>
          </cell>
          <cell r="O51">
            <v>6.9306930693069313E-2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showGridLines="0" tabSelected="1" workbookViewId="0">
      <selection activeCell="A2" sqref="A2"/>
    </sheetView>
  </sheetViews>
  <sheetFormatPr defaultRowHeight="15"/>
  <sheetData>
    <row r="2" spans="1:15" ht="28.5">
      <c r="A2" s="26"/>
      <c r="B2" s="270" t="s">
        <v>235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ht="28.5">
      <c r="A5" s="26"/>
      <c r="B5" s="29"/>
      <c r="C5" s="30"/>
      <c r="D5" s="30"/>
      <c r="E5" s="28"/>
      <c r="F5" s="28"/>
      <c r="G5" s="28"/>
      <c r="H5" s="28"/>
      <c r="I5" s="28"/>
      <c r="J5" s="28"/>
      <c r="K5" s="28"/>
      <c r="L5" s="26"/>
      <c r="M5" s="26"/>
      <c r="N5" s="26"/>
      <c r="O5" s="26"/>
    </row>
    <row r="7" spans="1:15" ht="33.75">
      <c r="B7" s="271" t="s">
        <v>236</v>
      </c>
      <c r="C7" s="271"/>
      <c r="D7" s="271"/>
      <c r="E7" s="271"/>
    </row>
    <row r="11" spans="1:15" ht="18.75">
      <c r="B11" s="272" t="s">
        <v>257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5" ht="18.75">
      <c r="A12" s="31"/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</row>
    <row r="13" spans="1:15">
      <c r="B13" s="33" t="s">
        <v>237</v>
      </c>
      <c r="C13" s="34"/>
      <c r="D13" t="s">
        <v>258</v>
      </c>
    </row>
    <row r="14" spans="1:15">
      <c r="B14" s="33" t="s">
        <v>238</v>
      </c>
      <c r="C14" s="34"/>
      <c r="D14" t="s">
        <v>239</v>
      </c>
    </row>
    <row r="15" spans="1:15">
      <c r="B15" s="33"/>
      <c r="C15" s="34"/>
      <c r="D15" t="s">
        <v>240</v>
      </c>
    </row>
    <row r="16" spans="1:15">
      <c r="B16" s="33"/>
      <c r="C16" s="34"/>
      <c r="D16" t="s">
        <v>241</v>
      </c>
    </row>
    <row r="17" spans="1:15">
      <c r="B17" s="33"/>
      <c r="C17" s="34"/>
    </row>
    <row r="18" spans="1:15">
      <c r="B18" s="33" t="s">
        <v>242</v>
      </c>
      <c r="C18" s="34"/>
      <c r="D18" t="s">
        <v>243</v>
      </c>
    </row>
    <row r="19" spans="1:15">
      <c r="B19" s="33" t="s">
        <v>244</v>
      </c>
      <c r="C19" s="34"/>
      <c r="D19" t="s">
        <v>259</v>
      </c>
    </row>
    <row r="20" spans="1:15">
      <c r="B20" s="33"/>
      <c r="C20" s="34"/>
    </row>
    <row r="21" spans="1:15">
      <c r="B21" s="33" t="s">
        <v>245</v>
      </c>
      <c r="C21" s="34"/>
      <c r="D21" t="str">
        <f>B2</f>
        <v>ESCOLA POLITÈCNICA SUPERIOR D'EDIFICACIÓ DE BARCELONA</v>
      </c>
    </row>
    <row r="22" spans="1:15">
      <c r="B22" s="33" t="s">
        <v>246</v>
      </c>
      <c r="C22" s="34"/>
      <c r="D22" t="s">
        <v>247</v>
      </c>
    </row>
    <row r="23" spans="1:15">
      <c r="B23" s="33"/>
      <c r="C23" s="34"/>
      <c r="D23" t="s">
        <v>248</v>
      </c>
    </row>
    <row r="24" spans="1:15">
      <c r="B24" s="33"/>
      <c r="C24" s="34"/>
      <c r="D24" t="s">
        <v>249</v>
      </c>
    </row>
    <row r="25" spans="1:15">
      <c r="B25" s="35"/>
      <c r="C25" s="36"/>
    </row>
    <row r="26" spans="1:15">
      <c r="B26" s="35"/>
      <c r="C26" s="36"/>
    </row>
    <row r="27" spans="1:15">
      <c r="B27" s="35"/>
      <c r="C27" s="36"/>
    </row>
    <row r="28" spans="1:15">
      <c r="B28" s="35"/>
      <c r="C28" s="36"/>
    </row>
    <row r="29" spans="1:15" ht="16.5" thickBot="1">
      <c r="B29" s="37" t="s">
        <v>250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5" ht="15.75">
      <c r="B30" s="40"/>
      <c r="C30" s="36"/>
    </row>
    <row r="31" spans="1:15">
      <c r="B31" s="35"/>
      <c r="C31" s="36"/>
    </row>
    <row r="32" spans="1:15">
      <c r="A32" s="31"/>
      <c r="B32" s="35"/>
      <c r="C32" s="36"/>
      <c r="D32" s="41" t="s">
        <v>237</v>
      </c>
      <c r="E32" s="41" t="s">
        <v>251</v>
      </c>
      <c r="F32" s="41" t="s">
        <v>252</v>
      </c>
      <c r="G32" s="42" t="s">
        <v>253</v>
      </c>
      <c r="H32" s="31"/>
      <c r="I32" s="31"/>
      <c r="J32" s="31"/>
      <c r="K32" s="31"/>
      <c r="L32" s="31"/>
      <c r="M32" s="31"/>
      <c r="N32" s="31"/>
      <c r="O32" s="31"/>
    </row>
    <row r="33" spans="1:15" ht="34.5" customHeight="1">
      <c r="A33" s="43"/>
      <c r="B33" s="273" t="s">
        <v>254</v>
      </c>
      <c r="C33" s="274"/>
      <c r="D33" s="44">
        <v>26</v>
      </c>
      <c r="E33" s="45">
        <v>15</v>
      </c>
      <c r="F33" s="46">
        <f>E33/D33</f>
        <v>0.57692307692307687</v>
      </c>
      <c r="G33" s="46">
        <f>1.96*(SQRT(((0.5^2)/E33)*((D33-E33)/(D33-1))))</f>
        <v>0.16784437236122435</v>
      </c>
      <c r="H33" s="43"/>
      <c r="I33" s="43"/>
      <c r="J33" s="43"/>
      <c r="K33" s="43"/>
      <c r="L33" s="43"/>
      <c r="M33" s="43"/>
      <c r="N33" s="43"/>
      <c r="O33" s="43"/>
    </row>
    <row r="34" spans="1:15" ht="30.75" customHeight="1">
      <c r="B34" s="275" t="s">
        <v>255</v>
      </c>
      <c r="C34" s="276"/>
      <c r="D34" s="44">
        <v>43</v>
      </c>
      <c r="E34" s="45">
        <v>33</v>
      </c>
      <c r="F34" s="46">
        <f t="shared" ref="F34:F36" si="0">E34/D34</f>
        <v>0.76744186046511631</v>
      </c>
      <c r="G34" s="46">
        <f t="shared" ref="G34:G36" si="1">1.96*(SQRT(((0.5^2)/E34)*((D34-E34)/(D34-1))))</f>
        <v>8.3242374601478847E-2</v>
      </c>
    </row>
    <row r="35" spans="1:15" ht="15.75" thickBot="1">
      <c r="B35" s="275" t="s">
        <v>249</v>
      </c>
      <c r="C35" s="276"/>
      <c r="D35" s="47">
        <v>189</v>
      </c>
      <c r="E35" s="48">
        <v>92</v>
      </c>
      <c r="F35" s="49">
        <f t="shared" si="0"/>
        <v>0.48677248677248675</v>
      </c>
      <c r="G35" s="49">
        <f t="shared" si="1"/>
        <v>7.3390374614328346E-2</v>
      </c>
    </row>
    <row r="36" spans="1:15" ht="15.75" thickBot="1">
      <c r="B36" s="268" t="s">
        <v>256</v>
      </c>
      <c r="C36" s="269"/>
      <c r="D36" s="50">
        <f>SUM(D33:D35)</f>
        <v>258</v>
      </c>
      <c r="E36" s="51">
        <f>SUM(E33:E35)</f>
        <v>140</v>
      </c>
      <c r="F36" s="52">
        <f t="shared" si="0"/>
        <v>0.54263565891472865</v>
      </c>
      <c r="G36" s="53">
        <f t="shared" si="1"/>
        <v>5.6122434252793632E-2</v>
      </c>
    </row>
  </sheetData>
  <mergeCells count="7">
    <mergeCell ref="B36:C36"/>
    <mergeCell ref="B2:O2"/>
    <mergeCell ref="B7:E7"/>
    <mergeCell ref="B11:M11"/>
    <mergeCell ref="B33:C33"/>
    <mergeCell ref="B34:C34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41" customWidth="1"/>
    <col min="2" max="16384" width="9.140625" style="141"/>
  </cols>
  <sheetData>
    <row r="2" spans="2:16" s="136" customFormat="1" ht="47.25" customHeight="1">
      <c r="B2" s="277" t="s">
        <v>235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2:16" s="136" customFormat="1" ht="18.75" customHeight="1"/>
    <row r="4" spans="2:16" s="136" customFormat="1" ht="18.75" customHeight="1"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2:16" s="136" customFormat="1" ht="33.75" customHeight="1">
      <c r="B5" s="139"/>
      <c r="C5" s="140"/>
      <c r="D5" s="140"/>
      <c r="E5" s="138"/>
      <c r="F5" s="138"/>
      <c r="G5" s="138"/>
      <c r="H5" s="138"/>
      <c r="I5" s="138"/>
      <c r="J5" s="138"/>
      <c r="K5" s="138"/>
    </row>
    <row r="6" spans="2:16" ht="31.5">
      <c r="H6" s="142"/>
    </row>
    <row r="7" spans="2:16" ht="33.75">
      <c r="B7" s="278" t="s">
        <v>320</v>
      </c>
      <c r="C7" s="278"/>
    </row>
    <row r="8" spans="2:16" ht="18" customHeight="1">
      <c r="B8" s="143"/>
      <c r="C8" s="143"/>
    </row>
    <row r="9" spans="2:16" s="147" customFormat="1" ht="15.75" customHeight="1">
      <c r="B9" s="144" t="s">
        <v>415</v>
      </c>
      <c r="C9" s="145"/>
      <c r="D9" s="145"/>
      <c r="E9" s="145"/>
      <c r="F9" s="146"/>
      <c r="I9" s="147" t="s">
        <v>321</v>
      </c>
    </row>
    <row r="10" spans="2:16" ht="15.75" customHeight="1">
      <c r="B10" s="148" t="s">
        <v>416</v>
      </c>
      <c r="C10" s="149"/>
      <c r="D10" s="149"/>
      <c r="E10" s="149"/>
      <c r="F10" s="150"/>
    </row>
    <row r="11" spans="2:16" ht="15.75" customHeight="1">
      <c r="B11" s="254" t="s">
        <v>414</v>
      </c>
      <c r="C11" s="255"/>
      <c r="D11" s="255"/>
      <c r="E11" s="255"/>
      <c r="F11" s="256"/>
    </row>
    <row r="15" spans="2:16" ht="15.75" thickBot="1">
      <c r="B15" s="151" t="s">
        <v>261</v>
      </c>
      <c r="C15" s="151"/>
      <c r="D15" s="151"/>
      <c r="E15" s="151"/>
      <c r="F15" s="151"/>
      <c r="G15" s="151"/>
      <c r="H15" s="151"/>
      <c r="I15" s="151"/>
      <c r="J15" s="151"/>
    </row>
    <row r="16" spans="2:16">
      <c r="C16" s="159" t="s">
        <v>359</v>
      </c>
    </row>
    <row r="17" spans="2:10">
      <c r="C17" s="141" t="s">
        <v>322</v>
      </c>
    </row>
    <row r="18" spans="2:10">
      <c r="C18" s="141" t="s">
        <v>323</v>
      </c>
    </row>
    <row r="20" spans="2:10" ht="15.75" thickBot="1">
      <c r="B20" s="151" t="s">
        <v>262</v>
      </c>
      <c r="C20" s="151"/>
      <c r="D20" s="151"/>
      <c r="E20" s="151"/>
      <c r="F20" s="151"/>
      <c r="G20" s="151"/>
      <c r="H20" s="151"/>
      <c r="I20" s="151"/>
      <c r="J20" s="151"/>
    </row>
    <row r="21" spans="2:10">
      <c r="B21" s="152" t="s">
        <v>324</v>
      </c>
    </row>
    <row r="23" spans="2:10">
      <c r="B23" s="153" t="s">
        <v>325</v>
      </c>
      <c r="C23" s="154"/>
      <c r="D23" s="154"/>
      <c r="E23" s="154"/>
      <c r="F23" s="155"/>
    </row>
    <row r="24" spans="2:10">
      <c r="C24" s="141" t="s">
        <v>326</v>
      </c>
    </row>
    <row r="25" spans="2:10">
      <c r="C25" s="141" t="s">
        <v>327</v>
      </c>
    </row>
    <row r="27" spans="2:10">
      <c r="B27" s="156" t="s">
        <v>328</v>
      </c>
      <c r="C27" s="157"/>
      <c r="D27" s="157"/>
      <c r="E27" s="157"/>
    </row>
    <row r="28" spans="2:10">
      <c r="C28" s="141" t="s">
        <v>329</v>
      </c>
    </row>
    <row r="29" spans="2:10">
      <c r="C29" s="141" t="s">
        <v>330</v>
      </c>
    </row>
    <row r="30" spans="2:10">
      <c r="C30" s="141" t="s">
        <v>331</v>
      </c>
    </row>
    <row r="31" spans="2:10">
      <c r="C31" s="141" t="s">
        <v>332</v>
      </c>
    </row>
    <row r="32" spans="2:10">
      <c r="C32" s="141" t="s">
        <v>333</v>
      </c>
    </row>
    <row r="33" spans="2:6">
      <c r="C33" s="141" t="s">
        <v>334</v>
      </c>
    </row>
    <row r="34" spans="2:6">
      <c r="C34" s="141" t="s">
        <v>335</v>
      </c>
    </row>
    <row r="35" spans="2:6">
      <c r="C35" s="141" t="s">
        <v>336</v>
      </c>
    </row>
    <row r="36" spans="2:6">
      <c r="C36" s="141" t="s">
        <v>337</v>
      </c>
    </row>
    <row r="37" spans="2:6">
      <c r="C37" s="141" t="s">
        <v>338</v>
      </c>
    </row>
    <row r="39" spans="2:6">
      <c r="B39" s="156" t="s">
        <v>339</v>
      </c>
      <c r="C39" s="157"/>
      <c r="D39" s="157"/>
      <c r="E39" s="157"/>
    </row>
    <row r="40" spans="2:6">
      <c r="B40" s="157"/>
      <c r="C40" s="157"/>
      <c r="D40" s="157"/>
      <c r="E40" s="157"/>
    </row>
    <row r="41" spans="2:6">
      <c r="B41" s="156" t="s">
        <v>340</v>
      </c>
      <c r="C41" s="157"/>
      <c r="D41" s="157"/>
      <c r="E41" s="157"/>
      <c r="F41" s="157"/>
    </row>
    <row r="42" spans="2:6">
      <c r="B42" s="156"/>
      <c r="C42" s="157"/>
      <c r="D42" s="157"/>
      <c r="E42" s="157"/>
      <c r="F42" s="157"/>
    </row>
    <row r="43" spans="2:6">
      <c r="B43" s="156" t="s">
        <v>341</v>
      </c>
      <c r="C43" s="157"/>
      <c r="D43" s="157"/>
      <c r="E43" s="157"/>
      <c r="F43" s="157"/>
    </row>
    <row r="44" spans="2:6">
      <c r="C44" s="141" t="s">
        <v>342</v>
      </c>
    </row>
    <row r="45" spans="2:6">
      <c r="C45" s="141" t="s">
        <v>343</v>
      </c>
    </row>
    <row r="46" spans="2:6">
      <c r="C46" s="141" t="s">
        <v>344</v>
      </c>
    </row>
    <row r="47" spans="2:6">
      <c r="C47" s="141" t="s">
        <v>345</v>
      </c>
    </row>
    <row r="49" spans="2:10" ht="15.75" thickBot="1">
      <c r="B49" s="151" t="s">
        <v>346</v>
      </c>
      <c r="C49" s="151"/>
      <c r="D49" s="151"/>
      <c r="E49" s="151"/>
      <c r="F49" s="151"/>
      <c r="G49" s="151"/>
      <c r="H49" s="151"/>
      <c r="I49" s="151"/>
      <c r="J49" s="151"/>
    </row>
    <row r="50" spans="2:10">
      <c r="B50" s="152" t="s">
        <v>347</v>
      </c>
    </row>
    <row r="52" spans="2:10">
      <c r="B52" s="156" t="s">
        <v>348</v>
      </c>
      <c r="C52" s="157"/>
      <c r="D52" s="157"/>
    </row>
    <row r="53" spans="2:10">
      <c r="B53" s="156"/>
      <c r="C53" s="141" t="s">
        <v>349</v>
      </c>
      <c r="D53" s="157"/>
    </row>
    <row r="54" spans="2:10">
      <c r="B54" s="156"/>
      <c r="C54" s="141" t="s">
        <v>350</v>
      </c>
      <c r="D54" s="157"/>
    </row>
    <row r="55" spans="2:10">
      <c r="B55" s="156"/>
      <c r="C55" s="141" t="s">
        <v>351</v>
      </c>
      <c r="D55" s="157"/>
    </row>
    <row r="56" spans="2:10">
      <c r="B56" s="156"/>
      <c r="C56" s="141" t="s">
        <v>352</v>
      </c>
      <c r="D56" s="157"/>
    </row>
    <row r="57" spans="2:10">
      <c r="B57" s="157"/>
      <c r="C57" s="157"/>
      <c r="D57" s="157"/>
    </row>
    <row r="58" spans="2:10">
      <c r="B58" s="156" t="s">
        <v>353</v>
      </c>
      <c r="C58" s="157"/>
      <c r="D58" s="157"/>
    </row>
    <row r="59" spans="2:10">
      <c r="B59" s="158"/>
    </row>
    <row r="60" spans="2:10" ht="15.75" thickBot="1">
      <c r="B60" s="151" t="s">
        <v>272</v>
      </c>
      <c r="C60" s="151"/>
      <c r="D60" s="151"/>
      <c r="E60" s="151"/>
      <c r="F60" s="151"/>
      <c r="G60" s="151"/>
      <c r="H60" s="151"/>
      <c r="I60" s="151"/>
      <c r="J60" s="151"/>
    </row>
    <row r="62" spans="2:10">
      <c r="C62" s="141" t="s">
        <v>354</v>
      </c>
    </row>
    <row r="63" spans="2:10">
      <c r="C63" s="141" t="s">
        <v>355</v>
      </c>
    </row>
    <row r="64" spans="2:10">
      <c r="C64" s="141" t="s">
        <v>356</v>
      </c>
    </row>
    <row r="66" spans="2:10" ht="15.75" thickBot="1">
      <c r="B66" s="151" t="s">
        <v>273</v>
      </c>
      <c r="C66" s="151"/>
      <c r="D66" s="151"/>
      <c r="E66" s="151"/>
      <c r="F66" s="151"/>
      <c r="G66" s="151"/>
      <c r="H66" s="151"/>
      <c r="I66" s="151"/>
      <c r="J66" s="151"/>
    </row>
    <row r="68" spans="2:10">
      <c r="C68" s="141" t="s">
        <v>357</v>
      </c>
    </row>
    <row r="69" spans="2:10">
      <c r="C69" s="141" t="s">
        <v>358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9"/>
  <sheetViews>
    <sheetView showGridLines="0" zoomScaleNormal="100" workbookViewId="0">
      <selection activeCell="A2" sqref="A2"/>
    </sheetView>
  </sheetViews>
  <sheetFormatPr defaultRowHeight="15"/>
  <cols>
    <col min="1" max="20" width="9.140625" style="141"/>
    <col min="21" max="43" width="9.140625" style="219"/>
    <col min="44" max="16384" width="9.140625" style="141"/>
  </cols>
  <sheetData>
    <row r="2" spans="1:42" s="136" customFormat="1" ht="47.25" customHeight="1">
      <c r="B2" s="277" t="s">
        <v>235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4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42">
      <c r="A4" s="136"/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  <c r="O4" s="136"/>
      <c r="P4" s="136"/>
      <c r="Q4" s="136"/>
      <c r="R4" s="136"/>
    </row>
    <row r="5" spans="1:42" ht="28.5">
      <c r="A5" s="139"/>
      <c r="B5" s="140"/>
      <c r="C5" s="140"/>
      <c r="D5" s="138"/>
      <c r="E5" s="138"/>
      <c r="F5" s="138"/>
      <c r="G5" s="138"/>
      <c r="H5" s="138"/>
      <c r="I5" s="138"/>
      <c r="J5" s="138"/>
      <c r="K5" s="136"/>
      <c r="L5" s="136"/>
      <c r="M5" s="136"/>
      <c r="N5" s="136"/>
      <c r="O5" s="136"/>
      <c r="P5" s="136"/>
      <c r="Q5" s="136"/>
      <c r="R5" s="136"/>
    </row>
    <row r="6" spans="1:42"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</row>
    <row r="7" spans="1:42" ht="33.75">
      <c r="A7" s="260" t="s">
        <v>417</v>
      </c>
      <c r="B7" s="260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</row>
    <row r="8" spans="1:42" ht="17.100000000000001" customHeight="1"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</row>
    <row r="9" spans="1:42" ht="17.100000000000001" customHeight="1"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</row>
    <row r="10" spans="1:42" ht="17.100000000000001" customHeight="1">
      <c r="V10" s="259"/>
      <c r="W10" s="279" t="s">
        <v>10</v>
      </c>
      <c r="X10" s="279"/>
      <c r="Y10" s="279"/>
      <c r="Z10" s="279"/>
      <c r="AA10" s="279"/>
      <c r="AB10" s="279"/>
      <c r="AC10" s="279"/>
      <c r="AD10" s="279"/>
      <c r="AE10" s="261"/>
      <c r="AF10" s="259"/>
      <c r="AG10" s="259"/>
      <c r="AH10" s="262"/>
      <c r="AI10" s="262"/>
      <c r="AJ10" s="262"/>
      <c r="AK10" s="262" t="s">
        <v>418</v>
      </c>
      <c r="AL10" s="262"/>
      <c r="AM10" s="262"/>
      <c r="AN10" s="262"/>
      <c r="AO10" s="262"/>
      <c r="AP10" s="259"/>
    </row>
    <row r="11" spans="1:42" ht="17.100000000000001" customHeight="1">
      <c r="V11" s="259"/>
      <c r="W11" s="259" t="s">
        <v>419</v>
      </c>
      <c r="X11" s="259"/>
      <c r="Y11" s="259" t="s">
        <v>11</v>
      </c>
      <c r="Z11" s="259"/>
      <c r="AA11" s="259"/>
      <c r="AB11" s="259"/>
      <c r="AC11" s="259"/>
      <c r="AD11" s="259"/>
      <c r="AE11" s="261"/>
      <c r="AF11" s="259"/>
      <c r="AG11" s="259"/>
      <c r="AH11" s="262"/>
      <c r="AI11" s="262"/>
      <c r="AJ11" s="262"/>
      <c r="AK11" s="262"/>
      <c r="AL11" s="262"/>
      <c r="AM11" s="262" t="s">
        <v>420</v>
      </c>
      <c r="AN11" s="262"/>
      <c r="AO11" s="262"/>
      <c r="AP11" s="259"/>
    </row>
    <row r="12" spans="1:42" ht="17.100000000000001" customHeight="1">
      <c r="V12" s="259"/>
      <c r="W12" s="259"/>
      <c r="X12" s="259"/>
      <c r="Y12" s="259"/>
      <c r="Z12" s="259"/>
      <c r="AA12" s="259"/>
      <c r="AB12" s="259"/>
      <c r="AC12" s="259"/>
      <c r="AD12" s="259"/>
      <c r="AE12" s="261"/>
      <c r="AF12" s="259"/>
      <c r="AG12" s="259"/>
      <c r="AH12" s="262"/>
      <c r="AI12" s="262"/>
      <c r="AJ12" s="262"/>
      <c r="AK12" s="262"/>
      <c r="AL12" s="262" t="s">
        <v>421</v>
      </c>
      <c r="AM12" s="262" t="s">
        <v>422</v>
      </c>
      <c r="AN12" s="262" t="s">
        <v>25</v>
      </c>
      <c r="AO12" s="262" t="s">
        <v>423</v>
      </c>
      <c r="AP12" s="259"/>
    </row>
    <row r="13" spans="1:42" ht="17.100000000000001" customHeight="1">
      <c r="V13" s="259"/>
      <c r="W13" s="259"/>
      <c r="X13" s="259"/>
      <c r="Y13" s="259" t="s">
        <v>12</v>
      </c>
      <c r="Z13" s="259" t="s">
        <v>13</v>
      </c>
      <c r="AA13" s="259" t="s">
        <v>14</v>
      </c>
      <c r="AB13" s="259"/>
      <c r="AC13" s="259"/>
      <c r="AD13" s="259"/>
      <c r="AE13" s="261"/>
      <c r="AF13" s="259"/>
      <c r="AG13" s="259"/>
      <c r="AH13" s="262"/>
      <c r="AI13" s="262"/>
      <c r="AJ13" s="262"/>
      <c r="AK13" s="262"/>
      <c r="AL13" s="262" t="s">
        <v>424</v>
      </c>
      <c r="AM13" s="262" t="s">
        <v>424</v>
      </c>
      <c r="AN13" s="262" t="s">
        <v>424</v>
      </c>
      <c r="AO13" s="262" t="s">
        <v>424</v>
      </c>
      <c r="AP13" s="259"/>
    </row>
    <row r="14" spans="1:42" ht="17.100000000000001" customHeight="1">
      <c r="V14" s="259"/>
      <c r="W14" s="280" t="s">
        <v>425</v>
      </c>
      <c r="X14" s="263" t="s">
        <v>6</v>
      </c>
      <c r="Y14" s="264">
        <v>0.73913043478260876</v>
      </c>
      <c r="Z14" s="264">
        <v>0.18478260869565219</v>
      </c>
      <c r="AA14" s="264">
        <v>7.6086956521739135E-2</v>
      </c>
      <c r="AB14" s="259"/>
      <c r="AC14" s="265"/>
      <c r="AD14" s="259"/>
      <c r="AE14" s="261"/>
      <c r="AF14" s="259"/>
      <c r="AG14" s="259"/>
      <c r="AH14" s="262" t="s">
        <v>425</v>
      </c>
      <c r="AI14" s="262" t="s">
        <v>6</v>
      </c>
      <c r="AJ14" s="262" t="s">
        <v>49</v>
      </c>
      <c r="AK14" s="262" t="s">
        <v>50</v>
      </c>
      <c r="AL14" s="266">
        <v>0</v>
      </c>
      <c r="AM14" s="266">
        <v>0</v>
      </c>
      <c r="AN14" s="266">
        <v>1.2E-2</v>
      </c>
      <c r="AO14" s="266">
        <v>0.58799999999999997</v>
      </c>
      <c r="AP14" s="259"/>
    </row>
    <row r="15" spans="1:42" ht="17.100000000000001" customHeight="1">
      <c r="V15" s="259"/>
      <c r="W15" s="280"/>
      <c r="X15" s="263" t="s">
        <v>7</v>
      </c>
      <c r="Y15" s="264">
        <v>1</v>
      </c>
      <c r="Z15" s="264">
        <v>0</v>
      </c>
      <c r="AA15" s="264">
        <v>0</v>
      </c>
      <c r="AB15" s="259"/>
      <c r="AC15" s="265"/>
      <c r="AD15" s="259"/>
      <c r="AE15" s="261"/>
      <c r="AF15" s="259"/>
      <c r="AG15" s="259"/>
      <c r="AH15" s="262"/>
      <c r="AI15" s="262"/>
      <c r="AJ15" s="262"/>
      <c r="AK15" s="262" t="s">
        <v>51</v>
      </c>
      <c r="AL15" s="266">
        <v>0.11799999999999999</v>
      </c>
      <c r="AM15" s="266">
        <v>0</v>
      </c>
      <c r="AN15" s="266">
        <v>0</v>
      </c>
      <c r="AO15" s="266">
        <v>0</v>
      </c>
      <c r="AP15" s="259"/>
    </row>
    <row r="16" spans="1:42" ht="17.100000000000001" customHeight="1">
      <c r="V16" s="259"/>
      <c r="W16" s="280"/>
      <c r="X16" s="263" t="s">
        <v>8</v>
      </c>
      <c r="Y16" s="264">
        <v>0.66666666666666674</v>
      </c>
      <c r="Z16" s="264">
        <v>0.2121212121212121</v>
      </c>
      <c r="AA16" s="264">
        <v>0.12121212121212122</v>
      </c>
      <c r="AB16" s="259"/>
      <c r="AC16" s="265"/>
      <c r="AD16" s="259"/>
      <c r="AE16" s="261"/>
      <c r="AF16" s="259"/>
      <c r="AG16" s="259"/>
      <c r="AH16" s="262"/>
      <c r="AI16" s="262"/>
      <c r="AJ16" s="262"/>
      <c r="AK16" s="262" t="s">
        <v>52</v>
      </c>
      <c r="AL16" s="266">
        <v>0.28199999999999997</v>
      </c>
      <c r="AM16" s="266">
        <v>0</v>
      </c>
      <c r="AN16" s="266">
        <v>0</v>
      </c>
      <c r="AO16" s="266">
        <v>0</v>
      </c>
      <c r="AP16" s="259"/>
    </row>
    <row r="17" spans="22:42" ht="17.100000000000001" customHeight="1">
      <c r="V17" s="259"/>
      <c r="W17" s="280"/>
      <c r="X17" s="263"/>
      <c r="Y17" s="265"/>
      <c r="Z17" s="264"/>
      <c r="AA17" s="265"/>
      <c r="AB17" s="264"/>
      <c r="AC17" s="265"/>
      <c r="AD17" s="264"/>
      <c r="AE17" s="261"/>
      <c r="AF17" s="259"/>
      <c r="AG17" s="259"/>
      <c r="AH17" s="262"/>
      <c r="AI17" s="262" t="s">
        <v>7</v>
      </c>
      <c r="AJ17" s="262" t="s">
        <v>49</v>
      </c>
      <c r="AK17" s="262" t="s">
        <v>50</v>
      </c>
      <c r="AL17" s="266">
        <v>0</v>
      </c>
      <c r="AM17" s="266">
        <v>0</v>
      </c>
      <c r="AN17" s="266">
        <v>0.13300000000000001</v>
      </c>
      <c r="AO17" s="266">
        <v>0.46700000000000003</v>
      </c>
      <c r="AP17" s="259"/>
    </row>
    <row r="18" spans="22:42" ht="17.100000000000001" customHeight="1"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62"/>
      <c r="AI18" s="262"/>
      <c r="AJ18" s="262"/>
      <c r="AK18" s="262" t="s">
        <v>51</v>
      </c>
      <c r="AL18" s="266">
        <v>0.33300000000000002</v>
      </c>
      <c r="AM18" s="266">
        <v>0</v>
      </c>
      <c r="AN18" s="266">
        <v>0</v>
      </c>
      <c r="AO18" s="266">
        <v>0</v>
      </c>
      <c r="AP18" s="259"/>
    </row>
    <row r="19" spans="22:42" ht="17.100000000000001" customHeight="1">
      <c r="V19" s="259"/>
      <c r="W19" s="259" t="s">
        <v>419</v>
      </c>
      <c r="X19" s="259"/>
      <c r="Y19" s="259" t="s">
        <v>55</v>
      </c>
      <c r="Z19" s="259"/>
      <c r="AA19" s="259"/>
      <c r="AB19" s="259"/>
      <c r="AC19" s="259"/>
      <c r="AD19" s="259"/>
      <c r="AE19" s="259"/>
      <c r="AF19" s="259"/>
      <c r="AG19" s="259"/>
      <c r="AH19" s="262"/>
      <c r="AI19" s="261"/>
      <c r="AJ19" s="262"/>
      <c r="AK19" s="262" t="s">
        <v>52</v>
      </c>
      <c r="AL19" s="266">
        <v>6.7000000000000004E-2</v>
      </c>
      <c r="AM19" s="266">
        <v>0</v>
      </c>
      <c r="AN19" s="266">
        <v>0</v>
      </c>
      <c r="AO19" s="266">
        <v>0</v>
      </c>
      <c r="AP19" s="259"/>
    </row>
    <row r="20" spans="22:42" ht="17.100000000000001" customHeight="1"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62"/>
      <c r="AI20" s="261" t="s">
        <v>8</v>
      </c>
      <c r="AJ20" s="262" t="s">
        <v>49</v>
      </c>
      <c r="AK20" s="262" t="s">
        <v>50</v>
      </c>
      <c r="AL20" s="266">
        <v>0</v>
      </c>
      <c r="AM20" s="266">
        <v>0</v>
      </c>
      <c r="AN20" s="266">
        <v>3.4000000000000002E-2</v>
      </c>
      <c r="AO20" s="266">
        <v>0.51700000000000002</v>
      </c>
      <c r="AP20" s="259"/>
    </row>
    <row r="21" spans="22:42" ht="17.100000000000001" customHeight="1">
      <c r="V21" s="259"/>
      <c r="W21" s="259"/>
      <c r="X21" s="259"/>
      <c r="Y21" s="259" t="s">
        <v>56</v>
      </c>
      <c r="Z21" s="259" t="s">
        <v>57</v>
      </c>
      <c r="AA21" s="259" t="s">
        <v>58</v>
      </c>
      <c r="AB21" s="259" t="s">
        <v>59</v>
      </c>
      <c r="AC21" s="259" t="s">
        <v>60</v>
      </c>
      <c r="AD21" s="259"/>
      <c r="AE21" s="259"/>
      <c r="AF21" s="259"/>
      <c r="AG21" s="259"/>
      <c r="AH21" s="262"/>
      <c r="AI21" s="261"/>
      <c r="AJ21" s="262"/>
      <c r="AK21" s="262" t="s">
        <v>51</v>
      </c>
      <c r="AL21" s="266">
        <v>0.17199999999999999</v>
      </c>
      <c r="AM21" s="266">
        <v>0</v>
      </c>
      <c r="AN21" s="266">
        <v>0</v>
      </c>
      <c r="AO21" s="266">
        <v>0</v>
      </c>
      <c r="AP21" s="259"/>
    </row>
    <row r="22" spans="22:42" ht="17.100000000000001" customHeight="1">
      <c r="V22" s="259"/>
      <c r="W22" s="280" t="s">
        <v>425</v>
      </c>
      <c r="X22" s="263" t="s">
        <v>6</v>
      </c>
      <c r="Y22" s="264">
        <v>0.4</v>
      </c>
      <c r="Z22" s="264">
        <v>0.29411764705882354</v>
      </c>
      <c r="AA22" s="264">
        <v>0.2</v>
      </c>
      <c r="AB22" s="264">
        <v>5.8823529411764712E-2</v>
      </c>
      <c r="AC22" s="264">
        <v>4.7058823529411764E-2</v>
      </c>
      <c r="AD22" s="259"/>
      <c r="AE22" s="265"/>
      <c r="AF22" s="259"/>
      <c r="AG22" s="265"/>
      <c r="AH22" s="262"/>
      <c r="AI22" s="261"/>
      <c r="AJ22" s="262"/>
      <c r="AK22" s="262" t="s">
        <v>52</v>
      </c>
      <c r="AL22" s="266">
        <v>0.27600000000000002</v>
      </c>
      <c r="AM22" s="266">
        <v>0</v>
      </c>
      <c r="AN22" s="266">
        <v>0</v>
      </c>
      <c r="AO22" s="266">
        <v>0</v>
      </c>
      <c r="AP22" s="259"/>
    </row>
    <row r="23" spans="22:42" ht="17.100000000000001" customHeight="1">
      <c r="V23" s="259"/>
      <c r="W23" s="280"/>
      <c r="X23" s="263" t="s">
        <v>7</v>
      </c>
      <c r="Y23" s="264">
        <v>0.8</v>
      </c>
      <c r="Z23" s="264">
        <v>0</v>
      </c>
      <c r="AA23" s="264">
        <v>0.2</v>
      </c>
      <c r="AB23" s="264">
        <v>0</v>
      </c>
      <c r="AC23" s="264">
        <v>0</v>
      </c>
      <c r="AD23" s="259"/>
      <c r="AE23" s="265"/>
      <c r="AF23" s="259"/>
      <c r="AG23" s="265"/>
      <c r="AH23" s="262"/>
      <c r="AI23" s="261" t="s">
        <v>9</v>
      </c>
      <c r="AJ23" s="262" t="s">
        <v>49</v>
      </c>
      <c r="AK23" s="262" t="s">
        <v>50</v>
      </c>
      <c r="AL23" s="266">
        <v>0</v>
      </c>
      <c r="AM23" s="266">
        <v>0</v>
      </c>
      <c r="AN23" s="266">
        <v>3.1E-2</v>
      </c>
      <c r="AO23" s="266">
        <v>0.55800000000000005</v>
      </c>
      <c r="AP23" s="259"/>
    </row>
    <row r="24" spans="22:42" ht="17.100000000000001" customHeight="1">
      <c r="V24" s="259"/>
      <c r="W24" s="280"/>
      <c r="X24" s="263" t="s">
        <v>8</v>
      </c>
      <c r="Y24" s="264">
        <v>0.35714285714285715</v>
      </c>
      <c r="Z24" s="264">
        <v>0.14285714285714288</v>
      </c>
      <c r="AA24" s="264">
        <v>0.5</v>
      </c>
      <c r="AB24" s="264">
        <v>0</v>
      </c>
      <c r="AC24" s="264">
        <v>0</v>
      </c>
      <c r="AD24" s="259"/>
      <c r="AE24" s="265"/>
      <c r="AF24" s="259"/>
      <c r="AG24" s="265"/>
      <c r="AH24" s="262"/>
      <c r="AI24" s="261"/>
      <c r="AJ24" s="262"/>
      <c r="AK24" s="262" t="s">
        <v>51</v>
      </c>
      <c r="AL24" s="266">
        <v>0.155</v>
      </c>
      <c r="AM24" s="266">
        <v>0</v>
      </c>
      <c r="AN24" s="266">
        <v>0</v>
      </c>
      <c r="AO24" s="266">
        <v>0</v>
      </c>
      <c r="AP24" s="259"/>
    </row>
    <row r="25" spans="22:42" ht="17.100000000000001" customHeight="1"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62"/>
      <c r="AI25" s="262"/>
      <c r="AJ25" s="262"/>
      <c r="AK25" s="262" t="s">
        <v>52</v>
      </c>
      <c r="AL25" s="266">
        <v>0.25600000000000001</v>
      </c>
      <c r="AM25" s="266">
        <v>0</v>
      </c>
      <c r="AN25" s="266">
        <v>0</v>
      </c>
      <c r="AO25" s="266">
        <v>0</v>
      </c>
      <c r="AP25" s="259"/>
    </row>
    <row r="26" spans="22:42" ht="17.100000000000001" customHeight="1"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62"/>
      <c r="AI26" s="262"/>
      <c r="AJ26" s="262"/>
      <c r="AK26" s="262"/>
      <c r="AL26" s="262"/>
      <c r="AM26" s="262"/>
      <c r="AN26" s="262"/>
      <c r="AO26" s="262"/>
      <c r="AP26" s="259"/>
    </row>
    <row r="27" spans="22:42" ht="17.100000000000001" customHeight="1">
      <c r="V27" s="259"/>
      <c r="W27" s="259"/>
      <c r="X27" s="279" t="s">
        <v>418</v>
      </c>
      <c r="Y27" s="279"/>
      <c r="Z27" s="279"/>
      <c r="AA27" s="279"/>
      <c r="AB27" s="279"/>
      <c r="AC27" s="279"/>
      <c r="AD27" s="279"/>
      <c r="AE27" s="279"/>
      <c r="AF27" s="279"/>
      <c r="AG27" s="279"/>
      <c r="AH27" s="261"/>
      <c r="AI27" s="259"/>
      <c r="AJ27" s="259"/>
      <c r="AK27" s="259"/>
      <c r="AL27" s="259"/>
      <c r="AM27" s="259"/>
      <c r="AN27" s="259"/>
      <c r="AO27" s="259"/>
      <c r="AP27" s="259"/>
    </row>
    <row r="28" spans="22:42" ht="17.100000000000001" customHeight="1">
      <c r="V28" s="259"/>
      <c r="W28" s="259"/>
      <c r="X28" s="259" t="s">
        <v>419</v>
      </c>
      <c r="Y28" s="259"/>
      <c r="Z28" s="259" t="s">
        <v>49</v>
      </c>
      <c r="AA28" s="259"/>
      <c r="AB28" s="259"/>
      <c r="AC28" s="259"/>
      <c r="AD28" s="259"/>
      <c r="AE28" s="259"/>
      <c r="AF28" s="259"/>
      <c r="AG28" s="259"/>
      <c r="AH28" s="261"/>
      <c r="AI28" s="259"/>
      <c r="AJ28" s="259"/>
      <c r="AK28" s="259"/>
      <c r="AL28" s="259"/>
      <c r="AM28" s="259"/>
      <c r="AN28" s="259"/>
      <c r="AO28" s="259"/>
      <c r="AP28" s="259"/>
    </row>
    <row r="29" spans="22:42" ht="17.100000000000001" customHeight="1">
      <c r="V29" s="259"/>
      <c r="W29" s="259"/>
      <c r="X29" s="259"/>
      <c r="Y29" s="259"/>
      <c r="Z29" s="259" t="s">
        <v>50</v>
      </c>
      <c r="AA29" s="259"/>
      <c r="AB29" s="259"/>
      <c r="AC29" s="259"/>
      <c r="AD29" s="259"/>
      <c r="AE29" s="259"/>
      <c r="AF29" s="259"/>
      <c r="AG29" s="259"/>
      <c r="AH29" s="261"/>
      <c r="AI29" s="259"/>
      <c r="AJ29" s="259"/>
      <c r="AK29" s="259"/>
      <c r="AL29" s="259"/>
      <c r="AM29" s="259"/>
      <c r="AN29" s="259"/>
      <c r="AO29" s="259"/>
      <c r="AP29" s="259"/>
    </row>
    <row r="30" spans="22:42" ht="17.100000000000001" customHeight="1"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61"/>
      <c r="AI30" s="259"/>
      <c r="AJ30" s="259"/>
      <c r="AK30" s="259"/>
      <c r="AL30" s="259"/>
      <c r="AM30" s="259"/>
      <c r="AN30" s="259"/>
      <c r="AO30" s="259"/>
      <c r="AP30" s="259"/>
    </row>
    <row r="31" spans="22:42" ht="17.100000000000001" customHeight="1">
      <c r="V31" s="259"/>
      <c r="W31" s="259"/>
      <c r="X31" s="280" t="s">
        <v>425</v>
      </c>
      <c r="Y31" s="263" t="s">
        <v>6</v>
      </c>
      <c r="Z31" s="264">
        <f>AO14</f>
        <v>0.58799999999999997</v>
      </c>
      <c r="AA31" s="259"/>
      <c r="AB31" s="265"/>
      <c r="AC31" s="264"/>
      <c r="AD31" s="265"/>
      <c r="AE31" s="264"/>
      <c r="AF31" s="265"/>
      <c r="AG31" s="264"/>
      <c r="AH31" s="261"/>
      <c r="AI31" s="259"/>
      <c r="AJ31" s="259"/>
      <c r="AK31" s="259"/>
      <c r="AL31" s="259"/>
      <c r="AM31" s="259"/>
      <c r="AN31" s="259"/>
      <c r="AO31" s="259"/>
      <c r="AP31" s="259"/>
    </row>
    <row r="32" spans="22:42" ht="17.100000000000001" customHeight="1">
      <c r="V32" s="259"/>
      <c r="W32" s="259"/>
      <c r="X32" s="280"/>
      <c r="Y32" s="263" t="s">
        <v>7</v>
      </c>
      <c r="Z32" s="264">
        <f>AO17</f>
        <v>0.46700000000000003</v>
      </c>
      <c r="AA32" s="259"/>
      <c r="AB32" s="265"/>
      <c r="AC32" s="264"/>
      <c r="AD32" s="265"/>
      <c r="AE32" s="264"/>
      <c r="AF32" s="265"/>
      <c r="AG32" s="264"/>
      <c r="AH32" s="261"/>
      <c r="AI32" s="259"/>
      <c r="AJ32" s="259"/>
      <c r="AK32" s="259"/>
      <c r="AL32" s="259"/>
      <c r="AM32" s="259"/>
      <c r="AN32" s="259"/>
      <c r="AO32" s="259"/>
      <c r="AP32" s="259"/>
    </row>
    <row r="33" spans="22:42" ht="17.100000000000001" customHeight="1">
      <c r="V33" s="259"/>
      <c r="W33" s="259"/>
      <c r="X33" s="280"/>
      <c r="Y33" s="263" t="s">
        <v>8</v>
      </c>
      <c r="Z33" s="264">
        <f>AO20</f>
        <v>0.51700000000000002</v>
      </c>
      <c r="AA33" s="259"/>
      <c r="AB33" s="265"/>
      <c r="AC33" s="264"/>
      <c r="AD33" s="265"/>
      <c r="AE33" s="264"/>
      <c r="AF33" s="265"/>
      <c r="AG33" s="264"/>
      <c r="AH33" s="261"/>
      <c r="AI33" s="259"/>
      <c r="AJ33" s="259"/>
      <c r="AK33" s="259"/>
      <c r="AL33" s="259"/>
      <c r="AM33" s="259"/>
      <c r="AN33" s="259"/>
      <c r="AO33" s="259"/>
      <c r="AP33" s="259"/>
    </row>
    <row r="34" spans="22:42" ht="17.100000000000001" customHeight="1">
      <c r="V34" s="259"/>
      <c r="W34" s="259"/>
      <c r="X34" s="280"/>
      <c r="Y34" s="263"/>
      <c r="Z34" s="264"/>
      <c r="AA34" s="259"/>
      <c r="AB34" s="265"/>
      <c r="AC34" s="264"/>
      <c r="AD34" s="265"/>
      <c r="AE34" s="264"/>
      <c r="AF34" s="265"/>
      <c r="AG34" s="264"/>
      <c r="AH34" s="261"/>
      <c r="AI34" s="259"/>
      <c r="AJ34" s="259"/>
      <c r="AK34" s="259"/>
      <c r="AL34" s="259"/>
      <c r="AM34" s="259"/>
      <c r="AN34" s="259"/>
      <c r="AO34" s="259"/>
      <c r="AP34" s="259"/>
    </row>
    <row r="35" spans="22:42" ht="17.100000000000001" customHeight="1"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</row>
    <row r="36" spans="22:42" ht="17.100000000000001" customHeight="1">
      <c r="V36" s="259"/>
      <c r="W36" s="259"/>
      <c r="X36" s="279" t="s">
        <v>426</v>
      </c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61"/>
    </row>
    <row r="37" spans="22:42" ht="17.100000000000001" customHeight="1">
      <c r="V37" s="259"/>
      <c r="W37" s="259"/>
      <c r="X37" s="259" t="s">
        <v>419</v>
      </c>
      <c r="Y37" s="259"/>
      <c r="Z37" s="259" t="s">
        <v>153</v>
      </c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61"/>
    </row>
    <row r="38" spans="22:42" ht="17.100000000000001" customHeight="1"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61"/>
    </row>
    <row r="39" spans="22:42" ht="17.100000000000001" customHeight="1">
      <c r="V39" s="259"/>
      <c r="W39" s="259"/>
      <c r="X39" s="259"/>
      <c r="Y39" s="259"/>
      <c r="Z39" s="259" t="s">
        <v>427</v>
      </c>
      <c r="AA39" s="259" t="s">
        <v>428</v>
      </c>
      <c r="AB39" s="259" t="s">
        <v>429</v>
      </c>
      <c r="AC39" s="259" t="s">
        <v>430</v>
      </c>
      <c r="AD39" s="259" t="s">
        <v>431</v>
      </c>
      <c r="AE39" s="259" t="s">
        <v>432</v>
      </c>
      <c r="AF39" s="259" t="s">
        <v>433</v>
      </c>
      <c r="AG39" s="259" t="s">
        <v>148</v>
      </c>
      <c r="AH39" s="259"/>
      <c r="AI39" s="259"/>
      <c r="AJ39" s="259"/>
      <c r="AK39" s="259"/>
      <c r="AL39" s="259"/>
      <c r="AM39" s="259"/>
      <c r="AN39" s="259"/>
      <c r="AO39" s="259"/>
      <c r="AP39" s="261"/>
    </row>
    <row r="40" spans="22:42" ht="17.100000000000001" customHeight="1">
      <c r="V40" s="259"/>
      <c r="W40" s="259"/>
      <c r="X40" s="280" t="s">
        <v>425</v>
      </c>
      <c r="Y40" s="263" t="s">
        <v>6</v>
      </c>
      <c r="Z40" s="264">
        <v>0.13461538461538461</v>
      </c>
      <c r="AA40" s="264">
        <v>1.9230769230769232E-2</v>
      </c>
      <c r="AB40" s="264">
        <v>7.6923076923076927E-2</v>
      </c>
      <c r="AC40" s="264">
        <v>0.11538461538461538</v>
      </c>
      <c r="AD40" s="264">
        <v>0.30769230769230771</v>
      </c>
      <c r="AE40" s="264">
        <v>0.26923076923076922</v>
      </c>
      <c r="AF40" s="264">
        <v>7.6923076923076927E-2</v>
      </c>
      <c r="AG40" s="259">
        <v>4.5599999999999996</v>
      </c>
      <c r="AH40" s="265"/>
      <c r="AI40" s="259"/>
      <c r="AJ40" s="265"/>
      <c r="AK40" s="259"/>
      <c r="AL40" s="265"/>
      <c r="AM40" s="259"/>
      <c r="AN40" s="265"/>
      <c r="AO40" s="264"/>
      <c r="AP40" s="261"/>
    </row>
    <row r="41" spans="22:42" ht="17.100000000000001" customHeight="1">
      <c r="V41" s="259"/>
      <c r="W41" s="259"/>
      <c r="X41" s="280"/>
      <c r="Y41" s="263" t="s">
        <v>7</v>
      </c>
      <c r="Z41" s="264">
        <v>0</v>
      </c>
      <c r="AA41" s="264">
        <v>0</v>
      </c>
      <c r="AB41" s="264">
        <v>7.6923076923076927E-2</v>
      </c>
      <c r="AC41" s="264">
        <v>0.23076923076923075</v>
      </c>
      <c r="AD41" s="264">
        <v>0.38461538461538458</v>
      </c>
      <c r="AE41" s="264">
        <v>0.30769230769230771</v>
      </c>
      <c r="AF41" s="264">
        <v>0</v>
      </c>
      <c r="AG41" s="259">
        <v>4.92</v>
      </c>
      <c r="AH41" s="265"/>
      <c r="AI41" s="259"/>
      <c r="AJ41" s="265"/>
      <c r="AK41" s="259"/>
      <c r="AL41" s="265"/>
      <c r="AM41" s="259"/>
      <c r="AN41" s="265"/>
      <c r="AO41" s="264"/>
      <c r="AP41" s="261"/>
    </row>
    <row r="42" spans="22:42" ht="17.100000000000001" customHeight="1">
      <c r="V42" s="259"/>
      <c r="W42" s="259"/>
      <c r="X42" s="280"/>
      <c r="Y42" s="263" t="s">
        <v>8</v>
      </c>
      <c r="Z42" s="264">
        <v>0.16</v>
      </c>
      <c r="AA42" s="264">
        <v>0</v>
      </c>
      <c r="AB42" s="264">
        <v>0.16</v>
      </c>
      <c r="AC42" s="264">
        <v>0.12</v>
      </c>
      <c r="AD42" s="264">
        <v>0.32</v>
      </c>
      <c r="AE42" s="264">
        <v>0.12</v>
      </c>
      <c r="AF42" s="264">
        <v>0.12</v>
      </c>
      <c r="AG42" s="259">
        <v>4.28</v>
      </c>
      <c r="AH42" s="265"/>
      <c r="AI42" s="259"/>
      <c r="AJ42" s="265"/>
      <c r="AK42" s="259"/>
      <c r="AL42" s="265"/>
      <c r="AM42" s="259"/>
      <c r="AN42" s="265"/>
      <c r="AO42" s="264"/>
      <c r="AP42" s="261"/>
    </row>
    <row r="43" spans="22:42" ht="17.100000000000001" customHeight="1">
      <c r="V43" s="259"/>
      <c r="W43" s="259"/>
      <c r="X43" s="280"/>
      <c r="Y43" s="263"/>
      <c r="Z43" s="265"/>
      <c r="AA43" s="264"/>
      <c r="AB43" s="265"/>
      <c r="AC43" s="264"/>
      <c r="AD43" s="265"/>
      <c r="AE43" s="264"/>
      <c r="AF43" s="265"/>
      <c r="AG43" s="264"/>
      <c r="AH43" s="265"/>
      <c r="AI43" s="264"/>
      <c r="AJ43" s="265"/>
      <c r="AK43" s="264"/>
      <c r="AL43" s="265"/>
      <c r="AM43" s="264"/>
      <c r="AN43" s="265"/>
      <c r="AO43" s="264"/>
      <c r="AP43" s="261"/>
    </row>
    <row r="44" spans="22:42" ht="17.100000000000001" customHeight="1"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</row>
    <row r="45" spans="22:42" ht="17.100000000000001" customHeight="1"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</row>
    <row r="46" spans="22:42" ht="17.100000000000001" customHeight="1">
      <c r="V46" s="259"/>
      <c r="W46" s="259"/>
      <c r="X46" s="279" t="s">
        <v>434</v>
      </c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61"/>
      <c r="AM46" s="259"/>
      <c r="AN46" s="259"/>
      <c r="AO46" s="259"/>
      <c r="AP46" s="259"/>
    </row>
    <row r="47" spans="22:42" ht="17.100000000000001" customHeight="1">
      <c r="V47" s="259"/>
      <c r="W47" s="259"/>
      <c r="X47" s="259" t="s">
        <v>419</v>
      </c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61"/>
      <c r="AM47" s="259"/>
      <c r="AN47" s="259"/>
      <c r="AO47" s="259"/>
      <c r="AP47" s="259"/>
    </row>
    <row r="48" spans="22:42" ht="17.100000000000001" customHeight="1"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61"/>
      <c r="AM48" s="259"/>
      <c r="AN48" s="259"/>
      <c r="AO48" s="259"/>
      <c r="AP48" s="259"/>
    </row>
    <row r="49" spans="22:42" ht="17.100000000000001" customHeight="1">
      <c r="V49" s="259"/>
      <c r="W49" s="259"/>
      <c r="X49" s="259"/>
      <c r="Y49" s="259"/>
      <c r="Z49" s="259" t="s">
        <v>301</v>
      </c>
      <c r="AA49" s="259" t="s">
        <v>302</v>
      </c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61"/>
      <c r="AM49" s="259"/>
      <c r="AN49" s="259"/>
      <c r="AO49" s="259"/>
      <c r="AP49" s="259"/>
    </row>
    <row r="50" spans="22:42" ht="17.100000000000001" customHeight="1">
      <c r="V50" s="259"/>
      <c r="W50" s="259"/>
      <c r="X50" s="280" t="s">
        <v>425</v>
      </c>
      <c r="Y50" s="263" t="s">
        <v>6</v>
      </c>
      <c r="Z50" s="264">
        <v>0.47826086956521741</v>
      </c>
      <c r="AA50" s="264">
        <v>0.86813186813186816</v>
      </c>
      <c r="AB50" s="265"/>
      <c r="AC50" s="259"/>
      <c r="AD50" s="265"/>
      <c r="AE50" s="264"/>
      <c r="AF50" s="265"/>
      <c r="AG50" s="264"/>
      <c r="AH50" s="265"/>
      <c r="AI50" s="259"/>
      <c r="AJ50" s="265"/>
      <c r="AK50" s="264"/>
      <c r="AL50" s="261"/>
      <c r="AM50" s="259"/>
      <c r="AN50" s="259"/>
      <c r="AO50" s="259"/>
      <c r="AP50" s="259"/>
    </row>
    <row r="51" spans="22:42" ht="17.100000000000001" customHeight="1">
      <c r="V51" s="259"/>
      <c r="W51" s="259"/>
      <c r="X51" s="280"/>
      <c r="Y51" s="263" t="s">
        <v>7</v>
      </c>
      <c r="Z51" s="264">
        <v>0.66666666666666674</v>
      </c>
      <c r="AA51" s="264">
        <v>0.93333333333333324</v>
      </c>
      <c r="AB51" s="265"/>
      <c r="AC51" s="259"/>
      <c r="AD51" s="265"/>
      <c r="AE51" s="264"/>
      <c r="AF51" s="265"/>
      <c r="AG51" s="264"/>
      <c r="AH51" s="265"/>
      <c r="AI51" s="259"/>
      <c r="AJ51" s="265"/>
      <c r="AK51" s="264"/>
      <c r="AL51" s="261"/>
      <c r="AM51" s="259"/>
      <c r="AN51" s="259"/>
      <c r="AO51" s="259"/>
      <c r="AP51" s="259"/>
    </row>
    <row r="52" spans="22:42" ht="17.100000000000001" customHeight="1">
      <c r="V52" s="259"/>
      <c r="W52" s="259"/>
      <c r="X52" s="280"/>
      <c r="Y52" s="263" t="s">
        <v>8</v>
      </c>
      <c r="Z52" s="264">
        <v>0.27272727272727271</v>
      </c>
      <c r="AA52" s="264">
        <v>0.75757575757575746</v>
      </c>
      <c r="AB52" s="265"/>
      <c r="AC52" s="259"/>
      <c r="AD52" s="265"/>
      <c r="AE52" s="264"/>
      <c r="AF52" s="265"/>
      <c r="AG52" s="264"/>
      <c r="AH52" s="265"/>
      <c r="AI52" s="259"/>
      <c r="AJ52" s="265"/>
      <c r="AK52" s="264"/>
      <c r="AL52" s="261"/>
      <c r="AM52" s="259"/>
      <c r="AN52" s="259"/>
      <c r="AO52" s="259"/>
      <c r="AP52" s="259"/>
    </row>
    <row r="53" spans="22:42" ht="17.100000000000001" customHeight="1">
      <c r="V53" s="259"/>
      <c r="W53" s="259"/>
      <c r="X53" s="280"/>
      <c r="Y53" s="263"/>
      <c r="Z53" s="264"/>
      <c r="AA53" s="264"/>
      <c r="AB53" s="265"/>
      <c r="AC53" s="259"/>
      <c r="AD53" s="265"/>
      <c r="AE53" s="264"/>
      <c r="AF53" s="265"/>
      <c r="AG53" s="264"/>
      <c r="AH53" s="265"/>
      <c r="AI53" s="259"/>
      <c r="AJ53" s="265"/>
      <c r="AK53" s="264"/>
      <c r="AL53" s="261"/>
      <c r="AM53" s="259"/>
      <c r="AN53" s="259"/>
      <c r="AO53" s="259"/>
      <c r="AP53" s="259"/>
    </row>
    <row r="54" spans="22:42" ht="17.100000000000001" customHeight="1"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</row>
    <row r="55" spans="22:42" ht="17.100000000000001" customHeight="1">
      <c r="V55" s="259"/>
      <c r="W55" s="259"/>
      <c r="X55" s="259" t="s">
        <v>419</v>
      </c>
      <c r="Y55" s="259"/>
      <c r="Z55" s="259" t="s">
        <v>84</v>
      </c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61"/>
    </row>
    <row r="56" spans="22:42" ht="17.100000000000001" customHeight="1"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 t="s">
        <v>91</v>
      </c>
      <c r="AM56" s="259"/>
      <c r="AN56" s="259" t="s">
        <v>92</v>
      </c>
      <c r="AO56" s="259"/>
      <c r="AP56" s="261"/>
    </row>
    <row r="57" spans="22:42" ht="17.100000000000001" customHeight="1"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61"/>
    </row>
    <row r="58" spans="22:42" ht="17.100000000000001" customHeight="1">
      <c r="V58" s="259"/>
      <c r="W58" s="259"/>
      <c r="X58" s="280" t="s">
        <v>425</v>
      </c>
      <c r="Y58" s="263" t="s">
        <v>6</v>
      </c>
      <c r="Z58" s="267">
        <f>SUM(AM58+AO58)</f>
        <v>4.7058823529411764E-2</v>
      </c>
      <c r="AA58" s="264"/>
      <c r="AB58" s="265"/>
      <c r="AC58" s="264"/>
      <c r="AD58" s="265"/>
      <c r="AE58" s="264"/>
      <c r="AF58" s="265"/>
      <c r="AG58" s="264"/>
      <c r="AH58" s="265"/>
      <c r="AI58" s="264"/>
      <c r="AJ58" s="265"/>
      <c r="AK58" s="264"/>
      <c r="AL58" s="265"/>
      <c r="AM58" s="264">
        <v>2.3529411764705882E-2</v>
      </c>
      <c r="AN58" s="265"/>
      <c r="AO58" s="264">
        <v>2.3529411764705882E-2</v>
      </c>
      <c r="AP58" s="261"/>
    </row>
    <row r="59" spans="22:42" ht="17.100000000000001" customHeight="1">
      <c r="V59" s="259"/>
      <c r="W59" s="259"/>
      <c r="X59" s="280"/>
      <c r="Y59" s="263" t="s">
        <v>7</v>
      </c>
      <c r="Z59" s="267">
        <f>SUM(AM59+AO59)</f>
        <v>0.53846153846153844</v>
      </c>
      <c r="AA59" s="264"/>
      <c r="AB59" s="265"/>
      <c r="AC59" s="264"/>
      <c r="AD59" s="265"/>
      <c r="AE59" s="264"/>
      <c r="AF59" s="265"/>
      <c r="AG59" s="264"/>
      <c r="AH59" s="265"/>
      <c r="AI59" s="264"/>
      <c r="AJ59" s="265"/>
      <c r="AK59" s="264"/>
      <c r="AL59" s="265"/>
      <c r="AM59" s="264">
        <v>0.30769230769230771</v>
      </c>
      <c r="AN59" s="265"/>
      <c r="AO59" s="264">
        <v>0.23076923076923075</v>
      </c>
      <c r="AP59" s="261"/>
    </row>
    <row r="60" spans="22:42" ht="17.100000000000001" customHeight="1">
      <c r="V60" s="259"/>
      <c r="W60" s="259"/>
      <c r="X60" s="280"/>
      <c r="Y60" s="263" t="s">
        <v>8</v>
      </c>
      <c r="Z60" s="267">
        <f>SUM(AM60+AO60)</f>
        <v>0.16</v>
      </c>
      <c r="AA60" s="264"/>
      <c r="AB60" s="265"/>
      <c r="AC60" s="264"/>
      <c r="AD60" s="265"/>
      <c r="AE60" s="264"/>
      <c r="AF60" s="265"/>
      <c r="AG60" s="264"/>
      <c r="AH60" s="265"/>
      <c r="AI60" s="264"/>
      <c r="AJ60" s="265"/>
      <c r="AK60" s="264"/>
      <c r="AL60" s="265"/>
      <c r="AM60" s="264">
        <v>0.16</v>
      </c>
      <c r="AN60" s="265"/>
      <c r="AO60" s="264">
        <v>0</v>
      </c>
      <c r="AP60" s="261"/>
    </row>
    <row r="61" spans="22:42" ht="17.100000000000001" customHeight="1"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</row>
    <row r="62" spans="22:42" ht="17.100000000000001" customHeight="1"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</row>
    <row r="63" spans="22:42" ht="17.100000000000001" customHeight="1"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</row>
    <row r="64" spans="22:42" ht="17.100000000000001" customHeight="1"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</row>
    <row r="65" spans="22:42" ht="17.100000000000001" customHeight="1"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</row>
    <row r="66" spans="22:42" ht="17.100000000000001" customHeight="1"/>
    <row r="67" spans="22:42" ht="17.100000000000001" customHeight="1"/>
    <row r="68" spans="22:42" ht="17.100000000000001" customHeight="1"/>
    <row r="69" spans="22:42" ht="17.100000000000001" customHeight="1"/>
  </sheetData>
  <mergeCells count="11">
    <mergeCell ref="X31:X34"/>
    <mergeCell ref="B2:P2"/>
    <mergeCell ref="W10:AD10"/>
    <mergeCell ref="W14:W17"/>
    <mergeCell ref="W22:W24"/>
    <mergeCell ref="X27:AG27"/>
    <mergeCell ref="X36:AO36"/>
    <mergeCell ref="X40:X43"/>
    <mergeCell ref="X46:AK46"/>
    <mergeCell ref="X50:X53"/>
    <mergeCell ref="X58:X60"/>
  </mergeCells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0"/>
  <sheetViews>
    <sheetView showGridLines="0" workbookViewId="0">
      <selection sqref="A1:R1"/>
    </sheetView>
  </sheetViews>
  <sheetFormatPr defaultRowHeight="15"/>
  <cols>
    <col min="1" max="1" width="37.710937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7" customWidth="1"/>
    <col min="14" max="14" width="9.7109375" customWidth="1"/>
    <col min="15" max="15" width="7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customWidth="1"/>
    <col min="26" max="29" width="13.5703125" customWidth="1"/>
    <col min="30" max="30" width="11.28515625" customWidth="1"/>
    <col min="31" max="31" width="9.5703125" customWidth="1"/>
    <col min="32" max="32" width="11.28515625" customWidth="1"/>
    <col min="33" max="33" width="9.85546875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6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28.5">
      <c r="A1" s="270" t="s">
        <v>235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16384" ht="18">
      <c r="A2" s="1"/>
    </row>
    <row r="3" spans="1:16384" s="257" customFormat="1" ht="29.25" thickBot="1">
      <c r="A3" s="54" t="s">
        <v>260</v>
      </c>
      <c r="B3" s="54"/>
      <c r="C3" s="54"/>
      <c r="D3" s="54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29"/>
      <c r="XFB3" s="29"/>
      <c r="XFC3" s="29"/>
      <c r="XFD3" s="29"/>
    </row>
    <row r="4" spans="1:16384" ht="18">
      <c r="A4" s="1"/>
    </row>
    <row r="5" spans="1:16384" ht="32.25" thickBot="1">
      <c r="A5" s="55" t="s">
        <v>261</v>
      </c>
      <c r="B5" s="55"/>
      <c r="C5" s="55"/>
    </row>
    <row r="7" spans="1:16384" ht="18" customHeight="1" thickBot="1">
      <c r="A7" s="281" t="s">
        <v>0</v>
      </c>
      <c r="B7" s="281"/>
      <c r="C7" s="281"/>
      <c r="D7" s="281"/>
      <c r="E7" s="281"/>
    </row>
    <row r="8" spans="1:16384" ht="15" customHeight="1" thickTop="1">
      <c r="A8" s="282"/>
      <c r="B8" s="285" t="s">
        <v>1</v>
      </c>
      <c r="C8" s="286"/>
      <c r="D8" s="286"/>
      <c r="E8" s="287"/>
      <c r="F8" s="306" t="s">
        <v>237</v>
      </c>
      <c r="G8" s="307"/>
    </row>
    <row r="9" spans="1:16384" ht="15" customHeight="1">
      <c r="A9" s="283"/>
      <c r="B9" s="288" t="s">
        <v>2</v>
      </c>
      <c r="C9" s="289"/>
      <c r="D9" s="289" t="s">
        <v>3</v>
      </c>
      <c r="E9" s="290"/>
      <c r="F9" s="308"/>
      <c r="G9" s="309"/>
    </row>
    <row r="10" spans="1:16384" ht="15" customHeight="1" thickBot="1">
      <c r="A10" s="284"/>
      <c r="B10" s="56" t="s">
        <v>4</v>
      </c>
      <c r="C10" s="57" t="s">
        <v>5</v>
      </c>
      <c r="D10" s="57" t="s">
        <v>4</v>
      </c>
      <c r="E10" s="58" t="s">
        <v>5</v>
      </c>
      <c r="F10" s="56" t="s">
        <v>4</v>
      </c>
      <c r="G10" s="61" t="s">
        <v>5</v>
      </c>
    </row>
    <row r="11" spans="1:16384" ht="15.75" thickTop="1">
      <c r="A11" s="2" t="s">
        <v>6</v>
      </c>
      <c r="B11" s="5">
        <v>28</v>
      </c>
      <c r="C11" s="6">
        <v>0.30434782608695654</v>
      </c>
      <c r="D11" s="7">
        <v>64</v>
      </c>
      <c r="E11" s="8">
        <v>0.69565217391304346</v>
      </c>
      <c r="F11" s="62">
        <v>189</v>
      </c>
      <c r="G11" s="63">
        <f>F11/$F$14</f>
        <v>0.73255813953488369</v>
      </c>
    </row>
    <row r="12" spans="1:16384" ht="16.5" customHeight="1">
      <c r="A12" s="3" t="s">
        <v>7</v>
      </c>
      <c r="B12" s="9">
        <v>4</v>
      </c>
      <c r="C12" s="10">
        <v>0.26666666666666666</v>
      </c>
      <c r="D12" s="11">
        <v>11</v>
      </c>
      <c r="E12" s="12">
        <v>0.73333333333333328</v>
      </c>
      <c r="F12" s="62">
        <v>26</v>
      </c>
      <c r="G12" s="63">
        <f t="shared" ref="G12:G13" si="0">F12/$F$14</f>
        <v>0.10077519379844961</v>
      </c>
    </row>
    <row r="13" spans="1:16384">
      <c r="A13" s="3" t="s">
        <v>8</v>
      </c>
      <c r="B13" s="9">
        <v>13</v>
      </c>
      <c r="C13" s="10">
        <v>0.39393939393939392</v>
      </c>
      <c r="D13" s="11">
        <v>20</v>
      </c>
      <c r="E13" s="12">
        <v>0.60606060606060608</v>
      </c>
      <c r="F13" s="62">
        <v>43</v>
      </c>
      <c r="G13" s="63">
        <f t="shared" si="0"/>
        <v>0.16666666666666666</v>
      </c>
    </row>
    <row r="14" spans="1:16384" ht="15" customHeight="1" thickBot="1">
      <c r="A14" s="4" t="s">
        <v>9</v>
      </c>
      <c r="B14" s="13">
        <v>45</v>
      </c>
      <c r="C14" s="14">
        <v>0.32142857142857145</v>
      </c>
      <c r="D14" s="15">
        <v>95</v>
      </c>
      <c r="E14" s="16">
        <v>0.6785714285714286</v>
      </c>
      <c r="F14" s="64">
        <f>SUM(F11:F13)</f>
        <v>258</v>
      </c>
      <c r="G14" s="65">
        <v>1</v>
      </c>
    </row>
    <row r="15" spans="1:16384" ht="15.75" thickTop="1"/>
    <row r="17" spans="1:11" ht="18">
      <c r="A17" s="1"/>
    </row>
    <row r="19" spans="1:11" ht="18" customHeight="1">
      <c r="A19" s="281" t="s">
        <v>10</v>
      </c>
      <c r="B19" s="281"/>
      <c r="C19" s="281"/>
      <c r="D19" s="281"/>
      <c r="E19" s="281"/>
      <c r="F19" s="281"/>
      <c r="G19" s="281"/>
    </row>
    <row r="20" spans="1:11" ht="15" customHeight="1">
      <c r="A20" s="282"/>
      <c r="B20" s="285" t="s">
        <v>11</v>
      </c>
      <c r="C20" s="286"/>
      <c r="D20" s="286"/>
      <c r="E20" s="286"/>
      <c r="F20" s="286"/>
      <c r="G20" s="287"/>
    </row>
    <row r="21" spans="1:11" ht="34.5" customHeight="1">
      <c r="A21" s="283"/>
      <c r="B21" s="288" t="s">
        <v>12</v>
      </c>
      <c r="C21" s="289"/>
      <c r="D21" s="289" t="s">
        <v>13</v>
      </c>
      <c r="E21" s="289"/>
      <c r="F21" s="289" t="s">
        <v>14</v>
      </c>
      <c r="G21" s="290"/>
    </row>
    <row r="22" spans="1:11" ht="15" customHeight="1">
      <c r="A22" s="284"/>
      <c r="B22" s="56" t="s">
        <v>4</v>
      </c>
      <c r="C22" s="57" t="s">
        <v>5</v>
      </c>
      <c r="D22" s="57" t="s">
        <v>4</v>
      </c>
      <c r="E22" s="57" t="s">
        <v>5</v>
      </c>
      <c r="F22" s="57" t="s">
        <v>4</v>
      </c>
      <c r="G22" s="58" t="s">
        <v>5</v>
      </c>
    </row>
    <row r="23" spans="1:11">
      <c r="A23" s="2" t="s">
        <v>6</v>
      </c>
      <c r="B23" s="5">
        <v>68</v>
      </c>
      <c r="C23" s="6">
        <v>0.73913043478260876</v>
      </c>
      <c r="D23" s="7">
        <v>17</v>
      </c>
      <c r="E23" s="6">
        <v>0.18478260869565219</v>
      </c>
      <c r="F23" s="7">
        <v>7</v>
      </c>
      <c r="G23" s="8">
        <v>7.6086956521739135E-2</v>
      </c>
    </row>
    <row r="24" spans="1:11" ht="17.25" customHeight="1">
      <c r="A24" s="3" t="s">
        <v>7</v>
      </c>
      <c r="B24" s="9">
        <v>15</v>
      </c>
      <c r="C24" s="10">
        <v>1</v>
      </c>
      <c r="D24" s="11">
        <v>0</v>
      </c>
      <c r="E24" s="10">
        <v>0</v>
      </c>
      <c r="F24" s="11">
        <v>0</v>
      </c>
      <c r="G24" s="12">
        <v>0</v>
      </c>
    </row>
    <row r="25" spans="1:11">
      <c r="A25" s="3" t="s">
        <v>8</v>
      </c>
      <c r="B25" s="9">
        <v>22</v>
      </c>
      <c r="C25" s="10">
        <v>0.66666666666666674</v>
      </c>
      <c r="D25" s="11">
        <v>7</v>
      </c>
      <c r="E25" s="10">
        <v>0.2121212121212121</v>
      </c>
      <c r="F25" s="11">
        <v>4</v>
      </c>
      <c r="G25" s="12">
        <v>0.12121212121212122</v>
      </c>
    </row>
    <row r="26" spans="1:11" ht="15" customHeight="1">
      <c r="A26" s="4" t="s">
        <v>9</v>
      </c>
      <c r="B26" s="13">
        <v>105</v>
      </c>
      <c r="C26" s="14">
        <v>0.75</v>
      </c>
      <c r="D26" s="15">
        <v>24</v>
      </c>
      <c r="E26" s="14">
        <v>0.17142857142857143</v>
      </c>
      <c r="F26" s="15">
        <v>11</v>
      </c>
      <c r="G26" s="16">
        <v>7.857142857142857E-2</v>
      </c>
    </row>
    <row r="29" spans="1:11" ht="18">
      <c r="A29" s="1"/>
    </row>
    <row r="31" spans="1:11" ht="18" customHeight="1">
      <c r="A31" s="281" t="s">
        <v>15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</row>
    <row r="32" spans="1:11" ht="15" customHeight="1">
      <c r="A32" s="282"/>
      <c r="B32" s="285" t="s">
        <v>16</v>
      </c>
      <c r="C32" s="286"/>
      <c r="D32" s="286"/>
      <c r="E32" s="286"/>
      <c r="F32" s="286"/>
      <c r="G32" s="286"/>
      <c r="H32" s="286"/>
      <c r="I32" s="286"/>
      <c r="J32" s="286"/>
      <c r="K32" s="287"/>
    </row>
    <row r="33" spans="1:17" ht="36" customHeight="1">
      <c r="A33" s="283"/>
      <c r="B33" s="288" t="s">
        <v>17</v>
      </c>
      <c r="C33" s="289"/>
      <c r="D33" s="289" t="s">
        <v>18</v>
      </c>
      <c r="E33" s="289"/>
      <c r="F33" s="289" t="s">
        <v>19</v>
      </c>
      <c r="G33" s="289"/>
      <c r="H33" s="289" t="s">
        <v>20</v>
      </c>
      <c r="I33" s="289"/>
      <c r="J33" s="289" t="s">
        <v>21</v>
      </c>
      <c r="K33" s="290"/>
    </row>
    <row r="34" spans="1:17" ht="15" customHeight="1">
      <c r="A34" s="284"/>
      <c r="B34" s="56" t="s">
        <v>4</v>
      </c>
      <c r="C34" s="57" t="s">
        <v>5</v>
      </c>
      <c r="D34" s="57" t="s">
        <v>4</v>
      </c>
      <c r="E34" s="57" t="s">
        <v>5</v>
      </c>
      <c r="F34" s="57" t="s">
        <v>4</v>
      </c>
      <c r="G34" s="57" t="s">
        <v>5</v>
      </c>
      <c r="H34" s="57" t="s">
        <v>4</v>
      </c>
      <c r="I34" s="57" t="s">
        <v>5</v>
      </c>
      <c r="J34" s="57" t="s">
        <v>4</v>
      </c>
      <c r="K34" s="58" t="s">
        <v>5</v>
      </c>
    </row>
    <row r="35" spans="1:17">
      <c r="A35" s="2" t="s">
        <v>6</v>
      </c>
      <c r="B35" s="5">
        <v>9</v>
      </c>
      <c r="C35" s="6">
        <v>0.10588235294117647</v>
      </c>
      <c r="D35" s="7">
        <v>49</v>
      </c>
      <c r="E35" s="6">
        <v>0.57647058823529418</v>
      </c>
      <c r="F35" s="7">
        <v>9</v>
      </c>
      <c r="G35" s="6">
        <v>0.10588235294117647</v>
      </c>
      <c r="H35" s="7">
        <v>17</v>
      </c>
      <c r="I35" s="6">
        <v>0.2</v>
      </c>
      <c r="J35" s="7">
        <v>1</v>
      </c>
      <c r="K35" s="8">
        <v>1.1764705882352941E-2</v>
      </c>
    </row>
    <row r="36" spans="1:17" ht="15" customHeight="1">
      <c r="A36" s="3" t="s">
        <v>7</v>
      </c>
      <c r="B36" s="9">
        <v>1</v>
      </c>
      <c r="C36" s="10">
        <v>6.6666666666666666E-2</v>
      </c>
      <c r="D36" s="11">
        <v>0</v>
      </c>
      <c r="E36" s="10">
        <v>0</v>
      </c>
      <c r="F36" s="11">
        <v>0</v>
      </c>
      <c r="G36" s="10">
        <v>0</v>
      </c>
      <c r="H36" s="11">
        <v>12</v>
      </c>
      <c r="I36" s="10">
        <v>0.8</v>
      </c>
      <c r="J36" s="11">
        <v>2</v>
      </c>
      <c r="K36" s="12">
        <v>0.13333333333333333</v>
      </c>
    </row>
    <row r="37" spans="1:17">
      <c r="A37" s="3" t="s">
        <v>8</v>
      </c>
      <c r="B37" s="9">
        <v>5</v>
      </c>
      <c r="C37" s="10">
        <v>0.17241379310344829</v>
      </c>
      <c r="D37" s="11">
        <v>11</v>
      </c>
      <c r="E37" s="10">
        <v>0.37931034482758619</v>
      </c>
      <c r="F37" s="11">
        <v>2</v>
      </c>
      <c r="G37" s="10">
        <v>6.8965517241379309E-2</v>
      </c>
      <c r="H37" s="11">
        <v>10</v>
      </c>
      <c r="I37" s="10">
        <v>0.34482758620689657</v>
      </c>
      <c r="J37" s="11">
        <v>1</v>
      </c>
      <c r="K37" s="12">
        <v>3.4482758620689655E-2</v>
      </c>
    </row>
    <row r="38" spans="1:17" ht="15" customHeight="1">
      <c r="A38" s="4" t="s">
        <v>9</v>
      </c>
      <c r="B38" s="13">
        <v>15</v>
      </c>
      <c r="C38" s="14">
        <v>0.11627906976744186</v>
      </c>
      <c r="D38" s="15">
        <v>60</v>
      </c>
      <c r="E38" s="14">
        <v>0.46511627906976744</v>
      </c>
      <c r="F38" s="15">
        <v>11</v>
      </c>
      <c r="G38" s="14">
        <v>8.5271317829457349E-2</v>
      </c>
      <c r="H38" s="15">
        <v>39</v>
      </c>
      <c r="I38" s="14">
        <v>0.30232558139534882</v>
      </c>
      <c r="J38" s="15">
        <v>4</v>
      </c>
      <c r="K38" s="16">
        <v>3.1007751937984499E-2</v>
      </c>
    </row>
    <row r="39" spans="1:17" ht="15.75" thickTop="1"/>
    <row r="40" spans="1:17" ht="32.25" thickBot="1">
      <c r="A40" s="55" t="s">
        <v>436</v>
      </c>
    </row>
    <row r="41" spans="1:17">
      <c r="A41" s="374" t="s">
        <v>435</v>
      </c>
    </row>
    <row r="42" spans="1:17" ht="23.25">
      <c r="A42" s="59" t="s">
        <v>263</v>
      </c>
    </row>
    <row r="44" spans="1:17" ht="18" customHeight="1">
      <c r="A44" s="281" t="s">
        <v>22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</row>
    <row r="45" spans="1:17" ht="15" customHeight="1">
      <c r="A45" s="282"/>
      <c r="B45" s="285" t="s">
        <v>23</v>
      </c>
      <c r="C45" s="286"/>
      <c r="D45" s="286"/>
      <c r="E45" s="286"/>
      <c r="F45" s="286" t="s">
        <v>24</v>
      </c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7"/>
    </row>
    <row r="46" spans="1:17" ht="27.95" customHeight="1">
      <c r="A46" s="283"/>
      <c r="B46" s="288" t="s">
        <v>25</v>
      </c>
      <c r="C46" s="289"/>
      <c r="D46" s="289" t="s">
        <v>26</v>
      </c>
      <c r="E46" s="289"/>
      <c r="F46" s="289" t="s">
        <v>27</v>
      </c>
      <c r="G46" s="289"/>
      <c r="H46" s="289" t="s">
        <v>28</v>
      </c>
      <c r="I46" s="289"/>
      <c r="J46" s="289" t="s">
        <v>29</v>
      </c>
      <c r="K46" s="289"/>
      <c r="L46" s="289" t="s">
        <v>30</v>
      </c>
      <c r="M46" s="289"/>
      <c r="N46" s="289" t="s">
        <v>31</v>
      </c>
      <c r="O46" s="289"/>
      <c r="P46" s="289" t="s">
        <v>32</v>
      </c>
      <c r="Q46" s="290"/>
    </row>
    <row r="47" spans="1:17" ht="15" customHeight="1">
      <c r="A47" s="284"/>
      <c r="B47" s="56" t="s">
        <v>4</v>
      </c>
      <c r="C47" s="57" t="s">
        <v>5</v>
      </c>
      <c r="D47" s="57" t="s">
        <v>4</v>
      </c>
      <c r="E47" s="57" t="s">
        <v>5</v>
      </c>
      <c r="F47" s="57" t="s">
        <v>4</v>
      </c>
      <c r="G47" s="57" t="s">
        <v>5</v>
      </c>
      <c r="H47" s="57" t="s">
        <v>4</v>
      </c>
      <c r="I47" s="57" t="s">
        <v>5</v>
      </c>
      <c r="J47" s="57" t="s">
        <v>4</v>
      </c>
      <c r="K47" s="57" t="s">
        <v>5</v>
      </c>
      <c r="L47" s="57" t="s">
        <v>4</v>
      </c>
      <c r="M47" s="57" t="s">
        <v>5</v>
      </c>
      <c r="N47" s="57" t="s">
        <v>4</v>
      </c>
      <c r="O47" s="57" t="s">
        <v>5</v>
      </c>
      <c r="P47" s="57" t="s">
        <v>4</v>
      </c>
      <c r="Q47" s="58" t="s">
        <v>5</v>
      </c>
    </row>
    <row r="48" spans="1:17">
      <c r="A48" s="2" t="s">
        <v>6</v>
      </c>
      <c r="B48" s="5">
        <v>60</v>
      </c>
      <c r="C48" s="6">
        <v>0.70588235294117652</v>
      </c>
      <c r="D48" s="7">
        <v>25</v>
      </c>
      <c r="E48" s="6">
        <v>0.29411764705882354</v>
      </c>
      <c r="F48" s="7">
        <v>53</v>
      </c>
      <c r="G48" s="6">
        <v>0.62352941176470589</v>
      </c>
      <c r="H48" s="7">
        <v>3</v>
      </c>
      <c r="I48" s="6">
        <v>3.5294117647058823E-2</v>
      </c>
      <c r="J48" s="7">
        <v>5</v>
      </c>
      <c r="K48" s="6">
        <v>5.8823529411764712E-2</v>
      </c>
      <c r="L48" s="7">
        <v>7</v>
      </c>
      <c r="M48" s="6">
        <v>8.2352941176470573E-2</v>
      </c>
      <c r="N48" s="7">
        <v>5</v>
      </c>
      <c r="O48" s="6">
        <v>5.8823529411764712E-2</v>
      </c>
      <c r="P48" s="7">
        <v>12</v>
      </c>
      <c r="Q48" s="8">
        <v>0.14117647058823529</v>
      </c>
    </row>
    <row r="49" spans="1:25" ht="12" customHeight="1">
      <c r="A49" s="3" t="s">
        <v>7</v>
      </c>
      <c r="B49" s="9">
        <v>14</v>
      </c>
      <c r="C49" s="10">
        <v>0.93333333333333324</v>
      </c>
      <c r="D49" s="11">
        <v>1</v>
      </c>
      <c r="E49" s="10">
        <v>6.6666666666666666E-2</v>
      </c>
      <c r="F49" s="11">
        <v>13</v>
      </c>
      <c r="G49" s="10">
        <v>0.8666666666666667</v>
      </c>
      <c r="H49" s="11">
        <v>0</v>
      </c>
      <c r="I49" s="10">
        <v>0</v>
      </c>
      <c r="J49" s="11">
        <v>2</v>
      </c>
      <c r="K49" s="10">
        <v>0.13333333333333333</v>
      </c>
      <c r="L49" s="11">
        <v>0</v>
      </c>
      <c r="M49" s="10">
        <v>0</v>
      </c>
      <c r="N49" s="11">
        <v>0</v>
      </c>
      <c r="O49" s="10">
        <v>0</v>
      </c>
      <c r="P49" s="11">
        <v>0</v>
      </c>
      <c r="Q49" s="12">
        <v>0</v>
      </c>
    </row>
    <row r="50" spans="1:25">
      <c r="A50" s="3" t="s">
        <v>8</v>
      </c>
      <c r="B50" s="9">
        <v>24</v>
      </c>
      <c r="C50" s="10">
        <v>0.82758620689655171</v>
      </c>
      <c r="D50" s="11">
        <v>5</v>
      </c>
      <c r="E50" s="10">
        <v>0.17241379310344829</v>
      </c>
      <c r="F50" s="11">
        <v>19</v>
      </c>
      <c r="G50" s="10">
        <v>0.65517241379310354</v>
      </c>
      <c r="H50" s="11">
        <v>5</v>
      </c>
      <c r="I50" s="10">
        <v>0.17241379310344829</v>
      </c>
      <c r="J50" s="11">
        <v>1</v>
      </c>
      <c r="K50" s="10">
        <v>3.4482758620689655E-2</v>
      </c>
      <c r="L50" s="11">
        <v>0</v>
      </c>
      <c r="M50" s="10">
        <v>0</v>
      </c>
      <c r="N50" s="11">
        <v>1</v>
      </c>
      <c r="O50" s="10">
        <v>3.4482758620689655E-2</v>
      </c>
      <c r="P50" s="11">
        <v>3</v>
      </c>
      <c r="Q50" s="12">
        <v>0.10344827586206896</v>
      </c>
    </row>
    <row r="51" spans="1:25" ht="15" customHeight="1">
      <c r="A51" s="4" t="s">
        <v>9</v>
      </c>
      <c r="B51" s="13">
        <v>98</v>
      </c>
      <c r="C51" s="14">
        <v>0.75968992248062017</v>
      </c>
      <c r="D51" s="15">
        <v>31</v>
      </c>
      <c r="E51" s="14">
        <v>0.24031007751937986</v>
      </c>
      <c r="F51" s="15">
        <v>85</v>
      </c>
      <c r="G51" s="14">
        <v>0.65891472868217049</v>
      </c>
      <c r="H51" s="15">
        <v>8</v>
      </c>
      <c r="I51" s="14">
        <v>6.2015503875968998E-2</v>
      </c>
      <c r="J51" s="15">
        <v>8</v>
      </c>
      <c r="K51" s="14">
        <v>6.2015503875968998E-2</v>
      </c>
      <c r="L51" s="15">
        <v>7</v>
      </c>
      <c r="M51" s="14">
        <v>5.4263565891472867E-2</v>
      </c>
      <c r="N51" s="15">
        <v>6</v>
      </c>
      <c r="O51" s="14">
        <v>4.6511627906976744E-2</v>
      </c>
      <c r="P51" s="15">
        <v>15</v>
      </c>
      <c r="Q51" s="16">
        <v>0.11627906976744186</v>
      </c>
    </row>
    <row r="54" spans="1:25" ht="18">
      <c r="A54" s="1"/>
    </row>
    <row r="56" spans="1:25" ht="18" customHeight="1">
      <c r="A56" s="281" t="s">
        <v>437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</row>
    <row r="57" spans="1:25" ht="15" customHeight="1">
      <c r="A57" s="282"/>
      <c r="B57" s="285" t="s">
        <v>34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7"/>
    </row>
    <row r="58" spans="1:25" ht="71.25" customHeight="1">
      <c r="A58" s="283"/>
      <c r="B58" s="288" t="s">
        <v>35</v>
      </c>
      <c r="C58" s="289"/>
      <c r="D58" s="289" t="s">
        <v>36</v>
      </c>
      <c r="E58" s="289"/>
      <c r="F58" s="289" t="s">
        <v>37</v>
      </c>
      <c r="G58" s="289"/>
      <c r="H58" s="289" t="s">
        <v>38</v>
      </c>
      <c r="I58" s="289"/>
      <c r="J58" s="289" t="s">
        <v>39</v>
      </c>
      <c r="K58" s="289"/>
      <c r="L58" s="289" t="s">
        <v>40</v>
      </c>
      <c r="M58" s="289"/>
      <c r="N58" s="289" t="s">
        <v>41</v>
      </c>
      <c r="O58" s="289"/>
      <c r="P58" s="289" t="s">
        <v>42</v>
      </c>
      <c r="Q58" s="289"/>
      <c r="R58" s="289" t="s">
        <v>43</v>
      </c>
      <c r="S58" s="289"/>
      <c r="T58" s="289" t="s">
        <v>44</v>
      </c>
      <c r="U58" s="289"/>
      <c r="V58" s="289" t="s">
        <v>45</v>
      </c>
      <c r="W58" s="289"/>
      <c r="X58" s="289" t="s">
        <v>46</v>
      </c>
      <c r="Y58" s="290"/>
    </row>
    <row r="59" spans="1:25" ht="15" customHeight="1">
      <c r="A59" s="284"/>
      <c r="B59" s="56" t="s">
        <v>4</v>
      </c>
      <c r="C59" s="57" t="s">
        <v>5</v>
      </c>
      <c r="D59" s="57" t="s">
        <v>4</v>
      </c>
      <c r="E59" s="57" t="s">
        <v>5</v>
      </c>
      <c r="F59" s="57" t="s">
        <v>4</v>
      </c>
      <c r="G59" s="57" t="s">
        <v>5</v>
      </c>
      <c r="H59" s="57" t="s">
        <v>4</v>
      </c>
      <c r="I59" s="57" t="s">
        <v>5</v>
      </c>
      <c r="J59" s="57" t="s">
        <v>4</v>
      </c>
      <c r="K59" s="57" t="s">
        <v>5</v>
      </c>
      <c r="L59" s="57" t="s">
        <v>4</v>
      </c>
      <c r="M59" s="57" t="s">
        <v>5</v>
      </c>
      <c r="N59" s="57" t="s">
        <v>4</v>
      </c>
      <c r="O59" s="57" t="s">
        <v>5</v>
      </c>
      <c r="P59" s="57" t="s">
        <v>4</v>
      </c>
      <c r="Q59" s="57" t="s">
        <v>5</v>
      </c>
      <c r="R59" s="57" t="s">
        <v>4</v>
      </c>
      <c r="S59" s="57" t="s">
        <v>5</v>
      </c>
      <c r="T59" s="57" t="s">
        <v>4</v>
      </c>
      <c r="U59" s="57" t="s">
        <v>5</v>
      </c>
      <c r="V59" s="57" t="s">
        <v>4</v>
      </c>
      <c r="W59" s="57" t="s">
        <v>5</v>
      </c>
      <c r="X59" s="57" t="s">
        <v>4</v>
      </c>
      <c r="Y59" s="58" t="s">
        <v>5</v>
      </c>
    </row>
    <row r="60" spans="1:25">
      <c r="A60" s="2" t="s">
        <v>6</v>
      </c>
      <c r="B60" s="5">
        <v>42</v>
      </c>
      <c r="C60" s="6">
        <v>0.49411764705882355</v>
      </c>
      <c r="D60" s="7">
        <v>1</v>
      </c>
      <c r="E60" s="6">
        <v>1.1764705882352941E-2</v>
      </c>
      <c r="F60" s="7">
        <v>0</v>
      </c>
      <c r="G60" s="6">
        <v>0</v>
      </c>
      <c r="H60" s="7">
        <v>1</v>
      </c>
      <c r="I60" s="6">
        <v>1.1764705882352941E-2</v>
      </c>
      <c r="J60" s="7">
        <v>2</v>
      </c>
      <c r="K60" s="6">
        <v>2.3529411764705882E-2</v>
      </c>
      <c r="L60" s="7">
        <v>5</v>
      </c>
      <c r="M60" s="6">
        <v>5.8823529411764712E-2</v>
      </c>
      <c r="N60" s="7">
        <v>3</v>
      </c>
      <c r="O60" s="6">
        <v>3.5294117647058823E-2</v>
      </c>
      <c r="P60" s="7">
        <v>13</v>
      </c>
      <c r="Q60" s="6">
        <v>0.15294117647058825</v>
      </c>
      <c r="R60" s="7">
        <v>1</v>
      </c>
      <c r="S60" s="6">
        <v>1.1764705882352941E-2</v>
      </c>
      <c r="T60" s="7">
        <v>0</v>
      </c>
      <c r="U60" s="6">
        <v>0</v>
      </c>
      <c r="V60" s="7">
        <v>7</v>
      </c>
      <c r="W60" s="6">
        <v>8.2352941176470573E-2</v>
      </c>
      <c r="X60" s="7">
        <v>10</v>
      </c>
      <c r="Y60" s="8">
        <v>0.11764705882352942</v>
      </c>
    </row>
    <row r="61" spans="1:25" ht="18" customHeight="1">
      <c r="A61" s="3" t="s">
        <v>7</v>
      </c>
      <c r="B61" s="9">
        <v>9</v>
      </c>
      <c r="C61" s="10">
        <v>0.6</v>
      </c>
      <c r="D61" s="11">
        <v>0</v>
      </c>
      <c r="E61" s="10">
        <v>0</v>
      </c>
      <c r="F61" s="11">
        <v>2</v>
      </c>
      <c r="G61" s="10">
        <v>0.13333333333333333</v>
      </c>
      <c r="H61" s="11">
        <v>0</v>
      </c>
      <c r="I61" s="10">
        <v>0</v>
      </c>
      <c r="J61" s="11">
        <v>2</v>
      </c>
      <c r="K61" s="10">
        <v>0.13333333333333333</v>
      </c>
      <c r="L61" s="11">
        <v>0</v>
      </c>
      <c r="M61" s="10">
        <v>0</v>
      </c>
      <c r="N61" s="11">
        <v>0</v>
      </c>
      <c r="O61" s="10">
        <v>0</v>
      </c>
      <c r="P61" s="11">
        <v>1</v>
      </c>
      <c r="Q61" s="10">
        <v>6.6666666666666666E-2</v>
      </c>
      <c r="R61" s="11">
        <v>0</v>
      </c>
      <c r="S61" s="10">
        <v>0</v>
      </c>
      <c r="T61" s="11">
        <v>0</v>
      </c>
      <c r="U61" s="10">
        <v>0</v>
      </c>
      <c r="V61" s="11">
        <v>1</v>
      </c>
      <c r="W61" s="10">
        <v>6.6666666666666666E-2</v>
      </c>
      <c r="X61" s="11">
        <v>0</v>
      </c>
      <c r="Y61" s="12">
        <v>0</v>
      </c>
    </row>
    <row r="62" spans="1:25">
      <c r="A62" s="3" t="s">
        <v>8</v>
      </c>
      <c r="B62" s="9">
        <v>11</v>
      </c>
      <c r="C62" s="10">
        <v>0.37931034482758619</v>
      </c>
      <c r="D62" s="11">
        <v>0</v>
      </c>
      <c r="E62" s="10">
        <v>0</v>
      </c>
      <c r="F62" s="11">
        <v>0</v>
      </c>
      <c r="G62" s="10">
        <v>0</v>
      </c>
      <c r="H62" s="11">
        <v>0</v>
      </c>
      <c r="I62" s="10">
        <v>0</v>
      </c>
      <c r="J62" s="11">
        <v>0</v>
      </c>
      <c r="K62" s="10">
        <v>0</v>
      </c>
      <c r="L62" s="11">
        <v>0</v>
      </c>
      <c r="M62" s="10">
        <v>0</v>
      </c>
      <c r="N62" s="11">
        <v>8</v>
      </c>
      <c r="O62" s="10">
        <v>0.27586206896551724</v>
      </c>
      <c r="P62" s="11">
        <v>3</v>
      </c>
      <c r="Q62" s="10">
        <v>0.10344827586206896</v>
      </c>
      <c r="R62" s="11">
        <v>0</v>
      </c>
      <c r="S62" s="10">
        <v>0</v>
      </c>
      <c r="T62" s="11">
        <v>0</v>
      </c>
      <c r="U62" s="10">
        <v>0</v>
      </c>
      <c r="V62" s="11">
        <v>6</v>
      </c>
      <c r="W62" s="10">
        <v>0.20689655172413793</v>
      </c>
      <c r="X62" s="11">
        <v>1</v>
      </c>
      <c r="Y62" s="12">
        <v>3.4482758620689655E-2</v>
      </c>
    </row>
    <row r="63" spans="1:25" ht="15" customHeight="1">
      <c r="A63" s="4" t="s">
        <v>9</v>
      </c>
      <c r="B63" s="13">
        <v>62</v>
      </c>
      <c r="C63" s="14">
        <v>0.48062015503875971</v>
      </c>
      <c r="D63" s="15">
        <v>1</v>
      </c>
      <c r="E63" s="17">
        <v>7.7519379844961248E-3</v>
      </c>
      <c r="F63" s="15">
        <v>2</v>
      </c>
      <c r="G63" s="14">
        <v>1.550387596899225E-2</v>
      </c>
      <c r="H63" s="15">
        <v>1</v>
      </c>
      <c r="I63" s="17">
        <v>7.7519379844961248E-3</v>
      </c>
      <c r="J63" s="15">
        <v>4</v>
      </c>
      <c r="K63" s="14">
        <v>3.1007751937984499E-2</v>
      </c>
      <c r="L63" s="15">
        <v>5</v>
      </c>
      <c r="M63" s="14">
        <v>3.875968992248062E-2</v>
      </c>
      <c r="N63" s="15">
        <v>11</v>
      </c>
      <c r="O63" s="14">
        <v>8.5271317829457349E-2</v>
      </c>
      <c r="P63" s="15">
        <v>17</v>
      </c>
      <c r="Q63" s="14">
        <v>0.13178294573643412</v>
      </c>
      <c r="R63" s="15">
        <v>1</v>
      </c>
      <c r="S63" s="17">
        <v>7.7519379844961248E-3</v>
      </c>
      <c r="T63" s="15">
        <v>0</v>
      </c>
      <c r="U63" s="14">
        <v>0</v>
      </c>
      <c r="V63" s="15">
        <v>14</v>
      </c>
      <c r="W63" s="14">
        <v>0.10852713178294573</v>
      </c>
      <c r="X63" s="15">
        <v>11</v>
      </c>
      <c r="Y63" s="16">
        <v>8.5271317829457349E-2</v>
      </c>
    </row>
    <row r="66" spans="1:13" ht="23.25">
      <c r="A66" s="59" t="s">
        <v>264</v>
      </c>
    </row>
    <row r="68" spans="1:13" ht="18" customHeight="1" thickBot="1">
      <c r="A68" s="291" t="s">
        <v>47</v>
      </c>
      <c r="B68" s="291"/>
      <c r="C68" s="291"/>
      <c r="D68" s="291"/>
      <c r="E68" s="291"/>
      <c r="F68" s="291"/>
      <c r="G68" s="291"/>
      <c r="H68" s="291"/>
      <c r="I68" s="291"/>
      <c r="J68" s="291"/>
      <c r="K68" s="291"/>
    </row>
    <row r="69" spans="1:13" ht="15" customHeight="1" thickTop="1">
      <c r="A69" s="282"/>
      <c r="B69" s="303" t="s">
        <v>279</v>
      </c>
      <c r="C69" s="304"/>
      <c r="D69" s="304"/>
      <c r="E69" s="304"/>
      <c r="F69" s="304"/>
      <c r="G69" s="304"/>
      <c r="H69" s="304"/>
      <c r="I69" s="304"/>
      <c r="J69" s="304"/>
      <c r="K69" s="305"/>
    </row>
    <row r="70" spans="1:13" ht="15" customHeight="1">
      <c r="A70" s="283"/>
      <c r="B70" s="302" t="s">
        <v>278</v>
      </c>
      <c r="C70" s="289"/>
      <c r="D70" s="302" t="s">
        <v>277</v>
      </c>
      <c r="E70" s="289"/>
      <c r="F70" s="302" t="s">
        <v>276</v>
      </c>
      <c r="G70" s="289"/>
      <c r="H70" s="302" t="s">
        <v>275</v>
      </c>
      <c r="I70" s="289"/>
      <c r="J70" s="302" t="s">
        <v>274</v>
      </c>
      <c r="K70" s="290"/>
    </row>
    <row r="71" spans="1:13" ht="15" customHeight="1" thickBot="1">
      <c r="A71" s="284"/>
      <c r="B71" s="57" t="s">
        <v>4</v>
      </c>
      <c r="C71" s="57" t="s">
        <v>5</v>
      </c>
      <c r="D71" s="57" t="s">
        <v>4</v>
      </c>
      <c r="E71" s="57" t="s">
        <v>5</v>
      </c>
      <c r="F71" s="57" t="s">
        <v>4</v>
      </c>
      <c r="G71" s="57" t="s">
        <v>5</v>
      </c>
      <c r="H71" s="57" t="s">
        <v>4</v>
      </c>
      <c r="I71" s="57" t="s">
        <v>5</v>
      </c>
      <c r="J71" s="57" t="s">
        <v>4</v>
      </c>
      <c r="K71" s="58" t="s">
        <v>5</v>
      </c>
    </row>
    <row r="72" spans="1:13" ht="15.75" thickTop="1">
      <c r="A72" s="2" t="s">
        <v>6</v>
      </c>
      <c r="B72" s="7">
        <v>44</v>
      </c>
      <c r="C72" s="6">
        <v>0.51800000000000002</v>
      </c>
      <c r="D72" s="7">
        <v>14</v>
      </c>
      <c r="E72" s="6">
        <v>0.16470588235294115</v>
      </c>
      <c r="F72" s="7">
        <v>9</v>
      </c>
      <c r="G72" s="6">
        <v>0.10588235294117647</v>
      </c>
      <c r="H72" s="7">
        <v>17</v>
      </c>
      <c r="I72" s="6">
        <v>0.2</v>
      </c>
      <c r="J72" s="7">
        <v>1</v>
      </c>
      <c r="K72" s="8">
        <v>1.1764705882352941E-2</v>
      </c>
    </row>
    <row r="73" spans="1:13" ht="15" customHeight="1">
      <c r="A73" s="3" t="s">
        <v>7</v>
      </c>
      <c r="B73" s="11">
        <v>11</v>
      </c>
      <c r="C73" s="10">
        <v>0.73299999999999998</v>
      </c>
      <c r="D73" s="11">
        <v>2</v>
      </c>
      <c r="E73" s="10">
        <v>0.13333333333333333</v>
      </c>
      <c r="F73" s="11">
        <v>0</v>
      </c>
      <c r="G73" s="10">
        <v>0</v>
      </c>
      <c r="H73" s="11">
        <v>2</v>
      </c>
      <c r="I73" s="10">
        <v>0.13333333333333333</v>
      </c>
      <c r="J73" s="11">
        <v>0</v>
      </c>
      <c r="K73" s="12">
        <v>0</v>
      </c>
    </row>
    <row r="74" spans="1:13">
      <c r="A74" s="3" t="s">
        <v>8</v>
      </c>
      <c r="B74" s="11">
        <v>14</v>
      </c>
      <c r="C74" s="10">
        <v>0.48299999999999998</v>
      </c>
      <c r="D74" s="11">
        <v>3</v>
      </c>
      <c r="E74" s="10">
        <v>0.10344827586206896</v>
      </c>
      <c r="F74" s="11">
        <v>4</v>
      </c>
      <c r="G74" s="10">
        <v>0.13793103448275862</v>
      </c>
      <c r="H74" s="11">
        <v>5</v>
      </c>
      <c r="I74" s="10">
        <v>0.17241379310344829</v>
      </c>
      <c r="J74" s="11">
        <v>3</v>
      </c>
      <c r="K74" s="12">
        <v>0.10344827586206896</v>
      </c>
    </row>
    <row r="75" spans="1:13" ht="15" customHeight="1" thickBot="1">
      <c r="A75" s="4" t="s">
        <v>9</v>
      </c>
      <c r="B75" s="15">
        <v>69</v>
      </c>
      <c r="C75" s="14">
        <v>0.53500000000000003</v>
      </c>
      <c r="D75" s="15">
        <v>19</v>
      </c>
      <c r="E75" s="14">
        <v>0.14728682170542634</v>
      </c>
      <c r="F75" s="15">
        <v>13</v>
      </c>
      <c r="G75" s="14">
        <v>0.10077519379844961</v>
      </c>
      <c r="H75" s="15">
        <v>24</v>
      </c>
      <c r="I75" s="14">
        <v>0.18604651162790697</v>
      </c>
      <c r="J75" s="15">
        <v>4</v>
      </c>
      <c r="K75" s="16">
        <v>3.1007751937984499E-2</v>
      </c>
    </row>
    <row r="76" spans="1:13" ht="15.75" thickTop="1"/>
    <row r="78" spans="1:13" ht="15.75" thickBot="1">
      <c r="A78" s="292" t="s">
        <v>283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</row>
    <row r="79" spans="1:13" ht="15.75" thickTop="1">
      <c r="A79" s="293"/>
      <c r="B79" s="296" t="s">
        <v>49</v>
      </c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8"/>
    </row>
    <row r="80" spans="1:13">
      <c r="A80" s="294"/>
      <c r="B80" s="299" t="s">
        <v>50</v>
      </c>
      <c r="C80" s="300"/>
      <c r="D80" s="300"/>
      <c r="E80" s="300"/>
      <c r="F80" s="300" t="s">
        <v>51</v>
      </c>
      <c r="G80" s="300"/>
      <c r="H80" s="300"/>
      <c r="I80" s="300"/>
      <c r="J80" s="300" t="s">
        <v>52</v>
      </c>
      <c r="K80" s="300"/>
      <c r="L80" s="300"/>
      <c r="M80" s="301"/>
    </row>
    <row r="81" spans="1:13" ht="24.75" customHeight="1">
      <c r="A81" s="294"/>
      <c r="B81" s="299" t="s">
        <v>53</v>
      </c>
      <c r="C81" s="300"/>
      <c r="D81" s="300"/>
      <c r="E81" s="300"/>
      <c r="F81" s="300" t="s">
        <v>53</v>
      </c>
      <c r="G81" s="300"/>
      <c r="H81" s="300"/>
      <c r="I81" s="300"/>
      <c r="J81" s="300" t="s">
        <v>53</v>
      </c>
      <c r="K81" s="300"/>
      <c r="L81" s="300"/>
      <c r="M81" s="301"/>
    </row>
    <row r="82" spans="1:13" ht="29.25" customHeight="1">
      <c r="A82" s="294"/>
      <c r="B82" s="299" t="s">
        <v>284</v>
      </c>
      <c r="C82" s="300"/>
      <c r="D82" s="300" t="s">
        <v>285</v>
      </c>
      <c r="E82" s="300"/>
      <c r="F82" s="300" t="s">
        <v>284</v>
      </c>
      <c r="G82" s="300"/>
      <c r="H82" s="300" t="s">
        <v>285</v>
      </c>
      <c r="I82" s="300"/>
      <c r="J82" s="300" t="s">
        <v>284</v>
      </c>
      <c r="K82" s="300"/>
      <c r="L82" s="300" t="s">
        <v>285</v>
      </c>
      <c r="M82" s="301"/>
    </row>
    <row r="83" spans="1:13" ht="15.75" thickBot="1">
      <c r="A83" s="295"/>
      <c r="B83" s="112" t="s">
        <v>4</v>
      </c>
      <c r="C83" s="113" t="s">
        <v>5</v>
      </c>
      <c r="D83" s="113" t="s">
        <v>4</v>
      </c>
      <c r="E83" s="113" t="s">
        <v>5</v>
      </c>
      <c r="F83" s="113" t="s">
        <v>4</v>
      </c>
      <c r="G83" s="113" t="s">
        <v>5</v>
      </c>
      <c r="H83" s="113" t="s">
        <v>4</v>
      </c>
      <c r="I83" s="113" t="s">
        <v>5</v>
      </c>
      <c r="J83" s="113" t="s">
        <v>4</v>
      </c>
      <c r="K83" s="113" t="s">
        <v>5</v>
      </c>
      <c r="L83" s="113" t="s">
        <v>4</v>
      </c>
      <c r="M83" s="114" t="s">
        <v>5</v>
      </c>
    </row>
    <row r="84" spans="1:13" ht="15.75" thickTop="1">
      <c r="A84" s="97" t="s">
        <v>6</v>
      </c>
      <c r="B84" s="98">
        <v>1</v>
      </c>
      <c r="C84" s="99">
        <v>1.1764705882352941E-2</v>
      </c>
      <c r="D84" s="100">
        <v>50</v>
      </c>
      <c r="E84" s="99">
        <v>0.58823529411764708</v>
      </c>
      <c r="F84" s="100">
        <v>4</v>
      </c>
      <c r="G84" s="99">
        <v>4.7058823529411764E-2</v>
      </c>
      <c r="H84" s="100">
        <v>6</v>
      </c>
      <c r="I84" s="99">
        <v>7.0588235294117646E-2</v>
      </c>
      <c r="J84" s="100">
        <v>20</v>
      </c>
      <c r="K84" s="99">
        <v>0.23529411764705882</v>
      </c>
      <c r="L84" s="100">
        <v>4</v>
      </c>
      <c r="M84" s="99">
        <v>4.7058823529411764E-2</v>
      </c>
    </row>
    <row r="85" spans="1:13" ht="24">
      <c r="A85" s="102" t="s">
        <v>7</v>
      </c>
      <c r="B85" s="103">
        <v>2</v>
      </c>
      <c r="C85" s="104">
        <v>0.13333333333333333</v>
      </c>
      <c r="D85" s="105">
        <v>7</v>
      </c>
      <c r="E85" s="104">
        <v>0.46666666666666667</v>
      </c>
      <c r="F85" s="105">
        <v>0</v>
      </c>
      <c r="G85" s="104">
        <v>0</v>
      </c>
      <c r="H85" s="105">
        <v>5</v>
      </c>
      <c r="I85" s="104">
        <v>0.33333333333333331</v>
      </c>
      <c r="J85" s="105">
        <v>0</v>
      </c>
      <c r="K85" s="104">
        <v>0</v>
      </c>
      <c r="L85" s="105">
        <v>1</v>
      </c>
      <c r="M85" s="104">
        <v>6.6666666666666666E-2</v>
      </c>
    </row>
    <row r="86" spans="1:13">
      <c r="A86" s="102" t="s">
        <v>8</v>
      </c>
      <c r="B86" s="103">
        <v>1</v>
      </c>
      <c r="C86" s="104">
        <v>3.4482758620689655E-2</v>
      </c>
      <c r="D86" s="105">
        <v>15</v>
      </c>
      <c r="E86" s="104">
        <v>0.51724137931034486</v>
      </c>
      <c r="F86" s="105">
        <v>2</v>
      </c>
      <c r="G86" s="104">
        <v>6.8965517241379309E-2</v>
      </c>
      <c r="H86" s="105">
        <v>3</v>
      </c>
      <c r="I86" s="104">
        <v>0.10344827586206896</v>
      </c>
      <c r="J86" s="105">
        <v>4</v>
      </c>
      <c r="K86" s="104">
        <v>0.13793103448275862</v>
      </c>
      <c r="L86" s="105">
        <v>4</v>
      </c>
      <c r="M86" s="104">
        <v>0.13793103448275862</v>
      </c>
    </row>
    <row r="87" spans="1:13" ht="15.75" thickBot="1">
      <c r="A87" s="107" t="s">
        <v>9</v>
      </c>
      <c r="B87" s="108">
        <v>4</v>
      </c>
      <c r="C87" s="109">
        <v>3.1007751937984496E-2</v>
      </c>
      <c r="D87" s="110">
        <v>72</v>
      </c>
      <c r="E87" s="109">
        <v>0.55813953488372092</v>
      </c>
      <c r="F87" s="110">
        <v>6</v>
      </c>
      <c r="G87" s="109">
        <v>4.6511627906976744E-2</v>
      </c>
      <c r="H87" s="110">
        <v>14</v>
      </c>
      <c r="I87" s="109">
        <v>0.10852713178294573</v>
      </c>
      <c r="J87" s="110">
        <v>24</v>
      </c>
      <c r="K87" s="109">
        <v>0.18604651162790697</v>
      </c>
      <c r="L87" s="110">
        <v>9</v>
      </c>
      <c r="M87" s="109">
        <v>6.9767441860465115E-2</v>
      </c>
    </row>
    <row r="88" spans="1:13" ht="15.75" thickTop="1">
      <c r="A88" s="115"/>
      <c r="B88" s="116"/>
      <c r="C88" s="117"/>
      <c r="D88" s="116"/>
      <c r="E88" s="117"/>
      <c r="F88" s="116"/>
      <c r="G88" s="117"/>
      <c r="H88" s="116"/>
      <c r="I88" s="117"/>
      <c r="J88" s="116"/>
      <c r="K88" s="117"/>
      <c r="L88" s="116"/>
      <c r="M88" s="117"/>
    </row>
    <row r="90" spans="1:13" ht="18" customHeight="1">
      <c r="A90" s="281" t="s">
        <v>54</v>
      </c>
      <c r="B90" s="281"/>
      <c r="C90" s="281"/>
      <c r="D90" s="281"/>
      <c r="E90" s="281"/>
      <c r="F90" s="281"/>
      <c r="G90" s="281"/>
      <c r="H90" s="281"/>
      <c r="I90" s="281"/>
      <c r="J90" s="281"/>
      <c r="K90" s="281"/>
    </row>
    <row r="91" spans="1:13" ht="15" customHeight="1">
      <c r="A91" s="282"/>
      <c r="B91" s="285" t="s">
        <v>55</v>
      </c>
      <c r="C91" s="286"/>
      <c r="D91" s="286"/>
      <c r="E91" s="286"/>
      <c r="F91" s="286"/>
      <c r="G91" s="286"/>
      <c r="H91" s="286"/>
      <c r="I91" s="286"/>
      <c r="J91" s="286"/>
      <c r="K91" s="287"/>
    </row>
    <row r="92" spans="1:13" ht="15" customHeight="1">
      <c r="A92" s="283"/>
      <c r="B92" s="288" t="s">
        <v>56</v>
      </c>
      <c r="C92" s="289"/>
      <c r="D92" s="289" t="s">
        <v>57</v>
      </c>
      <c r="E92" s="289"/>
      <c r="F92" s="289" t="s">
        <v>58</v>
      </c>
      <c r="G92" s="289"/>
      <c r="H92" s="289" t="s">
        <v>59</v>
      </c>
      <c r="I92" s="289"/>
      <c r="J92" s="289" t="s">
        <v>60</v>
      </c>
      <c r="K92" s="290"/>
    </row>
    <row r="93" spans="1:13" ht="15" customHeight="1">
      <c r="A93" s="284"/>
      <c r="B93" s="56" t="s">
        <v>4</v>
      </c>
      <c r="C93" s="57" t="s">
        <v>5</v>
      </c>
      <c r="D93" s="57" t="s">
        <v>4</v>
      </c>
      <c r="E93" s="57" t="s">
        <v>5</v>
      </c>
      <c r="F93" s="57" t="s">
        <v>4</v>
      </c>
      <c r="G93" s="57" t="s">
        <v>5</v>
      </c>
      <c r="H93" s="57" t="s">
        <v>4</v>
      </c>
      <c r="I93" s="57" t="s">
        <v>5</v>
      </c>
      <c r="J93" s="57" t="s">
        <v>4</v>
      </c>
      <c r="K93" s="58" t="s">
        <v>5</v>
      </c>
    </row>
    <row r="94" spans="1:13">
      <c r="A94" s="2" t="s">
        <v>6</v>
      </c>
      <c r="B94" s="5">
        <v>34</v>
      </c>
      <c r="C94" s="6">
        <v>0.4</v>
      </c>
      <c r="D94" s="7">
        <v>25</v>
      </c>
      <c r="E94" s="6">
        <v>0.29411764705882354</v>
      </c>
      <c r="F94" s="7">
        <v>17</v>
      </c>
      <c r="G94" s="6">
        <v>0.2</v>
      </c>
      <c r="H94" s="7">
        <v>5</v>
      </c>
      <c r="I94" s="6">
        <v>5.8823529411764712E-2</v>
      </c>
      <c r="J94" s="7">
        <v>4</v>
      </c>
      <c r="K94" s="8">
        <v>4.7058823529411764E-2</v>
      </c>
    </row>
    <row r="95" spans="1:13" ht="14.25" customHeight="1">
      <c r="A95" s="3" t="s">
        <v>7</v>
      </c>
      <c r="B95" s="9">
        <v>12</v>
      </c>
      <c r="C95" s="10">
        <v>0.8</v>
      </c>
      <c r="D95" s="11">
        <v>0</v>
      </c>
      <c r="E95" s="10">
        <v>0</v>
      </c>
      <c r="F95" s="11">
        <v>3</v>
      </c>
      <c r="G95" s="10">
        <v>0.2</v>
      </c>
      <c r="H95" s="11">
        <v>0</v>
      </c>
      <c r="I95" s="10">
        <v>0</v>
      </c>
      <c r="J95" s="11">
        <v>0</v>
      </c>
      <c r="K95" s="12">
        <v>0</v>
      </c>
    </row>
    <row r="96" spans="1:13">
      <c r="A96" s="3" t="s">
        <v>8</v>
      </c>
      <c r="B96" s="9">
        <v>10</v>
      </c>
      <c r="C96" s="10">
        <v>0.35714285714285715</v>
      </c>
      <c r="D96" s="11">
        <v>4</v>
      </c>
      <c r="E96" s="10">
        <v>0.14285714285714288</v>
      </c>
      <c r="F96" s="11">
        <v>14</v>
      </c>
      <c r="G96" s="10">
        <v>0.5</v>
      </c>
      <c r="H96" s="11">
        <v>0</v>
      </c>
      <c r="I96" s="10">
        <v>0</v>
      </c>
      <c r="J96" s="11">
        <v>0</v>
      </c>
      <c r="K96" s="12">
        <v>0</v>
      </c>
    </row>
    <row r="97" spans="1:11" ht="15" customHeight="1">
      <c r="A97" s="4" t="s">
        <v>9</v>
      </c>
      <c r="B97" s="13">
        <v>56</v>
      </c>
      <c r="C97" s="14">
        <v>0.4375</v>
      </c>
      <c r="D97" s="15">
        <v>29</v>
      </c>
      <c r="E97" s="14">
        <v>0.2265625</v>
      </c>
      <c r="F97" s="15">
        <v>34</v>
      </c>
      <c r="G97" s="14">
        <v>0.265625</v>
      </c>
      <c r="H97" s="15">
        <v>5</v>
      </c>
      <c r="I97" s="14">
        <v>3.90625E-2</v>
      </c>
      <c r="J97" s="15">
        <v>4</v>
      </c>
      <c r="K97" s="16">
        <v>3.125E-2</v>
      </c>
    </row>
    <row r="100" spans="1:11">
      <c r="A100" s="374" t="s">
        <v>438</v>
      </c>
    </row>
    <row r="102" spans="1:11" ht="18" customHeight="1">
      <c r="A102" s="281" t="s">
        <v>61</v>
      </c>
      <c r="B102" s="281"/>
      <c r="C102" s="281"/>
      <c r="D102" s="281"/>
      <c r="E102" s="281"/>
    </row>
    <row r="103" spans="1:11" ht="15" customHeight="1">
      <c r="A103" s="282"/>
      <c r="B103" s="285" t="s">
        <v>62</v>
      </c>
      <c r="C103" s="286"/>
      <c r="D103" s="286"/>
      <c r="E103" s="287"/>
    </row>
    <row r="104" spans="1:11" ht="15" customHeight="1">
      <c r="A104" s="283"/>
      <c r="B104" s="288" t="s">
        <v>63</v>
      </c>
      <c r="C104" s="289"/>
      <c r="D104" s="289" t="s">
        <v>64</v>
      </c>
      <c r="E104" s="290"/>
    </row>
    <row r="105" spans="1:11" ht="15" customHeight="1">
      <c r="A105" s="284"/>
      <c r="B105" s="56" t="s">
        <v>4</v>
      </c>
      <c r="C105" s="57" t="s">
        <v>5</v>
      </c>
      <c r="D105" s="57" t="s">
        <v>4</v>
      </c>
      <c r="E105" s="58" t="s">
        <v>5</v>
      </c>
    </row>
    <row r="106" spans="1:11">
      <c r="A106" s="2" t="s">
        <v>6</v>
      </c>
      <c r="B106" s="5">
        <v>23</v>
      </c>
      <c r="C106" s="6">
        <v>0.7931034482758621</v>
      </c>
      <c r="D106" s="7">
        <v>2</v>
      </c>
      <c r="E106" s="8">
        <v>6.8965517241379309E-2</v>
      </c>
    </row>
    <row r="107" spans="1:11">
      <c r="A107" s="3" t="s">
        <v>8</v>
      </c>
      <c r="B107" s="9">
        <v>4</v>
      </c>
      <c r="C107" s="10">
        <v>0.13793103448275862</v>
      </c>
      <c r="D107" s="11">
        <v>0</v>
      </c>
      <c r="E107" s="12">
        <v>0</v>
      </c>
    </row>
    <row r="108" spans="1:11" ht="15" customHeight="1">
      <c r="A108" s="4" t="s">
        <v>9</v>
      </c>
      <c r="B108" s="13">
        <v>27</v>
      </c>
      <c r="C108" s="14">
        <v>0.93103448275862066</v>
      </c>
      <c r="D108" s="15">
        <v>2</v>
      </c>
      <c r="E108" s="16">
        <v>6.8965517241379309E-2</v>
      </c>
    </row>
    <row r="111" spans="1:11" ht="18">
      <c r="A111" s="1"/>
    </row>
    <row r="112" spans="1:11">
      <c r="A112" s="374" t="s">
        <v>439</v>
      </c>
    </row>
    <row r="113" spans="1:7" ht="18" customHeight="1">
      <c r="A113" s="281" t="s">
        <v>65</v>
      </c>
      <c r="B113" s="281"/>
      <c r="C113" s="281"/>
      <c r="D113" s="281"/>
      <c r="E113" s="281"/>
    </row>
    <row r="114" spans="1:7" ht="15" customHeight="1">
      <c r="A114" s="282"/>
      <c r="B114" s="285" t="s">
        <v>441</v>
      </c>
      <c r="C114" s="286"/>
      <c r="D114" s="286"/>
      <c r="E114" s="287"/>
    </row>
    <row r="115" spans="1:7" ht="15" customHeight="1">
      <c r="A115" s="283"/>
      <c r="B115" s="288" t="s">
        <v>25</v>
      </c>
      <c r="C115" s="289"/>
      <c r="D115" s="289" t="s">
        <v>26</v>
      </c>
      <c r="E115" s="290"/>
    </row>
    <row r="116" spans="1:7" ht="15" customHeight="1">
      <c r="A116" s="284"/>
      <c r="B116" s="56" t="s">
        <v>4</v>
      </c>
      <c r="C116" s="57" t="s">
        <v>5</v>
      </c>
      <c r="D116" s="57" t="s">
        <v>4</v>
      </c>
      <c r="E116" s="58" t="s">
        <v>5</v>
      </c>
    </row>
    <row r="117" spans="1:7">
      <c r="A117" s="2" t="s">
        <v>6</v>
      </c>
      <c r="B117" s="5">
        <v>14</v>
      </c>
      <c r="C117" s="6">
        <v>0.17499999999999999</v>
      </c>
      <c r="D117" s="7">
        <v>66</v>
      </c>
      <c r="E117" s="8">
        <v>0.82499999999999996</v>
      </c>
    </row>
    <row r="118" spans="1:7" ht="14.25" customHeight="1">
      <c r="A118" s="3" t="s">
        <v>7</v>
      </c>
      <c r="B118" s="9">
        <v>1</v>
      </c>
      <c r="C118" s="10">
        <v>6.6666666666666666E-2</v>
      </c>
      <c r="D118" s="11">
        <v>14</v>
      </c>
      <c r="E118" s="12">
        <v>0.93333333333333324</v>
      </c>
    </row>
    <row r="119" spans="1:7" ht="17.25" customHeight="1">
      <c r="A119" s="3" t="s">
        <v>8</v>
      </c>
      <c r="B119" s="9">
        <v>5</v>
      </c>
      <c r="C119" s="10">
        <v>0.17241379310344829</v>
      </c>
      <c r="D119" s="11">
        <v>24</v>
      </c>
      <c r="E119" s="12">
        <v>0.82758620689655171</v>
      </c>
    </row>
    <row r="120" spans="1:7" ht="15" customHeight="1">
      <c r="A120" s="4" t="s">
        <v>9</v>
      </c>
      <c r="B120" s="13">
        <v>20</v>
      </c>
      <c r="C120" s="14">
        <v>0.16129032258064516</v>
      </c>
      <c r="D120" s="15">
        <v>104</v>
      </c>
      <c r="E120" s="16">
        <v>0.83870967741935487</v>
      </c>
    </row>
    <row r="123" spans="1:7" ht="18">
      <c r="A123" s="1"/>
    </row>
    <row r="124" spans="1:7">
      <c r="A124" s="374" t="s">
        <v>440</v>
      </c>
    </row>
    <row r="125" spans="1:7" ht="18" customHeight="1">
      <c r="A125" s="281" t="s">
        <v>67</v>
      </c>
      <c r="B125" s="281"/>
      <c r="C125" s="281"/>
      <c r="D125" s="281"/>
      <c r="E125" s="281"/>
      <c r="F125" s="281"/>
      <c r="G125" s="281"/>
    </row>
    <row r="126" spans="1:7" ht="15" customHeight="1">
      <c r="A126" s="282"/>
      <c r="B126" s="285" t="s">
        <v>68</v>
      </c>
      <c r="C126" s="286"/>
      <c r="D126" s="286"/>
      <c r="E126" s="286"/>
      <c r="F126" s="286"/>
      <c r="G126" s="287"/>
    </row>
    <row r="127" spans="1:7" ht="28.5" customHeight="1">
      <c r="A127" s="283"/>
      <c r="B127" s="288" t="s">
        <v>69</v>
      </c>
      <c r="C127" s="289"/>
      <c r="D127" s="289" t="s">
        <v>70</v>
      </c>
      <c r="E127" s="289"/>
      <c r="F127" s="289" t="s">
        <v>32</v>
      </c>
      <c r="G127" s="290"/>
    </row>
    <row r="128" spans="1:7" ht="15" customHeight="1">
      <c r="A128" s="284"/>
      <c r="B128" s="56" t="s">
        <v>4</v>
      </c>
      <c r="C128" s="57" t="s">
        <v>5</v>
      </c>
      <c r="D128" s="57" t="s">
        <v>4</v>
      </c>
      <c r="E128" s="57" t="s">
        <v>5</v>
      </c>
      <c r="F128" s="57" t="s">
        <v>4</v>
      </c>
      <c r="G128" s="58" t="s">
        <v>5</v>
      </c>
    </row>
    <row r="129" spans="1:19">
      <c r="A129" s="2" t="s">
        <v>6</v>
      </c>
      <c r="B129" s="5">
        <v>5</v>
      </c>
      <c r="C129" s="6">
        <v>0.29411764705882354</v>
      </c>
      <c r="D129" s="7">
        <v>7</v>
      </c>
      <c r="E129" s="6">
        <v>0.41176470588235298</v>
      </c>
      <c r="F129" s="7">
        <v>5</v>
      </c>
      <c r="G129" s="8">
        <v>0.29411764705882354</v>
      </c>
    </row>
    <row r="130" spans="1:19" ht="15" customHeight="1">
      <c r="A130" s="3" t="s">
        <v>7</v>
      </c>
      <c r="B130" s="9">
        <v>0</v>
      </c>
      <c r="C130" s="10">
        <v>0</v>
      </c>
      <c r="D130" s="11">
        <v>3</v>
      </c>
      <c r="E130" s="10">
        <v>1</v>
      </c>
      <c r="F130" s="11">
        <v>0</v>
      </c>
      <c r="G130" s="12">
        <v>0</v>
      </c>
    </row>
    <row r="131" spans="1:19">
      <c r="A131" s="3" t="s">
        <v>8</v>
      </c>
      <c r="B131" s="9">
        <v>3</v>
      </c>
      <c r="C131" s="10">
        <v>0.21428571428571427</v>
      </c>
      <c r="D131" s="11">
        <v>6</v>
      </c>
      <c r="E131" s="10">
        <v>0.42857142857142855</v>
      </c>
      <c r="F131" s="11">
        <v>5</v>
      </c>
      <c r="G131" s="12">
        <v>0.35714285714285715</v>
      </c>
    </row>
    <row r="132" spans="1:19" ht="15" customHeight="1">
      <c r="A132" s="4" t="s">
        <v>9</v>
      </c>
      <c r="B132" s="13">
        <v>8</v>
      </c>
      <c r="C132" s="14">
        <v>0.23529411764705885</v>
      </c>
      <c r="D132" s="15">
        <v>16</v>
      </c>
      <c r="E132" s="14">
        <v>0.4705882352941177</v>
      </c>
      <c r="F132" s="15">
        <v>10</v>
      </c>
      <c r="G132" s="16">
        <v>0.29411764705882354</v>
      </c>
    </row>
    <row r="135" spans="1:19" ht="18">
      <c r="A135" s="1"/>
    </row>
    <row r="137" spans="1:19" ht="18" customHeight="1">
      <c r="A137" s="281" t="s">
        <v>71</v>
      </c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</row>
    <row r="138" spans="1:19" ht="15" customHeight="1">
      <c r="A138" s="282"/>
      <c r="B138" s="285" t="s">
        <v>72</v>
      </c>
      <c r="C138" s="286"/>
      <c r="D138" s="286"/>
      <c r="E138" s="286"/>
      <c r="F138" s="286" t="s">
        <v>73</v>
      </c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7"/>
    </row>
    <row r="139" spans="1:19" ht="27.95" customHeight="1">
      <c r="A139" s="283"/>
      <c r="B139" s="288" t="s">
        <v>74</v>
      </c>
      <c r="C139" s="289"/>
      <c r="D139" s="289" t="s">
        <v>75</v>
      </c>
      <c r="E139" s="289"/>
      <c r="F139" s="289" t="s">
        <v>76</v>
      </c>
      <c r="G139" s="289"/>
      <c r="H139" s="289" t="s">
        <v>77</v>
      </c>
      <c r="I139" s="289"/>
      <c r="J139" s="289" t="s">
        <v>78</v>
      </c>
      <c r="K139" s="289"/>
      <c r="L139" s="289" t="s">
        <v>79</v>
      </c>
      <c r="M139" s="289"/>
      <c r="N139" s="289" t="s">
        <v>80</v>
      </c>
      <c r="O139" s="289"/>
      <c r="P139" s="289" t="s">
        <v>81</v>
      </c>
      <c r="Q139" s="289"/>
      <c r="R139" s="289" t="s">
        <v>82</v>
      </c>
      <c r="S139" s="290"/>
    </row>
    <row r="140" spans="1:19" ht="15" customHeight="1">
      <c r="A140" s="284"/>
      <c r="B140" s="56" t="s">
        <v>4</v>
      </c>
      <c r="C140" s="57" t="s">
        <v>5</v>
      </c>
      <c r="D140" s="57" t="s">
        <v>4</v>
      </c>
      <c r="E140" s="57" t="s">
        <v>5</v>
      </c>
      <c r="F140" s="57" t="s">
        <v>4</v>
      </c>
      <c r="G140" s="57" t="s">
        <v>5</v>
      </c>
      <c r="H140" s="57" t="s">
        <v>4</v>
      </c>
      <c r="I140" s="57" t="s">
        <v>5</v>
      </c>
      <c r="J140" s="57" t="s">
        <v>4</v>
      </c>
      <c r="K140" s="57" t="s">
        <v>5</v>
      </c>
      <c r="L140" s="57" t="s">
        <v>4</v>
      </c>
      <c r="M140" s="57" t="s">
        <v>5</v>
      </c>
      <c r="N140" s="57" t="s">
        <v>4</v>
      </c>
      <c r="O140" s="57" t="s">
        <v>5</v>
      </c>
      <c r="P140" s="57" t="s">
        <v>4</v>
      </c>
      <c r="Q140" s="57" t="s">
        <v>5</v>
      </c>
      <c r="R140" s="57" t="s">
        <v>4</v>
      </c>
      <c r="S140" s="58" t="s">
        <v>5</v>
      </c>
    </row>
    <row r="141" spans="1:19">
      <c r="A141" s="2" t="s">
        <v>6</v>
      </c>
      <c r="B141" s="5">
        <v>6</v>
      </c>
      <c r="C141" s="6">
        <v>7.0588235294117646E-2</v>
      </c>
      <c r="D141" s="7">
        <v>79</v>
      </c>
      <c r="E141" s="6">
        <v>0.92941176470588227</v>
      </c>
      <c r="F141" s="7">
        <v>66</v>
      </c>
      <c r="G141" s="6">
        <v>0.77647058823529402</v>
      </c>
      <c r="H141" s="7">
        <v>5</v>
      </c>
      <c r="I141" s="6">
        <v>5.8823529411764712E-2</v>
      </c>
      <c r="J141" s="7">
        <v>1</v>
      </c>
      <c r="K141" s="6">
        <v>1.1764705882352941E-2</v>
      </c>
      <c r="L141" s="7">
        <v>5</v>
      </c>
      <c r="M141" s="6">
        <v>5.8823529411764712E-2</v>
      </c>
      <c r="N141" s="7">
        <v>7</v>
      </c>
      <c r="O141" s="6">
        <v>8.2352941176470573E-2</v>
      </c>
      <c r="P141" s="7">
        <v>1</v>
      </c>
      <c r="Q141" s="6">
        <v>1.1764705882352941E-2</v>
      </c>
      <c r="R141" s="7">
        <v>0</v>
      </c>
      <c r="S141" s="8">
        <v>0</v>
      </c>
    </row>
    <row r="142" spans="1:19" ht="15" customHeight="1">
      <c r="A142" s="3" t="s">
        <v>7</v>
      </c>
      <c r="B142" s="9">
        <v>6</v>
      </c>
      <c r="C142" s="10">
        <v>0.42857142857142855</v>
      </c>
      <c r="D142" s="11">
        <v>8</v>
      </c>
      <c r="E142" s="10">
        <v>0.57142857142857151</v>
      </c>
      <c r="F142" s="11">
        <v>11</v>
      </c>
      <c r="G142" s="10">
        <v>0.7857142857142857</v>
      </c>
      <c r="H142" s="11">
        <v>0</v>
      </c>
      <c r="I142" s="10">
        <v>0</v>
      </c>
      <c r="J142" s="11">
        <v>0</v>
      </c>
      <c r="K142" s="10">
        <v>0</v>
      </c>
      <c r="L142" s="11">
        <v>0</v>
      </c>
      <c r="M142" s="10">
        <v>0</v>
      </c>
      <c r="N142" s="11">
        <v>2</v>
      </c>
      <c r="O142" s="10">
        <v>0.14285714285714288</v>
      </c>
      <c r="P142" s="11">
        <v>0</v>
      </c>
      <c r="Q142" s="10">
        <v>0</v>
      </c>
      <c r="R142" s="11">
        <v>1</v>
      </c>
      <c r="S142" s="12">
        <v>7.1428571428571438E-2</v>
      </c>
    </row>
    <row r="143" spans="1:19">
      <c r="A143" s="3" t="s">
        <v>8</v>
      </c>
      <c r="B143" s="9">
        <v>3</v>
      </c>
      <c r="C143" s="10">
        <v>0.10344827586206896</v>
      </c>
      <c r="D143" s="11">
        <v>26</v>
      </c>
      <c r="E143" s="10">
        <v>0.89655172413793105</v>
      </c>
      <c r="F143" s="11">
        <v>22</v>
      </c>
      <c r="G143" s="10">
        <v>0.75862068965517238</v>
      </c>
      <c r="H143" s="11">
        <v>1</v>
      </c>
      <c r="I143" s="10">
        <v>3.4482758620689655E-2</v>
      </c>
      <c r="J143" s="11">
        <v>0</v>
      </c>
      <c r="K143" s="10">
        <v>0</v>
      </c>
      <c r="L143" s="11">
        <v>1</v>
      </c>
      <c r="M143" s="10">
        <v>3.4482758620689655E-2</v>
      </c>
      <c r="N143" s="11">
        <v>3</v>
      </c>
      <c r="O143" s="10">
        <v>0.10344827586206896</v>
      </c>
      <c r="P143" s="11">
        <v>1</v>
      </c>
      <c r="Q143" s="10">
        <v>3.4482758620689655E-2</v>
      </c>
      <c r="R143" s="11">
        <v>1</v>
      </c>
      <c r="S143" s="12">
        <v>3.4482758620689655E-2</v>
      </c>
    </row>
    <row r="144" spans="1:19" ht="15" customHeight="1">
      <c r="A144" s="4" t="s">
        <v>9</v>
      </c>
      <c r="B144" s="13">
        <v>15</v>
      </c>
      <c r="C144" s="14">
        <v>0.1171875</v>
      </c>
      <c r="D144" s="15">
        <v>113</v>
      </c>
      <c r="E144" s="14">
        <v>0.8828125</v>
      </c>
      <c r="F144" s="15">
        <v>99</v>
      </c>
      <c r="G144" s="14">
        <v>0.7734375</v>
      </c>
      <c r="H144" s="15">
        <v>6</v>
      </c>
      <c r="I144" s="14">
        <v>4.6875E-2</v>
      </c>
      <c r="J144" s="15">
        <v>1</v>
      </c>
      <c r="K144" s="17">
        <v>7.8125E-3</v>
      </c>
      <c r="L144" s="15">
        <v>6</v>
      </c>
      <c r="M144" s="14">
        <v>4.6875E-2</v>
      </c>
      <c r="N144" s="15">
        <v>12</v>
      </c>
      <c r="O144" s="14">
        <v>9.375E-2</v>
      </c>
      <c r="P144" s="15">
        <v>2</v>
      </c>
      <c r="Q144" s="14">
        <v>1.5625E-2</v>
      </c>
      <c r="R144" s="15">
        <v>2</v>
      </c>
      <c r="S144" s="16">
        <v>1.5625E-2</v>
      </c>
    </row>
    <row r="147" spans="1:17" ht="18">
      <c r="A147" s="1"/>
    </row>
    <row r="149" spans="1:17" ht="18" customHeight="1">
      <c r="A149" s="281" t="s">
        <v>83</v>
      </c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</row>
    <row r="150" spans="1:17" ht="15" customHeight="1">
      <c r="A150" s="282"/>
      <c r="B150" s="285" t="s">
        <v>84</v>
      </c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7"/>
    </row>
    <row r="151" spans="1:17" ht="29.25" customHeight="1">
      <c r="A151" s="283"/>
      <c r="B151" s="288" t="s">
        <v>85</v>
      </c>
      <c r="C151" s="289"/>
      <c r="D151" s="289" t="s">
        <v>86</v>
      </c>
      <c r="E151" s="289"/>
      <c r="F151" s="289" t="s">
        <v>87</v>
      </c>
      <c r="G151" s="289"/>
      <c r="H151" s="289" t="s">
        <v>88</v>
      </c>
      <c r="I151" s="289"/>
      <c r="J151" s="289" t="s">
        <v>89</v>
      </c>
      <c r="K151" s="289"/>
      <c r="L151" s="289" t="s">
        <v>90</v>
      </c>
      <c r="M151" s="289"/>
      <c r="N151" s="289" t="s">
        <v>91</v>
      </c>
      <c r="O151" s="289"/>
      <c r="P151" s="289" t="s">
        <v>92</v>
      </c>
      <c r="Q151" s="290"/>
    </row>
    <row r="152" spans="1:17" ht="15" customHeight="1">
      <c r="A152" s="284"/>
      <c r="B152" s="56" t="s">
        <v>4</v>
      </c>
      <c r="C152" s="57" t="s">
        <v>5</v>
      </c>
      <c r="D152" s="57" t="s">
        <v>4</v>
      </c>
      <c r="E152" s="57" t="s">
        <v>5</v>
      </c>
      <c r="F152" s="57" t="s">
        <v>4</v>
      </c>
      <c r="G152" s="57" t="s">
        <v>5</v>
      </c>
      <c r="H152" s="57" t="s">
        <v>4</v>
      </c>
      <c r="I152" s="57" t="s">
        <v>5</v>
      </c>
      <c r="J152" s="57" t="s">
        <v>4</v>
      </c>
      <c r="K152" s="57" t="s">
        <v>5</v>
      </c>
      <c r="L152" s="57" t="s">
        <v>4</v>
      </c>
      <c r="M152" s="57" t="s">
        <v>5</v>
      </c>
      <c r="N152" s="57" t="s">
        <v>4</v>
      </c>
      <c r="O152" s="57" t="s">
        <v>5</v>
      </c>
      <c r="P152" s="57" t="s">
        <v>4</v>
      </c>
      <c r="Q152" s="58" t="s">
        <v>5</v>
      </c>
    </row>
    <row r="153" spans="1:17">
      <c r="A153" s="2" t="s">
        <v>6</v>
      </c>
      <c r="B153" s="5">
        <v>13</v>
      </c>
      <c r="C153" s="6">
        <v>0.15294117647058825</v>
      </c>
      <c r="D153" s="7">
        <v>14</v>
      </c>
      <c r="E153" s="6">
        <v>0.16470588235294115</v>
      </c>
      <c r="F153" s="7">
        <v>10</v>
      </c>
      <c r="G153" s="6">
        <v>0.11764705882352942</v>
      </c>
      <c r="H153" s="7">
        <v>9</v>
      </c>
      <c r="I153" s="6">
        <v>0.10588235294117647</v>
      </c>
      <c r="J153" s="7">
        <v>20</v>
      </c>
      <c r="K153" s="6">
        <v>0.23529411764705885</v>
      </c>
      <c r="L153" s="7">
        <v>15</v>
      </c>
      <c r="M153" s="6">
        <v>0.17647058823529413</v>
      </c>
      <c r="N153" s="7">
        <v>2</v>
      </c>
      <c r="O153" s="6">
        <v>2.3529411764705882E-2</v>
      </c>
      <c r="P153" s="7">
        <v>2</v>
      </c>
      <c r="Q153" s="8">
        <v>2.3529411764705882E-2</v>
      </c>
    </row>
    <row r="154" spans="1:17" ht="16.5" customHeight="1">
      <c r="A154" s="3" t="s">
        <v>7</v>
      </c>
      <c r="B154" s="9">
        <v>1</v>
      </c>
      <c r="C154" s="10">
        <v>7.6923076923076927E-2</v>
      </c>
      <c r="D154" s="11">
        <v>0</v>
      </c>
      <c r="E154" s="10">
        <v>0</v>
      </c>
      <c r="F154" s="11">
        <v>1</v>
      </c>
      <c r="G154" s="10">
        <v>7.6923076923076927E-2</v>
      </c>
      <c r="H154" s="11">
        <v>1</v>
      </c>
      <c r="I154" s="10">
        <v>7.6923076923076927E-2</v>
      </c>
      <c r="J154" s="11">
        <v>1</v>
      </c>
      <c r="K154" s="10">
        <v>7.6923076923076927E-2</v>
      </c>
      <c r="L154" s="11">
        <v>2</v>
      </c>
      <c r="M154" s="10">
        <v>0.15384615384615385</v>
      </c>
      <c r="N154" s="11">
        <v>4</v>
      </c>
      <c r="O154" s="10">
        <v>0.30769230769230771</v>
      </c>
      <c r="P154" s="11">
        <v>3</v>
      </c>
      <c r="Q154" s="12">
        <v>0.23076923076923075</v>
      </c>
    </row>
    <row r="155" spans="1:17">
      <c r="A155" s="3" t="s">
        <v>8</v>
      </c>
      <c r="B155" s="9">
        <v>2</v>
      </c>
      <c r="C155" s="10">
        <v>0.08</v>
      </c>
      <c r="D155" s="11">
        <v>1</v>
      </c>
      <c r="E155" s="10">
        <v>0.04</v>
      </c>
      <c r="F155" s="11">
        <v>6</v>
      </c>
      <c r="G155" s="10">
        <v>0.24</v>
      </c>
      <c r="H155" s="11">
        <v>1</v>
      </c>
      <c r="I155" s="10">
        <v>0.04</v>
      </c>
      <c r="J155" s="11">
        <v>6</v>
      </c>
      <c r="K155" s="10">
        <v>0.24</v>
      </c>
      <c r="L155" s="11">
        <v>5</v>
      </c>
      <c r="M155" s="10">
        <v>0.2</v>
      </c>
      <c r="N155" s="11">
        <v>4</v>
      </c>
      <c r="O155" s="10">
        <v>0.16</v>
      </c>
      <c r="P155" s="11">
        <v>0</v>
      </c>
      <c r="Q155" s="12">
        <v>0</v>
      </c>
    </row>
    <row r="156" spans="1:17" ht="15" customHeight="1">
      <c r="A156" s="4" t="s">
        <v>9</v>
      </c>
      <c r="B156" s="13">
        <v>16</v>
      </c>
      <c r="C156" s="14">
        <v>0.13008130081300812</v>
      </c>
      <c r="D156" s="15">
        <v>15</v>
      </c>
      <c r="E156" s="14">
        <v>0.12195121951219512</v>
      </c>
      <c r="F156" s="15">
        <v>17</v>
      </c>
      <c r="G156" s="14">
        <v>0.13821138211382114</v>
      </c>
      <c r="H156" s="15">
        <v>11</v>
      </c>
      <c r="I156" s="14">
        <v>8.943089430894309E-2</v>
      </c>
      <c r="J156" s="15">
        <v>27</v>
      </c>
      <c r="K156" s="14">
        <v>0.21951219512195125</v>
      </c>
      <c r="L156" s="15">
        <v>22</v>
      </c>
      <c r="M156" s="14">
        <v>0.17886178861788618</v>
      </c>
      <c r="N156" s="15">
        <v>10</v>
      </c>
      <c r="O156" s="14">
        <v>8.1300813008130093E-2</v>
      </c>
      <c r="P156" s="15">
        <v>5</v>
      </c>
      <c r="Q156" s="16">
        <v>4.0650406504065047E-2</v>
      </c>
    </row>
    <row r="159" spans="1:17" ht="18">
      <c r="A159" s="1"/>
    </row>
    <row r="161" spans="1:19" ht="18" customHeight="1">
      <c r="A161" s="281" t="s">
        <v>93</v>
      </c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</row>
    <row r="162" spans="1:19" ht="15" customHeight="1">
      <c r="A162" s="282"/>
      <c r="B162" s="285" t="s">
        <v>94</v>
      </c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</row>
    <row r="163" spans="1:19" ht="15" customHeight="1">
      <c r="A163" s="283"/>
      <c r="B163" s="288" t="s">
        <v>95</v>
      </c>
      <c r="C163" s="289"/>
      <c r="D163" s="289" t="s">
        <v>96</v>
      </c>
      <c r="E163" s="289"/>
      <c r="F163" s="289" t="s">
        <v>97</v>
      </c>
      <c r="G163" s="289"/>
      <c r="H163" s="289" t="s">
        <v>98</v>
      </c>
      <c r="I163" s="289"/>
      <c r="J163" s="289" t="s">
        <v>99</v>
      </c>
      <c r="K163" s="289"/>
      <c r="L163" s="289" t="s">
        <v>100</v>
      </c>
      <c r="M163" s="290"/>
    </row>
    <row r="164" spans="1:19" ht="15" customHeight="1">
      <c r="A164" s="284"/>
      <c r="B164" s="56" t="s">
        <v>4</v>
      </c>
      <c r="C164" s="57" t="s">
        <v>5</v>
      </c>
      <c r="D164" s="57" t="s">
        <v>4</v>
      </c>
      <c r="E164" s="57" t="s">
        <v>5</v>
      </c>
      <c r="F164" s="57" t="s">
        <v>4</v>
      </c>
      <c r="G164" s="57" t="s">
        <v>5</v>
      </c>
      <c r="H164" s="57" t="s">
        <v>4</v>
      </c>
      <c r="I164" s="57" t="s">
        <v>5</v>
      </c>
      <c r="J164" s="57" t="s">
        <v>4</v>
      </c>
      <c r="K164" s="57" t="s">
        <v>5</v>
      </c>
      <c r="L164" s="57" t="s">
        <v>4</v>
      </c>
      <c r="M164" s="58" t="s">
        <v>5</v>
      </c>
    </row>
    <row r="165" spans="1:19">
      <c r="A165" s="2" t="s">
        <v>6</v>
      </c>
      <c r="B165" s="5">
        <v>32</v>
      </c>
      <c r="C165" s="6">
        <v>0.4</v>
      </c>
      <c r="D165" s="7">
        <v>22</v>
      </c>
      <c r="E165" s="6">
        <v>0.27500000000000002</v>
      </c>
      <c r="F165" s="7">
        <v>10</v>
      </c>
      <c r="G165" s="6">
        <v>0.125</v>
      </c>
      <c r="H165" s="7">
        <v>4</v>
      </c>
      <c r="I165" s="6">
        <v>0.05</v>
      </c>
      <c r="J165" s="7">
        <v>4</v>
      </c>
      <c r="K165" s="6">
        <v>0.05</v>
      </c>
      <c r="L165" s="7">
        <v>8</v>
      </c>
      <c r="M165" s="8">
        <v>0.1</v>
      </c>
    </row>
    <row r="166" spans="1:19" ht="15" customHeight="1">
      <c r="A166" s="3" t="s">
        <v>7</v>
      </c>
      <c r="B166" s="9">
        <v>0</v>
      </c>
      <c r="C166" s="10">
        <v>0</v>
      </c>
      <c r="D166" s="11">
        <v>3</v>
      </c>
      <c r="E166" s="10">
        <v>0.2</v>
      </c>
      <c r="F166" s="11">
        <v>4</v>
      </c>
      <c r="G166" s="10">
        <v>0.26666666666666666</v>
      </c>
      <c r="H166" s="11">
        <v>1</v>
      </c>
      <c r="I166" s="10">
        <v>6.6666666666666666E-2</v>
      </c>
      <c r="J166" s="11">
        <v>1</v>
      </c>
      <c r="K166" s="10">
        <v>6.6666666666666666E-2</v>
      </c>
      <c r="L166" s="11">
        <v>6</v>
      </c>
      <c r="M166" s="12">
        <v>0.4</v>
      </c>
    </row>
    <row r="167" spans="1:19">
      <c r="A167" s="3" t="s">
        <v>8</v>
      </c>
      <c r="B167" s="9">
        <v>6</v>
      </c>
      <c r="C167" s="10">
        <v>0.20689655172413793</v>
      </c>
      <c r="D167" s="11">
        <v>7</v>
      </c>
      <c r="E167" s="10">
        <v>0.24137931034482757</v>
      </c>
      <c r="F167" s="11">
        <v>2</v>
      </c>
      <c r="G167" s="10">
        <v>6.8965517241379309E-2</v>
      </c>
      <c r="H167" s="11">
        <v>1</v>
      </c>
      <c r="I167" s="10">
        <v>3.4482758620689655E-2</v>
      </c>
      <c r="J167" s="11">
        <v>4</v>
      </c>
      <c r="K167" s="10">
        <v>0.13793103448275862</v>
      </c>
      <c r="L167" s="11">
        <v>9</v>
      </c>
      <c r="M167" s="12">
        <v>0.31034482758620691</v>
      </c>
    </row>
    <row r="168" spans="1:19" ht="15" customHeight="1">
      <c r="A168" s="4" t="s">
        <v>9</v>
      </c>
      <c r="B168" s="13">
        <v>38</v>
      </c>
      <c r="C168" s="14">
        <v>0.30645161290322581</v>
      </c>
      <c r="D168" s="15">
        <v>32</v>
      </c>
      <c r="E168" s="14">
        <v>0.25806451612903225</v>
      </c>
      <c r="F168" s="15">
        <v>16</v>
      </c>
      <c r="G168" s="14">
        <v>0.12903225806451613</v>
      </c>
      <c r="H168" s="15">
        <v>6</v>
      </c>
      <c r="I168" s="14">
        <v>4.8387096774193547E-2</v>
      </c>
      <c r="J168" s="15">
        <v>9</v>
      </c>
      <c r="K168" s="14">
        <v>7.2580645161290314E-2</v>
      </c>
      <c r="L168" s="15">
        <v>23</v>
      </c>
      <c r="M168" s="16">
        <v>0.18548387096774191</v>
      </c>
    </row>
    <row r="171" spans="1:19" ht="15.75" thickBot="1">
      <c r="A171" s="292" t="s">
        <v>101</v>
      </c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</row>
    <row r="172" spans="1:19" ht="63" customHeight="1" thickTop="1">
      <c r="A172" s="293"/>
      <c r="B172" s="321" t="s">
        <v>102</v>
      </c>
      <c r="C172" s="310"/>
      <c r="D172" s="310" t="s">
        <v>103</v>
      </c>
      <c r="E172" s="310"/>
      <c r="F172" s="310" t="s">
        <v>104</v>
      </c>
      <c r="G172" s="310"/>
      <c r="H172" s="310" t="s">
        <v>105</v>
      </c>
      <c r="I172" s="310"/>
      <c r="J172" s="310" t="s">
        <v>106</v>
      </c>
      <c r="K172" s="310"/>
      <c r="L172" s="310" t="s">
        <v>107</v>
      </c>
      <c r="M172" s="310"/>
      <c r="N172" s="310" t="s">
        <v>108</v>
      </c>
      <c r="O172" s="310"/>
      <c r="P172" s="310" t="s">
        <v>109</v>
      </c>
      <c r="Q172" s="310"/>
      <c r="R172" s="310" t="s">
        <v>110</v>
      </c>
      <c r="S172" s="311"/>
    </row>
    <row r="173" spans="1:19">
      <c r="A173" s="294"/>
      <c r="B173" s="312" t="s">
        <v>112</v>
      </c>
      <c r="C173" s="313"/>
      <c r="D173" s="313" t="s">
        <v>26</v>
      </c>
      <c r="E173" s="313"/>
      <c r="F173" s="313" t="s">
        <v>26</v>
      </c>
      <c r="G173" s="313"/>
      <c r="H173" s="313" t="s">
        <v>112</v>
      </c>
      <c r="I173" s="313"/>
      <c r="J173" s="313" t="s">
        <v>112</v>
      </c>
      <c r="K173" s="313"/>
      <c r="L173" s="313" t="s">
        <v>112</v>
      </c>
      <c r="M173" s="313"/>
      <c r="N173" s="313" t="s">
        <v>112</v>
      </c>
      <c r="O173" s="313"/>
      <c r="P173" s="313" t="s">
        <v>112</v>
      </c>
      <c r="Q173" s="313"/>
      <c r="R173" s="313" t="s">
        <v>112</v>
      </c>
      <c r="S173" s="314"/>
    </row>
    <row r="174" spans="1:19" ht="15.75" thickBot="1">
      <c r="A174" s="295"/>
      <c r="B174" s="112" t="s">
        <v>4</v>
      </c>
      <c r="C174" s="113" t="s">
        <v>5</v>
      </c>
      <c r="D174" s="113" t="s">
        <v>4</v>
      </c>
      <c r="E174" s="113" t="s">
        <v>5</v>
      </c>
      <c r="F174" s="113" t="s">
        <v>4</v>
      </c>
      <c r="G174" s="113" t="s">
        <v>5</v>
      </c>
      <c r="H174" s="113" t="s">
        <v>4</v>
      </c>
      <c r="I174" s="113" t="s">
        <v>5</v>
      </c>
      <c r="J174" s="113" t="s">
        <v>4</v>
      </c>
      <c r="K174" s="113" t="s">
        <v>5</v>
      </c>
      <c r="L174" s="113" t="s">
        <v>4</v>
      </c>
      <c r="M174" s="113" t="s">
        <v>5</v>
      </c>
      <c r="N174" s="113" t="s">
        <v>4</v>
      </c>
      <c r="O174" s="113" t="s">
        <v>5</v>
      </c>
      <c r="P174" s="113" t="s">
        <v>4</v>
      </c>
      <c r="Q174" s="113" t="s">
        <v>5</v>
      </c>
      <c r="R174" s="113" t="s">
        <v>4</v>
      </c>
      <c r="S174" s="114" t="s">
        <v>5</v>
      </c>
    </row>
    <row r="175" spans="1:19" ht="15.75" thickTop="1">
      <c r="A175" s="97" t="s">
        <v>6</v>
      </c>
      <c r="B175" s="98">
        <v>32</v>
      </c>
      <c r="C175" s="99">
        <f>B175/SUM(D175,F175,H175,J175,L175,N175,P175,R175)</f>
        <v>0.3595505617977528</v>
      </c>
      <c r="D175" s="100">
        <v>12</v>
      </c>
      <c r="E175" s="99">
        <f>D175/SUM(B175,D175,F175,H175,J175,L175,N175,P175,R175)</f>
        <v>9.9173553719008267E-2</v>
      </c>
      <c r="F175" s="100">
        <v>5</v>
      </c>
      <c r="G175" s="99">
        <f>F175/SUM(B175,D175,F175,H175,J175,L175,N175,P175,R175)</f>
        <v>4.1322314049586778E-2</v>
      </c>
      <c r="H175" s="100">
        <v>1</v>
      </c>
      <c r="I175" s="99">
        <f>H175/SUM(B175,D175,F175,H175,J175,L175,N175,P175,R175)</f>
        <v>8.2644628099173556E-3</v>
      </c>
      <c r="J175" s="100">
        <v>0</v>
      </c>
      <c r="K175" s="99">
        <f>J175/SUM(R175,P175,N175,L175,J175,H175,F175,D175,B175)</f>
        <v>0</v>
      </c>
      <c r="L175" s="100">
        <v>9</v>
      </c>
      <c r="M175" s="99">
        <f>L175/SUM(B175,D175,F175,H175,J175,L175,N175,P175,R175)</f>
        <v>7.43801652892562E-2</v>
      </c>
      <c r="N175" s="100">
        <v>52</v>
      </c>
      <c r="O175" s="99">
        <f>N175/SUM(R175,P175,N175,L175,J175,H175,F175,D175,B175)</f>
        <v>0.42975206611570249</v>
      </c>
      <c r="P175" s="100">
        <v>1</v>
      </c>
      <c r="Q175" s="99">
        <f>P175/SUM(R175,P175,N175,L175,J175,H175,F175,D175,B175)</f>
        <v>8.2644628099173556E-3</v>
      </c>
      <c r="R175" s="100">
        <v>9</v>
      </c>
      <c r="S175" s="101">
        <f>R175/SUM(R175,P175,N175,L175,J175,H175,F175,D175,B175)</f>
        <v>7.43801652892562E-2</v>
      </c>
    </row>
    <row r="176" spans="1:19" ht="24">
      <c r="A176" s="102" t="s">
        <v>7</v>
      </c>
      <c r="B176" s="103">
        <v>5</v>
      </c>
      <c r="C176" s="104">
        <f t="shared" ref="C176:C177" si="1">B176/SUM(D176,F176,H176,J176,L176,N176,P176,R176)</f>
        <v>0.29411764705882354</v>
      </c>
      <c r="D176" s="105">
        <v>4</v>
      </c>
      <c r="E176" s="104">
        <f t="shared" ref="E176:E177" si="2">D176/SUM(B176,D176,F176,H176,J176,L176,N176,P176,R176)</f>
        <v>0.18181818181818182</v>
      </c>
      <c r="F176" s="105">
        <v>3</v>
      </c>
      <c r="G176" s="104">
        <f t="shared" ref="G176:G177" si="3">F176/SUM(B176,D176,F176,H176,J176,L176,N176,P176,R176)</f>
        <v>0.13636363636363635</v>
      </c>
      <c r="H176" s="105">
        <v>1</v>
      </c>
      <c r="I176" s="104">
        <f t="shared" ref="I176:I177" si="4">H176/SUM(B176,D176,F176,H176,J176,L176,N176,P176,R176)</f>
        <v>4.5454545454545456E-2</v>
      </c>
      <c r="J176" s="105">
        <v>0</v>
      </c>
      <c r="K176" s="104">
        <f t="shared" ref="K176:K177" si="5">J176/SUM(R176,P176,N176,L176,J176,H176,F176,D176,B176)</f>
        <v>0</v>
      </c>
      <c r="L176" s="105">
        <v>0</v>
      </c>
      <c r="M176" s="104">
        <f t="shared" ref="M176:M177" si="6">L176/SUM(B176,D176,F176,H176,J176,L176,N176,P176,R176)</f>
        <v>0</v>
      </c>
      <c r="N176" s="105">
        <v>9</v>
      </c>
      <c r="O176" s="104">
        <f t="shared" ref="O176:O177" si="7">N176/SUM(R176,P176,N176,L176,J176,H176,F176,D176,B176)</f>
        <v>0.40909090909090912</v>
      </c>
      <c r="P176" s="105">
        <v>0</v>
      </c>
      <c r="Q176" s="104">
        <f t="shared" ref="Q176:Q177" si="8">P176/SUM(R176,P176,N176,L176,J176,H176,F176,D176,B176)</f>
        <v>0</v>
      </c>
      <c r="R176" s="105">
        <v>0</v>
      </c>
      <c r="S176" s="106">
        <f t="shared" ref="S176:S177" si="9">R176/SUM(R176,P176,N176,L176,J176,H176,F176,D176,B176)</f>
        <v>0</v>
      </c>
    </row>
    <row r="177" spans="1:57" ht="15.75" thickBot="1">
      <c r="A177" s="107" t="s">
        <v>8</v>
      </c>
      <c r="B177" s="108">
        <v>4</v>
      </c>
      <c r="C177" s="109">
        <f t="shared" si="1"/>
        <v>0.11764705882352941</v>
      </c>
      <c r="D177" s="110">
        <v>3</v>
      </c>
      <c r="E177" s="109">
        <f t="shared" si="2"/>
        <v>7.8947368421052627E-2</v>
      </c>
      <c r="F177" s="110">
        <v>4</v>
      </c>
      <c r="G177" s="109">
        <f t="shared" si="3"/>
        <v>0.10526315789473684</v>
      </c>
      <c r="H177" s="110">
        <v>2</v>
      </c>
      <c r="I177" s="109">
        <f t="shared" si="4"/>
        <v>5.2631578947368418E-2</v>
      </c>
      <c r="J177" s="110">
        <v>1</v>
      </c>
      <c r="K177" s="109">
        <f t="shared" si="5"/>
        <v>2.6315789473684209E-2</v>
      </c>
      <c r="L177" s="110">
        <v>1</v>
      </c>
      <c r="M177" s="109">
        <f t="shared" si="6"/>
        <v>2.6315789473684209E-2</v>
      </c>
      <c r="N177" s="110">
        <v>23</v>
      </c>
      <c r="O177" s="109">
        <f t="shared" si="7"/>
        <v>0.60526315789473684</v>
      </c>
      <c r="P177" s="110">
        <v>0</v>
      </c>
      <c r="Q177" s="109">
        <f t="shared" si="8"/>
        <v>0</v>
      </c>
      <c r="R177" s="110">
        <v>0</v>
      </c>
      <c r="S177" s="111">
        <f t="shared" si="9"/>
        <v>0</v>
      </c>
    </row>
    <row r="178" spans="1:57" ht="18.75" thickTop="1">
      <c r="A178" s="1"/>
    </row>
    <row r="179" spans="1:57" ht="18">
      <c r="A179" s="1"/>
    </row>
    <row r="181" spans="1:57" ht="18" customHeight="1">
      <c r="A181" s="281" t="s">
        <v>113</v>
      </c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  <c r="AG181" s="281"/>
      <c r="AH181" s="281"/>
      <c r="AI181" s="281"/>
      <c r="AJ181" s="281"/>
      <c r="AK181" s="281"/>
      <c r="AL181" s="281"/>
      <c r="AM181" s="281"/>
      <c r="AN181" s="281"/>
      <c r="AO181" s="281"/>
      <c r="AP181" s="281"/>
      <c r="AQ181" s="281"/>
      <c r="AR181" s="281"/>
      <c r="AS181" s="281"/>
      <c r="AT181" s="281"/>
      <c r="AU181" s="281"/>
      <c r="AV181" s="281"/>
      <c r="AW181" s="281"/>
      <c r="AX181" s="281"/>
      <c r="AY181" s="281"/>
      <c r="AZ181" s="281"/>
      <c r="BA181" s="281"/>
      <c r="BB181" s="281"/>
      <c r="BC181" s="281"/>
      <c r="BD181" s="281"/>
      <c r="BE181" s="281"/>
    </row>
    <row r="182" spans="1:57" ht="15" customHeight="1">
      <c r="A182" s="282"/>
      <c r="B182" s="285" t="s">
        <v>114</v>
      </c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7"/>
    </row>
    <row r="183" spans="1:57" ht="78.75" customHeight="1">
      <c r="A183" s="283"/>
      <c r="B183" s="288" t="s">
        <v>115</v>
      </c>
      <c r="C183" s="289"/>
      <c r="D183" s="289" t="s">
        <v>116</v>
      </c>
      <c r="E183" s="289"/>
      <c r="F183" s="289" t="s">
        <v>117</v>
      </c>
      <c r="G183" s="289"/>
      <c r="H183" s="289" t="s">
        <v>118</v>
      </c>
      <c r="I183" s="289"/>
      <c r="J183" s="289" t="s">
        <v>119</v>
      </c>
      <c r="K183" s="289"/>
      <c r="L183" s="289" t="s">
        <v>120</v>
      </c>
      <c r="M183" s="289"/>
      <c r="N183" s="289" t="s">
        <v>121</v>
      </c>
      <c r="O183" s="289"/>
      <c r="P183" s="289" t="s">
        <v>122</v>
      </c>
      <c r="Q183" s="289"/>
      <c r="R183" s="289" t="s">
        <v>123</v>
      </c>
      <c r="S183" s="289"/>
      <c r="T183" s="289" t="s">
        <v>124</v>
      </c>
      <c r="U183" s="289"/>
      <c r="V183" s="289" t="s">
        <v>125</v>
      </c>
      <c r="W183" s="289"/>
      <c r="X183" s="289" t="s">
        <v>126</v>
      </c>
      <c r="Y183" s="289"/>
      <c r="Z183" s="289" t="s">
        <v>127</v>
      </c>
      <c r="AA183" s="289"/>
      <c r="AB183" s="289" t="s">
        <v>128</v>
      </c>
      <c r="AC183" s="289"/>
      <c r="AD183" s="289" t="s">
        <v>129</v>
      </c>
      <c r="AE183" s="289"/>
      <c r="AF183" s="289" t="s">
        <v>130</v>
      </c>
      <c r="AG183" s="289"/>
      <c r="AH183" s="289" t="s">
        <v>131</v>
      </c>
      <c r="AI183" s="289"/>
      <c r="AJ183" s="289" t="s">
        <v>132</v>
      </c>
      <c r="AK183" s="289"/>
      <c r="AL183" s="289" t="s">
        <v>133</v>
      </c>
      <c r="AM183" s="289"/>
      <c r="AN183" s="289" t="s">
        <v>134</v>
      </c>
      <c r="AO183" s="289"/>
      <c r="AP183" s="289" t="s">
        <v>135</v>
      </c>
      <c r="AQ183" s="289"/>
      <c r="AR183" s="289" t="s">
        <v>136</v>
      </c>
      <c r="AS183" s="289"/>
      <c r="AT183" s="289" t="s">
        <v>137</v>
      </c>
      <c r="AU183" s="289"/>
      <c r="AV183" s="289" t="s">
        <v>138</v>
      </c>
      <c r="AW183" s="289"/>
      <c r="AX183" s="289" t="s">
        <v>139</v>
      </c>
      <c r="AY183" s="289"/>
      <c r="AZ183" s="289" t="s">
        <v>140</v>
      </c>
      <c r="BA183" s="289"/>
      <c r="BB183" s="289" t="s">
        <v>141</v>
      </c>
      <c r="BC183" s="289"/>
      <c r="BD183" s="289" t="s">
        <v>142</v>
      </c>
      <c r="BE183" s="290"/>
    </row>
    <row r="184" spans="1:57" ht="15" customHeight="1">
      <c r="A184" s="284"/>
      <c r="B184" s="56" t="s">
        <v>4</v>
      </c>
      <c r="C184" s="57" t="s">
        <v>5</v>
      </c>
      <c r="D184" s="57" t="s">
        <v>4</v>
      </c>
      <c r="E184" s="57" t="s">
        <v>5</v>
      </c>
      <c r="F184" s="57" t="s">
        <v>4</v>
      </c>
      <c r="G184" s="57" t="s">
        <v>5</v>
      </c>
      <c r="H184" s="57" t="s">
        <v>4</v>
      </c>
      <c r="I184" s="57" t="s">
        <v>5</v>
      </c>
      <c r="J184" s="57" t="s">
        <v>4</v>
      </c>
      <c r="K184" s="57" t="s">
        <v>5</v>
      </c>
      <c r="L184" s="57" t="s">
        <v>4</v>
      </c>
      <c r="M184" s="57" t="s">
        <v>5</v>
      </c>
      <c r="N184" s="57" t="s">
        <v>4</v>
      </c>
      <c r="O184" s="57" t="s">
        <v>5</v>
      </c>
      <c r="P184" s="57" t="s">
        <v>4</v>
      </c>
      <c r="Q184" s="57" t="s">
        <v>5</v>
      </c>
      <c r="R184" s="57" t="s">
        <v>4</v>
      </c>
      <c r="S184" s="57" t="s">
        <v>5</v>
      </c>
      <c r="T184" s="57" t="s">
        <v>4</v>
      </c>
      <c r="U184" s="57" t="s">
        <v>5</v>
      </c>
      <c r="V184" s="57" t="s">
        <v>4</v>
      </c>
      <c r="W184" s="57" t="s">
        <v>5</v>
      </c>
      <c r="X184" s="57" t="s">
        <v>4</v>
      </c>
      <c r="Y184" s="57" t="s">
        <v>5</v>
      </c>
      <c r="Z184" s="57" t="s">
        <v>4</v>
      </c>
      <c r="AA184" s="57" t="s">
        <v>5</v>
      </c>
      <c r="AB184" s="57" t="s">
        <v>4</v>
      </c>
      <c r="AC184" s="57" t="s">
        <v>5</v>
      </c>
      <c r="AD184" s="57" t="s">
        <v>4</v>
      </c>
      <c r="AE184" s="57" t="s">
        <v>5</v>
      </c>
      <c r="AF184" s="57" t="s">
        <v>4</v>
      </c>
      <c r="AG184" s="57" t="s">
        <v>5</v>
      </c>
      <c r="AH184" s="57" t="s">
        <v>4</v>
      </c>
      <c r="AI184" s="57" t="s">
        <v>5</v>
      </c>
      <c r="AJ184" s="57" t="s">
        <v>4</v>
      </c>
      <c r="AK184" s="57" t="s">
        <v>5</v>
      </c>
      <c r="AL184" s="57" t="s">
        <v>4</v>
      </c>
      <c r="AM184" s="57" t="s">
        <v>5</v>
      </c>
      <c r="AN184" s="57" t="s">
        <v>4</v>
      </c>
      <c r="AO184" s="57" t="s">
        <v>5</v>
      </c>
      <c r="AP184" s="57" t="s">
        <v>4</v>
      </c>
      <c r="AQ184" s="57" t="s">
        <v>5</v>
      </c>
      <c r="AR184" s="57" t="s">
        <v>4</v>
      </c>
      <c r="AS184" s="57" t="s">
        <v>5</v>
      </c>
      <c r="AT184" s="57" t="s">
        <v>4</v>
      </c>
      <c r="AU184" s="57" t="s">
        <v>5</v>
      </c>
      <c r="AV184" s="57" t="s">
        <v>4</v>
      </c>
      <c r="AW184" s="57" t="s">
        <v>5</v>
      </c>
      <c r="AX184" s="57" t="s">
        <v>4</v>
      </c>
      <c r="AY184" s="57" t="s">
        <v>5</v>
      </c>
      <c r="AZ184" s="57" t="s">
        <v>4</v>
      </c>
      <c r="BA184" s="57" t="s">
        <v>5</v>
      </c>
      <c r="BB184" s="57" t="s">
        <v>4</v>
      </c>
      <c r="BC184" s="57" t="s">
        <v>5</v>
      </c>
      <c r="BD184" s="57" t="s">
        <v>4</v>
      </c>
      <c r="BE184" s="58" t="s">
        <v>5</v>
      </c>
    </row>
    <row r="185" spans="1:57">
      <c r="A185" s="2" t="s">
        <v>6</v>
      </c>
      <c r="B185" s="5">
        <v>1</v>
      </c>
      <c r="C185" s="6">
        <v>1.1764705882352941E-2</v>
      </c>
      <c r="D185" s="7">
        <v>0</v>
      </c>
      <c r="E185" s="6">
        <v>0</v>
      </c>
      <c r="F185" s="7">
        <v>0</v>
      </c>
      <c r="G185" s="6">
        <v>0</v>
      </c>
      <c r="H185" s="7">
        <v>2</v>
      </c>
      <c r="I185" s="6">
        <v>2.3529411764705882E-2</v>
      </c>
      <c r="J185" s="7">
        <v>0</v>
      </c>
      <c r="K185" s="6">
        <v>0</v>
      </c>
      <c r="L185" s="7">
        <v>0</v>
      </c>
      <c r="M185" s="6">
        <v>0</v>
      </c>
      <c r="N185" s="7">
        <v>0</v>
      </c>
      <c r="O185" s="6">
        <v>0</v>
      </c>
      <c r="P185" s="7">
        <v>2</v>
      </c>
      <c r="Q185" s="6">
        <v>2.3529411764705882E-2</v>
      </c>
      <c r="R185" s="7">
        <v>1</v>
      </c>
      <c r="S185" s="6">
        <v>1.1764705882352941E-2</v>
      </c>
      <c r="T185" s="7">
        <v>0</v>
      </c>
      <c r="U185" s="6">
        <v>0</v>
      </c>
      <c r="V185" s="7">
        <v>1</v>
      </c>
      <c r="W185" s="6">
        <v>1.1764705882352941E-2</v>
      </c>
      <c r="X185" s="7">
        <v>0</v>
      </c>
      <c r="Y185" s="6">
        <v>0</v>
      </c>
      <c r="Z185" s="7">
        <v>0</v>
      </c>
      <c r="AA185" s="6">
        <v>0</v>
      </c>
      <c r="AB185" s="7">
        <v>0</v>
      </c>
      <c r="AC185" s="6">
        <v>0</v>
      </c>
      <c r="AD185" s="7">
        <v>46</v>
      </c>
      <c r="AE185" s="6">
        <v>0.54117647058823526</v>
      </c>
      <c r="AF185" s="7">
        <v>3</v>
      </c>
      <c r="AG185" s="6">
        <v>3.5294117647058823E-2</v>
      </c>
      <c r="AH185" s="7">
        <v>2</v>
      </c>
      <c r="AI185" s="6">
        <v>2.3529411764705882E-2</v>
      </c>
      <c r="AJ185" s="7">
        <v>0</v>
      </c>
      <c r="AK185" s="6">
        <v>0</v>
      </c>
      <c r="AL185" s="7">
        <v>2</v>
      </c>
      <c r="AM185" s="6">
        <v>2.3529411764705882E-2</v>
      </c>
      <c r="AN185" s="7">
        <v>0</v>
      </c>
      <c r="AO185" s="6">
        <v>0</v>
      </c>
      <c r="AP185" s="7">
        <v>6</v>
      </c>
      <c r="AQ185" s="6">
        <v>7.0588235294117646E-2</v>
      </c>
      <c r="AR185" s="7">
        <v>9</v>
      </c>
      <c r="AS185" s="6">
        <v>0.10588235294117647</v>
      </c>
      <c r="AT185" s="7">
        <v>1</v>
      </c>
      <c r="AU185" s="6">
        <v>1.1764705882352941E-2</v>
      </c>
      <c r="AV185" s="7">
        <v>6</v>
      </c>
      <c r="AW185" s="6">
        <v>7.0588235294117646E-2</v>
      </c>
      <c r="AX185" s="7">
        <v>3</v>
      </c>
      <c r="AY185" s="6">
        <v>3.5294117647058823E-2</v>
      </c>
      <c r="AZ185" s="7">
        <v>0</v>
      </c>
      <c r="BA185" s="6">
        <v>0</v>
      </c>
      <c r="BB185" s="7">
        <v>0</v>
      </c>
      <c r="BC185" s="6">
        <v>0</v>
      </c>
      <c r="BD185" s="7">
        <v>0</v>
      </c>
      <c r="BE185" s="8">
        <v>0</v>
      </c>
    </row>
    <row r="186" spans="1:57" ht="16.5" customHeight="1">
      <c r="A186" s="3" t="s">
        <v>7</v>
      </c>
      <c r="B186" s="9">
        <v>1</v>
      </c>
      <c r="C186" s="10">
        <v>6.6666666666666666E-2</v>
      </c>
      <c r="D186" s="11">
        <v>0</v>
      </c>
      <c r="E186" s="10">
        <v>0</v>
      </c>
      <c r="F186" s="11">
        <v>0</v>
      </c>
      <c r="G186" s="10">
        <v>0</v>
      </c>
      <c r="H186" s="11">
        <v>1</v>
      </c>
      <c r="I186" s="10">
        <v>6.6666666666666666E-2</v>
      </c>
      <c r="J186" s="11">
        <v>0</v>
      </c>
      <c r="K186" s="10">
        <v>0</v>
      </c>
      <c r="L186" s="11">
        <v>0</v>
      </c>
      <c r="M186" s="10">
        <v>0</v>
      </c>
      <c r="N186" s="11">
        <v>0</v>
      </c>
      <c r="O186" s="10">
        <v>0</v>
      </c>
      <c r="P186" s="11">
        <v>1</v>
      </c>
      <c r="Q186" s="10">
        <v>6.6666666666666666E-2</v>
      </c>
      <c r="R186" s="11">
        <v>1</v>
      </c>
      <c r="S186" s="10">
        <v>6.6666666666666666E-2</v>
      </c>
      <c r="T186" s="11">
        <v>0</v>
      </c>
      <c r="U186" s="10">
        <v>0</v>
      </c>
      <c r="V186" s="11">
        <v>1</v>
      </c>
      <c r="W186" s="10">
        <v>6.6666666666666666E-2</v>
      </c>
      <c r="X186" s="11">
        <v>0</v>
      </c>
      <c r="Y186" s="10">
        <v>0</v>
      </c>
      <c r="Z186" s="11">
        <v>0</v>
      </c>
      <c r="AA186" s="10">
        <v>0</v>
      </c>
      <c r="AB186" s="11">
        <v>0</v>
      </c>
      <c r="AC186" s="10">
        <v>0</v>
      </c>
      <c r="AD186" s="11">
        <v>0</v>
      </c>
      <c r="AE186" s="10">
        <v>0</v>
      </c>
      <c r="AF186" s="11">
        <v>0</v>
      </c>
      <c r="AG186" s="10">
        <v>0</v>
      </c>
      <c r="AH186" s="11">
        <v>1</v>
      </c>
      <c r="AI186" s="10">
        <v>6.6666666666666666E-2</v>
      </c>
      <c r="AJ186" s="11">
        <v>0</v>
      </c>
      <c r="AK186" s="10">
        <v>0</v>
      </c>
      <c r="AL186" s="11">
        <v>1</v>
      </c>
      <c r="AM186" s="10">
        <v>6.6666666666666666E-2</v>
      </c>
      <c r="AN186" s="11">
        <v>0</v>
      </c>
      <c r="AO186" s="10">
        <v>0</v>
      </c>
      <c r="AP186" s="11">
        <v>0</v>
      </c>
      <c r="AQ186" s="10">
        <v>0</v>
      </c>
      <c r="AR186" s="11">
        <v>1</v>
      </c>
      <c r="AS186" s="10">
        <v>6.6666666666666666E-2</v>
      </c>
      <c r="AT186" s="11">
        <v>3</v>
      </c>
      <c r="AU186" s="10">
        <v>0.2</v>
      </c>
      <c r="AV186" s="11">
        <v>2</v>
      </c>
      <c r="AW186" s="10">
        <v>0.13333333333333333</v>
      </c>
      <c r="AX186" s="11">
        <v>2</v>
      </c>
      <c r="AY186" s="10">
        <v>0.13333333333333333</v>
      </c>
      <c r="AZ186" s="11">
        <v>0</v>
      </c>
      <c r="BA186" s="10">
        <v>0</v>
      </c>
      <c r="BB186" s="11">
        <v>0</v>
      </c>
      <c r="BC186" s="10">
        <v>0</v>
      </c>
      <c r="BD186" s="11">
        <v>0</v>
      </c>
      <c r="BE186" s="12">
        <v>0</v>
      </c>
    </row>
    <row r="187" spans="1:57" ht="17.25" customHeight="1">
      <c r="A187" s="3" t="s">
        <v>8</v>
      </c>
      <c r="B187" s="9">
        <v>0</v>
      </c>
      <c r="C187" s="10">
        <v>0</v>
      </c>
      <c r="D187" s="11">
        <v>0</v>
      </c>
      <c r="E187" s="10">
        <v>0</v>
      </c>
      <c r="F187" s="11">
        <v>0</v>
      </c>
      <c r="G187" s="10">
        <v>0</v>
      </c>
      <c r="H187" s="11">
        <v>1</v>
      </c>
      <c r="I187" s="10">
        <v>3.4482758620689655E-2</v>
      </c>
      <c r="J187" s="11">
        <v>0</v>
      </c>
      <c r="K187" s="10">
        <v>0</v>
      </c>
      <c r="L187" s="11">
        <v>0</v>
      </c>
      <c r="M187" s="10">
        <v>0</v>
      </c>
      <c r="N187" s="11">
        <v>0</v>
      </c>
      <c r="O187" s="10">
        <v>0</v>
      </c>
      <c r="P187" s="11">
        <v>2</v>
      </c>
      <c r="Q187" s="10">
        <v>6.8965517241379309E-2</v>
      </c>
      <c r="R187" s="11">
        <v>1</v>
      </c>
      <c r="S187" s="10">
        <v>3.4482758620689655E-2</v>
      </c>
      <c r="T187" s="11">
        <v>0</v>
      </c>
      <c r="U187" s="10">
        <v>0</v>
      </c>
      <c r="V187" s="11">
        <v>0</v>
      </c>
      <c r="W187" s="10">
        <v>0</v>
      </c>
      <c r="X187" s="11">
        <v>0</v>
      </c>
      <c r="Y187" s="10">
        <v>0</v>
      </c>
      <c r="Z187" s="11">
        <v>0</v>
      </c>
      <c r="AA187" s="10">
        <v>0</v>
      </c>
      <c r="AB187" s="11">
        <v>0</v>
      </c>
      <c r="AC187" s="10">
        <v>0</v>
      </c>
      <c r="AD187" s="11">
        <v>15</v>
      </c>
      <c r="AE187" s="10">
        <v>0.51724137931034486</v>
      </c>
      <c r="AF187" s="11">
        <v>0</v>
      </c>
      <c r="AG187" s="10">
        <v>0</v>
      </c>
      <c r="AH187" s="11">
        <v>0</v>
      </c>
      <c r="AI187" s="10">
        <v>0</v>
      </c>
      <c r="AJ187" s="11">
        <v>1</v>
      </c>
      <c r="AK187" s="10">
        <v>3.4482758620689655E-2</v>
      </c>
      <c r="AL187" s="11">
        <v>2</v>
      </c>
      <c r="AM187" s="10">
        <v>6.8965517241379309E-2</v>
      </c>
      <c r="AN187" s="11">
        <v>0</v>
      </c>
      <c r="AO187" s="10">
        <v>0</v>
      </c>
      <c r="AP187" s="11">
        <v>0</v>
      </c>
      <c r="AQ187" s="10">
        <v>0</v>
      </c>
      <c r="AR187" s="11">
        <v>2</v>
      </c>
      <c r="AS187" s="10">
        <v>6.8965517241379309E-2</v>
      </c>
      <c r="AT187" s="11">
        <v>0</v>
      </c>
      <c r="AU187" s="10">
        <v>0</v>
      </c>
      <c r="AV187" s="11">
        <v>4</v>
      </c>
      <c r="AW187" s="10">
        <v>0.13793103448275862</v>
      </c>
      <c r="AX187" s="11">
        <v>0</v>
      </c>
      <c r="AY187" s="10">
        <v>0</v>
      </c>
      <c r="AZ187" s="11">
        <v>1</v>
      </c>
      <c r="BA187" s="10">
        <v>3.4482758620689655E-2</v>
      </c>
      <c r="BB187" s="11">
        <v>0</v>
      </c>
      <c r="BC187" s="10">
        <v>0</v>
      </c>
      <c r="BD187" s="11">
        <v>0</v>
      </c>
      <c r="BE187" s="12">
        <v>0</v>
      </c>
    </row>
    <row r="188" spans="1:57" ht="15" customHeight="1">
      <c r="A188" s="4" t="s">
        <v>9</v>
      </c>
      <c r="B188" s="13">
        <v>2</v>
      </c>
      <c r="C188" s="14">
        <v>1.550387596899225E-2</v>
      </c>
      <c r="D188" s="15">
        <v>0</v>
      </c>
      <c r="E188" s="14">
        <v>0</v>
      </c>
      <c r="F188" s="15">
        <v>0</v>
      </c>
      <c r="G188" s="14">
        <v>0</v>
      </c>
      <c r="H188" s="15">
        <v>4</v>
      </c>
      <c r="I188" s="14">
        <v>3.1007751937984499E-2</v>
      </c>
      <c r="J188" s="15">
        <v>0</v>
      </c>
      <c r="K188" s="14">
        <v>0</v>
      </c>
      <c r="L188" s="15">
        <v>0</v>
      </c>
      <c r="M188" s="14">
        <v>0</v>
      </c>
      <c r="N188" s="15">
        <v>0</v>
      </c>
      <c r="O188" s="14">
        <v>0</v>
      </c>
      <c r="P188" s="15">
        <v>5</v>
      </c>
      <c r="Q188" s="14">
        <v>3.875968992248062E-2</v>
      </c>
      <c r="R188" s="15">
        <v>3</v>
      </c>
      <c r="S188" s="14">
        <v>2.3255813953488372E-2</v>
      </c>
      <c r="T188" s="15">
        <v>0</v>
      </c>
      <c r="U188" s="14">
        <v>0</v>
      </c>
      <c r="V188" s="15">
        <v>2</v>
      </c>
      <c r="W188" s="14">
        <v>1.550387596899225E-2</v>
      </c>
      <c r="X188" s="15">
        <v>0</v>
      </c>
      <c r="Y188" s="14">
        <v>0</v>
      </c>
      <c r="Z188" s="15">
        <v>0</v>
      </c>
      <c r="AA188" s="14">
        <v>0</v>
      </c>
      <c r="AB188" s="15">
        <v>0</v>
      </c>
      <c r="AC188" s="14">
        <v>0</v>
      </c>
      <c r="AD188" s="15">
        <v>61</v>
      </c>
      <c r="AE188" s="14">
        <v>0.47286821705426357</v>
      </c>
      <c r="AF188" s="15">
        <v>3</v>
      </c>
      <c r="AG188" s="14">
        <v>2.3255813953488372E-2</v>
      </c>
      <c r="AH188" s="15">
        <v>3</v>
      </c>
      <c r="AI188" s="14">
        <v>2.3255813953488372E-2</v>
      </c>
      <c r="AJ188" s="15">
        <v>1</v>
      </c>
      <c r="AK188" s="17">
        <v>7.7519379844961248E-3</v>
      </c>
      <c r="AL188" s="15">
        <v>5</v>
      </c>
      <c r="AM188" s="14">
        <v>3.875968992248062E-2</v>
      </c>
      <c r="AN188" s="15">
        <v>0</v>
      </c>
      <c r="AO188" s="14">
        <v>0</v>
      </c>
      <c r="AP188" s="15">
        <v>6</v>
      </c>
      <c r="AQ188" s="14">
        <v>4.6511627906976744E-2</v>
      </c>
      <c r="AR188" s="15">
        <v>12</v>
      </c>
      <c r="AS188" s="14">
        <v>9.3023255813953487E-2</v>
      </c>
      <c r="AT188" s="15">
        <v>4</v>
      </c>
      <c r="AU188" s="14">
        <v>3.1007751937984499E-2</v>
      </c>
      <c r="AV188" s="15">
        <v>12</v>
      </c>
      <c r="AW188" s="14">
        <v>9.3023255813953487E-2</v>
      </c>
      <c r="AX188" s="15">
        <v>5</v>
      </c>
      <c r="AY188" s="14">
        <v>3.875968992248062E-2</v>
      </c>
      <c r="AZ188" s="15">
        <v>1</v>
      </c>
      <c r="BA188" s="17">
        <v>7.7519379844961248E-3</v>
      </c>
      <c r="BB188" s="15">
        <v>0</v>
      </c>
      <c r="BC188" s="14">
        <v>0</v>
      </c>
      <c r="BD188" s="15">
        <v>0</v>
      </c>
      <c r="BE188" s="16">
        <v>0</v>
      </c>
    </row>
    <row r="191" spans="1:57" ht="23.25">
      <c r="A191" s="59" t="s">
        <v>265</v>
      </c>
    </row>
    <row r="192" spans="1:57">
      <c r="A192" s="374" t="s">
        <v>442</v>
      </c>
    </row>
    <row r="193" spans="1:13" ht="18" customHeight="1" thickBot="1">
      <c r="A193" s="281" t="s">
        <v>143</v>
      </c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1"/>
      <c r="M193" s="281"/>
    </row>
    <row r="194" spans="1:13" ht="26.25" customHeight="1" thickTop="1">
      <c r="A194" s="282" t="s">
        <v>448</v>
      </c>
      <c r="B194" s="285" t="s">
        <v>144</v>
      </c>
      <c r="C194" s="286"/>
      <c r="D194" s="286"/>
      <c r="E194" s="286" t="s">
        <v>145</v>
      </c>
      <c r="F194" s="286"/>
      <c r="G194" s="286"/>
      <c r="H194" s="286" t="s">
        <v>146</v>
      </c>
      <c r="I194" s="286"/>
      <c r="J194" s="286"/>
      <c r="K194" s="286" t="s">
        <v>147</v>
      </c>
      <c r="L194" s="286"/>
      <c r="M194" s="287"/>
    </row>
    <row r="195" spans="1:13" ht="15" customHeight="1" thickBot="1">
      <c r="A195" s="284"/>
      <c r="B195" s="56" t="s">
        <v>4</v>
      </c>
      <c r="C195" s="57" t="s">
        <v>148</v>
      </c>
      <c r="D195" s="57" t="s">
        <v>149</v>
      </c>
      <c r="E195" s="57" t="s">
        <v>4</v>
      </c>
      <c r="F195" s="57" t="s">
        <v>148</v>
      </c>
      <c r="G195" s="57" t="s">
        <v>149</v>
      </c>
      <c r="H195" s="57" t="s">
        <v>4</v>
      </c>
      <c r="I195" s="57" t="s">
        <v>148</v>
      </c>
      <c r="J195" s="57" t="s">
        <v>149</v>
      </c>
      <c r="K195" s="57" t="s">
        <v>4</v>
      </c>
      <c r="L195" s="57" t="s">
        <v>148</v>
      </c>
      <c r="M195" s="58" t="s">
        <v>149</v>
      </c>
    </row>
    <row r="196" spans="1:13" ht="15.75" thickTop="1">
      <c r="A196" s="2" t="s">
        <v>6</v>
      </c>
      <c r="B196" s="5">
        <v>52</v>
      </c>
      <c r="C196" s="18">
        <v>4.4423076923076925</v>
      </c>
      <c r="D196" s="18">
        <v>1.8086227187457307</v>
      </c>
      <c r="E196" s="7">
        <v>52</v>
      </c>
      <c r="F196" s="18">
        <v>4.9423076923076916</v>
      </c>
      <c r="G196" s="24">
        <v>1.7647247359475522</v>
      </c>
      <c r="H196" s="7">
        <v>51</v>
      </c>
      <c r="I196" s="18">
        <v>3.4509803921568616</v>
      </c>
      <c r="J196" s="18">
        <v>1.9216006399894445</v>
      </c>
      <c r="K196" s="7">
        <v>52</v>
      </c>
      <c r="L196" s="18">
        <v>4.6730769230769207</v>
      </c>
      <c r="M196" s="19">
        <v>1.8757602782386127</v>
      </c>
    </row>
    <row r="197" spans="1:13" ht="16.5" customHeight="1">
      <c r="A197" s="3" t="s">
        <v>7</v>
      </c>
      <c r="B197" s="9">
        <v>13</v>
      </c>
      <c r="C197" s="20">
        <v>4.3076923076923075</v>
      </c>
      <c r="D197" s="20">
        <v>1.6012815380508714</v>
      </c>
      <c r="E197" s="11">
        <v>13</v>
      </c>
      <c r="F197" s="20">
        <v>4.8461538461538458</v>
      </c>
      <c r="G197" s="20">
        <v>1.863963243832607</v>
      </c>
      <c r="H197" s="11">
        <v>13</v>
      </c>
      <c r="I197" s="20">
        <v>3.4615384615384621</v>
      </c>
      <c r="J197" s="20">
        <v>2.0254787341673333</v>
      </c>
      <c r="K197" s="11">
        <v>13</v>
      </c>
      <c r="L197" s="20">
        <v>4.0769230769230758</v>
      </c>
      <c r="M197" s="25">
        <v>1.4411533842457842</v>
      </c>
    </row>
    <row r="198" spans="1:13" ht="16.5" customHeight="1">
      <c r="A198" s="3" t="s">
        <v>8</v>
      </c>
      <c r="B198" s="9">
        <v>25</v>
      </c>
      <c r="C198" s="20">
        <v>4.839999999999999</v>
      </c>
      <c r="D198" s="20">
        <v>1.34412301024373</v>
      </c>
      <c r="E198" s="11">
        <v>25</v>
      </c>
      <c r="F198" s="20">
        <v>5.16</v>
      </c>
      <c r="G198" s="20">
        <v>1.8184242262647807</v>
      </c>
      <c r="H198" s="11">
        <v>25</v>
      </c>
      <c r="I198" s="20">
        <v>3</v>
      </c>
      <c r="J198" s="20">
        <v>2.0207259421636907</v>
      </c>
      <c r="K198" s="11">
        <v>25</v>
      </c>
      <c r="L198" s="20">
        <v>5.28</v>
      </c>
      <c r="M198" s="21">
        <v>1.9043809142780934</v>
      </c>
    </row>
    <row r="199" spans="1:13" ht="15" customHeight="1" thickBot="1">
      <c r="A199" s="4" t="s">
        <v>9</v>
      </c>
      <c r="B199" s="13">
        <v>90</v>
      </c>
      <c r="C199" s="22">
        <v>4.5333333333333341</v>
      </c>
      <c r="D199" s="22">
        <v>1.6571262521999757</v>
      </c>
      <c r="E199" s="15">
        <v>90</v>
      </c>
      <c r="F199" s="22">
        <v>4.988888888888888</v>
      </c>
      <c r="G199" s="22">
        <v>1.7768451049096676</v>
      </c>
      <c r="H199" s="15">
        <v>89</v>
      </c>
      <c r="I199" s="22">
        <v>3.3258426966292136</v>
      </c>
      <c r="J199" s="22">
        <v>1.9527095446797906</v>
      </c>
      <c r="K199" s="15">
        <v>90</v>
      </c>
      <c r="L199" s="22">
        <v>4.7555555555555555</v>
      </c>
      <c r="M199" s="23">
        <v>1.8500598903826053</v>
      </c>
    </row>
    <row r="200" spans="1:13" ht="15.75" thickTop="1"/>
    <row r="202" spans="1:13" ht="18">
      <c r="A202" s="1"/>
    </row>
    <row r="204" spans="1:13" ht="18" customHeight="1" thickBot="1">
      <c r="A204" s="281" t="s">
        <v>143</v>
      </c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1"/>
      <c r="M204" s="281"/>
    </row>
    <row r="205" spans="1:13" ht="15" customHeight="1" thickTop="1">
      <c r="A205" s="282" t="s">
        <v>448</v>
      </c>
      <c r="B205" s="285" t="s">
        <v>150</v>
      </c>
      <c r="C205" s="286"/>
      <c r="D205" s="286"/>
      <c r="E205" s="286" t="s">
        <v>151</v>
      </c>
      <c r="F205" s="286"/>
      <c r="G205" s="286"/>
      <c r="H205" s="286" t="s">
        <v>152</v>
      </c>
      <c r="I205" s="286"/>
      <c r="J205" s="286"/>
      <c r="K205" s="286" t="s">
        <v>153</v>
      </c>
      <c r="L205" s="286"/>
      <c r="M205" s="287"/>
    </row>
    <row r="206" spans="1:13" ht="15" customHeight="1" thickBot="1">
      <c r="A206" s="284"/>
      <c r="B206" s="56" t="s">
        <v>4</v>
      </c>
      <c r="C206" s="57" t="s">
        <v>148</v>
      </c>
      <c r="D206" s="57" t="s">
        <v>149</v>
      </c>
      <c r="E206" s="57" t="s">
        <v>4</v>
      </c>
      <c r="F206" s="57" t="s">
        <v>148</v>
      </c>
      <c r="G206" s="57" t="s">
        <v>149</v>
      </c>
      <c r="H206" s="57" t="s">
        <v>4</v>
      </c>
      <c r="I206" s="57" t="s">
        <v>148</v>
      </c>
      <c r="J206" s="57" t="s">
        <v>149</v>
      </c>
      <c r="K206" s="57" t="s">
        <v>4</v>
      </c>
      <c r="L206" s="57" t="s">
        <v>148</v>
      </c>
      <c r="M206" s="58" t="s">
        <v>149</v>
      </c>
    </row>
    <row r="207" spans="1:13" ht="15.75" thickTop="1">
      <c r="A207" s="2" t="s">
        <v>6</v>
      </c>
      <c r="B207" s="5">
        <v>52</v>
      </c>
      <c r="C207" s="18">
        <v>5.5576923076923075</v>
      </c>
      <c r="D207" s="18">
        <v>1.0739967783655908</v>
      </c>
      <c r="E207" s="7">
        <v>52</v>
      </c>
      <c r="F207" s="18">
        <v>5.6923076923076916</v>
      </c>
      <c r="G207" s="24">
        <v>0.94013894547689802</v>
      </c>
      <c r="H207" s="7">
        <v>52</v>
      </c>
      <c r="I207" s="18">
        <v>5.634615384615385</v>
      </c>
      <c r="J207" s="18">
        <v>1.172041057867556</v>
      </c>
      <c r="K207" s="7">
        <v>52</v>
      </c>
      <c r="L207" s="18">
        <v>4.5576923076923093</v>
      </c>
      <c r="M207" s="19">
        <v>1.7868085421259259</v>
      </c>
    </row>
    <row r="208" spans="1:13" ht="13.5" customHeight="1">
      <c r="A208" s="3" t="s">
        <v>7</v>
      </c>
      <c r="B208" s="9">
        <v>13</v>
      </c>
      <c r="C208" s="20">
        <v>5.3846153846153841</v>
      </c>
      <c r="D208" s="20">
        <v>1.5566235649883127</v>
      </c>
      <c r="E208" s="11">
        <v>13</v>
      </c>
      <c r="F208" s="20">
        <v>5.0769230769230784</v>
      </c>
      <c r="G208" s="20">
        <v>1.5525000516123693</v>
      </c>
      <c r="H208" s="11">
        <v>13</v>
      </c>
      <c r="I208" s="20">
        <v>5.3076923076923075</v>
      </c>
      <c r="J208" s="20">
        <v>1.7504578155735613</v>
      </c>
      <c r="K208" s="11">
        <v>13</v>
      </c>
      <c r="L208" s="20">
        <v>4.9230769230769234</v>
      </c>
      <c r="M208" s="25">
        <v>0.95407358744302839</v>
      </c>
    </row>
    <row r="209" spans="1:17">
      <c r="A209" s="3" t="s">
        <v>8</v>
      </c>
      <c r="B209" s="9">
        <v>25</v>
      </c>
      <c r="C209" s="20">
        <v>5.92</v>
      </c>
      <c r="D209" s="20">
        <v>1.077032961426901</v>
      </c>
      <c r="E209" s="11">
        <v>25</v>
      </c>
      <c r="F209" s="20">
        <v>5.2</v>
      </c>
      <c r="G209" s="20">
        <v>1.6832508230603465</v>
      </c>
      <c r="H209" s="11">
        <v>25</v>
      </c>
      <c r="I209" s="20">
        <v>5.4800000000000013</v>
      </c>
      <c r="J209" s="20">
        <v>1.6862186493255653</v>
      </c>
      <c r="K209" s="11">
        <v>25</v>
      </c>
      <c r="L209" s="20">
        <v>4.2799999999999994</v>
      </c>
      <c r="M209" s="21">
        <v>1.8823743871327332</v>
      </c>
    </row>
    <row r="210" spans="1:17" ht="15" customHeight="1" thickBot="1">
      <c r="A210" s="4" t="s">
        <v>9</v>
      </c>
      <c r="B210" s="13">
        <v>90</v>
      </c>
      <c r="C210" s="22">
        <v>5.6333333333333346</v>
      </c>
      <c r="D210" s="22">
        <v>1.1558352201675528</v>
      </c>
      <c r="E210" s="15">
        <v>90</v>
      </c>
      <c r="F210" s="22">
        <v>5.4666666666666686</v>
      </c>
      <c r="G210" s="22">
        <v>1.2912845272584501</v>
      </c>
      <c r="H210" s="15">
        <v>90</v>
      </c>
      <c r="I210" s="22">
        <v>5.5444444444444452</v>
      </c>
      <c r="J210" s="22">
        <v>1.4075327933283228</v>
      </c>
      <c r="K210" s="15">
        <v>90</v>
      </c>
      <c r="L210" s="22">
        <v>4.5333333333333332</v>
      </c>
      <c r="M210" s="23">
        <v>1.7170656966876869</v>
      </c>
    </row>
    <row r="211" spans="1:17" ht="15.75" thickTop="1"/>
    <row r="213" spans="1:17" ht="23.25">
      <c r="A213" s="59" t="s">
        <v>266</v>
      </c>
    </row>
    <row r="214" spans="1:17">
      <c r="A214" s="374" t="s">
        <v>443</v>
      </c>
    </row>
    <row r="215" spans="1:17" ht="18" customHeight="1" thickBot="1">
      <c r="A215" s="281" t="s">
        <v>154</v>
      </c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383"/>
    </row>
    <row r="216" spans="1:17" ht="33.75" customHeight="1" thickTop="1">
      <c r="A216" s="282" t="s">
        <v>448</v>
      </c>
      <c r="B216" s="285" t="s">
        <v>155</v>
      </c>
      <c r="C216" s="286"/>
      <c r="D216" s="286"/>
      <c r="E216" s="286" t="s">
        <v>156</v>
      </c>
      <c r="F216" s="286"/>
      <c r="G216" s="286"/>
      <c r="H216" s="286" t="s">
        <v>157</v>
      </c>
      <c r="I216" s="286"/>
      <c r="J216" s="286"/>
      <c r="K216" s="286" t="s">
        <v>158</v>
      </c>
      <c r="L216" s="286"/>
      <c r="M216" s="286"/>
      <c r="N216" s="375" t="s">
        <v>159</v>
      </c>
      <c r="O216" s="376"/>
      <c r="P216" s="377"/>
      <c r="Q216" s="383"/>
    </row>
    <row r="217" spans="1:17" ht="15" customHeight="1" thickBot="1">
      <c r="A217" s="284"/>
      <c r="B217" s="56" t="s">
        <v>4</v>
      </c>
      <c r="C217" s="57" t="s">
        <v>148</v>
      </c>
      <c r="D217" s="57" t="s">
        <v>149</v>
      </c>
      <c r="E217" s="57" t="s">
        <v>4</v>
      </c>
      <c r="F217" s="57" t="s">
        <v>148</v>
      </c>
      <c r="G217" s="57" t="s">
        <v>149</v>
      </c>
      <c r="H217" s="57" t="s">
        <v>4</v>
      </c>
      <c r="I217" s="57" t="s">
        <v>148</v>
      </c>
      <c r="J217" s="57" t="s">
        <v>149</v>
      </c>
      <c r="K217" s="57" t="s">
        <v>4</v>
      </c>
      <c r="L217" s="57" t="s">
        <v>148</v>
      </c>
      <c r="M217" s="57" t="s">
        <v>149</v>
      </c>
      <c r="N217" s="57" t="s">
        <v>4</v>
      </c>
      <c r="O217" s="57" t="s">
        <v>148</v>
      </c>
      <c r="P217" s="58" t="s">
        <v>149</v>
      </c>
      <c r="Q217" s="383"/>
    </row>
    <row r="218" spans="1:17" ht="15.75" thickTop="1">
      <c r="A218" s="2" t="s">
        <v>6</v>
      </c>
      <c r="B218" s="5">
        <v>61</v>
      </c>
      <c r="C218" s="18">
        <v>5.4426229508196711</v>
      </c>
      <c r="D218" s="18">
        <v>1.3231854262087186</v>
      </c>
      <c r="E218" s="7">
        <v>61</v>
      </c>
      <c r="F218" s="18">
        <v>4.4918032786885238</v>
      </c>
      <c r="G218" s="24">
        <v>1.867466651372675</v>
      </c>
      <c r="H218" s="7">
        <v>61</v>
      </c>
      <c r="I218" s="18">
        <v>4.1475409836065591</v>
      </c>
      <c r="J218" s="18">
        <v>1.6107561948121396</v>
      </c>
      <c r="K218" s="7">
        <v>61</v>
      </c>
      <c r="L218" s="18">
        <v>3.9672131147540988</v>
      </c>
      <c r="M218" s="18">
        <v>1.9058437599022828</v>
      </c>
      <c r="N218" s="7">
        <v>66</v>
      </c>
      <c r="O218" s="18">
        <v>5.1060606060606064</v>
      </c>
      <c r="P218" s="19">
        <v>1.4047040518178457</v>
      </c>
      <c r="Q218" s="383"/>
    </row>
    <row r="219" spans="1:17" ht="13.5" customHeight="1">
      <c r="A219" s="3" t="s">
        <v>7</v>
      </c>
      <c r="B219" s="9">
        <v>14</v>
      </c>
      <c r="C219" s="20">
        <v>5.5714285714285712</v>
      </c>
      <c r="D219" s="20">
        <v>0.64620617265886404</v>
      </c>
      <c r="E219" s="11">
        <v>14</v>
      </c>
      <c r="F219" s="20">
        <v>3.7142857142857144</v>
      </c>
      <c r="G219" s="20">
        <v>2.0164161440372537</v>
      </c>
      <c r="H219" s="11">
        <v>14</v>
      </c>
      <c r="I219" s="20">
        <v>4.3571428571428577</v>
      </c>
      <c r="J219" s="20">
        <v>2.0608863984346022</v>
      </c>
      <c r="K219" s="11">
        <v>15</v>
      </c>
      <c r="L219" s="20">
        <v>5.1333333333333329</v>
      </c>
      <c r="M219" s="20">
        <v>1.5976172734359602</v>
      </c>
      <c r="N219" s="11">
        <v>15</v>
      </c>
      <c r="O219" s="20">
        <v>5.3999999999999995</v>
      </c>
      <c r="P219" s="25">
        <v>1.2421180068162376</v>
      </c>
      <c r="Q219" s="383"/>
    </row>
    <row r="220" spans="1:17">
      <c r="A220" s="3" t="s">
        <v>8</v>
      </c>
      <c r="B220" s="9">
        <v>22</v>
      </c>
      <c r="C220" s="20">
        <v>5.8181818181818192</v>
      </c>
      <c r="D220" s="20">
        <v>1.1396057645963793</v>
      </c>
      <c r="E220" s="11">
        <v>21</v>
      </c>
      <c r="F220" s="20">
        <v>4.5238095238095246</v>
      </c>
      <c r="G220" s="20">
        <v>1.9904534061124772</v>
      </c>
      <c r="H220" s="11">
        <v>21</v>
      </c>
      <c r="I220" s="20">
        <v>4.2857142857142856</v>
      </c>
      <c r="J220" s="20">
        <v>1.8746428231227714</v>
      </c>
      <c r="K220" s="11">
        <v>22</v>
      </c>
      <c r="L220" s="20">
        <v>4.2272727272727266</v>
      </c>
      <c r="M220" s="20">
        <v>2.091520708589536</v>
      </c>
      <c r="N220" s="11">
        <v>22</v>
      </c>
      <c r="O220" s="20">
        <v>5.454545454545455</v>
      </c>
      <c r="P220" s="21">
        <v>1.0107645728086347</v>
      </c>
      <c r="Q220" s="383"/>
    </row>
    <row r="221" spans="1:17" ht="15" customHeight="1" thickBot="1">
      <c r="A221" s="4" t="s">
        <v>9</v>
      </c>
      <c r="B221" s="13">
        <v>97</v>
      </c>
      <c r="C221" s="22">
        <v>5.5463917525773212</v>
      </c>
      <c r="D221" s="22">
        <v>1.2077925677027237</v>
      </c>
      <c r="E221" s="15">
        <v>96</v>
      </c>
      <c r="F221" s="22">
        <v>4.385416666666667</v>
      </c>
      <c r="G221" s="22">
        <v>1.9159705066770054</v>
      </c>
      <c r="H221" s="15">
        <v>96</v>
      </c>
      <c r="I221" s="22">
        <v>4.2083333333333348</v>
      </c>
      <c r="J221" s="22">
        <v>1.7224014243685086</v>
      </c>
      <c r="K221" s="15">
        <v>98</v>
      </c>
      <c r="L221" s="22">
        <v>4.2040816326530601</v>
      </c>
      <c r="M221" s="22">
        <v>1.9316099992347571</v>
      </c>
      <c r="N221" s="15">
        <v>103</v>
      </c>
      <c r="O221" s="22">
        <v>5.2233009708737859</v>
      </c>
      <c r="P221" s="23">
        <v>1.3055840766022999</v>
      </c>
      <c r="Q221" s="383"/>
    </row>
    <row r="222" spans="1:17" ht="15.75" thickTop="1"/>
    <row r="224" spans="1:17" ht="23.25">
      <c r="A224" s="59" t="s">
        <v>267</v>
      </c>
    </row>
    <row r="225" spans="1:19">
      <c r="A225" s="374" t="s">
        <v>444</v>
      </c>
    </row>
    <row r="226" spans="1:19" ht="18" customHeight="1" thickBot="1">
      <c r="A226" s="281" t="s">
        <v>160</v>
      </c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</row>
    <row r="227" spans="1:19" ht="15" customHeight="1" thickTop="1">
      <c r="A227" s="282" t="s">
        <v>448</v>
      </c>
      <c r="B227" s="285" t="s">
        <v>449</v>
      </c>
      <c r="C227" s="286"/>
      <c r="D227" s="286"/>
      <c r="E227" s="286" t="s">
        <v>450</v>
      </c>
      <c r="F227" s="286"/>
      <c r="G227" s="286"/>
      <c r="H227" s="286" t="s">
        <v>451</v>
      </c>
      <c r="I227" s="286"/>
      <c r="J227" s="286"/>
      <c r="K227" s="286" t="s">
        <v>452</v>
      </c>
      <c r="L227" s="286"/>
      <c r="M227" s="287"/>
    </row>
    <row r="228" spans="1:19" ht="15" customHeight="1" thickBot="1">
      <c r="A228" s="284"/>
      <c r="B228" s="56" t="s">
        <v>4</v>
      </c>
      <c r="C228" s="57" t="s">
        <v>148</v>
      </c>
      <c r="D228" s="57" t="s">
        <v>149</v>
      </c>
      <c r="E228" s="57" t="s">
        <v>4</v>
      </c>
      <c r="F228" s="57" t="s">
        <v>148</v>
      </c>
      <c r="G228" s="57" t="s">
        <v>149</v>
      </c>
      <c r="H228" s="57" t="s">
        <v>4</v>
      </c>
      <c r="I228" s="57" t="s">
        <v>148</v>
      </c>
      <c r="J228" s="57" t="s">
        <v>453</v>
      </c>
      <c r="K228" s="57" t="s">
        <v>4</v>
      </c>
      <c r="L228" s="57" t="s">
        <v>148</v>
      </c>
      <c r="M228" s="58" t="s">
        <v>453</v>
      </c>
    </row>
    <row r="229" spans="1:19" ht="15.75" thickTop="1">
      <c r="A229" s="2" t="s">
        <v>6</v>
      </c>
      <c r="B229" s="5">
        <v>92</v>
      </c>
      <c r="C229" s="18">
        <v>4.8152173913043477</v>
      </c>
      <c r="D229" s="18">
        <v>1.13804679239135</v>
      </c>
      <c r="E229" s="7">
        <v>85</v>
      </c>
      <c r="F229" s="18">
        <v>3.7411764705882349</v>
      </c>
      <c r="G229" s="24">
        <v>1.6843321495227617</v>
      </c>
      <c r="H229" s="7">
        <v>92</v>
      </c>
      <c r="I229" s="18">
        <v>3.0543478260869552</v>
      </c>
      <c r="J229" s="18">
        <v>1.5784547349274869</v>
      </c>
      <c r="K229" s="7">
        <v>85</v>
      </c>
      <c r="L229" s="18">
        <v>3.3058823529411754</v>
      </c>
      <c r="M229" s="19">
        <v>1.8062294942765156</v>
      </c>
    </row>
    <row r="230" spans="1:19" ht="15.75" customHeight="1">
      <c r="A230" s="3" t="s">
        <v>7</v>
      </c>
      <c r="B230" s="9">
        <v>15</v>
      </c>
      <c r="C230" s="20">
        <v>4.5999999999999988</v>
      </c>
      <c r="D230" s="20">
        <v>1.0555973258234954</v>
      </c>
      <c r="E230" s="11">
        <v>15</v>
      </c>
      <c r="F230" s="20">
        <v>4.0666666666666673</v>
      </c>
      <c r="G230" s="20">
        <v>1.5796322658258459</v>
      </c>
      <c r="H230" s="11">
        <v>15</v>
      </c>
      <c r="I230" s="20">
        <v>3.8666666666666667</v>
      </c>
      <c r="J230" s="20">
        <v>1.4074631010979934</v>
      </c>
      <c r="K230" s="11">
        <v>15</v>
      </c>
      <c r="L230" s="20">
        <v>3.9999999999999996</v>
      </c>
      <c r="M230" s="25">
        <v>1.647508942095828</v>
      </c>
    </row>
    <row r="231" spans="1:19">
      <c r="A231" s="3" t="s">
        <v>8</v>
      </c>
      <c r="B231" s="9">
        <v>33</v>
      </c>
      <c r="C231" s="20">
        <v>4.7272727272727266</v>
      </c>
      <c r="D231" s="20">
        <v>1.4202272545425449</v>
      </c>
      <c r="E231" s="11">
        <v>29</v>
      </c>
      <c r="F231" s="20">
        <v>3.4137931034482762</v>
      </c>
      <c r="G231" s="20">
        <v>1.6150462483274133</v>
      </c>
      <c r="H231" s="11">
        <v>33</v>
      </c>
      <c r="I231" s="20">
        <v>3.939393939393939</v>
      </c>
      <c r="J231" s="20">
        <v>1.8360860876364486</v>
      </c>
      <c r="K231" s="11">
        <v>29</v>
      </c>
      <c r="L231" s="20">
        <v>4.0344827586206904</v>
      </c>
      <c r="M231" s="21">
        <v>2.146138702425652</v>
      </c>
    </row>
    <row r="232" spans="1:19" ht="15" customHeight="1" thickBot="1">
      <c r="A232" s="4" t="s">
        <v>9</v>
      </c>
      <c r="B232" s="13">
        <v>140</v>
      </c>
      <c r="C232" s="22">
        <v>4.7714285714285705</v>
      </c>
      <c r="D232" s="22">
        <v>1.1955725105382691</v>
      </c>
      <c r="E232" s="15">
        <v>129</v>
      </c>
      <c r="F232" s="22">
        <v>3.7054263565891463</v>
      </c>
      <c r="G232" s="22">
        <v>1.6554979461214687</v>
      </c>
      <c r="H232" s="15">
        <v>140</v>
      </c>
      <c r="I232" s="22">
        <v>3.3499999999999992</v>
      </c>
      <c r="J232" s="22">
        <v>1.6661030221974689</v>
      </c>
      <c r="K232" s="15">
        <v>129</v>
      </c>
      <c r="L232" s="22">
        <v>3.5503875968992249</v>
      </c>
      <c r="M232" s="23">
        <v>1.8872981693004851</v>
      </c>
    </row>
    <row r="233" spans="1:19" ht="15.75" thickTop="1"/>
    <row r="235" spans="1:19" ht="18">
      <c r="A235" s="1"/>
    </row>
    <row r="237" spans="1:19" ht="18" customHeight="1" thickBot="1">
      <c r="A237" s="291" t="s">
        <v>162</v>
      </c>
      <c r="B237" s="291"/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</row>
    <row r="238" spans="1:19" ht="24.75" customHeight="1" thickTop="1">
      <c r="A238" s="282" t="s">
        <v>448</v>
      </c>
      <c r="B238" s="285" t="s">
        <v>454</v>
      </c>
      <c r="C238" s="286"/>
      <c r="D238" s="286"/>
      <c r="E238" s="286" t="s">
        <v>455</v>
      </c>
      <c r="F238" s="286"/>
      <c r="G238" s="286"/>
      <c r="H238" s="286" t="s">
        <v>456</v>
      </c>
      <c r="I238" s="286"/>
      <c r="J238" s="286"/>
      <c r="K238" s="286" t="s">
        <v>457</v>
      </c>
      <c r="L238" s="286"/>
      <c r="M238" s="286"/>
      <c r="N238" s="286" t="s">
        <v>458</v>
      </c>
      <c r="O238" s="286"/>
      <c r="P238" s="286"/>
      <c r="Q238" s="375" t="s">
        <v>459</v>
      </c>
      <c r="R238" s="376"/>
      <c r="S238" s="377"/>
    </row>
    <row r="239" spans="1:19" ht="15" customHeight="1" thickBot="1">
      <c r="A239" s="284"/>
      <c r="B239" s="56" t="s">
        <v>4</v>
      </c>
      <c r="C239" s="57" t="s">
        <v>148</v>
      </c>
      <c r="D239" s="57" t="s">
        <v>149</v>
      </c>
      <c r="E239" s="57" t="s">
        <v>4</v>
      </c>
      <c r="F239" s="57" t="s">
        <v>148</v>
      </c>
      <c r="G239" s="57" t="s">
        <v>149</v>
      </c>
      <c r="H239" s="57" t="s">
        <v>4</v>
      </c>
      <c r="I239" s="57" t="s">
        <v>148</v>
      </c>
      <c r="J239" s="57" t="s">
        <v>149</v>
      </c>
      <c r="K239" s="57" t="s">
        <v>4</v>
      </c>
      <c r="L239" s="57" t="s">
        <v>148</v>
      </c>
      <c r="M239" s="57" t="s">
        <v>149</v>
      </c>
      <c r="N239" s="57" t="s">
        <v>4</v>
      </c>
      <c r="O239" s="57" t="s">
        <v>148</v>
      </c>
      <c r="P239" s="57" t="s">
        <v>149</v>
      </c>
      <c r="Q239" s="57" t="s">
        <v>4</v>
      </c>
      <c r="R239" s="57" t="s">
        <v>148</v>
      </c>
      <c r="S239" s="58" t="s">
        <v>149</v>
      </c>
    </row>
    <row r="240" spans="1:19" ht="15.75" thickTop="1">
      <c r="A240" s="2" t="s">
        <v>6</v>
      </c>
      <c r="B240" s="5">
        <v>92</v>
      </c>
      <c r="C240" s="18">
        <v>3.1739130434782612</v>
      </c>
      <c r="D240" s="18">
        <v>1.8670579527558531</v>
      </c>
      <c r="E240" s="7">
        <v>85</v>
      </c>
      <c r="F240" s="18">
        <v>4.235294117647058</v>
      </c>
      <c r="G240" s="24">
        <v>2.191145921242871</v>
      </c>
      <c r="H240" s="7">
        <v>92</v>
      </c>
      <c r="I240" s="18">
        <v>1.6847826086956528</v>
      </c>
      <c r="J240" s="18">
        <v>1.1380467923913498</v>
      </c>
      <c r="K240" s="7">
        <v>85</v>
      </c>
      <c r="L240" s="18">
        <v>2.8117647058823523</v>
      </c>
      <c r="M240" s="24">
        <v>1.9608921538972226</v>
      </c>
      <c r="N240" s="7">
        <v>92</v>
      </c>
      <c r="O240" s="18">
        <v>4.4456521739130421</v>
      </c>
      <c r="P240" s="18">
        <v>1.4777777378627324</v>
      </c>
      <c r="Q240" s="7">
        <v>85</v>
      </c>
      <c r="R240" s="18">
        <v>4.7647058823529393</v>
      </c>
      <c r="S240" s="19">
        <v>1.5633226125903807</v>
      </c>
    </row>
    <row r="241" spans="1:19" ht="15.75" customHeight="1">
      <c r="A241" s="3" t="s">
        <v>7</v>
      </c>
      <c r="B241" s="9">
        <v>15</v>
      </c>
      <c r="C241" s="20">
        <v>4</v>
      </c>
      <c r="D241" s="20">
        <v>1.927248223318863</v>
      </c>
      <c r="E241" s="11">
        <v>15</v>
      </c>
      <c r="F241" s="20">
        <v>5.0666666666666655</v>
      </c>
      <c r="G241" s="20">
        <v>1.4375905768565214</v>
      </c>
      <c r="H241" s="11">
        <v>14</v>
      </c>
      <c r="I241" s="20">
        <v>2.6428571428571428</v>
      </c>
      <c r="J241" s="20">
        <v>1.9848325973644323</v>
      </c>
      <c r="K241" s="11">
        <v>15</v>
      </c>
      <c r="L241" s="20">
        <v>4.5333333333333332</v>
      </c>
      <c r="M241" s="20">
        <v>2.0655911179772888</v>
      </c>
      <c r="N241" s="11">
        <v>15</v>
      </c>
      <c r="O241" s="20">
        <v>3.9333333333333331</v>
      </c>
      <c r="P241" s="20">
        <v>1.7511900715418265</v>
      </c>
      <c r="Q241" s="11">
        <v>15</v>
      </c>
      <c r="R241" s="20">
        <v>4.9333333333333345</v>
      </c>
      <c r="S241" s="25">
        <v>1.4864467059144129</v>
      </c>
    </row>
    <row r="242" spans="1:19">
      <c r="A242" s="3" t="s">
        <v>8</v>
      </c>
      <c r="B242" s="9">
        <v>33</v>
      </c>
      <c r="C242" s="20">
        <v>4.2424242424242422</v>
      </c>
      <c r="D242" s="20">
        <v>1.8545603089125839</v>
      </c>
      <c r="E242" s="11">
        <v>29</v>
      </c>
      <c r="F242" s="20">
        <v>5.5862068965517233</v>
      </c>
      <c r="G242" s="20">
        <v>1.6586836730050718</v>
      </c>
      <c r="H242" s="11">
        <v>33</v>
      </c>
      <c r="I242" s="20">
        <v>1.3636363636363633</v>
      </c>
      <c r="J242" s="20">
        <v>1.0552897060221726</v>
      </c>
      <c r="K242" s="11">
        <v>29</v>
      </c>
      <c r="L242" s="20">
        <v>4.1379310344827589</v>
      </c>
      <c r="M242" s="20">
        <v>2.1831192940874184</v>
      </c>
      <c r="N242" s="11">
        <v>33</v>
      </c>
      <c r="O242" s="20">
        <v>4.1212121212121202</v>
      </c>
      <c r="P242" s="20">
        <v>1.7276714053454971</v>
      </c>
      <c r="Q242" s="11">
        <v>29</v>
      </c>
      <c r="R242" s="20">
        <v>4.4827586206896548</v>
      </c>
      <c r="S242" s="21">
        <v>1.9570511646565973</v>
      </c>
    </row>
    <row r="243" spans="1:19" ht="15" customHeight="1" thickBot="1">
      <c r="A243" s="4" t="s">
        <v>9</v>
      </c>
      <c r="B243" s="13">
        <v>140</v>
      </c>
      <c r="C243" s="22">
        <v>3.5142857142857133</v>
      </c>
      <c r="D243" s="22">
        <v>1.9173036908533607</v>
      </c>
      <c r="E243" s="15">
        <v>129</v>
      </c>
      <c r="F243" s="22">
        <v>4.6356589147286824</v>
      </c>
      <c r="G243" s="22">
        <v>2.0764226467056117</v>
      </c>
      <c r="H243" s="15">
        <v>139</v>
      </c>
      <c r="I243" s="22">
        <v>1.7050359712230223</v>
      </c>
      <c r="J243" s="22">
        <v>1.2652160118603102</v>
      </c>
      <c r="K243" s="15">
        <v>129</v>
      </c>
      <c r="L243" s="22">
        <v>3.3100775193798442</v>
      </c>
      <c r="M243" s="22">
        <v>2.1279334517775217</v>
      </c>
      <c r="N243" s="15">
        <v>140</v>
      </c>
      <c r="O243" s="22">
        <v>4.3142857142857123</v>
      </c>
      <c r="P243" s="22">
        <v>1.5689693922289514</v>
      </c>
      <c r="Q243" s="15">
        <v>129</v>
      </c>
      <c r="R243" s="22">
        <v>4.7209302325581382</v>
      </c>
      <c r="S243" s="23">
        <v>1.6440077943571241</v>
      </c>
    </row>
    <row r="244" spans="1:19" ht="15.75" thickTop="1"/>
    <row r="246" spans="1:19" ht="18">
      <c r="A246" s="1"/>
    </row>
    <row r="248" spans="1:19" ht="18" customHeight="1" thickBot="1">
      <c r="A248" s="291" t="s">
        <v>165</v>
      </c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</row>
    <row r="249" spans="1:19" ht="15" customHeight="1" thickTop="1">
      <c r="A249" s="282" t="s">
        <v>448</v>
      </c>
      <c r="B249" s="285" t="s">
        <v>460</v>
      </c>
      <c r="C249" s="286"/>
      <c r="D249" s="286"/>
      <c r="E249" s="286" t="s">
        <v>461</v>
      </c>
      <c r="F249" s="286"/>
      <c r="G249" s="286"/>
      <c r="H249" s="286" t="s">
        <v>462</v>
      </c>
      <c r="I249" s="286"/>
      <c r="J249" s="286"/>
      <c r="K249" s="286" t="s">
        <v>463</v>
      </c>
      <c r="L249" s="286"/>
      <c r="M249" s="286"/>
      <c r="N249" s="286" t="s">
        <v>464</v>
      </c>
      <c r="O249" s="286"/>
      <c r="P249" s="286"/>
      <c r="Q249" s="375" t="s">
        <v>465</v>
      </c>
      <c r="R249" s="376"/>
      <c r="S249" s="377"/>
    </row>
    <row r="250" spans="1:19" ht="15" customHeight="1" thickBot="1">
      <c r="A250" s="284"/>
      <c r="B250" s="56" t="s">
        <v>4</v>
      </c>
      <c r="C250" s="57" t="s">
        <v>148</v>
      </c>
      <c r="D250" s="57" t="s">
        <v>149</v>
      </c>
      <c r="E250" s="57" t="s">
        <v>4</v>
      </c>
      <c r="F250" s="57" t="s">
        <v>148</v>
      </c>
      <c r="G250" s="57" t="s">
        <v>149</v>
      </c>
      <c r="H250" s="57" t="s">
        <v>4</v>
      </c>
      <c r="I250" s="57" t="s">
        <v>148</v>
      </c>
      <c r="J250" s="57" t="s">
        <v>149</v>
      </c>
      <c r="K250" s="57" t="s">
        <v>4</v>
      </c>
      <c r="L250" s="57" t="s">
        <v>148</v>
      </c>
      <c r="M250" s="57" t="s">
        <v>149</v>
      </c>
      <c r="N250" s="57" t="s">
        <v>4</v>
      </c>
      <c r="O250" s="57" t="s">
        <v>148</v>
      </c>
      <c r="P250" s="57" t="s">
        <v>149</v>
      </c>
      <c r="Q250" s="57" t="s">
        <v>4</v>
      </c>
      <c r="R250" s="57" t="s">
        <v>148</v>
      </c>
      <c r="S250" s="58" t="s">
        <v>149</v>
      </c>
    </row>
    <row r="251" spans="1:19" ht="15.75" thickTop="1">
      <c r="A251" s="2" t="s">
        <v>6</v>
      </c>
      <c r="B251" s="5">
        <v>92</v>
      </c>
      <c r="C251" s="18">
        <v>4.1195652173913038</v>
      </c>
      <c r="D251" s="18">
        <v>1.567824777888617</v>
      </c>
      <c r="E251" s="7">
        <v>85</v>
      </c>
      <c r="F251" s="18">
        <v>4.5294117647058822</v>
      </c>
      <c r="G251" s="24">
        <v>1.6299885720759024</v>
      </c>
      <c r="H251" s="7">
        <v>92</v>
      </c>
      <c r="I251" s="18">
        <v>3.793478260869565</v>
      </c>
      <c r="J251" s="18">
        <v>1.7449332836407765</v>
      </c>
      <c r="K251" s="7">
        <v>85</v>
      </c>
      <c r="L251" s="18">
        <v>4.1411764705882348</v>
      </c>
      <c r="M251" s="24">
        <v>1.8267388400961879</v>
      </c>
      <c r="N251" s="7">
        <v>91</v>
      </c>
      <c r="O251" s="18">
        <v>4.0879120879120876</v>
      </c>
      <c r="P251" s="18">
        <v>1.4880886446740378</v>
      </c>
      <c r="Q251" s="7">
        <v>85</v>
      </c>
      <c r="R251" s="18">
        <v>4.2470588235294109</v>
      </c>
      <c r="S251" s="19">
        <v>1.7519097222945101</v>
      </c>
    </row>
    <row r="252" spans="1:19" ht="13.5" customHeight="1">
      <c r="A252" s="3" t="s">
        <v>7</v>
      </c>
      <c r="B252" s="9">
        <v>15</v>
      </c>
      <c r="C252" s="20">
        <v>4.5333333333333332</v>
      </c>
      <c r="D252" s="20">
        <v>1.505545305418162</v>
      </c>
      <c r="E252" s="11">
        <v>15</v>
      </c>
      <c r="F252" s="20">
        <v>5.2666666666666675</v>
      </c>
      <c r="G252" s="20">
        <v>1.0997835284835875</v>
      </c>
      <c r="H252" s="11">
        <v>14</v>
      </c>
      <c r="I252" s="20">
        <v>3.9999999999999996</v>
      </c>
      <c r="J252" s="20">
        <v>1.5191090506254998</v>
      </c>
      <c r="K252" s="11">
        <v>15</v>
      </c>
      <c r="L252" s="20">
        <v>6.1333333333333329</v>
      </c>
      <c r="M252" s="20">
        <v>0.99043040187202513</v>
      </c>
      <c r="N252" s="11">
        <v>14</v>
      </c>
      <c r="O252" s="20">
        <v>4.0714285714285712</v>
      </c>
      <c r="P252" s="20">
        <v>1.5915297775935686</v>
      </c>
      <c r="Q252" s="11">
        <v>15</v>
      </c>
      <c r="R252" s="20">
        <v>5.6666666666666661</v>
      </c>
      <c r="S252" s="25">
        <v>1.0465362369445672</v>
      </c>
    </row>
    <row r="253" spans="1:19">
      <c r="A253" s="3" t="s">
        <v>8</v>
      </c>
      <c r="B253" s="9">
        <v>33</v>
      </c>
      <c r="C253" s="20">
        <v>3.7878787878787872</v>
      </c>
      <c r="D253" s="20">
        <v>1.3637626204176754</v>
      </c>
      <c r="E253" s="11">
        <v>29</v>
      </c>
      <c r="F253" s="20">
        <v>5.0344827586206895</v>
      </c>
      <c r="G253" s="20">
        <v>1.499589434780868</v>
      </c>
      <c r="H253" s="11">
        <v>33</v>
      </c>
      <c r="I253" s="20">
        <v>3.606060606060606</v>
      </c>
      <c r="J253" s="20">
        <v>1.6759212753623367</v>
      </c>
      <c r="K253" s="11">
        <v>29</v>
      </c>
      <c r="L253" s="20">
        <v>4.8275862068965507</v>
      </c>
      <c r="M253" s="20">
        <v>1.7127456136116106</v>
      </c>
      <c r="N253" s="11">
        <v>33</v>
      </c>
      <c r="O253" s="20">
        <v>3.7575757575757578</v>
      </c>
      <c r="P253" s="20">
        <v>1.4796600756234317</v>
      </c>
      <c r="Q253" s="11">
        <v>29</v>
      </c>
      <c r="R253" s="20">
        <v>4.6896551724137918</v>
      </c>
      <c r="S253" s="21">
        <v>1.7341825632157579</v>
      </c>
    </row>
    <row r="254" spans="1:19" ht="15" customHeight="1" thickBot="1">
      <c r="A254" s="4" t="s">
        <v>9</v>
      </c>
      <c r="B254" s="13">
        <v>140</v>
      </c>
      <c r="C254" s="22">
        <v>4.0857142857142872</v>
      </c>
      <c r="D254" s="22">
        <v>1.5195877625658132</v>
      </c>
      <c r="E254" s="15">
        <v>129</v>
      </c>
      <c r="F254" s="22">
        <v>4.7286821705426361</v>
      </c>
      <c r="G254" s="22">
        <v>1.5650076776194271</v>
      </c>
      <c r="H254" s="15">
        <v>139</v>
      </c>
      <c r="I254" s="22">
        <v>3.7697841726618697</v>
      </c>
      <c r="J254" s="22">
        <v>1.699601601921735</v>
      </c>
      <c r="K254" s="15">
        <v>129</v>
      </c>
      <c r="L254" s="22">
        <v>4.5271317829457374</v>
      </c>
      <c r="M254" s="22">
        <v>1.8331901811623579</v>
      </c>
      <c r="N254" s="15">
        <v>138</v>
      </c>
      <c r="O254" s="22">
        <v>4.0072463768115965</v>
      </c>
      <c r="P254" s="22">
        <v>1.4920537788569741</v>
      </c>
      <c r="Q254" s="15">
        <v>129</v>
      </c>
      <c r="R254" s="22">
        <v>4.511627906976746</v>
      </c>
      <c r="S254" s="23">
        <v>1.7325752106229373</v>
      </c>
    </row>
    <row r="255" spans="1:19" ht="15.75" thickTop="1"/>
    <row r="257" spans="1:19" ht="18">
      <c r="A257" s="1"/>
    </row>
    <row r="259" spans="1:19" ht="18" customHeight="1" thickBot="1">
      <c r="A259" s="291" t="s">
        <v>165</v>
      </c>
      <c r="B259" s="291"/>
      <c r="C259" s="291"/>
      <c r="D259" s="291"/>
      <c r="E259" s="291"/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</row>
    <row r="260" spans="1:19" ht="15" customHeight="1" thickTop="1">
      <c r="A260" s="282" t="s">
        <v>448</v>
      </c>
      <c r="B260" s="285" t="s">
        <v>466</v>
      </c>
      <c r="C260" s="286"/>
      <c r="D260" s="286"/>
      <c r="E260" s="286" t="s">
        <v>467</v>
      </c>
      <c r="F260" s="286"/>
      <c r="G260" s="286"/>
      <c r="H260" s="286" t="s">
        <v>468</v>
      </c>
      <c r="I260" s="286"/>
      <c r="J260" s="286"/>
      <c r="K260" s="286" t="s">
        <v>469</v>
      </c>
      <c r="L260" s="286"/>
      <c r="M260" s="286"/>
      <c r="N260" s="286" t="s">
        <v>470</v>
      </c>
      <c r="O260" s="286"/>
      <c r="P260" s="286"/>
      <c r="Q260" s="375" t="s">
        <v>471</v>
      </c>
      <c r="R260" s="376"/>
      <c r="S260" s="377"/>
    </row>
    <row r="261" spans="1:19" ht="15" customHeight="1" thickBot="1">
      <c r="A261" s="284"/>
      <c r="B261" s="56" t="s">
        <v>4</v>
      </c>
      <c r="C261" s="57" t="s">
        <v>148</v>
      </c>
      <c r="D261" s="57" t="s">
        <v>149</v>
      </c>
      <c r="E261" s="57" t="s">
        <v>4</v>
      </c>
      <c r="F261" s="57" t="s">
        <v>148</v>
      </c>
      <c r="G261" s="57" t="s">
        <v>149</v>
      </c>
      <c r="H261" s="57" t="s">
        <v>4</v>
      </c>
      <c r="I261" s="57" t="s">
        <v>148</v>
      </c>
      <c r="J261" s="57" t="s">
        <v>149</v>
      </c>
      <c r="K261" s="57" t="s">
        <v>4</v>
      </c>
      <c r="L261" s="57" t="s">
        <v>148</v>
      </c>
      <c r="M261" s="57" t="s">
        <v>149</v>
      </c>
      <c r="N261" s="57" t="s">
        <v>4</v>
      </c>
      <c r="O261" s="57" t="s">
        <v>148</v>
      </c>
      <c r="P261" s="57" t="s">
        <v>149</v>
      </c>
      <c r="Q261" s="57" t="s">
        <v>4</v>
      </c>
      <c r="R261" s="57" t="s">
        <v>148</v>
      </c>
      <c r="S261" s="58" t="s">
        <v>149</v>
      </c>
    </row>
    <row r="262" spans="1:19" ht="15.75" thickTop="1">
      <c r="A262" s="2" t="s">
        <v>6</v>
      </c>
      <c r="B262" s="5">
        <v>92</v>
      </c>
      <c r="C262" s="18">
        <v>4.9891304347826093</v>
      </c>
      <c r="D262" s="18">
        <v>1.544181316699488</v>
      </c>
      <c r="E262" s="7">
        <v>85</v>
      </c>
      <c r="F262" s="18">
        <v>4.9764705882352951</v>
      </c>
      <c r="G262" s="24">
        <v>1.618174092907801</v>
      </c>
      <c r="H262" s="7">
        <v>92</v>
      </c>
      <c r="I262" s="18">
        <v>3.4673913043478266</v>
      </c>
      <c r="J262" s="18">
        <v>1.5650796908160531</v>
      </c>
      <c r="K262" s="7">
        <v>85</v>
      </c>
      <c r="L262" s="18">
        <v>4.0705882352941192</v>
      </c>
      <c r="M262" s="24">
        <v>1.8178233667540653</v>
      </c>
      <c r="N262" s="7">
        <v>92</v>
      </c>
      <c r="O262" s="18">
        <v>4.1847826086956532</v>
      </c>
      <c r="P262" s="18">
        <v>1.6369990489574591</v>
      </c>
      <c r="Q262" s="7">
        <v>85</v>
      </c>
      <c r="R262" s="18">
        <v>4.8235294117647047</v>
      </c>
      <c r="S262" s="19">
        <v>1.7739951588235554</v>
      </c>
    </row>
    <row r="263" spans="1:19" ht="13.5" customHeight="1">
      <c r="A263" s="3" t="s">
        <v>7</v>
      </c>
      <c r="B263" s="9">
        <v>15</v>
      </c>
      <c r="C263" s="20">
        <v>4.9333333333333336</v>
      </c>
      <c r="D263" s="20">
        <v>1.5796322658258459</v>
      </c>
      <c r="E263" s="11">
        <v>15</v>
      </c>
      <c r="F263" s="20">
        <v>5.5333333333333332</v>
      </c>
      <c r="G263" s="20">
        <v>0.8338093878327919</v>
      </c>
      <c r="H263" s="11">
        <v>13</v>
      </c>
      <c r="I263" s="20">
        <v>3.9230769230769229</v>
      </c>
      <c r="J263" s="20">
        <v>1.3821202589704016</v>
      </c>
      <c r="K263" s="11">
        <v>15</v>
      </c>
      <c r="L263" s="20">
        <v>5.1333333333333329</v>
      </c>
      <c r="M263" s="20">
        <v>1.1872336794093272</v>
      </c>
      <c r="N263" s="11">
        <v>14</v>
      </c>
      <c r="O263" s="20">
        <v>4.4285714285714279</v>
      </c>
      <c r="P263" s="20">
        <v>1.1578684470436789</v>
      </c>
      <c r="Q263" s="11">
        <v>15</v>
      </c>
      <c r="R263" s="20">
        <v>5.8</v>
      </c>
      <c r="S263" s="25">
        <v>0.77459666924148352</v>
      </c>
    </row>
    <row r="264" spans="1:19">
      <c r="A264" s="3" t="s">
        <v>8</v>
      </c>
      <c r="B264" s="9">
        <v>33</v>
      </c>
      <c r="C264" s="20">
        <v>4.6969696969696964</v>
      </c>
      <c r="D264" s="20">
        <v>1.3803271461153803</v>
      </c>
      <c r="E264" s="11">
        <v>29</v>
      </c>
      <c r="F264" s="20">
        <v>5.1724137931034475</v>
      </c>
      <c r="G264" s="20">
        <v>1.4655317298617343</v>
      </c>
      <c r="H264" s="11">
        <v>33</v>
      </c>
      <c r="I264" s="20">
        <v>3.2727272727272729</v>
      </c>
      <c r="J264" s="20">
        <v>1.5865199193661119</v>
      </c>
      <c r="K264" s="11">
        <v>29</v>
      </c>
      <c r="L264" s="20">
        <v>4.7931034482758639</v>
      </c>
      <c r="M264" s="20">
        <v>1.7192047651837583</v>
      </c>
      <c r="N264" s="11">
        <v>33</v>
      </c>
      <c r="O264" s="20">
        <v>4.1212121212121211</v>
      </c>
      <c r="P264" s="20">
        <v>1.5763402186230246</v>
      </c>
      <c r="Q264" s="11">
        <v>29</v>
      </c>
      <c r="R264" s="20">
        <v>5.1379310344827598</v>
      </c>
      <c r="S264" s="21">
        <v>1.7469184691710815</v>
      </c>
    </row>
    <row r="265" spans="1:19" ht="15" customHeight="1" thickBot="1">
      <c r="A265" s="4" t="s">
        <v>9</v>
      </c>
      <c r="B265" s="13">
        <v>140</v>
      </c>
      <c r="C265" s="22">
        <v>4.9142857142857128</v>
      </c>
      <c r="D265" s="22">
        <v>1.5053177407158504</v>
      </c>
      <c r="E265" s="15">
        <v>129</v>
      </c>
      <c r="F265" s="22">
        <v>5.0852713178294602</v>
      </c>
      <c r="G265" s="22">
        <v>1.5157042904617086</v>
      </c>
      <c r="H265" s="15">
        <v>138</v>
      </c>
      <c r="I265" s="22">
        <v>3.4637681159420293</v>
      </c>
      <c r="J265" s="22">
        <v>1.5527673449648289</v>
      </c>
      <c r="K265" s="15">
        <v>129</v>
      </c>
      <c r="L265" s="22">
        <v>4.3565891472868215</v>
      </c>
      <c r="M265" s="22">
        <v>1.7712921202313852</v>
      </c>
      <c r="N265" s="15">
        <v>139</v>
      </c>
      <c r="O265" s="22">
        <v>4.1942446043165491</v>
      </c>
      <c r="P265" s="22">
        <v>1.5736862376337211</v>
      </c>
      <c r="Q265" s="15">
        <v>129</v>
      </c>
      <c r="R265" s="22">
        <v>5.0077519379844935</v>
      </c>
      <c r="S265" s="23">
        <v>1.7024620224793552</v>
      </c>
    </row>
    <row r="266" spans="1:19" ht="15.75" thickTop="1"/>
    <row r="268" spans="1:19" ht="18">
      <c r="A268" s="1"/>
    </row>
    <row r="270" spans="1:19" ht="18" customHeight="1" thickBot="1">
      <c r="A270" s="291" t="s">
        <v>171</v>
      </c>
      <c r="B270" s="291"/>
      <c r="C270" s="291"/>
      <c r="D270" s="291"/>
      <c r="E270" s="291"/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</row>
    <row r="271" spans="1:19" ht="15" customHeight="1" thickTop="1">
      <c r="A271" s="282" t="s">
        <v>448</v>
      </c>
      <c r="B271" s="285" t="s">
        <v>472</v>
      </c>
      <c r="C271" s="286"/>
      <c r="D271" s="286"/>
      <c r="E271" s="286" t="s">
        <v>473</v>
      </c>
      <c r="F271" s="286"/>
      <c r="G271" s="286"/>
      <c r="H271" s="286" t="s">
        <v>474</v>
      </c>
      <c r="I271" s="286"/>
      <c r="J271" s="286"/>
      <c r="K271" s="286" t="s">
        <v>475</v>
      </c>
      <c r="L271" s="286"/>
      <c r="M271" s="286"/>
      <c r="N271" s="286" t="s">
        <v>476</v>
      </c>
      <c r="O271" s="286"/>
      <c r="P271" s="286"/>
      <c r="Q271" s="375" t="s">
        <v>477</v>
      </c>
      <c r="R271" s="376"/>
      <c r="S271" s="377"/>
    </row>
    <row r="272" spans="1:19" ht="15" customHeight="1" thickBot="1">
      <c r="A272" s="284"/>
      <c r="B272" s="56" t="s">
        <v>4</v>
      </c>
      <c r="C272" s="57" t="s">
        <v>148</v>
      </c>
      <c r="D272" s="57" t="s">
        <v>149</v>
      </c>
      <c r="E272" s="57" t="s">
        <v>4</v>
      </c>
      <c r="F272" s="57" t="s">
        <v>148</v>
      </c>
      <c r="G272" s="57" t="s">
        <v>149</v>
      </c>
      <c r="H272" s="57" t="s">
        <v>4</v>
      </c>
      <c r="I272" s="57" t="s">
        <v>148</v>
      </c>
      <c r="J272" s="57" t="s">
        <v>149</v>
      </c>
      <c r="K272" s="57" t="s">
        <v>4</v>
      </c>
      <c r="L272" s="57" t="s">
        <v>148</v>
      </c>
      <c r="M272" s="57" t="s">
        <v>149</v>
      </c>
      <c r="N272" s="57" t="s">
        <v>4</v>
      </c>
      <c r="O272" s="57" t="s">
        <v>148</v>
      </c>
      <c r="P272" s="57" t="s">
        <v>149</v>
      </c>
      <c r="Q272" s="57" t="s">
        <v>4</v>
      </c>
      <c r="R272" s="57" t="s">
        <v>148</v>
      </c>
      <c r="S272" s="58" t="s">
        <v>149</v>
      </c>
    </row>
    <row r="273" spans="1:19" ht="15.75" thickTop="1">
      <c r="A273" s="2" t="s">
        <v>6</v>
      </c>
      <c r="B273" s="5">
        <v>92</v>
      </c>
      <c r="C273" s="18">
        <v>4.1086956521739131</v>
      </c>
      <c r="D273" s="18">
        <v>1.5651178499961251</v>
      </c>
      <c r="E273" s="7">
        <v>85</v>
      </c>
      <c r="F273" s="18">
        <v>4.8000000000000007</v>
      </c>
      <c r="G273" s="24">
        <v>1.5644868320376009</v>
      </c>
      <c r="H273" s="7">
        <v>92</v>
      </c>
      <c r="I273" s="18">
        <v>4.1521739130434758</v>
      </c>
      <c r="J273" s="18">
        <v>1.6963748199797837</v>
      </c>
      <c r="K273" s="7">
        <v>85</v>
      </c>
      <c r="L273" s="18">
        <v>4.1764705882352944</v>
      </c>
      <c r="M273" s="24">
        <v>1.7940143240671134</v>
      </c>
      <c r="N273" s="7">
        <v>92</v>
      </c>
      <c r="O273" s="18">
        <v>4.4239130434782616</v>
      </c>
      <c r="P273" s="18">
        <v>1.6656431002499952</v>
      </c>
      <c r="Q273" s="7">
        <v>85</v>
      </c>
      <c r="R273" s="18">
        <v>4.7882352941176478</v>
      </c>
      <c r="S273" s="19">
        <v>1.6336791493513074</v>
      </c>
    </row>
    <row r="274" spans="1:19" ht="13.5" customHeight="1">
      <c r="A274" s="3" t="s">
        <v>7</v>
      </c>
      <c r="B274" s="9">
        <v>15</v>
      </c>
      <c r="C274" s="20">
        <v>4.5333333333333332</v>
      </c>
      <c r="D274" s="20">
        <v>1.5522640914238175</v>
      </c>
      <c r="E274" s="11">
        <v>15</v>
      </c>
      <c r="F274" s="20">
        <v>5.666666666666667</v>
      </c>
      <c r="G274" s="20">
        <v>1.0465362369445672</v>
      </c>
      <c r="H274" s="11">
        <v>14</v>
      </c>
      <c r="I274" s="20">
        <v>3.7857142857142856</v>
      </c>
      <c r="J274" s="20">
        <v>1.6256866681058633</v>
      </c>
      <c r="K274" s="11">
        <v>15</v>
      </c>
      <c r="L274" s="20">
        <v>4.2</v>
      </c>
      <c r="M274" s="20">
        <v>1.4242792663559449</v>
      </c>
      <c r="N274" s="11">
        <v>14</v>
      </c>
      <c r="O274" s="20">
        <v>4.5</v>
      </c>
      <c r="P274" s="20">
        <v>1.5566235649883127</v>
      </c>
      <c r="Q274" s="11">
        <v>15</v>
      </c>
      <c r="R274" s="20">
        <v>4.6666666666666661</v>
      </c>
      <c r="S274" s="25">
        <v>1.3972762620115438</v>
      </c>
    </row>
    <row r="275" spans="1:19" ht="12.75" customHeight="1">
      <c r="A275" s="3" t="s">
        <v>8</v>
      </c>
      <c r="B275" s="9">
        <v>33</v>
      </c>
      <c r="C275" s="20">
        <v>3.606060606060606</v>
      </c>
      <c r="D275" s="20">
        <v>1.4777388541999299</v>
      </c>
      <c r="E275" s="11">
        <v>29</v>
      </c>
      <c r="F275" s="20">
        <v>5.3103448275862073</v>
      </c>
      <c r="G275" s="20">
        <v>1.6058697749164306</v>
      </c>
      <c r="H275" s="11">
        <v>33</v>
      </c>
      <c r="I275" s="20">
        <v>2.9393939393939394</v>
      </c>
      <c r="J275" s="20">
        <v>1.712808255822035</v>
      </c>
      <c r="K275" s="11">
        <v>29</v>
      </c>
      <c r="L275" s="20">
        <v>4.3793103448275863</v>
      </c>
      <c r="M275" s="20">
        <v>2.0073755628298122</v>
      </c>
      <c r="N275" s="11">
        <v>33</v>
      </c>
      <c r="O275" s="20">
        <v>3.7272727272727271</v>
      </c>
      <c r="P275" s="20">
        <v>1.4635728388247216</v>
      </c>
      <c r="Q275" s="11">
        <v>29</v>
      </c>
      <c r="R275" s="20">
        <v>4.3103448275862073</v>
      </c>
      <c r="S275" s="21">
        <v>1.627957709960157</v>
      </c>
    </row>
    <row r="276" spans="1:19" ht="15" customHeight="1" thickBot="1">
      <c r="A276" s="4" t="s">
        <v>9</v>
      </c>
      <c r="B276" s="13">
        <v>140</v>
      </c>
      <c r="C276" s="22">
        <v>4.0357142857142865</v>
      </c>
      <c r="D276" s="22">
        <v>1.5566553070985856</v>
      </c>
      <c r="E276" s="15">
        <v>129</v>
      </c>
      <c r="F276" s="22">
        <v>5.0155038759689923</v>
      </c>
      <c r="G276" s="22">
        <v>1.5460862692417863</v>
      </c>
      <c r="H276" s="15">
        <v>139</v>
      </c>
      <c r="I276" s="22">
        <v>3.8273381294964013</v>
      </c>
      <c r="J276" s="22">
        <v>1.756676941726502</v>
      </c>
      <c r="K276" s="15">
        <v>129</v>
      </c>
      <c r="L276" s="22">
        <v>4.224806201550388</v>
      </c>
      <c r="M276" s="22">
        <v>1.7951336565730251</v>
      </c>
      <c r="N276" s="15">
        <v>139</v>
      </c>
      <c r="O276" s="22">
        <v>4.2661870503597124</v>
      </c>
      <c r="P276" s="22">
        <v>1.6266598638267051</v>
      </c>
      <c r="Q276" s="15">
        <v>129</v>
      </c>
      <c r="R276" s="22">
        <v>4.6666666666666679</v>
      </c>
      <c r="S276" s="23">
        <v>1.6072751268321597</v>
      </c>
    </row>
    <row r="277" spans="1:19" ht="15.75" thickTop="1"/>
    <row r="278" spans="1:19" ht="32.25" thickBot="1">
      <c r="A278" s="55" t="s">
        <v>268</v>
      </c>
      <c r="B278" s="55"/>
      <c r="C278" s="55"/>
    </row>
    <row r="279" spans="1:19">
      <c r="A279" s="374" t="s">
        <v>445</v>
      </c>
    </row>
    <row r="281" spans="1:19" ht="18" customHeight="1" thickBot="1">
      <c r="A281" s="292" t="s">
        <v>175</v>
      </c>
      <c r="B281" s="381"/>
      <c r="C281" s="381"/>
      <c r="D281" s="381"/>
      <c r="E281" s="381"/>
    </row>
    <row r="282" spans="1:19" ht="15" customHeight="1" thickTop="1" thickBot="1">
      <c r="A282" s="385" t="s">
        <v>448</v>
      </c>
      <c r="B282" s="387" t="s">
        <v>372</v>
      </c>
      <c r="C282" s="388"/>
      <c r="D282" s="388" t="s">
        <v>478</v>
      </c>
      <c r="E282" s="389"/>
    </row>
    <row r="283" spans="1:19" ht="15" customHeight="1" thickBot="1">
      <c r="A283" s="386"/>
      <c r="B283" s="390" t="s">
        <v>4</v>
      </c>
      <c r="C283" s="391" t="s">
        <v>5</v>
      </c>
      <c r="D283" s="391" t="s">
        <v>4</v>
      </c>
      <c r="E283" s="392" t="s">
        <v>5</v>
      </c>
    </row>
    <row r="284" spans="1:19" ht="15" customHeight="1" thickTop="1">
      <c r="A284" s="97" t="s">
        <v>6</v>
      </c>
      <c r="B284" s="98">
        <v>18</v>
      </c>
      <c r="C284" s="393">
        <v>0.75</v>
      </c>
      <c r="D284" s="100">
        <v>6</v>
      </c>
      <c r="E284" s="396">
        <v>0.25</v>
      </c>
    </row>
    <row r="285" spans="1:19">
      <c r="A285" s="102" t="s">
        <v>8</v>
      </c>
      <c r="B285" s="103">
        <v>8</v>
      </c>
      <c r="C285" s="394">
        <v>0.72727272727272729</v>
      </c>
      <c r="D285" s="105">
        <v>3</v>
      </c>
      <c r="E285" s="397">
        <v>0.27272727272727271</v>
      </c>
    </row>
    <row r="286" spans="1:19" ht="14.25" customHeight="1" thickBot="1">
      <c r="A286" s="107" t="s">
        <v>9</v>
      </c>
      <c r="B286" s="108">
        <v>26</v>
      </c>
      <c r="C286" s="395">
        <v>0.74285714285714288</v>
      </c>
      <c r="D286" s="110">
        <v>9</v>
      </c>
      <c r="E286" s="398">
        <v>0.25714285714285712</v>
      </c>
    </row>
    <row r="287" spans="1:19" ht="15.75" thickTop="1"/>
    <row r="289" spans="1:9" ht="23.25">
      <c r="A289" s="59" t="s">
        <v>270</v>
      </c>
      <c r="C289" s="59"/>
    </row>
    <row r="290" spans="1:9">
      <c r="A290" s="374" t="s">
        <v>446</v>
      </c>
    </row>
    <row r="291" spans="1:9" ht="18" customHeight="1">
      <c r="A291" s="281" t="s">
        <v>178</v>
      </c>
      <c r="B291" s="281"/>
      <c r="C291" s="281"/>
      <c r="D291" s="281"/>
      <c r="E291" s="281"/>
      <c r="F291" s="281"/>
      <c r="G291" s="281"/>
      <c r="H291" s="281"/>
      <c r="I291" s="281"/>
    </row>
    <row r="292" spans="1:9" ht="15" customHeight="1">
      <c r="A292" s="282"/>
      <c r="B292" s="285" t="s">
        <v>179</v>
      </c>
      <c r="C292" s="286"/>
      <c r="D292" s="286"/>
      <c r="E292" s="286"/>
      <c r="F292" s="286"/>
      <c r="G292" s="286"/>
      <c r="H292" s="286"/>
      <c r="I292" s="287"/>
    </row>
    <row r="293" spans="1:9" ht="26.25" customHeight="1">
      <c r="A293" s="283"/>
      <c r="B293" s="288" t="s">
        <v>69</v>
      </c>
      <c r="C293" s="289"/>
      <c r="D293" s="289" t="s">
        <v>70</v>
      </c>
      <c r="E293" s="289"/>
      <c r="F293" s="289" t="s">
        <v>180</v>
      </c>
      <c r="G293" s="289"/>
      <c r="H293" s="289" t="s">
        <v>181</v>
      </c>
      <c r="I293" s="290"/>
    </row>
    <row r="294" spans="1:9" ht="15" customHeight="1">
      <c r="A294" s="284"/>
      <c r="B294" s="56" t="s">
        <v>4</v>
      </c>
      <c r="C294" s="57" t="s">
        <v>5</v>
      </c>
      <c r="D294" s="57" t="s">
        <v>4</v>
      </c>
      <c r="E294" s="57" t="s">
        <v>5</v>
      </c>
      <c r="F294" s="57" t="s">
        <v>4</v>
      </c>
      <c r="G294" s="57" t="s">
        <v>5</v>
      </c>
      <c r="H294" s="57" t="s">
        <v>4</v>
      </c>
      <c r="I294" s="58" t="s">
        <v>5</v>
      </c>
    </row>
    <row r="295" spans="1:9">
      <c r="A295" s="2" t="s">
        <v>6</v>
      </c>
      <c r="B295" s="5">
        <v>7</v>
      </c>
      <c r="C295" s="6">
        <v>0.38888888888888884</v>
      </c>
      <c r="D295" s="7">
        <v>3</v>
      </c>
      <c r="E295" s="6">
        <v>0.16666666666666669</v>
      </c>
      <c r="F295" s="7">
        <v>3</v>
      </c>
      <c r="G295" s="6">
        <v>0.16666666666666669</v>
      </c>
      <c r="H295" s="7">
        <v>5</v>
      </c>
      <c r="I295" s="8">
        <v>0.27777777777777779</v>
      </c>
    </row>
    <row r="296" spans="1:9">
      <c r="A296" s="3" t="s">
        <v>8</v>
      </c>
      <c r="B296" s="9">
        <v>2</v>
      </c>
      <c r="C296" s="10">
        <v>0.25</v>
      </c>
      <c r="D296" s="11">
        <v>1</v>
      </c>
      <c r="E296" s="10">
        <v>0.125</v>
      </c>
      <c r="F296" s="11">
        <v>2</v>
      </c>
      <c r="G296" s="10">
        <v>0.25</v>
      </c>
      <c r="H296" s="11">
        <v>3</v>
      </c>
      <c r="I296" s="12">
        <v>0.375</v>
      </c>
    </row>
    <row r="297" spans="1:9" ht="15" customHeight="1">
      <c r="A297" s="4" t="s">
        <v>9</v>
      </c>
      <c r="B297" s="13">
        <v>9</v>
      </c>
      <c r="C297" s="14">
        <v>0.34615384615384615</v>
      </c>
      <c r="D297" s="15">
        <v>4</v>
      </c>
      <c r="E297" s="14">
        <v>0.15384615384615385</v>
      </c>
      <c r="F297" s="15">
        <v>5</v>
      </c>
      <c r="G297" s="14">
        <v>0.19230769230769229</v>
      </c>
      <c r="H297" s="15">
        <v>8</v>
      </c>
      <c r="I297" s="16">
        <v>0.30769230769230771</v>
      </c>
    </row>
    <row r="300" spans="1:9" ht="18">
      <c r="A300" s="1"/>
    </row>
    <row r="302" spans="1:9" ht="18" customHeight="1">
      <c r="A302" s="281" t="s">
        <v>182</v>
      </c>
      <c r="B302" s="281"/>
      <c r="C302" s="281"/>
      <c r="D302" s="281"/>
      <c r="E302" s="281"/>
      <c r="F302" s="281"/>
      <c r="G302" s="281"/>
      <c r="H302" s="281"/>
      <c r="I302" s="281"/>
    </row>
    <row r="303" spans="1:9" ht="15" customHeight="1">
      <c r="A303" s="282"/>
      <c r="B303" s="285" t="s">
        <v>183</v>
      </c>
      <c r="C303" s="286"/>
      <c r="D303" s="286"/>
      <c r="E303" s="286"/>
      <c r="F303" s="286"/>
      <c r="G303" s="286"/>
      <c r="H303" s="286"/>
      <c r="I303" s="287"/>
    </row>
    <row r="304" spans="1:9" ht="15" customHeight="1">
      <c r="A304" s="283"/>
      <c r="B304" s="288" t="s">
        <v>184</v>
      </c>
      <c r="C304" s="289"/>
      <c r="D304" s="289" t="s">
        <v>185</v>
      </c>
      <c r="E304" s="289"/>
      <c r="F304" s="289" t="s">
        <v>186</v>
      </c>
      <c r="G304" s="289"/>
      <c r="H304" s="289" t="s">
        <v>187</v>
      </c>
      <c r="I304" s="290"/>
    </row>
    <row r="305" spans="1:25" ht="15" customHeight="1">
      <c r="A305" s="284"/>
      <c r="B305" s="56" t="s">
        <v>4</v>
      </c>
      <c r="C305" s="57" t="s">
        <v>5</v>
      </c>
      <c r="D305" s="57" t="s">
        <v>4</v>
      </c>
      <c r="E305" s="57" t="s">
        <v>5</v>
      </c>
      <c r="F305" s="57" t="s">
        <v>4</v>
      </c>
      <c r="G305" s="57" t="s">
        <v>5</v>
      </c>
      <c r="H305" s="57" t="s">
        <v>4</v>
      </c>
      <c r="I305" s="58" t="s">
        <v>5</v>
      </c>
    </row>
    <row r="306" spans="1:25">
      <c r="A306" s="2" t="s">
        <v>6</v>
      </c>
      <c r="B306" s="5">
        <v>14</v>
      </c>
      <c r="C306" s="6">
        <v>0.77777777777777768</v>
      </c>
      <c r="D306" s="7">
        <v>4</v>
      </c>
      <c r="E306" s="6">
        <v>0.22222222222222221</v>
      </c>
      <c r="F306" s="7">
        <v>0</v>
      </c>
      <c r="G306" s="6">
        <v>0</v>
      </c>
      <c r="H306" s="7">
        <v>0</v>
      </c>
      <c r="I306" s="8">
        <v>0</v>
      </c>
    </row>
    <row r="307" spans="1:25">
      <c r="A307" s="3" t="s">
        <v>8</v>
      </c>
      <c r="B307" s="9">
        <v>6</v>
      </c>
      <c r="C307" s="10">
        <v>0.75</v>
      </c>
      <c r="D307" s="11">
        <v>2</v>
      </c>
      <c r="E307" s="10">
        <v>0.25</v>
      </c>
      <c r="F307" s="11">
        <v>0</v>
      </c>
      <c r="G307" s="10">
        <v>0</v>
      </c>
      <c r="H307" s="11">
        <v>0</v>
      </c>
      <c r="I307" s="12">
        <v>0</v>
      </c>
    </row>
    <row r="308" spans="1:25" ht="15" customHeight="1">
      <c r="A308" s="4" t="s">
        <v>9</v>
      </c>
      <c r="B308" s="13">
        <v>20</v>
      </c>
      <c r="C308" s="14">
        <v>0.76923076923076916</v>
      </c>
      <c r="D308" s="15">
        <v>6</v>
      </c>
      <c r="E308" s="14">
        <v>0.23076923076923075</v>
      </c>
      <c r="F308" s="15">
        <v>0</v>
      </c>
      <c r="G308" s="14">
        <v>0</v>
      </c>
      <c r="H308" s="15">
        <v>0</v>
      </c>
      <c r="I308" s="16">
        <v>0</v>
      </c>
    </row>
    <row r="311" spans="1:25" ht="18">
      <c r="A311" s="1"/>
    </row>
    <row r="314" spans="1:25" ht="18" customHeight="1" thickBot="1">
      <c r="A314" s="291" t="s">
        <v>188</v>
      </c>
      <c r="B314" s="291"/>
      <c r="C314" s="291"/>
      <c r="D314" s="291"/>
      <c r="E314" s="291"/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  <c r="X314" s="291"/>
      <c r="Y314" s="291"/>
    </row>
    <row r="315" spans="1:25" ht="42.75" customHeight="1" thickTop="1">
      <c r="A315" s="282"/>
      <c r="B315" s="303" t="s">
        <v>189</v>
      </c>
      <c r="C315" s="379"/>
      <c r="D315" s="375" t="s">
        <v>190</v>
      </c>
      <c r="E315" s="378"/>
      <c r="F315" s="375" t="s">
        <v>191</v>
      </c>
      <c r="G315" s="378"/>
      <c r="H315" s="375" t="s">
        <v>192</v>
      </c>
      <c r="I315" s="378"/>
      <c r="J315" s="375" t="s">
        <v>193</v>
      </c>
      <c r="K315" s="378"/>
      <c r="L315" s="375" t="s">
        <v>194</v>
      </c>
      <c r="M315" s="378"/>
      <c r="N315" s="375" t="s">
        <v>195</v>
      </c>
      <c r="O315" s="378"/>
      <c r="P315" s="375" t="s">
        <v>196</v>
      </c>
      <c r="Q315" s="378"/>
      <c r="R315" s="375" t="s">
        <v>197</v>
      </c>
      <c r="S315" s="378"/>
      <c r="T315" s="375" t="s">
        <v>45</v>
      </c>
      <c r="U315" s="378"/>
      <c r="V315" s="375" t="s">
        <v>198</v>
      </c>
      <c r="W315" s="378"/>
      <c r="X315" s="375" t="s">
        <v>46</v>
      </c>
      <c r="Y315" s="377"/>
    </row>
    <row r="316" spans="1:25" ht="15" customHeight="1">
      <c r="A316" s="403"/>
      <c r="B316" s="401" t="s">
        <v>112</v>
      </c>
      <c r="C316" s="402"/>
      <c r="D316" s="399" t="s">
        <v>26</v>
      </c>
      <c r="E316" s="384"/>
      <c r="F316" s="399" t="s">
        <v>26</v>
      </c>
      <c r="G316" s="384"/>
      <c r="H316" s="399" t="s">
        <v>26</v>
      </c>
      <c r="I316" s="384"/>
      <c r="J316" s="399" t="s">
        <v>26</v>
      </c>
      <c r="K316" s="384"/>
      <c r="L316" s="399" t="s">
        <v>26</v>
      </c>
      <c r="M316" s="384"/>
      <c r="N316" s="399" t="s">
        <v>26</v>
      </c>
      <c r="O316" s="384"/>
      <c r="P316" s="399" t="s">
        <v>26</v>
      </c>
      <c r="Q316" s="384"/>
      <c r="R316" s="399" t="s">
        <v>26</v>
      </c>
      <c r="S316" s="384"/>
      <c r="T316" s="399" t="s">
        <v>26</v>
      </c>
      <c r="U316" s="384"/>
      <c r="V316" s="399" t="s">
        <v>26</v>
      </c>
      <c r="W316" s="384"/>
      <c r="X316" s="399" t="s">
        <v>26</v>
      </c>
      <c r="Y316" s="400"/>
    </row>
    <row r="317" spans="1:25" ht="15" customHeight="1" thickBot="1">
      <c r="A317" s="380"/>
      <c r="B317" s="56" t="s">
        <v>4</v>
      </c>
      <c r="C317" s="57" t="s">
        <v>5</v>
      </c>
      <c r="D317" s="57" t="s">
        <v>4</v>
      </c>
      <c r="E317" s="57" t="s">
        <v>5</v>
      </c>
      <c r="F317" s="57" t="s">
        <v>4</v>
      </c>
      <c r="G317" s="57" t="s">
        <v>5</v>
      </c>
      <c r="H317" s="57" t="s">
        <v>4</v>
      </c>
      <c r="I317" s="57" t="s">
        <v>5</v>
      </c>
      <c r="J317" s="57" t="s">
        <v>4</v>
      </c>
      <c r="K317" s="57" t="s">
        <v>5</v>
      </c>
      <c r="L317" s="57" t="s">
        <v>4</v>
      </c>
      <c r="M317" s="57" t="s">
        <v>5</v>
      </c>
      <c r="N317" s="57" t="s">
        <v>4</v>
      </c>
      <c r="O317" s="57" t="s">
        <v>5</v>
      </c>
      <c r="P317" s="57" t="s">
        <v>4</v>
      </c>
      <c r="Q317" s="57" t="s">
        <v>5</v>
      </c>
      <c r="R317" s="57" t="s">
        <v>4</v>
      </c>
      <c r="S317" s="57" t="s">
        <v>5</v>
      </c>
      <c r="T317" s="57" t="s">
        <v>4</v>
      </c>
      <c r="U317" s="57" t="s">
        <v>5</v>
      </c>
      <c r="V317" s="57" t="s">
        <v>4</v>
      </c>
      <c r="W317" s="57" t="s">
        <v>5</v>
      </c>
      <c r="X317" s="57" t="s">
        <v>4</v>
      </c>
      <c r="Y317" s="58" t="s">
        <v>5</v>
      </c>
    </row>
    <row r="318" spans="1:25" ht="15.75" thickTop="1">
      <c r="A318" s="2" t="s">
        <v>6</v>
      </c>
      <c r="B318" s="5">
        <v>13</v>
      </c>
      <c r="C318" s="6">
        <v>0.14942528735632185</v>
      </c>
      <c r="D318" s="7">
        <v>18</v>
      </c>
      <c r="E318" s="6">
        <v>0.19565217391304349</v>
      </c>
      <c r="F318" s="7">
        <v>2</v>
      </c>
      <c r="G318" s="6">
        <v>2.6315789473684213E-2</v>
      </c>
      <c r="H318" s="7">
        <v>1</v>
      </c>
      <c r="I318" s="6">
        <v>1.3333333333333332E-2</v>
      </c>
      <c r="J318" s="7">
        <v>10</v>
      </c>
      <c r="K318" s="6">
        <v>0.11904761904761905</v>
      </c>
      <c r="L318" s="7">
        <v>5</v>
      </c>
      <c r="M318" s="6">
        <v>6.3291139240506333E-2</v>
      </c>
      <c r="N318" s="7">
        <v>8</v>
      </c>
      <c r="O318" s="6">
        <v>9.7560975609756101E-2</v>
      </c>
      <c r="P318" s="7">
        <v>7</v>
      </c>
      <c r="Q318" s="6">
        <v>8.6419753086419748E-2</v>
      </c>
      <c r="R318" s="7">
        <v>6</v>
      </c>
      <c r="S318" s="6">
        <v>7.4999999999999997E-2</v>
      </c>
      <c r="T318" s="7">
        <v>17</v>
      </c>
      <c r="U318" s="6">
        <v>0.18681318681318682</v>
      </c>
      <c r="V318" s="7">
        <v>6</v>
      </c>
      <c r="W318" s="6">
        <v>7.4999999999999997E-2</v>
      </c>
      <c r="X318" s="7">
        <v>0</v>
      </c>
      <c r="Y318" s="8">
        <v>0</v>
      </c>
    </row>
    <row r="319" spans="1:25">
      <c r="A319" s="3" t="s">
        <v>8</v>
      </c>
      <c r="B319" s="9">
        <v>8</v>
      </c>
      <c r="C319" s="10">
        <v>0.24242424242424243</v>
      </c>
      <c r="D319" s="11">
        <v>5</v>
      </c>
      <c r="E319" s="10">
        <v>0.16666666666666669</v>
      </c>
      <c r="F319" s="11">
        <v>2</v>
      </c>
      <c r="G319" s="10">
        <v>7.407407407407407E-2</v>
      </c>
      <c r="H319" s="11">
        <v>2</v>
      </c>
      <c r="I319" s="10">
        <v>7.407407407407407E-2</v>
      </c>
      <c r="J319" s="11">
        <v>7</v>
      </c>
      <c r="K319" s="10">
        <v>0.21875</v>
      </c>
      <c r="L319" s="11">
        <v>1</v>
      </c>
      <c r="M319" s="10">
        <v>3.8461538461538464E-2</v>
      </c>
      <c r="N319" s="11">
        <v>1</v>
      </c>
      <c r="O319" s="10">
        <v>3.8461538461538464E-2</v>
      </c>
      <c r="P319" s="11">
        <v>0</v>
      </c>
      <c r="Q319" s="10">
        <v>0</v>
      </c>
      <c r="R319" s="11">
        <v>2</v>
      </c>
      <c r="S319" s="10">
        <v>7.407407407407407E-2</v>
      </c>
      <c r="T319" s="11">
        <v>8</v>
      </c>
      <c r="U319" s="10">
        <v>0.24242424242424243</v>
      </c>
      <c r="V319" s="11">
        <v>0</v>
      </c>
      <c r="W319" s="10">
        <v>0</v>
      </c>
      <c r="X319" s="11">
        <v>0</v>
      </c>
      <c r="Y319" s="12">
        <v>0</v>
      </c>
    </row>
    <row r="320" spans="1:25" ht="15" customHeight="1" thickBot="1">
      <c r="A320" s="4" t="s">
        <v>9</v>
      </c>
      <c r="B320" s="13">
        <v>21</v>
      </c>
      <c r="C320" s="14">
        <v>0.15555555555555556</v>
      </c>
      <c r="D320" s="15">
        <v>23</v>
      </c>
      <c r="E320" s="14">
        <v>0.16788321167883211</v>
      </c>
      <c r="F320" s="15">
        <v>4</v>
      </c>
      <c r="G320" s="14">
        <v>3.3898305084745763E-2</v>
      </c>
      <c r="H320" s="15">
        <v>3</v>
      </c>
      <c r="I320" s="14">
        <v>2.5641025641025644E-2</v>
      </c>
      <c r="J320" s="15">
        <v>17</v>
      </c>
      <c r="K320" s="14">
        <v>0.12977099236641221</v>
      </c>
      <c r="L320" s="15">
        <v>6</v>
      </c>
      <c r="M320" s="14">
        <v>0.05</v>
      </c>
      <c r="N320" s="15">
        <v>9</v>
      </c>
      <c r="O320" s="14">
        <v>7.3170731707317083E-2</v>
      </c>
      <c r="P320" s="15">
        <v>7</v>
      </c>
      <c r="Q320" s="14">
        <v>5.7851239669421489E-2</v>
      </c>
      <c r="R320" s="15">
        <v>8</v>
      </c>
      <c r="S320" s="14">
        <v>6.5573770491803282E-2</v>
      </c>
      <c r="T320" s="15">
        <v>25</v>
      </c>
      <c r="U320" s="14">
        <v>0.17985611510791366</v>
      </c>
      <c r="V320" s="15">
        <v>6</v>
      </c>
      <c r="W320" s="14">
        <v>0.05</v>
      </c>
      <c r="X320" s="15">
        <v>0</v>
      </c>
      <c r="Y320" s="16">
        <v>0</v>
      </c>
    </row>
    <row r="323" spans="1:29" ht="18">
      <c r="A323" s="1"/>
    </row>
    <row r="325" spans="1:29" ht="18" customHeight="1" thickBot="1">
      <c r="A325" s="292" t="s">
        <v>199</v>
      </c>
      <c r="B325" s="381"/>
      <c r="C325" s="381"/>
      <c r="D325" s="381"/>
      <c r="E325" s="381"/>
      <c r="F325" s="381"/>
      <c r="G325" s="381"/>
      <c r="H325" s="381"/>
      <c r="I325" s="381"/>
      <c r="J325" s="381"/>
      <c r="K325" s="381"/>
      <c r="L325" s="381"/>
      <c r="M325" s="381"/>
      <c r="N325" s="381"/>
      <c r="O325" s="381"/>
      <c r="P325" s="381"/>
      <c r="Q325" s="381"/>
      <c r="R325" s="381"/>
      <c r="S325" s="381"/>
      <c r="T325" s="381"/>
      <c r="U325" s="381"/>
      <c r="V325" s="381"/>
      <c r="W325" s="381"/>
      <c r="X325" s="381"/>
      <c r="Y325" s="381"/>
      <c r="Z325" s="381"/>
      <c r="AA325" s="381"/>
      <c r="AB325" s="381"/>
      <c r="AC325" s="383"/>
    </row>
    <row r="326" spans="1:29" ht="46.5" customHeight="1" thickTop="1" thickBot="1">
      <c r="A326" s="385" t="s">
        <v>448</v>
      </c>
      <c r="B326" s="321" t="s">
        <v>200</v>
      </c>
      <c r="C326" s="404"/>
      <c r="D326" s="405"/>
      <c r="E326" s="310" t="s">
        <v>201</v>
      </c>
      <c r="F326" s="404"/>
      <c r="G326" s="405"/>
      <c r="H326" s="310" t="s">
        <v>202</v>
      </c>
      <c r="I326" s="404"/>
      <c r="J326" s="405"/>
      <c r="K326" s="310" t="s">
        <v>203</v>
      </c>
      <c r="L326" s="404"/>
      <c r="M326" s="405"/>
      <c r="N326" s="310" t="s">
        <v>204</v>
      </c>
      <c r="O326" s="404"/>
      <c r="P326" s="405"/>
      <c r="Q326" s="310" t="s">
        <v>205</v>
      </c>
      <c r="R326" s="404"/>
      <c r="S326" s="405"/>
      <c r="T326" s="310" t="s">
        <v>206</v>
      </c>
      <c r="U326" s="404"/>
      <c r="V326" s="405"/>
      <c r="W326" s="310" t="s">
        <v>207</v>
      </c>
      <c r="X326" s="404"/>
      <c r="Y326" s="405"/>
      <c r="Z326" s="406" t="s">
        <v>208</v>
      </c>
      <c r="AA326" s="404"/>
      <c r="AB326" s="407"/>
      <c r="AC326" s="383"/>
    </row>
    <row r="327" spans="1:29" ht="15" customHeight="1" thickBot="1">
      <c r="A327" s="386"/>
      <c r="B327" s="408" t="s">
        <v>4</v>
      </c>
      <c r="C327" s="409" t="s">
        <v>148</v>
      </c>
      <c r="D327" s="409" t="s">
        <v>149</v>
      </c>
      <c r="E327" s="409" t="s">
        <v>4</v>
      </c>
      <c r="F327" s="409" t="s">
        <v>148</v>
      </c>
      <c r="G327" s="409" t="s">
        <v>149</v>
      </c>
      <c r="H327" s="409" t="s">
        <v>4</v>
      </c>
      <c r="I327" s="409" t="s">
        <v>148</v>
      </c>
      <c r="J327" s="409" t="s">
        <v>149</v>
      </c>
      <c r="K327" s="409" t="s">
        <v>4</v>
      </c>
      <c r="L327" s="409" t="s">
        <v>148</v>
      </c>
      <c r="M327" s="409" t="s">
        <v>149</v>
      </c>
      <c r="N327" s="409" t="s">
        <v>4</v>
      </c>
      <c r="O327" s="409" t="s">
        <v>148</v>
      </c>
      <c r="P327" s="409" t="s">
        <v>149</v>
      </c>
      <c r="Q327" s="409" t="s">
        <v>4</v>
      </c>
      <c r="R327" s="409" t="s">
        <v>148</v>
      </c>
      <c r="S327" s="409" t="s">
        <v>149</v>
      </c>
      <c r="T327" s="409" t="s">
        <v>4</v>
      </c>
      <c r="U327" s="409" t="s">
        <v>148</v>
      </c>
      <c r="V327" s="409" t="s">
        <v>149</v>
      </c>
      <c r="W327" s="409" t="s">
        <v>4</v>
      </c>
      <c r="X327" s="409" t="s">
        <v>148</v>
      </c>
      <c r="Y327" s="409" t="s">
        <v>149</v>
      </c>
      <c r="Z327" s="409" t="s">
        <v>4</v>
      </c>
      <c r="AA327" s="409" t="s">
        <v>148</v>
      </c>
      <c r="AB327" s="410" t="s">
        <v>149</v>
      </c>
      <c r="AC327" s="383"/>
    </row>
    <row r="328" spans="1:29" ht="15.75" thickTop="1">
      <c r="A328" s="97" t="s">
        <v>6</v>
      </c>
      <c r="B328" s="98">
        <v>18</v>
      </c>
      <c r="C328" s="411">
        <v>2.9444444444444446</v>
      </c>
      <c r="D328" s="411">
        <v>1.5135553089341052</v>
      </c>
      <c r="E328" s="100">
        <v>18</v>
      </c>
      <c r="F328" s="411">
        <v>2.4444444444444446</v>
      </c>
      <c r="G328" s="411">
        <v>1.7225911474978353</v>
      </c>
      <c r="H328" s="100">
        <v>18</v>
      </c>
      <c r="I328" s="411">
        <v>4.3888888888888893</v>
      </c>
      <c r="J328" s="411">
        <v>2.476688702300831</v>
      </c>
      <c r="K328" s="100">
        <v>18</v>
      </c>
      <c r="L328" s="411">
        <v>3.6666666666666661</v>
      </c>
      <c r="M328" s="411">
        <v>2</v>
      </c>
      <c r="N328" s="100">
        <v>18</v>
      </c>
      <c r="O328" s="411">
        <v>3.1111111111111107</v>
      </c>
      <c r="P328" s="411">
        <v>1.6764419215528672</v>
      </c>
      <c r="Q328" s="100">
        <v>18</v>
      </c>
      <c r="R328" s="411">
        <v>3.2222222222222223</v>
      </c>
      <c r="S328" s="411">
        <v>1.8005082797253327</v>
      </c>
      <c r="T328" s="100">
        <v>18</v>
      </c>
      <c r="U328" s="411">
        <v>4.3333333333333339</v>
      </c>
      <c r="V328" s="411">
        <v>2.1420166418862499</v>
      </c>
      <c r="W328" s="100">
        <v>18</v>
      </c>
      <c r="X328" s="411">
        <v>3.1111111111111112</v>
      </c>
      <c r="Y328" s="411">
        <v>1.7111705277859943</v>
      </c>
      <c r="Z328" s="100">
        <v>18</v>
      </c>
      <c r="AA328" s="411">
        <v>3.1666666666666665</v>
      </c>
      <c r="AB328" s="412">
        <v>1.6890651782777919</v>
      </c>
      <c r="AC328" s="383"/>
    </row>
    <row r="329" spans="1:29">
      <c r="A329" s="102" t="s">
        <v>8</v>
      </c>
      <c r="B329" s="103">
        <v>8</v>
      </c>
      <c r="C329" s="382">
        <v>2.125</v>
      </c>
      <c r="D329" s="382">
        <v>1.6420805617960927</v>
      </c>
      <c r="E329" s="105">
        <v>8</v>
      </c>
      <c r="F329" s="382">
        <v>3</v>
      </c>
      <c r="G329" s="382">
        <v>2.4494897427831779</v>
      </c>
      <c r="H329" s="105">
        <v>8</v>
      </c>
      <c r="I329" s="382">
        <v>3.25</v>
      </c>
      <c r="J329" s="382">
        <v>1.8322507626258087</v>
      </c>
      <c r="K329" s="105">
        <v>8</v>
      </c>
      <c r="L329" s="382">
        <v>4.125</v>
      </c>
      <c r="M329" s="382">
        <v>2.0310096011589898</v>
      </c>
      <c r="N329" s="105">
        <v>8</v>
      </c>
      <c r="O329" s="382">
        <v>2.125</v>
      </c>
      <c r="P329" s="382">
        <v>1.1259916264596033</v>
      </c>
      <c r="Q329" s="105">
        <v>8</v>
      </c>
      <c r="R329" s="382">
        <v>3.0000000000000004</v>
      </c>
      <c r="S329" s="382">
        <v>2.2038926600773587</v>
      </c>
      <c r="T329" s="105">
        <v>8</v>
      </c>
      <c r="U329" s="382">
        <v>3.75</v>
      </c>
      <c r="V329" s="382">
        <v>2.7645717829090897</v>
      </c>
      <c r="W329" s="105">
        <v>8</v>
      </c>
      <c r="X329" s="382">
        <v>1.5</v>
      </c>
      <c r="Y329" s="382">
        <v>0.7559289460184544</v>
      </c>
      <c r="Z329" s="105">
        <v>8</v>
      </c>
      <c r="AA329" s="382">
        <v>2</v>
      </c>
      <c r="AB329" s="413">
        <v>1.0690449676496974</v>
      </c>
      <c r="AC329" s="383"/>
    </row>
    <row r="330" spans="1:29" ht="15.75" thickBot="1">
      <c r="A330" s="107" t="s">
        <v>9</v>
      </c>
      <c r="B330" s="108">
        <v>26</v>
      </c>
      <c r="C330" s="414">
        <v>2.6923076923076921</v>
      </c>
      <c r="D330" s="414">
        <v>1.5689290811054721</v>
      </c>
      <c r="E330" s="110">
        <v>26</v>
      </c>
      <c r="F330" s="414">
        <v>2.6153846153846154</v>
      </c>
      <c r="G330" s="414">
        <v>1.9406580961503357</v>
      </c>
      <c r="H330" s="110">
        <v>26</v>
      </c>
      <c r="I330" s="414">
        <v>4.0384615384615392</v>
      </c>
      <c r="J330" s="414">
        <v>2.323458959926243</v>
      </c>
      <c r="K330" s="110">
        <v>26</v>
      </c>
      <c r="L330" s="414">
        <v>3.8076923076923075</v>
      </c>
      <c r="M330" s="414">
        <v>1.9802874694191399</v>
      </c>
      <c r="N330" s="110">
        <v>26</v>
      </c>
      <c r="O330" s="414">
        <v>2.807692307692307</v>
      </c>
      <c r="P330" s="414">
        <v>1.5752899610987372</v>
      </c>
      <c r="Q330" s="110">
        <v>26</v>
      </c>
      <c r="R330" s="414">
        <v>3.1538461538461537</v>
      </c>
      <c r="S330" s="414">
        <v>1.8908687462075773</v>
      </c>
      <c r="T330" s="110">
        <v>26</v>
      </c>
      <c r="U330" s="414">
        <v>4.1538461538461551</v>
      </c>
      <c r="V330" s="414">
        <v>2.3098451496549757</v>
      </c>
      <c r="W330" s="110">
        <v>26</v>
      </c>
      <c r="X330" s="414">
        <v>2.615384615384615</v>
      </c>
      <c r="Y330" s="414">
        <v>1.6511068548564158</v>
      </c>
      <c r="Z330" s="110">
        <v>26</v>
      </c>
      <c r="AA330" s="414">
        <v>2.8076923076923075</v>
      </c>
      <c r="AB330" s="415">
        <v>1.6004806970215111</v>
      </c>
      <c r="AC330" s="383"/>
    </row>
    <row r="331" spans="1:29" ht="15.75" thickTop="1"/>
    <row r="333" spans="1:29" ht="23.25">
      <c r="A333" s="59" t="s">
        <v>271</v>
      </c>
    </row>
    <row r="334" spans="1:29">
      <c r="A334" s="374" t="s">
        <v>447</v>
      </c>
    </row>
    <row r="335" spans="1:29" ht="18" customHeight="1">
      <c r="A335" s="281" t="s">
        <v>209</v>
      </c>
      <c r="B335" s="281"/>
      <c r="C335" s="281"/>
      <c r="D335" s="281"/>
      <c r="E335" s="281"/>
      <c r="F335" s="281"/>
      <c r="G335" s="281"/>
    </row>
    <row r="336" spans="1:29" ht="15" customHeight="1">
      <c r="A336" s="282"/>
      <c r="B336" s="285" t="s">
        <v>210</v>
      </c>
      <c r="C336" s="286"/>
      <c r="D336" s="286"/>
      <c r="E336" s="286"/>
      <c r="F336" s="286"/>
      <c r="G336" s="287"/>
    </row>
    <row r="337" spans="1:9" ht="27" customHeight="1">
      <c r="A337" s="283"/>
      <c r="B337" s="288" t="s">
        <v>211</v>
      </c>
      <c r="C337" s="289"/>
      <c r="D337" s="289" t="s">
        <v>212</v>
      </c>
      <c r="E337" s="289"/>
      <c r="F337" s="289" t="s">
        <v>46</v>
      </c>
      <c r="G337" s="290"/>
    </row>
    <row r="338" spans="1:9" ht="15" customHeight="1">
      <c r="A338" s="284"/>
      <c r="B338" s="56" t="s">
        <v>4</v>
      </c>
      <c r="C338" s="57" t="s">
        <v>5</v>
      </c>
      <c r="D338" s="57" t="s">
        <v>4</v>
      </c>
      <c r="E338" s="57" t="s">
        <v>5</v>
      </c>
      <c r="F338" s="57" t="s">
        <v>4</v>
      </c>
      <c r="G338" s="58" t="s">
        <v>5</v>
      </c>
    </row>
    <row r="339" spans="1:9">
      <c r="A339" s="2" t="s">
        <v>6</v>
      </c>
      <c r="B339" s="5">
        <v>3</v>
      </c>
      <c r="C339" s="6">
        <v>0.5</v>
      </c>
      <c r="D339" s="7">
        <v>2</v>
      </c>
      <c r="E339" s="6">
        <v>0.33333333333333337</v>
      </c>
      <c r="F339" s="7">
        <v>1</v>
      </c>
      <c r="G339" s="8">
        <v>0.16666666666666669</v>
      </c>
    </row>
    <row r="340" spans="1:9">
      <c r="A340" s="3" t="s">
        <v>8</v>
      </c>
      <c r="B340" s="9">
        <v>1</v>
      </c>
      <c r="C340" s="10">
        <v>0.33333333333333337</v>
      </c>
      <c r="D340" s="11">
        <v>0</v>
      </c>
      <c r="E340" s="10">
        <v>0</v>
      </c>
      <c r="F340" s="11">
        <v>2</v>
      </c>
      <c r="G340" s="12">
        <v>0.66666666666666674</v>
      </c>
    </row>
    <row r="341" spans="1:9" ht="15" customHeight="1">
      <c r="A341" s="4" t="s">
        <v>9</v>
      </c>
      <c r="B341" s="13">
        <v>4</v>
      </c>
      <c r="C341" s="14">
        <v>0.44444444444444442</v>
      </c>
      <c r="D341" s="15">
        <v>2</v>
      </c>
      <c r="E341" s="14">
        <v>0.22222222222222221</v>
      </c>
      <c r="F341" s="15">
        <v>3</v>
      </c>
      <c r="G341" s="16">
        <v>0.33333333333333337</v>
      </c>
    </row>
    <row r="344" spans="1:9" ht="32.25" thickBot="1">
      <c r="A344" s="55" t="s">
        <v>272</v>
      </c>
      <c r="B344" s="55"/>
      <c r="C344" s="55"/>
      <c r="D344" s="55"/>
      <c r="E344" s="55"/>
      <c r="F344" s="55"/>
      <c r="G344" s="55"/>
      <c r="H344" s="55"/>
      <c r="I344" s="55"/>
    </row>
    <row r="346" spans="1:9" ht="18" customHeight="1">
      <c r="A346" s="281" t="s">
        <v>213</v>
      </c>
      <c r="B346" s="281"/>
      <c r="C346" s="281"/>
      <c r="D346" s="281"/>
      <c r="E346" s="281"/>
      <c r="F346" s="281"/>
      <c r="G346" s="281"/>
      <c r="H346" s="281"/>
      <c r="I346" s="281"/>
    </row>
    <row r="347" spans="1:9" ht="15" customHeight="1">
      <c r="A347" s="282"/>
      <c r="B347" s="285" t="s">
        <v>214</v>
      </c>
      <c r="C347" s="286"/>
      <c r="D347" s="286"/>
      <c r="E347" s="286"/>
      <c r="F347" s="286" t="s">
        <v>215</v>
      </c>
      <c r="G347" s="286"/>
      <c r="H347" s="286"/>
      <c r="I347" s="287"/>
    </row>
    <row r="348" spans="1:9" ht="15" customHeight="1">
      <c r="A348" s="283"/>
      <c r="B348" s="288" t="s">
        <v>111</v>
      </c>
      <c r="C348" s="289"/>
      <c r="D348" s="289" t="s">
        <v>112</v>
      </c>
      <c r="E348" s="289"/>
      <c r="F348" s="289" t="s">
        <v>111</v>
      </c>
      <c r="G348" s="289"/>
      <c r="H348" s="289" t="s">
        <v>112</v>
      </c>
      <c r="I348" s="290"/>
    </row>
    <row r="349" spans="1:9" ht="15" customHeight="1">
      <c r="A349" s="284"/>
      <c r="B349" s="56" t="s">
        <v>4</v>
      </c>
      <c r="C349" s="57" t="s">
        <v>5</v>
      </c>
      <c r="D349" s="57" t="s">
        <v>4</v>
      </c>
      <c r="E349" s="57" t="s">
        <v>5</v>
      </c>
      <c r="F349" s="57" t="s">
        <v>4</v>
      </c>
      <c r="G349" s="57" t="s">
        <v>5</v>
      </c>
      <c r="H349" s="57" t="s">
        <v>4</v>
      </c>
      <c r="I349" s="58" t="s">
        <v>5</v>
      </c>
    </row>
    <row r="350" spans="1:9">
      <c r="A350" s="2" t="s">
        <v>6</v>
      </c>
      <c r="B350" s="5">
        <v>48</v>
      </c>
      <c r="C350" s="6">
        <v>0.52173913043478259</v>
      </c>
      <c r="D350" s="7">
        <v>44</v>
      </c>
      <c r="E350" s="6">
        <v>0.47826086956521741</v>
      </c>
      <c r="F350" s="7">
        <v>12</v>
      </c>
      <c r="G350" s="6">
        <v>0.13186813186813187</v>
      </c>
      <c r="H350" s="7">
        <v>79</v>
      </c>
      <c r="I350" s="8">
        <v>0.86813186813186816</v>
      </c>
    </row>
    <row r="351" spans="1:9" ht="15" customHeight="1">
      <c r="A351" s="3" t="s">
        <v>7</v>
      </c>
      <c r="B351" s="9">
        <v>5</v>
      </c>
      <c r="C351" s="10">
        <v>0.33333333333333337</v>
      </c>
      <c r="D351" s="11">
        <v>10</v>
      </c>
      <c r="E351" s="10">
        <v>0.66666666666666674</v>
      </c>
      <c r="F351" s="11">
        <v>1</v>
      </c>
      <c r="G351" s="10">
        <v>6.6666666666666666E-2</v>
      </c>
      <c r="H351" s="11">
        <v>14</v>
      </c>
      <c r="I351" s="12">
        <v>0.93333333333333324</v>
      </c>
    </row>
    <row r="352" spans="1:9">
      <c r="A352" s="3" t="s">
        <v>8</v>
      </c>
      <c r="B352" s="9">
        <v>24</v>
      </c>
      <c r="C352" s="10">
        <v>0.72727272727272729</v>
      </c>
      <c r="D352" s="11">
        <v>9</v>
      </c>
      <c r="E352" s="10">
        <v>0.27272727272727271</v>
      </c>
      <c r="F352" s="11">
        <v>8</v>
      </c>
      <c r="G352" s="10">
        <v>0.24242424242424243</v>
      </c>
      <c r="H352" s="11">
        <v>25</v>
      </c>
      <c r="I352" s="12">
        <v>0.75757575757575746</v>
      </c>
    </row>
    <row r="353" spans="1:17" ht="15" customHeight="1">
      <c r="A353" s="4" t="s">
        <v>9</v>
      </c>
      <c r="B353" s="13">
        <v>77</v>
      </c>
      <c r="C353" s="14">
        <v>0.55000000000000004</v>
      </c>
      <c r="D353" s="15">
        <v>63</v>
      </c>
      <c r="E353" s="14">
        <v>0.45</v>
      </c>
      <c r="F353" s="15">
        <v>21</v>
      </c>
      <c r="G353" s="14">
        <v>0.15107913669064749</v>
      </c>
      <c r="H353" s="15">
        <v>118</v>
      </c>
      <c r="I353" s="16">
        <v>0.84892086330935257</v>
      </c>
    </row>
    <row r="356" spans="1:17" ht="18">
      <c r="A356" s="1"/>
    </row>
    <row r="358" spans="1:17" ht="18" customHeight="1">
      <c r="A358" s="281" t="s">
        <v>216</v>
      </c>
      <c r="B358" s="281"/>
      <c r="C358" s="281"/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</row>
    <row r="359" spans="1:17" ht="15" customHeight="1">
      <c r="A359" s="282"/>
      <c r="B359" s="285" t="s">
        <v>217</v>
      </c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 t="s">
        <v>218</v>
      </c>
      <c r="O359" s="286"/>
      <c r="P359" s="286"/>
      <c r="Q359" s="287"/>
    </row>
    <row r="360" spans="1:17" ht="30" customHeight="1">
      <c r="A360" s="283"/>
      <c r="B360" s="288" t="s">
        <v>25</v>
      </c>
      <c r="C360" s="289"/>
      <c r="D360" s="289" t="s">
        <v>219</v>
      </c>
      <c r="E360" s="289"/>
      <c r="F360" s="289" t="s">
        <v>220</v>
      </c>
      <c r="G360" s="289"/>
      <c r="H360" s="289" t="s">
        <v>221</v>
      </c>
      <c r="I360" s="289"/>
      <c r="J360" s="289" t="s">
        <v>222</v>
      </c>
      <c r="K360" s="289"/>
      <c r="L360" s="289" t="s">
        <v>223</v>
      </c>
      <c r="M360" s="289"/>
      <c r="N360" s="289" t="s">
        <v>111</v>
      </c>
      <c r="O360" s="289"/>
      <c r="P360" s="289" t="s">
        <v>112</v>
      </c>
      <c r="Q360" s="290"/>
    </row>
    <row r="361" spans="1:17" ht="15" customHeight="1">
      <c r="A361" s="284"/>
      <c r="B361" s="56" t="s">
        <v>4</v>
      </c>
      <c r="C361" s="57" t="s">
        <v>5</v>
      </c>
      <c r="D361" s="57" t="s">
        <v>4</v>
      </c>
      <c r="E361" s="57" t="s">
        <v>5</v>
      </c>
      <c r="F361" s="57" t="s">
        <v>4</v>
      </c>
      <c r="G361" s="57" t="s">
        <v>5</v>
      </c>
      <c r="H361" s="57" t="s">
        <v>4</v>
      </c>
      <c r="I361" s="57" t="s">
        <v>5</v>
      </c>
      <c r="J361" s="57" t="s">
        <v>4</v>
      </c>
      <c r="K361" s="57" t="s">
        <v>5</v>
      </c>
      <c r="L361" s="57" t="s">
        <v>4</v>
      </c>
      <c r="M361" s="57" t="s">
        <v>5</v>
      </c>
      <c r="N361" s="57" t="s">
        <v>4</v>
      </c>
      <c r="O361" s="57" t="s">
        <v>5</v>
      </c>
      <c r="P361" s="57" t="s">
        <v>4</v>
      </c>
      <c r="Q361" s="58" t="s">
        <v>5</v>
      </c>
    </row>
    <row r="362" spans="1:17">
      <c r="A362" s="2" t="s">
        <v>6</v>
      </c>
      <c r="B362" s="5">
        <v>22</v>
      </c>
      <c r="C362" s="6">
        <v>0.2391304347826087</v>
      </c>
      <c r="D362" s="7">
        <v>13</v>
      </c>
      <c r="E362" s="6">
        <v>0.14130434782608695</v>
      </c>
      <c r="F362" s="7">
        <v>17</v>
      </c>
      <c r="G362" s="6">
        <v>0.18478260869565219</v>
      </c>
      <c r="H362" s="7">
        <v>30</v>
      </c>
      <c r="I362" s="6">
        <v>0.32608695652173914</v>
      </c>
      <c r="J362" s="7">
        <v>0</v>
      </c>
      <c r="K362" s="6">
        <v>0</v>
      </c>
      <c r="L362" s="7">
        <v>10</v>
      </c>
      <c r="M362" s="6">
        <v>0.10869565217391304</v>
      </c>
      <c r="N362" s="7">
        <v>40</v>
      </c>
      <c r="O362" s="6">
        <v>0.57142857142857151</v>
      </c>
      <c r="P362" s="7">
        <v>30</v>
      </c>
      <c r="Q362" s="8">
        <v>0.42857142857142855</v>
      </c>
    </row>
    <row r="363" spans="1:17" ht="15" customHeight="1">
      <c r="A363" s="3" t="s">
        <v>7</v>
      </c>
      <c r="B363" s="9">
        <v>2</v>
      </c>
      <c r="C363" s="10">
        <v>0.13333333333333333</v>
      </c>
      <c r="D363" s="11">
        <v>5</v>
      </c>
      <c r="E363" s="10">
        <v>0.33333333333333337</v>
      </c>
      <c r="F363" s="11">
        <v>1</v>
      </c>
      <c r="G363" s="10">
        <v>6.6666666666666666E-2</v>
      </c>
      <c r="H363" s="11">
        <v>6</v>
      </c>
      <c r="I363" s="10">
        <v>0.4</v>
      </c>
      <c r="J363" s="11">
        <v>0</v>
      </c>
      <c r="K363" s="10">
        <v>0</v>
      </c>
      <c r="L363" s="11">
        <v>1</v>
      </c>
      <c r="M363" s="10">
        <v>6.6666666666666666E-2</v>
      </c>
      <c r="N363" s="11">
        <v>8</v>
      </c>
      <c r="O363" s="10">
        <v>0.61538461538461542</v>
      </c>
      <c r="P363" s="11">
        <v>5</v>
      </c>
      <c r="Q363" s="12">
        <v>0.38461538461538458</v>
      </c>
    </row>
    <row r="364" spans="1:17">
      <c r="A364" s="3" t="s">
        <v>8</v>
      </c>
      <c r="B364" s="9">
        <v>12</v>
      </c>
      <c r="C364" s="10">
        <v>0.36363636363636365</v>
      </c>
      <c r="D364" s="11">
        <v>3</v>
      </c>
      <c r="E364" s="10">
        <v>9.0909090909090912E-2</v>
      </c>
      <c r="F364" s="11">
        <v>4</v>
      </c>
      <c r="G364" s="10">
        <v>0.12121212121212122</v>
      </c>
      <c r="H364" s="11">
        <v>13</v>
      </c>
      <c r="I364" s="10">
        <v>0.39393939393939392</v>
      </c>
      <c r="J364" s="11">
        <v>0</v>
      </c>
      <c r="K364" s="10">
        <v>0</v>
      </c>
      <c r="L364" s="11">
        <v>1</v>
      </c>
      <c r="M364" s="10">
        <v>3.0303030303030304E-2</v>
      </c>
      <c r="N364" s="11">
        <v>12</v>
      </c>
      <c r="O364" s="10">
        <v>0.57142857142857151</v>
      </c>
      <c r="P364" s="11">
        <v>9</v>
      </c>
      <c r="Q364" s="12">
        <v>0.42857142857142855</v>
      </c>
    </row>
    <row r="365" spans="1:17" ht="15" customHeight="1">
      <c r="A365" s="4" t="s">
        <v>9</v>
      </c>
      <c r="B365" s="13">
        <v>36</v>
      </c>
      <c r="C365" s="14">
        <v>0.25714285714285717</v>
      </c>
      <c r="D365" s="15">
        <v>21</v>
      </c>
      <c r="E365" s="14">
        <v>0.15</v>
      </c>
      <c r="F365" s="15">
        <v>22</v>
      </c>
      <c r="G365" s="14">
        <v>0.15714285714285714</v>
      </c>
      <c r="H365" s="15">
        <v>49</v>
      </c>
      <c r="I365" s="14">
        <v>0.35</v>
      </c>
      <c r="J365" s="15">
        <v>0</v>
      </c>
      <c r="K365" s="14">
        <v>0</v>
      </c>
      <c r="L365" s="15">
        <v>12</v>
      </c>
      <c r="M365" s="14">
        <v>8.5714285714285715E-2</v>
      </c>
      <c r="N365" s="15">
        <v>60</v>
      </c>
      <c r="O365" s="14">
        <v>0.57692307692307698</v>
      </c>
      <c r="P365" s="15">
        <v>44</v>
      </c>
      <c r="Q365" s="16">
        <v>0.42307692307692307</v>
      </c>
    </row>
    <row r="368" spans="1:17" ht="18">
      <c r="A368" s="1"/>
    </row>
    <row r="370" spans="1:9" ht="18" customHeight="1">
      <c r="A370" s="281" t="s">
        <v>224</v>
      </c>
      <c r="B370" s="281"/>
      <c r="C370" s="281"/>
      <c r="D370" s="281"/>
      <c r="E370" s="281"/>
      <c r="F370" s="281"/>
      <c r="G370" s="281"/>
      <c r="H370" s="281"/>
      <c r="I370" s="281"/>
    </row>
    <row r="371" spans="1:9" ht="15" customHeight="1">
      <c r="A371" s="282"/>
      <c r="B371" s="285" t="s">
        <v>225</v>
      </c>
      <c r="C371" s="286"/>
      <c r="D371" s="286"/>
      <c r="E371" s="286"/>
      <c r="F371" s="286"/>
      <c r="G371" s="286"/>
      <c r="H371" s="286"/>
      <c r="I371" s="287"/>
    </row>
    <row r="372" spans="1:9" ht="15" customHeight="1">
      <c r="A372" s="283"/>
      <c r="B372" s="288" t="s">
        <v>25</v>
      </c>
      <c r="C372" s="289"/>
      <c r="D372" s="289" t="s">
        <v>226</v>
      </c>
      <c r="E372" s="289"/>
      <c r="F372" s="289" t="s">
        <v>227</v>
      </c>
      <c r="G372" s="289"/>
      <c r="H372" s="289" t="s">
        <v>228</v>
      </c>
      <c r="I372" s="290"/>
    </row>
    <row r="373" spans="1:9" ht="15" customHeight="1">
      <c r="A373" s="284"/>
      <c r="B373" s="56" t="s">
        <v>4</v>
      </c>
      <c r="C373" s="57" t="s">
        <v>5</v>
      </c>
      <c r="D373" s="57" t="s">
        <v>4</v>
      </c>
      <c r="E373" s="57" t="s">
        <v>5</v>
      </c>
      <c r="F373" s="57" t="s">
        <v>4</v>
      </c>
      <c r="G373" s="57" t="s">
        <v>5</v>
      </c>
      <c r="H373" s="57" t="s">
        <v>4</v>
      </c>
      <c r="I373" s="58" t="s">
        <v>5</v>
      </c>
    </row>
    <row r="374" spans="1:9">
      <c r="A374" s="2" t="s">
        <v>6</v>
      </c>
      <c r="B374" s="5">
        <v>70</v>
      </c>
      <c r="C374" s="6">
        <v>0.76086956521739124</v>
      </c>
      <c r="D374" s="7">
        <v>8</v>
      </c>
      <c r="E374" s="6">
        <v>8.6956521739130432E-2</v>
      </c>
      <c r="F374" s="7">
        <v>11</v>
      </c>
      <c r="G374" s="6">
        <v>0.11956521739130435</v>
      </c>
      <c r="H374" s="7">
        <v>3</v>
      </c>
      <c r="I374" s="8">
        <v>3.2608695652173912E-2</v>
      </c>
    </row>
    <row r="375" spans="1:9" ht="15" customHeight="1">
      <c r="A375" s="3" t="s">
        <v>7</v>
      </c>
      <c r="B375" s="9">
        <v>4</v>
      </c>
      <c r="C375" s="10">
        <v>0.26666666666666666</v>
      </c>
      <c r="D375" s="11">
        <v>3</v>
      </c>
      <c r="E375" s="10">
        <v>0.2</v>
      </c>
      <c r="F375" s="11">
        <v>4</v>
      </c>
      <c r="G375" s="10">
        <v>0.26666666666666666</v>
      </c>
      <c r="H375" s="11">
        <v>4</v>
      </c>
      <c r="I375" s="12">
        <v>0.26666666666666666</v>
      </c>
    </row>
    <row r="376" spans="1:9">
      <c r="A376" s="3" t="s">
        <v>8</v>
      </c>
      <c r="B376" s="9">
        <v>21</v>
      </c>
      <c r="C376" s="10">
        <v>0.63636363636363635</v>
      </c>
      <c r="D376" s="11">
        <v>2</v>
      </c>
      <c r="E376" s="10">
        <v>6.0606060606060608E-2</v>
      </c>
      <c r="F376" s="11">
        <v>8</v>
      </c>
      <c r="G376" s="10">
        <v>0.24242424242424243</v>
      </c>
      <c r="H376" s="11">
        <v>2</v>
      </c>
      <c r="I376" s="12">
        <v>6.0606060606060608E-2</v>
      </c>
    </row>
    <row r="377" spans="1:9" ht="15" customHeight="1">
      <c r="A377" s="4" t="s">
        <v>9</v>
      </c>
      <c r="B377" s="13">
        <v>95</v>
      </c>
      <c r="C377" s="14">
        <v>0.6785714285714286</v>
      </c>
      <c r="D377" s="15">
        <v>13</v>
      </c>
      <c r="E377" s="14">
        <v>9.285714285714286E-2</v>
      </c>
      <c r="F377" s="15">
        <v>23</v>
      </c>
      <c r="G377" s="14">
        <v>0.16428571428571426</v>
      </c>
      <c r="H377" s="15">
        <v>9</v>
      </c>
      <c r="I377" s="16">
        <v>6.4285714285714293E-2</v>
      </c>
    </row>
    <row r="380" spans="1:9" ht="32.25" thickBot="1">
      <c r="A380" s="55" t="s">
        <v>273</v>
      </c>
      <c r="B380" s="55"/>
      <c r="C380" s="55"/>
      <c r="D380" s="55"/>
      <c r="E380" s="55"/>
      <c r="F380" s="55"/>
      <c r="G380" s="55"/>
      <c r="H380" s="55"/>
      <c r="I380" s="55"/>
    </row>
    <row r="382" spans="1:9" ht="18" customHeight="1">
      <c r="A382" s="281" t="s">
        <v>229</v>
      </c>
      <c r="B382" s="281"/>
      <c r="C382" s="281"/>
      <c r="D382" s="281"/>
      <c r="E382" s="281"/>
      <c r="F382" s="281"/>
      <c r="G382" s="281"/>
      <c r="H382" s="281"/>
      <c r="I382" s="281"/>
    </row>
    <row r="383" spans="1:9" ht="15" customHeight="1">
      <c r="A383" s="282"/>
      <c r="B383" s="285" t="s">
        <v>230</v>
      </c>
      <c r="C383" s="286"/>
      <c r="D383" s="286"/>
      <c r="E383" s="286"/>
      <c r="F383" s="286"/>
      <c r="G383" s="286"/>
      <c r="H383" s="286"/>
      <c r="I383" s="287"/>
    </row>
    <row r="384" spans="1:9" ht="15" customHeight="1">
      <c r="A384" s="283"/>
      <c r="B384" s="288" t="s">
        <v>231</v>
      </c>
      <c r="C384" s="289"/>
      <c r="D384" s="289" t="s">
        <v>232</v>
      </c>
      <c r="E384" s="289"/>
      <c r="F384" s="289" t="s">
        <v>233</v>
      </c>
      <c r="G384" s="289"/>
      <c r="H384" s="289" t="s">
        <v>234</v>
      </c>
      <c r="I384" s="290"/>
    </row>
    <row r="385" spans="1:11" ht="15" customHeight="1">
      <c r="A385" s="284"/>
      <c r="B385" s="56" t="s">
        <v>4</v>
      </c>
      <c r="C385" s="57" t="s">
        <v>5</v>
      </c>
      <c r="D385" s="57" t="s">
        <v>4</v>
      </c>
      <c r="E385" s="57" t="s">
        <v>5</v>
      </c>
      <c r="F385" s="57" t="s">
        <v>4</v>
      </c>
      <c r="G385" s="57" t="s">
        <v>5</v>
      </c>
      <c r="H385" s="57" t="s">
        <v>4</v>
      </c>
      <c r="I385" s="58" t="s">
        <v>5</v>
      </c>
    </row>
    <row r="386" spans="1:11">
      <c r="A386" s="2" t="s">
        <v>6</v>
      </c>
      <c r="B386" s="5">
        <v>65</v>
      </c>
      <c r="C386" s="6">
        <v>0.7142857142857143</v>
      </c>
      <c r="D386" s="7">
        <v>25</v>
      </c>
      <c r="E386" s="6">
        <v>0.27472527472527469</v>
      </c>
      <c r="F386" s="7">
        <v>1</v>
      </c>
      <c r="G386" s="6">
        <v>1.098901098901099E-2</v>
      </c>
      <c r="H386" s="7">
        <v>0</v>
      </c>
      <c r="I386" s="8">
        <v>0</v>
      </c>
    </row>
    <row r="387" spans="1:11" ht="15" customHeight="1">
      <c r="A387" s="3" t="s">
        <v>7</v>
      </c>
      <c r="B387" s="9">
        <v>5</v>
      </c>
      <c r="C387" s="10">
        <v>0.33333333333333337</v>
      </c>
      <c r="D387" s="11">
        <v>9</v>
      </c>
      <c r="E387" s="10">
        <v>0.6</v>
      </c>
      <c r="F387" s="11">
        <v>1</v>
      </c>
      <c r="G387" s="10">
        <v>6.6666666666666666E-2</v>
      </c>
      <c r="H387" s="11">
        <v>0</v>
      </c>
      <c r="I387" s="12">
        <v>0</v>
      </c>
    </row>
    <row r="388" spans="1:11">
      <c r="A388" s="3" t="s">
        <v>8</v>
      </c>
      <c r="B388" s="9">
        <v>25</v>
      </c>
      <c r="C388" s="10">
        <v>0.75757575757575746</v>
      </c>
      <c r="D388" s="11">
        <v>8</v>
      </c>
      <c r="E388" s="10">
        <v>0.24242424242424243</v>
      </c>
      <c r="F388" s="11">
        <v>0</v>
      </c>
      <c r="G388" s="10">
        <v>0</v>
      </c>
      <c r="H388" s="11">
        <v>0</v>
      </c>
      <c r="I388" s="12">
        <v>0</v>
      </c>
    </row>
    <row r="389" spans="1:11" ht="15" customHeight="1">
      <c r="A389" s="4" t="s">
        <v>9</v>
      </c>
      <c r="B389" s="13">
        <v>95</v>
      </c>
      <c r="C389" s="14">
        <v>0.68345323741007191</v>
      </c>
      <c r="D389" s="15">
        <v>42</v>
      </c>
      <c r="E389" s="14">
        <v>0.30215827338129497</v>
      </c>
      <c r="F389" s="15">
        <v>2</v>
      </c>
      <c r="G389" s="14">
        <v>1.4388489208633093E-2</v>
      </c>
      <c r="H389" s="15">
        <v>0</v>
      </c>
      <c r="I389" s="16">
        <v>0</v>
      </c>
    </row>
    <row r="392" spans="1:11" ht="15.75" thickBot="1">
      <c r="A392" s="292" t="s">
        <v>313</v>
      </c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</row>
    <row r="393" spans="1:11" ht="15.75" thickTop="1">
      <c r="A393" s="315"/>
      <c r="B393" s="296" t="s">
        <v>314</v>
      </c>
      <c r="C393" s="297"/>
      <c r="D393" s="297"/>
      <c r="E393" s="297"/>
      <c r="F393" s="297"/>
      <c r="G393" s="297"/>
      <c r="H393" s="297"/>
      <c r="I393" s="297"/>
      <c r="J393" s="297"/>
      <c r="K393" s="298"/>
    </row>
    <row r="394" spans="1:11" ht="33.75" customHeight="1">
      <c r="A394" s="316"/>
      <c r="B394" s="318" t="s">
        <v>315</v>
      </c>
      <c r="C394" s="319"/>
      <c r="D394" s="319" t="s">
        <v>316</v>
      </c>
      <c r="E394" s="319"/>
      <c r="F394" s="319" t="s">
        <v>317</v>
      </c>
      <c r="G394" s="319"/>
      <c r="H394" s="319" t="s">
        <v>318</v>
      </c>
      <c r="I394" s="319"/>
      <c r="J394" s="319" t="s">
        <v>319</v>
      </c>
      <c r="K394" s="320"/>
    </row>
    <row r="395" spans="1:11" ht="15.75" thickBot="1">
      <c r="A395" s="317"/>
      <c r="B395" s="133" t="s">
        <v>4</v>
      </c>
      <c r="C395" s="134" t="s">
        <v>5</v>
      </c>
      <c r="D395" s="134" t="s">
        <v>4</v>
      </c>
      <c r="E395" s="134" t="s">
        <v>5</v>
      </c>
      <c r="F395" s="134" t="s">
        <v>4</v>
      </c>
      <c r="G395" s="134" t="s">
        <v>5</v>
      </c>
      <c r="H395" s="134" t="s">
        <v>4</v>
      </c>
      <c r="I395" s="134" t="s">
        <v>5</v>
      </c>
      <c r="J395" s="134" t="s">
        <v>4</v>
      </c>
      <c r="K395" s="135" t="s">
        <v>5</v>
      </c>
    </row>
    <row r="396" spans="1:11" ht="15.75" thickTop="1">
      <c r="A396" s="97" t="s">
        <v>6</v>
      </c>
      <c r="B396" s="98">
        <v>40</v>
      </c>
      <c r="C396" s="99">
        <v>0.43478260869565216</v>
      </c>
      <c r="D396" s="100">
        <v>7</v>
      </c>
      <c r="E396" s="99">
        <v>7.6086956521739135E-2</v>
      </c>
      <c r="F396" s="100">
        <v>18</v>
      </c>
      <c r="G396" s="99">
        <v>0.19565217391304349</v>
      </c>
      <c r="H396" s="100">
        <v>19</v>
      </c>
      <c r="I396" s="99">
        <v>0.20652173913043476</v>
      </c>
      <c r="J396" s="100">
        <v>8</v>
      </c>
      <c r="K396" s="101">
        <v>8.6956521739130432E-2</v>
      </c>
    </row>
    <row r="397" spans="1:11" ht="24">
      <c r="A397" s="102" t="s">
        <v>7</v>
      </c>
      <c r="B397" s="103">
        <v>7</v>
      </c>
      <c r="C397" s="104">
        <v>0.46666666666666662</v>
      </c>
      <c r="D397" s="105">
        <v>2</v>
      </c>
      <c r="E397" s="104">
        <v>0.13333333333333333</v>
      </c>
      <c r="F397" s="105">
        <v>1</v>
      </c>
      <c r="G397" s="104">
        <v>6.6666666666666666E-2</v>
      </c>
      <c r="H397" s="105">
        <v>3</v>
      </c>
      <c r="I397" s="104">
        <v>0.2</v>
      </c>
      <c r="J397" s="105">
        <v>2</v>
      </c>
      <c r="K397" s="106">
        <v>0.13333333333333333</v>
      </c>
    </row>
    <row r="398" spans="1:11">
      <c r="A398" s="102" t="s">
        <v>8</v>
      </c>
      <c r="B398" s="103">
        <v>13</v>
      </c>
      <c r="C398" s="104">
        <v>0.39393939393939392</v>
      </c>
      <c r="D398" s="105">
        <v>0</v>
      </c>
      <c r="E398" s="104">
        <v>0</v>
      </c>
      <c r="F398" s="105">
        <v>12</v>
      </c>
      <c r="G398" s="104">
        <v>0.36363636363636365</v>
      </c>
      <c r="H398" s="105">
        <v>6</v>
      </c>
      <c r="I398" s="104">
        <v>0.18181818181818182</v>
      </c>
      <c r="J398" s="105">
        <v>2</v>
      </c>
      <c r="K398" s="106">
        <v>6.0606060606060608E-2</v>
      </c>
    </row>
    <row r="399" spans="1:11" ht="15.75" thickBot="1">
      <c r="A399" s="107" t="s">
        <v>9</v>
      </c>
      <c r="B399" s="108">
        <v>60</v>
      </c>
      <c r="C399" s="109">
        <v>0.42857142857142855</v>
      </c>
      <c r="D399" s="110">
        <v>9</v>
      </c>
      <c r="E399" s="109">
        <v>6.4285714285714293E-2</v>
      </c>
      <c r="F399" s="110">
        <v>31</v>
      </c>
      <c r="G399" s="109">
        <v>0.22142857142857142</v>
      </c>
      <c r="H399" s="110">
        <v>28</v>
      </c>
      <c r="I399" s="109">
        <v>0.2</v>
      </c>
      <c r="J399" s="110">
        <v>12</v>
      </c>
      <c r="K399" s="111">
        <v>8.5714285714285715E-2</v>
      </c>
    </row>
    <row r="400" spans="1:11" ht="15.75" thickTop="1"/>
  </sheetData>
  <mergeCells count="340">
    <mergeCell ref="A315:A317"/>
    <mergeCell ref="A314:Y314"/>
    <mergeCell ref="A325:AB325"/>
    <mergeCell ref="A326:A327"/>
    <mergeCell ref="B326:D326"/>
    <mergeCell ref="E326:G326"/>
    <mergeCell ref="H326:J326"/>
    <mergeCell ref="K326:M326"/>
    <mergeCell ref="N326:P326"/>
    <mergeCell ref="Q326:S326"/>
    <mergeCell ref="T326:V326"/>
    <mergeCell ref="W326:Y326"/>
    <mergeCell ref="Z326:AB326"/>
    <mergeCell ref="B316:C316"/>
    <mergeCell ref="X315:Y315"/>
    <mergeCell ref="V315:W315"/>
    <mergeCell ref="T315:U315"/>
    <mergeCell ref="R315:S315"/>
    <mergeCell ref="P315:Q315"/>
    <mergeCell ref="N315:O315"/>
    <mergeCell ref="L315:M315"/>
    <mergeCell ref="J315:K315"/>
    <mergeCell ref="H315:I315"/>
    <mergeCell ref="F315:G315"/>
    <mergeCell ref="D315:E315"/>
    <mergeCell ref="B315:C315"/>
    <mergeCell ref="V316:W316"/>
    <mergeCell ref="T316:U316"/>
    <mergeCell ref="R316:S316"/>
    <mergeCell ref="P316:Q316"/>
    <mergeCell ref="N316:O316"/>
    <mergeCell ref="X316:Y316"/>
    <mergeCell ref="K260:M260"/>
    <mergeCell ref="N260:P260"/>
    <mergeCell ref="Q260:S260"/>
    <mergeCell ref="A259:S259"/>
    <mergeCell ref="A260:A261"/>
    <mergeCell ref="B260:D260"/>
    <mergeCell ref="E260:G260"/>
    <mergeCell ref="H260:J260"/>
    <mergeCell ref="A227:A228"/>
    <mergeCell ref="B227:D227"/>
    <mergeCell ref="E227:G227"/>
    <mergeCell ref="H227:J227"/>
    <mergeCell ref="K227:M227"/>
    <mergeCell ref="A237:S237"/>
    <mergeCell ref="A238:A239"/>
    <mergeCell ref="B238:D238"/>
    <mergeCell ref="E238:G238"/>
    <mergeCell ref="H238:J238"/>
    <mergeCell ref="K238:M238"/>
    <mergeCell ref="N238:P238"/>
    <mergeCell ref="Q238:S238"/>
    <mergeCell ref="A392:K392"/>
    <mergeCell ref="A393:A395"/>
    <mergeCell ref="B393:K393"/>
    <mergeCell ref="B394:C394"/>
    <mergeCell ref="D394:E394"/>
    <mergeCell ref="F394:G394"/>
    <mergeCell ref="H394:I394"/>
    <mergeCell ref="J394:K394"/>
    <mergeCell ref="B81:E81"/>
    <mergeCell ref="F81:I81"/>
    <mergeCell ref="J81:M81"/>
    <mergeCell ref="B82:C82"/>
    <mergeCell ref="D82:E82"/>
    <mergeCell ref="F82:G82"/>
    <mergeCell ref="H82:I82"/>
    <mergeCell ref="J82:K82"/>
    <mergeCell ref="L82:M82"/>
    <mergeCell ref="A171:S171"/>
    <mergeCell ref="A172:A174"/>
    <mergeCell ref="B172:C172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A7:E7"/>
    <mergeCell ref="A8:A10"/>
    <mergeCell ref="B8:E8"/>
    <mergeCell ref="B9:C9"/>
    <mergeCell ref="D9:E9"/>
    <mergeCell ref="A1:R1"/>
    <mergeCell ref="A31:K31"/>
    <mergeCell ref="A32:A34"/>
    <mergeCell ref="B32:K32"/>
    <mergeCell ref="B33:C33"/>
    <mergeCell ref="D33:E33"/>
    <mergeCell ref="F33:G33"/>
    <mergeCell ref="H33:I33"/>
    <mergeCell ref="J33:K33"/>
    <mergeCell ref="A19:G19"/>
    <mergeCell ref="A20:A22"/>
    <mergeCell ref="B20:G20"/>
    <mergeCell ref="B21:C21"/>
    <mergeCell ref="D21:E21"/>
    <mergeCell ref="F21:G21"/>
    <mergeCell ref="F8:G9"/>
    <mergeCell ref="A56:Y56"/>
    <mergeCell ref="A57:A59"/>
    <mergeCell ref="B57:Y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A44:Q44"/>
    <mergeCell ref="A45:A47"/>
    <mergeCell ref="B45:E45"/>
    <mergeCell ref="F45:Q45"/>
    <mergeCell ref="B46:C46"/>
    <mergeCell ref="D46:E46"/>
    <mergeCell ref="F46:G46"/>
    <mergeCell ref="H46:I46"/>
    <mergeCell ref="J46:K46"/>
    <mergeCell ref="L46:M46"/>
    <mergeCell ref="N46:O46"/>
    <mergeCell ref="P46:Q46"/>
    <mergeCell ref="A68:K68"/>
    <mergeCell ref="A78:M78"/>
    <mergeCell ref="A79:A83"/>
    <mergeCell ref="B79:M79"/>
    <mergeCell ref="B80:E80"/>
    <mergeCell ref="F80:I80"/>
    <mergeCell ref="J80:M80"/>
    <mergeCell ref="A69:A71"/>
    <mergeCell ref="F70:G70"/>
    <mergeCell ref="H70:I70"/>
    <mergeCell ref="B69:K69"/>
    <mergeCell ref="J70:K70"/>
    <mergeCell ref="B70:C70"/>
    <mergeCell ref="D70:E70"/>
    <mergeCell ref="A102:E102"/>
    <mergeCell ref="A103:A105"/>
    <mergeCell ref="B103:E103"/>
    <mergeCell ref="B104:C104"/>
    <mergeCell ref="D104:E104"/>
    <mergeCell ref="A90:K90"/>
    <mergeCell ref="A91:A93"/>
    <mergeCell ref="B91:K91"/>
    <mergeCell ref="B92:C92"/>
    <mergeCell ref="D92:E92"/>
    <mergeCell ref="F92:G92"/>
    <mergeCell ref="H92:I92"/>
    <mergeCell ref="J92:K92"/>
    <mergeCell ref="A125:G125"/>
    <mergeCell ref="A126:A128"/>
    <mergeCell ref="B126:G126"/>
    <mergeCell ref="B127:C127"/>
    <mergeCell ref="D127:E127"/>
    <mergeCell ref="F127:G127"/>
    <mergeCell ref="A113:E113"/>
    <mergeCell ref="A114:A116"/>
    <mergeCell ref="B114:E114"/>
    <mergeCell ref="B115:C115"/>
    <mergeCell ref="D115:E115"/>
    <mergeCell ref="A137:S137"/>
    <mergeCell ref="A138:A140"/>
    <mergeCell ref="B138:E138"/>
    <mergeCell ref="F138:S138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A149:Q149"/>
    <mergeCell ref="A150:A152"/>
    <mergeCell ref="B150:Q150"/>
    <mergeCell ref="B151:C151"/>
    <mergeCell ref="D151:E151"/>
    <mergeCell ref="F151:G151"/>
    <mergeCell ref="H151:I151"/>
    <mergeCell ref="J151:K151"/>
    <mergeCell ref="L151:M151"/>
    <mergeCell ref="N151:O151"/>
    <mergeCell ref="P151:Q151"/>
    <mergeCell ref="A161:M161"/>
    <mergeCell ref="A162:A164"/>
    <mergeCell ref="B162:M162"/>
    <mergeCell ref="B163:C163"/>
    <mergeCell ref="D163:E163"/>
    <mergeCell ref="F163:G163"/>
    <mergeCell ref="H163:I163"/>
    <mergeCell ref="J163:K163"/>
    <mergeCell ref="L163:M163"/>
    <mergeCell ref="AZ183:BA183"/>
    <mergeCell ref="BB183:BC183"/>
    <mergeCell ref="BD183:BE183"/>
    <mergeCell ref="A193:M193"/>
    <mergeCell ref="AX183:AY183"/>
    <mergeCell ref="A181:BE181"/>
    <mergeCell ref="A182:A184"/>
    <mergeCell ref="B182:BE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P183:AQ183"/>
    <mergeCell ref="AR183:AS183"/>
    <mergeCell ref="AT183:AU183"/>
    <mergeCell ref="AV183:AW183"/>
    <mergeCell ref="AF183:AG183"/>
    <mergeCell ref="AH183:AI183"/>
    <mergeCell ref="AJ183:AK183"/>
    <mergeCell ref="AL183:AM183"/>
    <mergeCell ref="AN183:AO183"/>
    <mergeCell ref="A204:M204"/>
    <mergeCell ref="A194:A195"/>
    <mergeCell ref="B194:D194"/>
    <mergeCell ref="E194:G194"/>
    <mergeCell ref="H194:J194"/>
    <mergeCell ref="K194:M194"/>
    <mergeCell ref="A205:A206"/>
    <mergeCell ref="B205:D205"/>
    <mergeCell ref="E205:G205"/>
    <mergeCell ref="H205:J205"/>
    <mergeCell ref="K205:M205"/>
    <mergeCell ref="A216:A217"/>
    <mergeCell ref="B216:D216"/>
    <mergeCell ref="E216:G216"/>
    <mergeCell ref="H216:J216"/>
    <mergeCell ref="K216:M216"/>
    <mergeCell ref="N216:P216"/>
    <mergeCell ref="A215:M215"/>
    <mergeCell ref="N215:P215"/>
    <mergeCell ref="A226:M226"/>
    <mergeCell ref="A249:A250"/>
    <mergeCell ref="B249:D249"/>
    <mergeCell ref="E249:G249"/>
    <mergeCell ref="H249:J249"/>
    <mergeCell ref="A248:S248"/>
    <mergeCell ref="K249:M249"/>
    <mergeCell ref="N249:P249"/>
    <mergeCell ref="Q249:S249"/>
    <mergeCell ref="A271:A272"/>
    <mergeCell ref="B271:D271"/>
    <mergeCell ref="E271:G271"/>
    <mergeCell ref="H271:J271"/>
    <mergeCell ref="A270:S270"/>
    <mergeCell ref="K271:M271"/>
    <mergeCell ref="N271:P271"/>
    <mergeCell ref="Q271:S271"/>
    <mergeCell ref="A281:E281"/>
    <mergeCell ref="A291:I291"/>
    <mergeCell ref="A292:A294"/>
    <mergeCell ref="B292:I292"/>
    <mergeCell ref="B293:C293"/>
    <mergeCell ref="D293:E293"/>
    <mergeCell ref="F293:G293"/>
    <mergeCell ref="H293:I293"/>
    <mergeCell ref="A282:A283"/>
    <mergeCell ref="B282:C282"/>
    <mergeCell ref="D282:E282"/>
    <mergeCell ref="D316:E316"/>
    <mergeCell ref="F316:G316"/>
    <mergeCell ref="H316:I316"/>
    <mergeCell ref="A302:I302"/>
    <mergeCell ref="A303:A305"/>
    <mergeCell ref="B303:I303"/>
    <mergeCell ref="B304:C304"/>
    <mergeCell ref="D304:E304"/>
    <mergeCell ref="F304:G304"/>
    <mergeCell ref="H304:I304"/>
    <mergeCell ref="J316:K316"/>
    <mergeCell ref="L316:M316"/>
    <mergeCell ref="A346:I346"/>
    <mergeCell ref="A347:A349"/>
    <mergeCell ref="B347:E347"/>
    <mergeCell ref="F347:I347"/>
    <mergeCell ref="B348:C348"/>
    <mergeCell ref="D348:E348"/>
    <mergeCell ref="F348:G348"/>
    <mergeCell ref="H348:I348"/>
    <mergeCell ref="A335:G335"/>
    <mergeCell ref="A336:A338"/>
    <mergeCell ref="B336:G336"/>
    <mergeCell ref="B337:C337"/>
    <mergeCell ref="D337:E337"/>
    <mergeCell ref="F337:G337"/>
    <mergeCell ref="A358:Q358"/>
    <mergeCell ref="A359:A361"/>
    <mergeCell ref="B359:M359"/>
    <mergeCell ref="N359:Q359"/>
    <mergeCell ref="B360:C360"/>
    <mergeCell ref="D360:E360"/>
    <mergeCell ref="F360:G360"/>
    <mergeCell ref="H360:I360"/>
    <mergeCell ref="J360:K360"/>
    <mergeCell ref="L360:M360"/>
    <mergeCell ref="N360:O360"/>
    <mergeCell ref="P360:Q360"/>
    <mergeCell ref="A382:I382"/>
    <mergeCell ref="A383:A385"/>
    <mergeCell ref="B383:I383"/>
    <mergeCell ref="B384:C384"/>
    <mergeCell ref="D384:E384"/>
    <mergeCell ref="F384:G384"/>
    <mergeCell ref="H384:I384"/>
    <mergeCell ref="A370:I370"/>
    <mergeCell ref="A371:A373"/>
    <mergeCell ref="B371:I371"/>
    <mergeCell ref="B372:C372"/>
    <mergeCell ref="D372:E372"/>
    <mergeCell ref="F372:G372"/>
    <mergeCell ref="H372:I37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55"/>
  <sheetViews>
    <sheetView showGridLines="0" workbookViewId="0"/>
  </sheetViews>
  <sheetFormatPr defaultRowHeight="15"/>
  <sheetData>
    <row r="1" spans="2:25" ht="28.5">
      <c r="B1" s="270" t="s">
        <v>235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2:25" ht="18">
      <c r="B2" s="1"/>
    </row>
    <row r="3" spans="2:25" ht="29.25" thickBot="1">
      <c r="B3" s="54" t="s">
        <v>260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25" ht="18">
      <c r="B4" s="1"/>
    </row>
    <row r="5" spans="2:25" ht="32.25" thickBot="1">
      <c r="B5" s="55" t="s">
        <v>261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2:25"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2:25" ht="21">
      <c r="B7" s="66" t="s">
        <v>280</v>
      </c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2:25" ht="15" customHeight="1"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2:25" ht="15" customHeight="1">
      <c r="O9" s="71"/>
      <c r="P9" s="71"/>
      <c r="Q9" s="71"/>
      <c r="R9" s="327"/>
      <c r="S9" s="330" t="s">
        <v>1</v>
      </c>
      <c r="T9" s="331"/>
      <c r="U9" s="331"/>
      <c r="V9" s="332"/>
      <c r="W9" s="323" t="s">
        <v>237</v>
      </c>
      <c r="X9" s="323"/>
      <c r="Y9" s="71"/>
    </row>
    <row r="10" spans="2:25" ht="15" customHeight="1">
      <c r="O10" s="71"/>
      <c r="P10" s="71"/>
      <c r="Q10" s="71"/>
      <c r="R10" s="328"/>
      <c r="S10" s="323" t="s">
        <v>2</v>
      </c>
      <c r="T10" s="324"/>
      <c r="U10" s="324" t="s">
        <v>3</v>
      </c>
      <c r="V10" s="325"/>
      <c r="W10" s="323"/>
      <c r="X10" s="323"/>
      <c r="Y10" s="71"/>
    </row>
    <row r="11" spans="2:25" ht="15" customHeight="1">
      <c r="O11" s="71"/>
      <c r="P11" s="71"/>
      <c r="Q11" s="71"/>
      <c r="R11" s="329"/>
      <c r="S11" s="72" t="s">
        <v>4</v>
      </c>
      <c r="T11" s="73" t="s">
        <v>5</v>
      </c>
      <c r="U11" s="73" t="s">
        <v>4</v>
      </c>
      <c r="V11" s="74" t="s">
        <v>5</v>
      </c>
      <c r="W11" s="72" t="s">
        <v>4</v>
      </c>
      <c r="X11" s="73" t="s">
        <v>5</v>
      </c>
      <c r="Y11" s="71"/>
    </row>
    <row r="12" spans="2:25" ht="15" customHeight="1">
      <c r="O12" s="71"/>
      <c r="P12" s="71"/>
      <c r="Q12" s="71"/>
      <c r="R12" s="75" t="s">
        <v>6</v>
      </c>
      <c r="S12" s="76">
        <v>28</v>
      </c>
      <c r="T12" s="77">
        <v>0.30434782608695654</v>
      </c>
      <c r="U12" s="78">
        <v>64</v>
      </c>
      <c r="V12" s="79">
        <v>0.69565217391304346</v>
      </c>
      <c r="W12" s="71">
        <v>189</v>
      </c>
      <c r="X12" s="80">
        <f>SUM(S12,U12)/W12</f>
        <v>0.48677248677248675</v>
      </c>
      <c r="Y12" s="71"/>
    </row>
    <row r="13" spans="2:25" ht="15" customHeight="1">
      <c r="O13" s="71"/>
      <c r="P13" s="71"/>
      <c r="Q13" s="71"/>
      <c r="R13" s="81" t="s">
        <v>7</v>
      </c>
      <c r="S13" s="69">
        <v>4</v>
      </c>
      <c r="T13" s="82">
        <v>0.26666666666666666</v>
      </c>
      <c r="U13" s="83">
        <v>11</v>
      </c>
      <c r="V13" s="70">
        <v>0.73333333333333328</v>
      </c>
      <c r="W13" s="71">
        <v>26</v>
      </c>
      <c r="X13" s="80">
        <f t="shared" ref="X13:X14" si="0">SUM(S13,U13)/W13</f>
        <v>0.57692307692307687</v>
      </c>
      <c r="Y13" s="71"/>
    </row>
    <row r="14" spans="2:25" ht="15" customHeight="1">
      <c r="O14" s="71"/>
      <c r="P14" s="71"/>
      <c r="Q14" s="71"/>
      <c r="R14" s="81" t="s">
        <v>8</v>
      </c>
      <c r="S14" s="69">
        <v>13</v>
      </c>
      <c r="T14" s="82">
        <v>0.39393939393939392</v>
      </c>
      <c r="U14" s="83">
        <v>20</v>
      </c>
      <c r="V14" s="70">
        <v>0.60606060606060608</v>
      </c>
      <c r="W14" s="71">
        <v>43</v>
      </c>
      <c r="X14" s="80">
        <f t="shared" si="0"/>
        <v>0.76744186046511631</v>
      </c>
      <c r="Y14" s="71"/>
    </row>
    <row r="15" spans="2:25" ht="15" customHeight="1"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2:25" ht="15" customHeight="1">
      <c r="O16" s="71"/>
      <c r="P16" s="71"/>
      <c r="Q16" s="71"/>
      <c r="R16" s="75" t="s">
        <v>6</v>
      </c>
      <c r="S16" s="69">
        <v>92</v>
      </c>
      <c r="T16" s="71"/>
      <c r="U16" s="71"/>
      <c r="V16" s="80">
        <v>0.65714285714285714</v>
      </c>
      <c r="W16" s="71"/>
      <c r="X16" s="71"/>
      <c r="Y16" s="71"/>
    </row>
    <row r="17" spans="2:25" ht="15" customHeight="1">
      <c r="O17" s="71"/>
      <c r="P17" s="71"/>
      <c r="Q17" s="71"/>
      <c r="R17" s="81" t="s">
        <v>7</v>
      </c>
      <c r="S17" s="69">
        <v>15</v>
      </c>
      <c r="T17" s="71"/>
      <c r="U17" s="71"/>
      <c r="V17" s="70">
        <v>0.10714285714285714</v>
      </c>
      <c r="W17" s="71"/>
      <c r="X17" s="71"/>
      <c r="Y17" s="71"/>
    </row>
    <row r="18" spans="2:25" ht="15" customHeight="1">
      <c r="O18" s="71"/>
      <c r="P18" s="71"/>
      <c r="Q18" s="71"/>
      <c r="R18" s="81" t="s">
        <v>8</v>
      </c>
      <c r="S18" s="69">
        <v>33</v>
      </c>
      <c r="T18" s="71"/>
      <c r="U18" s="71"/>
      <c r="V18" s="80">
        <v>0.23571428571428571</v>
      </c>
      <c r="W18" s="71"/>
      <c r="X18" s="71"/>
      <c r="Y18" s="71"/>
    </row>
    <row r="19" spans="2:25" ht="15" customHeight="1"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2:25" ht="15" customHeight="1"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2:25" ht="15" customHeight="1"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2:25" ht="15" customHeight="1"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2:25" ht="15" customHeight="1"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2:25" ht="15" customHeight="1"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2:25" ht="15" customHeight="1"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2:25" ht="15" customHeight="1"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2:25" ht="15" customHeight="1"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2:25" ht="15" customHeight="1"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2:25" ht="15" customHeight="1">
      <c r="B29" s="66" t="s">
        <v>281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2:25" ht="15" customHeight="1"/>
    <row r="31" spans="2:25" ht="15" customHeight="1">
      <c r="N31" s="71"/>
      <c r="O31" s="71"/>
      <c r="P31" s="71"/>
      <c r="Q31" s="71"/>
      <c r="R31" s="71"/>
    </row>
    <row r="32" spans="2:25" ht="15" customHeight="1">
      <c r="N32" s="71"/>
      <c r="O32" s="71"/>
      <c r="P32" s="71"/>
      <c r="Q32" s="71"/>
      <c r="R32" s="71"/>
    </row>
    <row r="33" spans="14:18" ht="15" customHeight="1">
      <c r="N33" s="71"/>
      <c r="O33" s="71"/>
      <c r="P33" s="71" t="s">
        <v>1</v>
      </c>
      <c r="Q33" s="71"/>
      <c r="R33" s="71"/>
    </row>
    <row r="34" spans="14:18" ht="15" customHeight="1">
      <c r="N34" s="71"/>
      <c r="O34" s="71"/>
      <c r="P34" s="71"/>
      <c r="Q34" s="71"/>
      <c r="R34" s="71"/>
    </row>
    <row r="35" spans="14:18" ht="15" customHeight="1">
      <c r="N35" s="71"/>
      <c r="O35" s="71"/>
      <c r="P35" s="71" t="s">
        <v>2</v>
      </c>
      <c r="Q35" s="71" t="s">
        <v>3</v>
      </c>
      <c r="R35" s="71"/>
    </row>
    <row r="36" spans="14:18" ht="15" customHeight="1">
      <c r="N36" s="71"/>
      <c r="O36" s="75" t="s">
        <v>6</v>
      </c>
      <c r="P36" s="77">
        <v>0.30434782608695654</v>
      </c>
      <c r="Q36" s="79">
        <v>0.69565217391304346</v>
      </c>
      <c r="R36" s="71"/>
    </row>
    <row r="37" spans="14:18" ht="15" customHeight="1">
      <c r="N37" s="71"/>
      <c r="O37" s="81" t="s">
        <v>7</v>
      </c>
      <c r="P37" s="82">
        <v>0.26666666666666666</v>
      </c>
      <c r="Q37" s="70">
        <v>0.73333333333333328</v>
      </c>
      <c r="R37" s="71"/>
    </row>
    <row r="38" spans="14:18" ht="15" customHeight="1">
      <c r="N38" s="71"/>
      <c r="O38" s="81" t="s">
        <v>8</v>
      </c>
      <c r="P38" s="82">
        <v>0.39393939393939392</v>
      </c>
      <c r="Q38" s="70">
        <v>0.60606060606060608</v>
      </c>
      <c r="R38" s="71"/>
    </row>
    <row r="39" spans="14:18" ht="15" customHeight="1">
      <c r="N39" s="71"/>
      <c r="O39" s="71"/>
      <c r="P39" s="71"/>
      <c r="Q39" s="71"/>
      <c r="R39" s="71"/>
    </row>
    <row r="40" spans="14:18" ht="15" customHeight="1">
      <c r="N40" s="71"/>
      <c r="O40" s="71"/>
      <c r="P40" s="71"/>
      <c r="Q40" s="71"/>
      <c r="R40" s="71"/>
    </row>
    <row r="41" spans="14:18" ht="15" customHeight="1"/>
    <row r="42" spans="14:18" ht="15" customHeight="1"/>
    <row r="43" spans="14:18" ht="15" customHeight="1"/>
    <row r="44" spans="14:18" ht="15" customHeight="1"/>
    <row r="45" spans="14:18" ht="15" customHeight="1"/>
    <row r="46" spans="14:18" ht="15" customHeight="1"/>
    <row r="47" spans="14:18" ht="15" customHeight="1"/>
    <row r="48" spans="14:18" ht="15" customHeight="1"/>
    <row r="49" spans="2:18" ht="15" customHeight="1"/>
    <row r="50" spans="2:18" ht="15" customHeight="1"/>
    <row r="51" spans="2:18" ht="15" customHeight="1">
      <c r="B51" s="66" t="s">
        <v>10</v>
      </c>
      <c r="N51" s="84"/>
      <c r="O51" s="84"/>
      <c r="P51" s="84"/>
      <c r="Q51" s="84"/>
      <c r="R51" s="84"/>
    </row>
    <row r="52" spans="2:18" ht="15" customHeight="1">
      <c r="N52" s="84"/>
      <c r="O52" s="84"/>
      <c r="P52" s="84"/>
      <c r="Q52" s="84"/>
      <c r="R52" s="84"/>
    </row>
    <row r="53" spans="2:18" ht="15" customHeight="1">
      <c r="N53" s="84"/>
      <c r="O53" s="84" t="s">
        <v>11</v>
      </c>
      <c r="P53" s="84"/>
      <c r="Q53" s="84"/>
      <c r="R53" s="84"/>
    </row>
    <row r="54" spans="2:18" ht="15" customHeight="1">
      <c r="N54" s="84"/>
      <c r="O54" s="84"/>
      <c r="P54" s="84"/>
      <c r="Q54" s="84"/>
      <c r="R54" s="84"/>
    </row>
    <row r="55" spans="2:18" ht="15" customHeight="1">
      <c r="N55" s="84"/>
      <c r="O55" s="84" t="s">
        <v>12</v>
      </c>
      <c r="P55" s="84" t="s">
        <v>13</v>
      </c>
      <c r="Q55" s="84" t="s">
        <v>14</v>
      </c>
      <c r="R55" s="84"/>
    </row>
    <row r="56" spans="2:18" ht="15" customHeight="1">
      <c r="N56" s="85" t="s">
        <v>6</v>
      </c>
      <c r="O56" s="86">
        <v>0.73913043478260876</v>
      </c>
      <c r="P56" s="86">
        <v>0.18478260869565219</v>
      </c>
      <c r="Q56" s="87">
        <v>7.6086956521739135E-2</v>
      </c>
      <c r="R56" s="84"/>
    </row>
    <row r="57" spans="2:18" ht="15" customHeight="1">
      <c r="N57" s="88" t="s">
        <v>7</v>
      </c>
      <c r="O57" s="89">
        <v>1</v>
      </c>
      <c r="P57" s="89">
        <v>0</v>
      </c>
      <c r="Q57" s="68">
        <v>0</v>
      </c>
      <c r="R57" s="84"/>
    </row>
    <row r="58" spans="2:18" ht="15" customHeight="1">
      <c r="N58" s="88" t="s">
        <v>8</v>
      </c>
      <c r="O58" s="89">
        <v>0.66666666666666674</v>
      </c>
      <c r="P58" s="89">
        <v>0.2121212121212121</v>
      </c>
      <c r="Q58" s="68">
        <v>0.12121212121212122</v>
      </c>
      <c r="R58" s="84"/>
    </row>
    <row r="59" spans="2:18" ht="15" customHeight="1">
      <c r="N59" s="84"/>
      <c r="O59" s="84"/>
      <c r="P59" s="84"/>
      <c r="Q59" s="84"/>
      <c r="R59" s="84"/>
    </row>
    <row r="60" spans="2:18" ht="15" customHeight="1">
      <c r="N60" s="84"/>
      <c r="O60" s="84"/>
      <c r="P60" s="84"/>
      <c r="Q60" s="84"/>
      <c r="R60" s="84"/>
    </row>
    <row r="61" spans="2:18" ht="15" customHeight="1"/>
    <row r="62" spans="2:18" ht="15" customHeight="1"/>
    <row r="63" spans="2:18" ht="15" customHeight="1"/>
    <row r="64" spans="2:18" ht="15" customHeight="1"/>
    <row r="65" spans="2:19" ht="15" customHeight="1"/>
    <row r="66" spans="2:19" ht="15" customHeight="1"/>
    <row r="67" spans="2:19" ht="15" customHeight="1"/>
    <row r="68" spans="2:19" ht="15" customHeight="1"/>
    <row r="69" spans="2:19" ht="15" customHeight="1"/>
    <row r="70" spans="2:19" ht="15" customHeight="1"/>
    <row r="71" spans="2:19" ht="15" customHeight="1"/>
    <row r="72" spans="2:19" ht="15" customHeight="1"/>
    <row r="73" spans="2:19" ht="33.75" customHeight="1" thickBot="1">
      <c r="B73" s="90" t="s">
        <v>262</v>
      </c>
      <c r="C73" s="91"/>
      <c r="D73" s="92"/>
      <c r="E73" s="92"/>
      <c r="F73" s="93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95"/>
      <c r="S73" s="95"/>
    </row>
    <row r="74" spans="2:19" ht="15" customHeight="1"/>
    <row r="75" spans="2:19" ht="19.5" customHeight="1">
      <c r="B75" s="59" t="s">
        <v>263</v>
      </c>
    </row>
    <row r="76" spans="2:19" ht="15" customHeight="1"/>
    <row r="77" spans="2:19" ht="15" customHeight="1">
      <c r="B77" s="96" t="s">
        <v>22</v>
      </c>
    </row>
    <row r="78" spans="2:19" ht="15" customHeight="1">
      <c r="N78" s="84"/>
      <c r="O78" s="84"/>
      <c r="P78" s="84"/>
      <c r="Q78" s="84"/>
      <c r="R78" s="84"/>
    </row>
    <row r="79" spans="2:19" ht="15" customHeight="1">
      <c r="N79" s="84"/>
      <c r="O79" s="84"/>
      <c r="P79" s="84"/>
      <c r="Q79" s="84"/>
      <c r="R79" s="84"/>
    </row>
    <row r="80" spans="2:19" ht="15" customHeight="1">
      <c r="N80" s="84"/>
      <c r="O80" s="84" t="s">
        <v>23</v>
      </c>
      <c r="P80" s="84"/>
      <c r="Q80" s="84"/>
      <c r="R80" s="84"/>
    </row>
    <row r="81" spans="14:18" ht="15" customHeight="1">
      <c r="N81" s="84"/>
      <c r="O81" s="84"/>
      <c r="P81" s="84"/>
      <c r="Q81" s="84"/>
      <c r="R81" s="84"/>
    </row>
    <row r="82" spans="14:18" ht="15" customHeight="1">
      <c r="N82" s="84"/>
      <c r="O82" s="84" t="s">
        <v>25</v>
      </c>
      <c r="P82" s="84" t="s">
        <v>26</v>
      </c>
      <c r="Q82" s="84"/>
      <c r="R82" s="84"/>
    </row>
    <row r="83" spans="14:18" ht="15" customHeight="1">
      <c r="N83" s="85" t="s">
        <v>6</v>
      </c>
      <c r="O83" s="86">
        <v>0.70588235294117652</v>
      </c>
      <c r="P83" s="86">
        <v>0.29411764705882354</v>
      </c>
      <c r="Q83" s="84"/>
      <c r="R83" s="84"/>
    </row>
    <row r="84" spans="14:18" ht="15" customHeight="1">
      <c r="N84" s="88" t="s">
        <v>7</v>
      </c>
      <c r="O84" s="89">
        <v>0.93333333333333324</v>
      </c>
      <c r="P84" s="89">
        <v>6.6666666666666666E-2</v>
      </c>
      <c r="Q84" s="84"/>
      <c r="R84" s="84"/>
    </row>
    <row r="85" spans="14:18" ht="15" customHeight="1">
      <c r="N85" s="88" t="s">
        <v>8</v>
      </c>
      <c r="O85" s="89">
        <v>0.82758620689655171</v>
      </c>
      <c r="P85" s="89">
        <v>0.17241379310344829</v>
      </c>
      <c r="Q85" s="84"/>
      <c r="R85" s="84"/>
    </row>
    <row r="86" spans="14:18" ht="15" customHeight="1">
      <c r="N86" s="84"/>
      <c r="O86" s="84"/>
      <c r="P86" s="84"/>
      <c r="Q86" s="84"/>
      <c r="R86" s="84"/>
    </row>
    <row r="87" spans="14:18" ht="15" customHeight="1">
      <c r="N87" s="84"/>
      <c r="O87" s="84"/>
      <c r="P87" s="84"/>
      <c r="Q87" s="84"/>
      <c r="R87" s="84"/>
    </row>
    <row r="88" spans="14:18" ht="15" customHeight="1"/>
    <row r="89" spans="14:18" ht="15" customHeight="1"/>
    <row r="90" spans="14:18" ht="15" customHeight="1"/>
    <row r="91" spans="14:18" ht="15" customHeight="1"/>
    <row r="92" spans="14:18" ht="15" customHeight="1"/>
    <row r="93" spans="14:18" ht="15" customHeight="1"/>
    <row r="94" spans="14:18" ht="15" customHeight="1"/>
    <row r="95" spans="14:18" ht="15" customHeight="1"/>
    <row r="96" spans="14:18" ht="15" customHeight="1"/>
    <row r="97" spans="14:21" ht="15" customHeight="1"/>
    <row r="98" spans="14:21" ht="15" customHeight="1"/>
    <row r="99" spans="14:21" ht="15" customHeight="1"/>
    <row r="100" spans="14:21" ht="15" customHeight="1">
      <c r="N100" s="67"/>
      <c r="O100" s="67"/>
      <c r="P100" s="67"/>
      <c r="Q100" s="67"/>
      <c r="R100" s="67"/>
      <c r="S100" s="67"/>
      <c r="T100" s="67"/>
      <c r="U100" s="67"/>
    </row>
    <row r="101" spans="14:21" ht="15" customHeight="1">
      <c r="N101" s="67"/>
      <c r="O101" s="67"/>
      <c r="P101" s="67"/>
      <c r="Q101" s="67"/>
      <c r="R101" s="67"/>
      <c r="S101" s="67"/>
      <c r="T101" s="67"/>
      <c r="U101" s="67"/>
    </row>
    <row r="102" spans="14:21" ht="15" customHeight="1">
      <c r="N102" s="67"/>
      <c r="O102" s="67"/>
      <c r="P102" s="67"/>
      <c r="Q102" s="67"/>
      <c r="R102" s="67"/>
      <c r="S102" s="67"/>
      <c r="T102" s="67"/>
      <c r="U102" s="67"/>
    </row>
    <row r="103" spans="14:21" ht="15" customHeight="1">
      <c r="N103" s="84"/>
      <c r="O103" s="84" t="s">
        <v>24</v>
      </c>
      <c r="P103" s="84"/>
      <c r="Q103" s="84"/>
      <c r="R103" s="84"/>
      <c r="S103" s="84"/>
      <c r="T103" s="84"/>
      <c r="U103" s="67"/>
    </row>
    <row r="104" spans="14:21" ht="15" customHeight="1">
      <c r="N104" s="84"/>
      <c r="O104" s="84"/>
      <c r="P104" s="84"/>
      <c r="Q104" s="84"/>
      <c r="R104" s="84"/>
      <c r="S104" s="84"/>
      <c r="T104" s="84"/>
      <c r="U104" s="67"/>
    </row>
    <row r="105" spans="14:21" ht="15" customHeight="1">
      <c r="N105" s="84"/>
      <c r="O105" s="84" t="s">
        <v>27</v>
      </c>
      <c r="P105" s="84" t="s">
        <v>28</v>
      </c>
      <c r="Q105" s="84" t="s">
        <v>29</v>
      </c>
      <c r="R105" s="84" t="s">
        <v>30</v>
      </c>
      <c r="S105" s="84" t="s">
        <v>31</v>
      </c>
      <c r="T105" s="84" t="s">
        <v>32</v>
      </c>
      <c r="U105" s="67"/>
    </row>
    <row r="106" spans="14:21" ht="15" customHeight="1">
      <c r="N106" s="85" t="s">
        <v>6</v>
      </c>
      <c r="O106" s="86">
        <v>0.62352941176470589</v>
      </c>
      <c r="P106" s="86">
        <v>3.5294117647058823E-2</v>
      </c>
      <c r="Q106" s="86">
        <v>5.8823529411764712E-2</v>
      </c>
      <c r="R106" s="86">
        <v>8.2352941176470573E-2</v>
      </c>
      <c r="S106" s="86">
        <v>5.8823529411764712E-2</v>
      </c>
      <c r="T106" s="87">
        <v>0.14117647058823529</v>
      </c>
      <c r="U106" s="67"/>
    </row>
    <row r="107" spans="14:21" ht="15" customHeight="1">
      <c r="N107" s="88" t="s">
        <v>7</v>
      </c>
      <c r="O107" s="89">
        <v>0.8666666666666667</v>
      </c>
      <c r="P107" s="89">
        <v>0</v>
      </c>
      <c r="Q107" s="89">
        <v>0.13333333333333333</v>
      </c>
      <c r="R107" s="89">
        <v>0</v>
      </c>
      <c r="S107" s="89">
        <v>0</v>
      </c>
      <c r="T107" s="68">
        <v>0</v>
      </c>
      <c r="U107" s="67"/>
    </row>
    <row r="108" spans="14:21" ht="15" customHeight="1">
      <c r="N108" s="88" t="s">
        <v>8</v>
      </c>
      <c r="O108" s="89">
        <v>0.65517241379310354</v>
      </c>
      <c r="P108" s="89">
        <v>0.17241379310344829</v>
      </c>
      <c r="Q108" s="89">
        <v>3.4482758620689655E-2</v>
      </c>
      <c r="R108" s="89">
        <v>0</v>
      </c>
      <c r="S108" s="89">
        <v>3.4482758620689655E-2</v>
      </c>
      <c r="T108" s="68">
        <v>0.10344827586206896</v>
      </c>
      <c r="U108" s="67"/>
    </row>
    <row r="109" spans="14:21" ht="15" customHeight="1">
      <c r="N109" s="67"/>
      <c r="O109" s="67"/>
      <c r="P109" s="67"/>
      <c r="Q109" s="67"/>
      <c r="R109" s="67"/>
      <c r="S109" s="67"/>
      <c r="T109" s="67"/>
      <c r="U109" s="67"/>
    </row>
    <row r="110" spans="14:21" ht="15" customHeight="1"/>
    <row r="111" spans="14:21" ht="15" customHeight="1"/>
    <row r="112" spans="14:21" ht="15" customHeight="1"/>
    <row r="113" spans="2:27" ht="15" customHeight="1"/>
    <row r="114" spans="2:27" ht="15" customHeight="1"/>
    <row r="115" spans="2:27" ht="15" customHeight="1"/>
    <row r="116" spans="2:27" ht="15" customHeight="1"/>
    <row r="117" spans="2:27" ht="15" customHeight="1"/>
    <row r="118" spans="2:27" ht="15" customHeight="1"/>
    <row r="119" spans="2:27" ht="15" customHeight="1">
      <c r="B119" s="66" t="s">
        <v>33</v>
      </c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</row>
    <row r="120" spans="2:27" ht="15" customHeight="1"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</row>
    <row r="121" spans="2:27" ht="15" customHeight="1">
      <c r="L121" s="84"/>
      <c r="M121" s="84"/>
      <c r="N121" s="84"/>
      <c r="O121" s="84"/>
      <c r="P121" s="84" t="s">
        <v>34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</row>
    <row r="122" spans="2:27" ht="15" customHeight="1"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</row>
    <row r="123" spans="2:27" ht="15" customHeight="1">
      <c r="L123" s="84"/>
      <c r="M123" s="84"/>
      <c r="N123" s="84"/>
      <c r="O123" s="84"/>
      <c r="P123" s="84" t="s">
        <v>35</v>
      </c>
      <c r="Q123" s="84" t="s">
        <v>36</v>
      </c>
      <c r="R123" s="84" t="s">
        <v>37</v>
      </c>
      <c r="S123" s="84" t="s">
        <v>38</v>
      </c>
      <c r="T123" s="84" t="s">
        <v>39</v>
      </c>
      <c r="U123" s="84" t="s">
        <v>40</v>
      </c>
      <c r="V123" s="84" t="s">
        <v>41</v>
      </c>
      <c r="W123" s="84" t="s">
        <v>42</v>
      </c>
      <c r="X123" s="84" t="s">
        <v>43</v>
      </c>
      <c r="Y123" s="84" t="s">
        <v>45</v>
      </c>
      <c r="Z123" s="84" t="s">
        <v>46</v>
      </c>
      <c r="AA123" s="84"/>
    </row>
    <row r="124" spans="2:27" ht="15" customHeight="1">
      <c r="L124" s="84"/>
      <c r="M124" s="84"/>
      <c r="N124" s="84"/>
      <c r="O124" s="85" t="s">
        <v>6</v>
      </c>
      <c r="P124" s="86">
        <v>0.49411764705882355</v>
      </c>
      <c r="Q124" s="86">
        <v>1.1764705882352941E-2</v>
      </c>
      <c r="R124" s="86">
        <v>0</v>
      </c>
      <c r="S124" s="86">
        <v>1.1764705882352941E-2</v>
      </c>
      <c r="T124" s="86">
        <v>2.3529411764705882E-2</v>
      </c>
      <c r="U124" s="86">
        <v>5.8823529411764712E-2</v>
      </c>
      <c r="V124" s="86">
        <v>3.5294117647058823E-2</v>
      </c>
      <c r="W124" s="86">
        <v>0.15294117647058825</v>
      </c>
      <c r="X124" s="86">
        <v>1.1764705882352941E-2</v>
      </c>
      <c r="Y124" s="86">
        <v>8.2352941176470573E-2</v>
      </c>
      <c r="Z124" s="87">
        <v>0.11764705882352942</v>
      </c>
      <c r="AA124" s="84"/>
    </row>
    <row r="125" spans="2:27" ht="15" customHeight="1">
      <c r="L125" s="84"/>
      <c r="M125" s="84"/>
      <c r="N125" s="84"/>
      <c r="O125" s="88" t="s">
        <v>7</v>
      </c>
      <c r="P125" s="89">
        <v>0.6</v>
      </c>
      <c r="Q125" s="89">
        <v>0</v>
      </c>
      <c r="R125" s="89">
        <v>0.13333333333333333</v>
      </c>
      <c r="S125" s="89">
        <v>0</v>
      </c>
      <c r="T125" s="89">
        <v>0.13333333333333333</v>
      </c>
      <c r="U125" s="89">
        <v>0</v>
      </c>
      <c r="V125" s="89">
        <v>0</v>
      </c>
      <c r="W125" s="89">
        <v>6.6666666666666666E-2</v>
      </c>
      <c r="X125" s="89">
        <v>0</v>
      </c>
      <c r="Y125" s="89">
        <v>6.6666666666666666E-2</v>
      </c>
      <c r="Z125" s="68">
        <v>0</v>
      </c>
      <c r="AA125" s="84"/>
    </row>
    <row r="126" spans="2:27" ht="15" customHeight="1">
      <c r="L126" s="84"/>
      <c r="M126" s="84"/>
      <c r="N126" s="84"/>
      <c r="O126" s="88" t="s">
        <v>8</v>
      </c>
      <c r="P126" s="89">
        <v>0.37931034482758619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0.27586206896551724</v>
      </c>
      <c r="W126" s="89">
        <v>0.10344827586206896</v>
      </c>
      <c r="X126" s="89">
        <v>0</v>
      </c>
      <c r="Y126" s="89">
        <v>0.20689655172413793</v>
      </c>
      <c r="Z126" s="68">
        <v>3.4482758620689655E-2</v>
      </c>
      <c r="AA126" s="84"/>
    </row>
    <row r="127" spans="2:27" ht="15" customHeight="1"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</row>
    <row r="128" spans="2:27" ht="15" customHeight="1"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</row>
    <row r="129" spans="12:27" ht="15" customHeight="1"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</row>
    <row r="130" spans="12:27" ht="15" customHeight="1"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</row>
    <row r="131" spans="12:27" ht="15" customHeight="1"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</row>
    <row r="132" spans="12:27" ht="15" customHeight="1"/>
    <row r="133" spans="12:27" ht="15" customHeight="1"/>
    <row r="134" spans="12:27" ht="15" customHeight="1"/>
    <row r="135" spans="12:27" ht="15" customHeight="1"/>
    <row r="136" spans="12:27" ht="15" customHeight="1"/>
    <row r="137" spans="12:27" ht="15" customHeight="1"/>
    <row r="138" spans="12:27" ht="15" customHeight="1"/>
    <row r="139" spans="12:27" ht="15" customHeight="1"/>
    <row r="140" spans="12:27" ht="15" customHeight="1"/>
    <row r="141" spans="12:27" ht="15" customHeight="1"/>
    <row r="142" spans="12:27" ht="15" customHeight="1"/>
    <row r="143" spans="12:27" ht="15" customHeight="1"/>
    <row r="144" spans="12:27" ht="15" customHeight="1"/>
    <row r="145" spans="2:20" ht="20.25" customHeight="1">
      <c r="B145" s="59" t="s">
        <v>264</v>
      </c>
    </row>
    <row r="146" spans="2:20" ht="15" customHeight="1"/>
    <row r="147" spans="2:20" ht="15" customHeight="1">
      <c r="B147" s="66" t="s">
        <v>282</v>
      </c>
      <c r="N147" s="84"/>
      <c r="O147" s="84"/>
      <c r="P147" s="84"/>
      <c r="Q147" s="84"/>
      <c r="R147" s="84"/>
      <c r="S147" s="84"/>
      <c r="T147" s="84"/>
    </row>
    <row r="148" spans="2:20" ht="15" customHeight="1">
      <c r="N148" s="84"/>
      <c r="O148" s="84"/>
      <c r="P148" s="84"/>
      <c r="Q148" s="84"/>
      <c r="R148" s="84"/>
      <c r="S148" s="84"/>
      <c r="T148" s="84"/>
    </row>
    <row r="149" spans="2:20" ht="15" customHeight="1">
      <c r="N149" s="84"/>
      <c r="O149" s="84" t="s">
        <v>279</v>
      </c>
      <c r="P149" s="84"/>
      <c r="Q149" s="84"/>
      <c r="R149" s="84"/>
      <c r="S149" s="84"/>
      <c r="T149" s="84"/>
    </row>
    <row r="150" spans="2:20" ht="15" customHeight="1">
      <c r="N150" s="84"/>
      <c r="O150" s="84"/>
      <c r="P150" s="84"/>
      <c r="Q150" s="84"/>
      <c r="R150" s="84"/>
      <c r="S150" s="84"/>
      <c r="T150" s="84"/>
    </row>
    <row r="151" spans="2:20" ht="15" customHeight="1">
      <c r="N151" s="84"/>
      <c r="O151" s="84" t="s">
        <v>278</v>
      </c>
      <c r="P151" s="84" t="s">
        <v>277</v>
      </c>
      <c r="Q151" s="84" t="s">
        <v>276</v>
      </c>
      <c r="R151" s="84" t="s">
        <v>275</v>
      </c>
      <c r="S151" s="84" t="s">
        <v>274</v>
      </c>
      <c r="T151" s="84"/>
    </row>
    <row r="152" spans="2:20" ht="15" customHeight="1">
      <c r="N152" s="85" t="s">
        <v>6</v>
      </c>
      <c r="O152" s="86">
        <v>0.51800000000000002</v>
      </c>
      <c r="P152" s="86">
        <v>0.16470588235294115</v>
      </c>
      <c r="Q152" s="86">
        <v>0.10588235294117647</v>
      </c>
      <c r="R152" s="86">
        <v>0.2</v>
      </c>
      <c r="S152" s="87">
        <v>1.1764705882352941E-2</v>
      </c>
      <c r="T152" s="84"/>
    </row>
    <row r="153" spans="2:20" ht="15" customHeight="1">
      <c r="N153" s="88" t="s">
        <v>7</v>
      </c>
      <c r="O153" s="89">
        <v>0.73299999999999998</v>
      </c>
      <c r="P153" s="89">
        <v>0.13333333333333333</v>
      </c>
      <c r="Q153" s="89">
        <v>0</v>
      </c>
      <c r="R153" s="89">
        <v>0.13333333333333333</v>
      </c>
      <c r="S153" s="68">
        <v>0</v>
      </c>
      <c r="T153" s="84"/>
    </row>
    <row r="154" spans="2:20" ht="15" customHeight="1">
      <c r="N154" s="88" t="s">
        <v>8</v>
      </c>
      <c r="O154" s="89">
        <v>0.48299999999999998</v>
      </c>
      <c r="P154" s="89">
        <v>0.10344827586206896</v>
      </c>
      <c r="Q154" s="89">
        <v>0.13793103448275862</v>
      </c>
      <c r="R154" s="89">
        <v>0.17241379310344829</v>
      </c>
      <c r="S154" s="68">
        <v>0.10344827586206896</v>
      </c>
      <c r="T154" s="84"/>
    </row>
    <row r="155" spans="2:20" ht="15" customHeight="1">
      <c r="N155" s="84"/>
      <c r="O155" s="84"/>
      <c r="P155" s="84"/>
      <c r="Q155" s="84"/>
      <c r="R155" s="84"/>
      <c r="S155" s="84"/>
      <c r="T155" s="84"/>
    </row>
    <row r="156" spans="2:20" ht="15" customHeight="1">
      <c r="N156" s="84"/>
      <c r="O156" s="84"/>
      <c r="P156" s="84"/>
      <c r="Q156" s="84"/>
      <c r="R156" s="84"/>
      <c r="S156" s="84"/>
      <c r="T156" s="84"/>
    </row>
    <row r="157" spans="2:20" ht="15" customHeight="1">
      <c r="N157" s="84"/>
      <c r="O157" s="84"/>
      <c r="P157" s="84"/>
      <c r="Q157" s="84"/>
      <c r="R157" s="84"/>
      <c r="S157" s="84"/>
      <c r="T157" s="84"/>
    </row>
    <row r="158" spans="2:20" ht="15" customHeight="1"/>
    <row r="159" spans="2:20" ht="15" customHeight="1"/>
    <row r="160" spans="2:20" ht="15" customHeight="1"/>
    <row r="161" spans="2:23" ht="15" customHeight="1"/>
    <row r="162" spans="2:23" ht="15" customHeight="1"/>
    <row r="163" spans="2:23" ht="15" customHeight="1"/>
    <row r="164" spans="2:23" ht="15" customHeight="1"/>
    <row r="165" spans="2:23" ht="15" customHeight="1"/>
    <row r="166" spans="2:23" ht="15" customHeight="1"/>
    <row r="167" spans="2:23" ht="15" customHeight="1"/>
    <row r="168" spans="2:23" ht="15" customHeight="1"/>
    <row r="169" spans="2:23" ht="15" customHeight="1">
      <c r="B169" s="66" t="s">
        <v>48</v>
      </c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</row>
    <row r="170" spans="2:23" ht="15" customHeight="1"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</row>
    <row r="171" spans="2:23" ht="15" customHeight="1"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</row>
    <row r="172" spans="2:23" ht="15" customHeight="1"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</row>
    <row r="173" spans="2:23" ht="15" customHeight="1"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</row>
    <row r="174" spans="2:23" ht="15" customHeight="1"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</row>
    <row r="175" spans="2:23" ht="15" customHeight="1">
      <c r="L175" s="84"/>
      <c r="M175" s="84"/>
      <c r="N175" s="84"/>
      <c r="O175" s="84"/>
      <c r="P175" s="84"/>
      <c r="Q175" s="322"/>
      <c r="R175" s="322"/>
      <c r="S175" s="322"/>
      <c r="T175" s="322"/>
      <c r="U175" s="322"/>
      <c r="V175" s="322"/>
      <c r="W175" s="84"/>
    </row>
    <row r="176" spans="2:23" ht="15" customHeight="1">
      <c r="L176" s="84"/>
      <c r="M176" s="84"/>
      <c r="N176" s="84"/>
      <c r="O176" s="84"/>
      <c r="P176" s="84"/>
      <c r="Q176" s="322"/>
      <c r="R176" s="322"/>
      <c r="S176" s="322"/>
      <c r="T176" s="322"/>
      <c r="U176" s="322"/>
      <c r="V176" s="322"/>
      <c r="W176" s="84"/>
    </row>
    <row r="177" spans="12:33" ht="15" customHeight="1"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257"/>
      <c r="Y177" s="257"/>
      <c r="Z177" s="257"/>
      <c r="AA177" s="257"/>
      <c r="AB177" s="257"/>
      <c r="AC177" s="257"/>
      <c r="AD177" s="257"/>
      <c r="AE177" s="257"/>
      <c r="AF177" s="257"/>
      <c r="AG177" s="257"/>
    </row>
    <row r="178" spans="12:33" ht="15" customHeight="1">
      <c r="L178" s="84"/>
      <c r="M178" s="84"/>
      <c r="N178" s="84"/>
      <c r="O178" s="84"/>
      <c r="P178" s="118"/>
      <c r="Q178" s="119"/>
      <c r="R178" s="119"/>
      <c r="S178" s="119"/>
      <c r="T178" s="119"/>
      <c r="U178" s="119"/>
      <c r="V178" s="119"/>
      <c r="W178" s="84"/>
      <c r="X178" s="257"/>
      <c r="Y178" s="257"/>
      <c r="Z178" s="257"/>
      <c r="AA178" s="257"/>
      <c r="AB178" s="257"/>
      <c r="AC178" s="257"/>
      <c r="AD178" s="257"/>
      <c r="AE178" s="257"/>
      <c r="AF178" s="257"/>
      <c r="AG178" s="257"/>
    </row>
    <row r="179" spans="12:33" ht="15" customHeight="1">
      <c r="L179" s="84"/>
      <c r="M179" s="84"/>
      <c r="N179" s="84"/>
      <c r="O179" s="84"/>
      <c r="P179" s="118"/>
      <c r="Q179" s="119"/>
      <c r="R179" s="119"/>
      <c r="S179" s="119"/>
      <c r="T179" s="119"/>
      <c r="U179" s="119"/>
      <c r="V179" s="119"/>
      <c r="W179" s="84"/>
      <c r="X179" s="84"/>
      <c r="Y179" s="84"/>
      <c r="Z179" s="84"/>
      <c r="AA179" s="84"/>
      <c r="AB179" s="257"/>
      <c r="AC179" s="257"/>
      <c r="AD179" s="257"/>
      <c r="AE179" s="257"/>
      <c r="AF179" s="257"/>
      <c r="AG179" s="257"/>
    </row>
    <row r="180" spans="12:33" ht="15" customHeight="1">
      <c r="L180" s="84"/>
      <c r="M180" s="84"/>
      <c r="N180" s="84"/>
      <c r="O180" s="84"/>
      <c r="P180" s="118"/>
      <c r="Q180" s="119"/>
      <c r="R180" s="119"/>
      <c r="S180" s="119"/>
      <c r="T180" s="84"/>
      <c r="U180" s="84"/>
      <c r="V180" s="84"/>
      <c r="W180" s="84"/>
      <c r="X180" s="84"/>
      <c r="Y180" s="84"/>
      <c r="Z180" s="84"/>
      <c r="AA180" s="84"/>
      <c r="AB180" s="257"/>
      <c r="AC180" s="257"/>
      <c r="AD180" s="257"/>
      <c r="AE180" s="257"/>
      <c r="AF180" s="257"/>
      <c r="AG180" s="257"/>
    </row>
    <row r="181" spans="12:33" ht="15" customHeight="1"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257"/>
      <c r="AC181" s="257"/>
      <c r="AD181" s="257"/>
      <c r="AE181" s="257"/>
      <c r="AF181" s="257"/>
      <c r="AG181" s="257"/>
    </row>
    <row r="182" spans="12:33" ht="15" customHeight="1"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257"/>
      <c r="AC182" s="257"/>
      <c r="AD182" s="257"/>
      <c r="AE182" s="257"/>
      <c r="AF182" s="257"/>
      <c r="AG182" s="257"/>
    </row>
    <row r="183" spans="12:33" ht="15" customHeight="1">
      <c r="L183" s="84"/>
      <c r="M183" s="84"/>
      <c r="N183" s="84"/>
      <c r="O183" s="84"/>
      <c r="P183" s="84"/>
      <c r="Q183" s="84"/>
      <c r="R183" s="84"/>
      <c r="S183" s="84"/>
      <c r="T183" s="84"/>
      <c r="U183" s="322" t="s">
        <v>50</v>
      </c>
      <c r="V183" s="322"/>
      <c r="W183" s="322" t="s">
        <v>51</v>
      </c>
      <c r="X183" s="322"/>
      <c r="Y183" s="322" t="s">
        <v>52</v>
      </c>
      <c r="Z183" s="322"/>
      <c r="AA183" s="84"/>
      <c r="AB183" s="257"/>
      <c r="AC183" s="257"/>
      <c r="AD183" s="257"/>
      <c r="AE183" s="257"/>
      <c r="AF183" s="257"/>
      <c r="AG183" s="257"/>
    </row>
    <row r="184" spans="12:33" ht="15" customHeight="1">
      <c r="L184" s="84"/>
      <c r="M184" s="84"/>
      <c r="N184" s="84"/>
      <c r="O184" s="84"/>
      <c r="P184" s="84"/>
      <c r="Q184" s="84"/>
      <c r="R184" s="84"/>
      <c r="S184" s="84"/>
      <c r="T184" s="84"/>
      <c r="U184" s="84" t="s">
        <v>285</v>
      </c>
      <c r="V184" s="84" t="s">
        <v>284</v>
      </c>
      <c r="W184" s="84" t="s">
        <v>285</v>
      </c>
      <c r="X184" s="84" t="s">
        <v>284</v>
      </c>
      <c r="Y184" s="84" t="s">
        <v>285</v>
      </c>
      <c r="Z184" s="84" t="s">
        <v>284</v>
      </c>
      <c r="AA184" s="84"/>
      <c r="AB184" s="257"/>
      <c r="AC184" s="257"/>
      <c r="AD184" s="257"/>
      <c r="AE184" s="257"/>
      <c r="AF184" s="257"/>
      <c r="AG184" s="257"/>
    </row>
    <row r="185" spans="12:33" ht="15" customHeight="1">
      <c r="L185" s="84"/>
      <c r="M185" s="84"/>
      <c r="N185" s="84"/>
      <c r="O185" s="84"/>
      <c r="P185" s="84"/>
      <c r="Q185" s="84"/>
      <c r="R185" s="84"/>
      <c r="S185" s="84"/>
      <c r="T185" s="118" t="s">
        <v>6</v>
      </c>
      <c r="U185" s="119">
        <v>0.58823529411764708</v>
      </c>
      <c r="V185" s="119">
        <v>1.1764705882352941E-2</v>
      </c>
      <c r="W185" s="119">
        <v>7.0588235294117646E-2</v>
      </c>
      <c r="X185" s="119">
        <v>4.7058823529411764E-2</v>
      </c>
      <c r="Y185" s="119">
        <v>4.7058823529411764E-2</v>
      </c>
      <c r="Z185" s="119">
        <v>0.23529411764705882</v>
      </c>
      <c r="AA185" s="258"/>
      <c r="AB185" s="257"/>
      <c r="AC185" s="116"/>
      <c r="AD185" s="257"/>
      <c r="AE185" s="116"/>
      <c r="AF185" s="257"/>
      <c r="AG185" s="257"/>
    </row>
    <row r="186" spans="12:33" ht="15" customHeight="1">
      <c r="L186" s="84"/>
      <c r="M186" s="84"/>
      <c r="N186" s="84"/>
      <c r="O186" s="84"/>
      <c r="P186" s="84"/>
      <c r="Q186" s="84"/>
      <c r="R186" s="84"/>
      <c r="S186" s="84"/>
      <c r="T186" s="118" t="s">
        <v>7</v>
      </c>
      <c r="U186" s="119">
        <v>0.46666666666666667</v>
      </c>
      <c r="V186" s="119">
        <v>0.13333333333333333</v>
      </c>
      <c r="W186" s="119">
        <v>0.33333333333333331</v>
      </c>
      <c r="X186" s="119">
        <v>0</v>
      </c>
      <c r="Y186" s="119">
        <v>6.6666666666666666E-2</v>
      </c>
      <c r="Z186" s="119">
        <v>0</v>
      </c>
      <c r="AA186" s="258"/>
      <c r="AB186" s="257"/>
      <c r="AC186" s="116"/>
      <c r="AD186" s="257"/>
      <c r="AE186" s="116"/>
      <c r="AF186" s="257"/>
      <c r="AG186" s="257"/>
    </row>
    <row r="187" spans="12:33" ht="15" customHeight="1">
      <c r="L187" s="84"/>
      <c r="M187" s="84"/>
      <c r="N187" s="84"/>
      <c r="O187" s="84"/>
      <c r="P187" s="84"/>
      <c r="Q187" s="84"/>
      <c r="R187" s="84"/>
      <c r="S187" s="84"/>
      <c r="T187" s="118" t="s">
        <v>8</v>
      </c>
      <c r="U187" s="119">
        <v>0.51724137931034486</v>
      </c>
      <c r="V187" s="119">
        <v>3.4482758620689655E-2</v>
      </c>
      <c r="W187" s="119">
        <v>0.10344827586206896</v>
      </c>
      <c r="X187" s="119">
        <v>6.8965517241379309E-2</v>
      </c>
      <c r="Y187" s="119">
        <v>0.13793103448275862</v>
      </c>
      <c r="Z187" s="119">
        <v>0.13793103448275862</v>
      </c>
      <c r="AA187" s="258"/>
      <c r="AB187" s="257"/>
      <c r="AC187" s="116"/>
      <c r="AD187" s="257"/>
      <c r="AE187" s="116"/>
      <c r="AF187" s="257"/>
      <c r="AG187" s="257"/>
    </row>
    <row r="188" spans="12:33" ht="15" customHeight="1">
      <c r="S188" s="67"/>
      <c r="T188" s="84"/>
      <c r="U188" s="84"/>
      <c r="V188" s="84"/>
      <c r="W188" s="84"/>
      <c r="X188" s="84"/>
      <c r="Y188" s="84"/>
      <c r="Z188" s="84"/>
      <c r="AA188" s="84"/>
      <c r="AB188" s="257"/>
      <c r="AC188" s="257"/>
      <c r="AD188" s="257"/>
      <c r="AE188" s="257"/>
      <c r="AF188" s="257"/>
      <c r="AG188" s="257"/>
    </row>
    <row r="189" spans="12:33" ht="15" customHeight="1">
      <c r="T189" s="257"/>
      <c r="U189" s="257"/>
      <c r="V189" s="257"/>
      <c r="W189" s="257"/>
      <c r="X189" s="257"/>
      <c r="Y189" s="257"/>
      <c r="Z189" s="257"/>
      <c r="AA189" s="257"/>
      <c r="AB189" s="257"/>
      <c r="AC189" s="257"/>
      <c r="AD189" s="257"/>
      <c r="AE189" s="257"/>
      <c r="AF189" s="257"/>
      <c r="AG189" s="257"/>
    </row>
    <row r="190" spans="12:33" ht="15" customHeight="1"/>
    <row r="191" spans="12:33" ht="15" customHeight="1"/>
    <row r="192" spans="12:33" ht="15" customHeight="1"/>
    <row r="193" spans="2:20" ht="15" customHeight="1"/>
    <row r="194" spans="2:20" ht="15" customHeight="1"/>
    <row r="195" spans="2:20" ht="15" customHeight="1"/>
    <row r="196" spans="2:20" ht="15" customHeight="1"/>
    <row r="197" spans="2:20" ht="15" customHeight="1">
      <c r="B197" s="66" t="s">
        <v>54</v>
      </c>
    </row>
    <row r="198" spans="2:20" ht="15" customHeight="1"/>
    <row r="199" spans="2:20" ht="15" customHeight="1">
      <c r="N199" s="84"/>
      <c r="O199" s="84"/>
      <c r="P199" s="84"/>
      <c r="Q199" s="84"/>
      <c r="R199" s="84"/>
      <c r="S199" s="84"/>
      <c r="T199" s="84"/>
    </row>
    <row r="200" spans="2:20" ht="15" customHeight="1">
      <c r="N200" s="84"/>
      <c r="O200" s="84" t="s">
        <v>55</v>
      </c>
      <c r="P200" s="84"/>
      <c r="Q200" s="84"/>
      <c r="R200" s="84"/>
      <c r="S200" s="84"/>
      <c r="T200" s="84"/>
    </row>
    <row r="201" spans="2:20" ht="15" customHeight="1">
      <c r="N201" s="84"/>
      <c r="O201" s="84"/>
      <c r="P201" s="84"/>
      <c r="Q201" s="84"/>
      <c r="R201" s="84"/>
      <c r="S201" s="84"/>
      <c r="T201" s="84"/>
    </row>
    <row r="202" spans="2:20" ht="15" customHeight="1">
      <c r="N202" s="84"/>
      <c r="O202" s="84" t="s">
        <v>56</v>
      </c>
      <c r="P202" s="84" t="s">
        <v>57</v>
      </c>
      <c r="Q202" s="84" t="s">
        <v>58</v>
      </c>
      <c r="R202" s="84" t="s">
        <v>59</v>
      </c>
      <c r="S202" s="84" t="s">
        <v>60</v>
      </c>
      <c r="T202" s="84"/>
    </row>
    <row r="203" spans="2:20" ht="15" customHeight="1">
      <c r="N203" s="85" t="s">
        <v>6</v>
      </c>
      <c r="O203" s="86">
        <v>0.4</v>
      </c>
      <c r="P203" s="86">
        <v>0.29411764705882354</v>
      </c>
      <c r="Q203" s="86">
        <v>0.2</v>
      </c>
      <c r="R203" s="86">
        <v>5.8823529411764712E-2</v>
      </c>
      <c r="S203" s="87">
        <v>4.7058823529411764E-2</v>
      </c>
      <c r="T203" s="84"/>
    </row>
    <row r="204" spans="2:20" ht="15" customHeight="1">
      <c r="N204" s="88" t="s">
        <v>7</v>
      </c>
      <c r="O204" s="89">
        <v>0.8</v>
      </c>
      <c r="P204" s="89">
        <v>0</v>
      </c>
      <c r="Q204" s="89">
        <v>0.2</v>
      </c>
      <c r="R204" s="89">
        <v>0</v>
      </c>
      <c r="S204" s="68">
        <v>0</v>
      </c>
      <c r="T204" s="84"/>
    </row>
    <row r="205" spans="2:20" ht="15" customHeight="1">
      <c r="N205" s="88" t="s">
        <v>8</v>
      </c>
      <c r="O205" s="89">
        <v>0.35714285714285715</v>
      </c>
      <c r="P205" s="89">
        <v>0.14285714285714288</v>
      </c>
      <c r="Q205" s="89">
        <v>0.5</v>
      </c>
      <c r="R205" s="89">
        <v>0</v>
      </c>
      <c r="S205" s="68">
        <v>0</v>
      </c>
      <c r="T205" s="84"/>
    </row>
    <row r="206" spans="2:20" ht="15" customHeight="1">
      <c r="N206" s="84"/>
      <c r="O206" s="84"/>
      <c r="P206" s="84"/>
      <c r="Q206" s="84"/>
      <c r="R206" s="84"/>
      <c r="S206" s="84"/>
      <c r="T206" s="84"/>
    </row>
    <row r="207" spans="2:20" ht="15" customHeight="1">
      <c r="N207" s="84"/>
      <c r="O207" s="84"/>
      <c r="P207" s="84"/>
      <c r="Q207" s="84"/>
      <c r="R207" s="84"/>
      <c r="S207" s="84"/>
      <c r="T207" s="84"/>
    </row>
    <row r="208" spans="2:20" ht="15" customHeight="1"/>
    <row r="209" spans="2:2" ht="15" customHeight="1"/>
    <row r="210" spans="2:2" ht="15" customHeight="1"/>
    <row r="211" spans="2:2" ht="15" customHeight="1"/>
    <row r="212" spans="2:2" ht="15" customHeight="1"/>
    <row r="213" spans="2:2" ht="15" customHeight="1"/>
    <row r="214" spans="2:2" ht="15" customHeight="1"/>
    <row r="215" spans="2:2" ht="15" customHeight="1"/>
    <row r="216" spans="2:2" ht="15" customHeight="1"/>
    <row r="217" spans="2:2" ht="15" customHeight="1"/>
    <row r="218" spans="2:2" ht="15" customHeight="1"/>
    <row r="219" spans="2:2" ht="15" customHeight="1"/>
    <row r="220" spans="2:2" ht="15" customHeight="1"/>
    <row r="221" spans="2:2" ht="15" customHeight="1"/>
    <row r="222" spans="2:2" ht="15" customHeight="1"/>
    <row r="223" spans="2:2" ht="15" customHeight="1">
      <c r="B223" s="66" t="s">
        <v>290</v>
      </c>
    </row>
    <row r="224" spans="2:2" ht="15" customHeight="1"/>
    <row r="225" spans="14:17" ht="15" customHeight="1">
      <c r="N225" s="84"/>
      <c r="O225" s="84"/>
      <c r="P225" s="84"/>
      <c r="Q225" s="84"/>
    </row>
    <row r="226" spans="14:17" ht="15" customHeight="1">
      <c r="N226" s="84"/>
      <c r="O226" s="84"/>
      <c r="P226" s="84"/>
      <c r="Q226" s="84"/>
    </row>
    <row r="227" spans="14:17" ht="15" customHeight="1">
      <c r="N227" s="84"/>
      <c r="O227" s="84" t="s">
        <v>66</v>
      </c>
      <c r="P227" s="84"/>
      <c r="Q227" s="84"/>
    </row>
    <row r="228" spans="14:17" ht="15" customHeight="1">
      <c r="N228" s="84"/>
      <c r="O228" s="84"/>
      <c r="P228" s="84"/>
      <c r="Q228" s="84"/>
    </row>
    <row r="229" spans="14:17" ht="15" customHeight="1">
      <c r="N229" s="84"/>
      <c r="O229" s="84" t="s">
        <v>25</v>
      </c>
      <c r="P229" s="84" t="s">
        <v>26</v>
      </c>
      <c r="Q229" s="84"/>
    </row>
    <row r="230" spans="14:17" ht="15" customHeight="1">
      <c r="N230" s="85" t="s">
        <v>6</v>
      </c>
      <c r="O230" s="86">
        <v>0.17499999999999999</v>
      </c>
      <c r="P230" s="87">
        <v>0.82499999999999996</v>
      </c>
      <c r="Q230" s="84"/>
    </row>
    <row r="231" spans="14:17" ht="15" customHeight="1">
      <c r="N231" s="88" t="s">
        <v>7</v>
      </c>
      <c r="O231" s="89">
        <v>6.6666666666666666E-2</v>
      </c>
      <c r="P231" s="68">
        <v>0.93333333333333324</v>
      </c>
      <c r="Q231" s="84"/>
    </row>
    <row r="232" spans="14:17" ht="15" customHeight="1">
      <c r="N232" s="88" t="s">
        <v>8</v>
      </c>
      <c r="O232" s="89">
        <v>0.17241379310344829</v>
      </c>
      <c r="P232" s="68">
        <v>0.82758620689655171</v>
      </c>
      <c r="Q232" s="84"/>
    </row>
    <row r="233" spans="14:17" ht="15" customHeight="1">
      <c r="N233" s="84"/>
      <c r="O233" s="84"/>
      <c r="P233" s="84"/>
      <c r="Q233" s="84"/>
    </row>
    <row r="234" spans="14:17" ht="15" customHeight="1"/>
    <row r="235" spans="14:17" ht="15" customHeight="1"/>
    <row r="236" spans="14:17" ht="15" customHeight="1"/>
    <row r="237" spans="14:17" ht="15" customHeight="1"/>
    <row r="238" spans="14:17" ht="15" customHeight="1"/>
    <row r="239" spans="14:17" ht="15" customHeight="1"/>
    <row r="240" spans="14:17" ht="15" customHeight="1"/>
    <row r="241" spans="2:18" ht="15" customHeight="1"/>
    <row r="242" spans="2:18" ht="15" customHeight="1"/>
    <row r="243" spans="2:18" ht="15" customHeight="1"/>
    <row r="244" spans="2:18" ht="15" customHeight="1"/>
    <row r="245" spans="2:18" ht="15" customHeight="1">
      <c r="B245" s="66" t="s">
        <v>67</v>
      </c>
    </row>
    <row r="246" spans="2:18" ht="15" customHeight="1">
      <c r="B246" s="120" t="s">
        <v>291</v>
      </c>
    </row>
    <row r="247" spans="2:18" ht="15" customHeight="1"/>
    <row r="248" spans="2:18" ht="15" customHeight="1"/>
    <row r="249" spans="2:18" ht="15" customHeight="1"/>
    <row r="250" spans="2:18" ht="15" customHeight="1"/>
    <row r="251" spans="2:18" ht="15" customHeight="1"/>
    <row r="252" spans="2:18" ht="15" customHeight="1"/>
    <row r="253" spans="2:18" ht="15" customHeight="1"/>
    <row r="254" spans="2:18" ht="15" customHeight="1"/>
    <row r="255" spans="2:18" ht="15" customHeight="1">
      <c r="O255" s="84"/>
      <c r="P255" s="84" t="s">
        <v>68</v>
      </c>
      <c r="Q255" s="84"/>
      <c r="R255" s="84"/>
    </row>
    <row r="256" spans="2:18" ht="15" customHeight="1">
      <c r="O256" s="84"/>
      <c r="P256" s="84"/>
      <c r="Q256" s="84"/>
      <c r="R256" s="84"/>
    </row>
    <row r="257" spans="2:18" ht="15" customHeight="1">
      <c r="O257" s="84"/>
      <c r="P257" s="84" t="s">
        <v>69</v>
      </c>
      <c r="Q257" s="84" t="s">
        <v>70</v>
      </c>
      <c r="R257" s="84" t="s">
        <v>32</v>
      </c>
    </row>
    <row r="258" spans="2:18" ht="15" customHeight="1">
      <c r="O258" s="85" t="s">
        <v>6</v>
      </c>
      <c r="P258" s="86">
        <v>0.29411764705882354</v>
      </c>
      <c r="Q258" s="86">
        <v>0.41176470588235298</v>
      </c>
      <c r="R258" s="87">
        <v>0.29411764705882354</v>
      </c>
    </row>
    <row r="259" spans="2:18" ht="15" customHeight="1">
      <c r="O259" s="88" t="s">
        <v>7</v>
      </c>
      <c r="P259" s="89">
        <v>0</v>
      </c>
      <c r="Q259" s="89">
        <v>1</v>
      </c>
      <c r="R259" s="68">
        <v>0</v>
      </c>
    </row>
    <row r="260" spans="2:18" ht="15" customHeight="1">
      <c r="O260" s="88" t="s">
        <v>8</v>
      </c>
      <c r="P260" s="89">
        <v>0.21428571428571427</v>
      </c>
      <c r="Q260" s="89">
        <v>0.42857142857142855</v>
      </c>
      <c r="R260" s="68">
        <v>0.35714285714285715</v>
      </c>
    </row>
    <row r="261" spans="2:18" ht="15" customHeight="1"/>
    <row r="262" spans="2:18" ht="15" customHeight="1"/>
    <row r="263" spans="2:18" ht="15" customHeight="1"/>
    <row r="264" spans="2:18" ht="15" customHeight="1"/>
    <row r="265" spans="2:18" ht="15" customHeight="1"/>
    <row r="266" spans="2:18" ht="15" customHeight="1"/>
    <row r="267" spans="2:18" ht="15" customHeight="1">
      <c r="B267" s="66" t="s">
        <v>292</v>
      </c>
    </row>
    <row r="268" spans="2:18" ht="15" customHeight="1"/>
    <row r="269" spans="2:18" ht="15" customHeight="1">
      <c r="N269" s="84"/>
      <c r="O269" s="84"/>
      <c r="P269" s="84"/>
      <c r="Q269" s="84"/>
      <c r="R269" s="84"/>
    </row>
    <row r="270" spans="2:18" ht="15" customHeight="1">
      <c r="N270" s="84"/>
      <c r="O270" s="84"/>
      <c r="P270" s="84" t="s">
        <v>72</v>
      </c>
      <c r="Q270" s="84"/>
      <c r="R270" s="84"/>
    </row>
    <row r="271" spans="2:18" ht="15" customHeight="1">
      <c r="N271" s="84"/>
      <c r="O271" s="84"/>
      <c r="P271" s="84"/>
      <c r="Q271" s="84"/>
      <c r="R271" s="84"/>
    </row>
    <row r="272" spans="2:18" ht="15" customHeight="1">
      <c r="N272" s="84"/>
      <c r="O272" s="84"/>
      <c r="P272" s="84" t="s">
        <v>74</v>
      </c>
      <c r="Q272" s="84" t="s">
        <v>75</v>
      </c>
      <c r="R272" s="84"/>
    </row>
    <row r="273" spans="14:18" ht="15" customHeight="1">
      <c r="N273" s="84"/>
      <c r="O273" s="85" t="s">
        <v>6</v>
      </c>
      <c r="P273" s="86">
        <v>7.0588235294117646E-2</v>
      </c>
      <c r="Q273" s="86">
        <v>0.92941176470588227</v>
      </c>
      <c r="R273" s="84"/>
    </row>
    <row r="274" spans="14:18" ht="15" customHeight="1">
      <c r="N274" s="84"/>
      <c r="O274" s="88" t="s">
        <v>7</v>
      </c>
      <c r="P274" s="89">
        <v>0.42857142857142855</v>
      </c>
      <c r="Q274" s="89">
        <v>0.57142857142857151</v>
      </c>
      <c r="R274" s="84"/>
    </row>
    <row r="275" spans="14:18" ht="15" customHeight="1">
      <c r="N275" s="84"/>
      <c r="O275" s="88" t="s">
        <v>8</v>
      </c>
      <c r="P275" s="89">
        <v>0.10344827586206896</v>
      </c>
      <c r="Q275" s="89">
        <v>0.89655172413793105</v>
      </c>
      <c r="R275" s="84"/>
    </row>
    <row r="276" spans="14:18" ht="15" customHeight="1">
      <c r="N276" s="84"/>
      <c r="O276" s="84"/>
      <c r="P276" s="84"/>
      <c r="Q276" s="84"/>
      <c r="R276" s="84"/>
    </row>
    <row r="277" spans="14:18" ht="15" customHeight="1"/>
    <row r="278" spans="14:18" ht="15" customHeight="1"/>
    <row r="279" spans="14:18" ht="15" customHeight="1"/>
    <row r="280" spans="14:18" ht="15" customHeight="1"/>
    <row r="281" spans="14:18" ht="15" customHeight="1"/>
    <row r="282" spans="14:18" ht="15" customHeight="1"/>
    <row r="283" spans="14:18" ht="15" customHeight="1"/>
    <row r="284" spans="14:18" ht="15" customHeight="1"/>
    <row r="285" spans="14:18" ht="15" customHeight="1"/>
    <row r="286" spans="14:18" ht="15" customHeight="1"/>
    <row r="287" spans="14:18" ht="15" customHeight="1"/>
    <row r="288" spans="14:18" ht="15" customHeight="1"/>
    <row r="289" spans="2:23" ht="15" customHeight="1">
      <c r="B289" s="66" t="s">
        <v>293</v>
      </c>
    </row>
    <row r="290" spans="2:23" ht="15" customHeight="1"/>
    <row r="291" spans="2:23" ht="15" customHeight="1"/>
    <row r="292" spans="2:23" ht="15" customHeight="1"/>
    <row r="293" spans="2:23" ht="15" customHeight="1"/>
    <row r="294" spans="2:23" ht="15" customHeight="1">
      <c r="N294" s="84"/>
      <c r="O294" s="84"/>
      <c r="P294" s="84"/>
      <c r="Q294" s="84"/>
      <c r="R294" s="84"/>
      <c r="S294" s="84"/>
      <c r="T294" s="84"/>
      <c r="U294" s="84"/>
      <c r="V294" s="84"/>
      <c r="W294" s="84"/>
    </row>
    <row r="295" spans="2:23" ht="15" customHeight="1">
      <c r="N295" s="84"/>
      <c r="O295" s="84"/>
      <c r="P295" s="84"/>
      <c r="Q295" s="84"/>
      <c r="R295" s="84"/>
      <c r="S295" s="84"/>
      <c r="T295" s="84"/>
      <c r="U295" s="84"/>
      <c r="V295" s="84"/>
      <c r="W295" s="84"/>
    </row>
    <row r="296" spans="2:23" ht="15" customHeight="1">
      <c r="N296" s="84"/>
      <c r="O296" s="84"/>
      <c r="P296" s="84" t="s">
        <v>76</v>
      </c>
      <c r="Q296" s="84" t="s">
        <v>77</v>
      </c>
      <c r="R296" s="84" t="s">
        <v>78</v>
      </c>
      <c r="S296" s="84" t="s">
        <v>79</v>
      </c>
      <c r="T296" s="84" t="s">
        <v>80</v>
      </c>
      <c r="U296" s="84" t="s">
        <v>81</v>
      </c>
      <c r="V296" s="84" t="s">
        <v>82</v>
      </c>
      <c r="W296" s="84"/>
    </row>
    <row r="297" spans="2:23" ht="15" customHeight="1">
      <c r="N297" s="84"/>
      <c r="O297" s="85" t="s">
        <v>6</v>
      </c>
      <c r="P297" s="86">
        <v>0.77647058823529402</v>
      </c>
      <c r="Q297" s="86">
        <v>5.8823529411764712E-2</v>
      </c>
      <c r="R297" s="86">
        <v>1.1764705882352941E-2</v>
      </c>
      <c r="S297" s="86">
        <v>5.8823529411764712E-2</v>
      </c>
      <c r="T297" s="86">
        <v>8.2352941176470573E-2</v>
      </c>
      <c r="U297" s="86">
        <v>1.1764705882352941E-2</v>
      </c>
      <c r="V297" s="87">
        <v>0</v>
      </c>
      <c r="W297" s="84"/>
    </row>
    <row r="298" spans="2:23" ht="15" customHeight="1">
      <c r="N298" s="84"/>
      <c r="O298" s="88" t="s">
        <v>7</v>
      </c>
      <c r="P298" s="89">
        <v>0.7857142857142857</v>
      </c>
      <c r="Q298" s="89">
        <v>0</v>
      </c>
      <c r="R298" s="89">
        <v>0</v>
      </c>
      <c r="S298" s="89">
        <v>0</v>
      </c>
      <c r="T298" s="89">
        <v>0.14285714285714288</v>
      </c>
      <c r="U298" s="89">
        <v>0</v>
      </c>
      <c r="V298" s="68">
        <v>7.1428571428571438E-2</v>
      </c>
      <c r="W298" s="84"/>
    </row>
    <row r="299" spans="2:23" ht="15" customHeight="1">
      <c r="N299" s="84"/>
      <c r="O299" s="88" t="s">
        <v>8</v>
      </c>
      <c r="P299" s="89">
        <v>0.75862068965517238</v>
      </c>
      <c r="Q299" s="89">
        <v>3.4482758620689655E-2</v>
      </c>
      <c r="R299" s="89">
        <v>0</v>
      </c>
      <c r="S299" s="89">
        <v>3.4482758620689655E-2</v>
      </c>
      <c r="T299" s="89">
        <v>0.10344827586206896</v>
      </c>
      <c r="U299" s="89">
        <v>3.4482758620689655E-2</v>
      </c>
      <c r="V299" s="68">
        <v>3.4482758620689655E-2</v>
      </c>
      <c r="W299" s="84"/>
    </row>
    <row r="300" spans="2:23" ht="15" customHeight="1">
      <c r="N300" s="84"/>
      <c r="O300" s="84"/>
      <c r="P300" s="84"/>
      <c r="Q300" s="84"/>
      <c r="R300" s="84"/>
      <c r="S300" s="84"/>
      <c r="T300" s="84"/>
      <c r="U300" s="84"/>
      <c r="V300" s="84"/>
      <c r="W300" s="84"/>
    </row>
    <row r="301" spans="2:23" ht="15" customHeight="1">
      <c r="N301" s="84"/>
      <c r="O301" s="84"/>
      <c r="P301" s="84"/>
      <c r="Q301" s="84"/>
      <c r="R301" s="84"/>
      <c r="S301" s="84"/>
      <c r="T301" s="84"/>
      <c r="U301" s="84"/>
      <c r="V301" s="84"/>
      <c r="W301" s="84"/>
    </row>
    <row r="302" spans="2:23" ht="15" customHeight="1"/>
    <row r="303" spans="2:23" ht="15" customHeight="1"/>
    <row r="304" spans="2:23" ht="15" customHeight="1"/>
    <row r="305" spans="2:23" ht="15" customHeight="1"/>
    <row r="306" spans="2:23" ht="15" customHeight="1"/>
    <row r="307" spans="2:23" ht="15" customHeight="1"/>
    <row r="308" spans="2:23" ht="15" customHeight="1"/>
    <row r="309" spans="2:23" ht="15" customHeight="1"/>
    <row r="310" spans="2:23" ht="15" customHeight="1"/>
    <row r="311" spans="2:23" ht="15" customHeight="1">
      <c r="B311" s="66" t="s">
        <v>294</v>
      </c>
    </row>
    <row r="312" spans="2:23" ht="15" customHeight="1"/>
    <row r="313" spans="2:23" ht="15" customHeight="1"/>
    <row r="314" spans="2:23" ht="15" customHeight="1"/>
    <row r="315" spans="2:23" ht="15" customHeight="1">
      <c r="N315" s="84"/>
      <c r="O315" s="84"/>
      <c r="P315" s="84"/>
      <c r="Q315" s="84"/>
      <c r="R315" s="84"/>
      <c r="S315" s="84"/>
      <c r="T315" s="84"/>
      <c r="U315" s="84"/>
      <c r="V315" s="84"/>
      <c r="W315" s="84"/>
    </row>
    <row r="316" spans="2:23" ht="15" customHeight="1">
      <c r="N316" s="84"/>
      <c r="O316" s="84"/>
      <c r="P316" s="84"/>
      <c r="Q316" s="84"/>
      <c r="R316" s="84"/>
      <c r="S316" s="84"/>
      <c r="T316" s="84"/>
      <c r="U316" s="84"/>
      <c r="V316" s="84"/>
      <c r="W316" s="84"/>
    </row>
    <row r="317" spans="2:23" ht="15" customHeight="1">
      <c r="N317" s="84"/>
      <c r="O317" s="84" t="s">
        <v>84</v>
      </c>
      <c r="P317" s="84"/>
      <c r="Q317" s="84"/>
      <c r="R317" s="84"/>
      <c r="S317" s="84"/>
      <c r="T317" s="84"/>
      <c r="U317" s="84"/>
      <c r="V317" s="84"/>
      <c r="W317" s="84"/>
    </row>
    <row r="318" spans="2:23" ht="15" customHeight="1">
      <c r="N318" s="84"/>
      <c r="O318" s="84"/>
      <c r="P318" s="84"/>
      <c r="Q318" s="84"/>
      <c r="R318" s="84"/>
      <c r="S318" s="84"/>
      <c r="T318" s="84"/>
      <c r="U318" s="84"/>
      <c r="V318" s="84"/>
      <c r="W318" s="84"/>
    </row>
    <row r="319" spans="2:23" ht="15" customHeight="1">
      <c r="N319" s="84"/>
      <c r="O319" s="84" t="s">
        <v>85</v>
      </c>
      <c r="P319" s="84" t="s">
        <v>86</v>
      </c>
      <c r="Q319" s="84" t="s">
        <v>87</v>
      </c>
      <c r="R319" s="84" t="s">
        <v>88</v>
      </c>
      <c r="S319" s="84" t="s">
        <v>89</v>
      </c>
      <c r="T319" s="84" t="s">
        <v>90</v>
      </c>
      <c r="U319" s="84" t="s">
        <v>91</v>
      </c>
      <c r="V319" s="84" t="s">
        <v>92</v>
      </c>
      <c r="W319" s="84"/>
    </row>
    <row r="320" spans="2:23" ht="15" customHeight="1">
      <c r="N320" s="85" t="s">
        <v>6</v>
      </c>
      <c r="O320" s="86">
        <v>0.15294117647058825</v>
      </c>
      <c r="P320" s="86">
        <v>0.16470588235294115</v>
      </c>
      <c r="Q320" s="86">
        <v>0.11764705882352942</v>
      </c>
      <c r="R320" s="86">
        <v>0.10588235294117647</v>
      </c>
      <c r="S320" s="86">
        <v>0.23529411764705885</v>
      </c>
      <c r="T320" s="86">
        <v>0.17647058823529413</v>
      </c>
      <c r="U320" s="86">
        <v>2.3529411764705882E-2</v>
      </c>
      <c r="V320" s="87">
        <v>2.3529411764705882E-2</v>
      </c>
      <c r="W320" s="84"/>
    </row>
    <row r="321" spans="2:23" ht="15" customHeight="1">
      <c r="N321" s="88" t="s">
        <v>7</v>
      </c>
      <c r="O321" s="89">
        <v>7.6923076923076927E-2</v>
      </c>
      <c r="P321" s="89">
        <v>0</v>
      </c>
      <c r="Q321" s="89">
        <v>7.6923076923076927E-2</v>
      </c>
      <c r="R321" s="89">
        <v>7.6923076923076927E-2</v>
      </c>
      <c r="S321" s="89">
        <v>7.6923076923076927E-2</v>
      </c>
      <c r="T321" s="89">
        <v>0.15384615384615385</v>
      </c>
      <c r="U321" s="89">
        <v>0.30769230769230771</v>
      </c>
      <c r="V321" s="68">
        <v>0.23076923076923075</v>
      </c>
      <c r="W321" s="84"/>
    </row>
    <row r="322" spans="2:23" ht="15" customHeight="1">
      <c r="N322" s="88" t="s">
        <v>8</v>
      </c>
      <c r="O322" s="89">
        <v>0.08</v>
      </c>
      <c r="P322" s="89">
        <v>0.04</v>
      </c>
      <c r="Q322" s="89">
        <v>0.24</v>
      </c>
      <c r="R322" s="89">
        <v>0.04</v>
      </c>
      <c r="S322" s="89">
        <v>0.24</v>
      </c>
      <c r="T322" s="89">
        <v>0.2</v>
      </c>
      <c r="U322" s="89">
        <v>0.16</v>
      </c>
      <c r="V322" s="68">
        <v>0</v>
      </c>
      <c r="W322" s="84"/>
    </row>
    <row r="323" spans="2:23" ht="15" customHeight="1">
      <c r="N323" s="84"/>
      <c r="O323" s="84"/>
      <c r="P323" s="84"/>
      <c r="Q323" s="84"/>
      <c r="R323" s="84"/>
      <c r="S323" s="84"/>
      <c r="T323" s="84"/>
      <c r="U323" s="84"/>
      <c r="V323" s="84"/>
      <c r="W323" s="84"/>
    </row>
    <row r="324" spans="2:23" ht="15" customHeight="1"/>
    <row r="325" spans="2:23" ht="15" customHeight="1"/>
    <row r="326" spans="2:23" ht="15" customHeight="1"/>
    <row r="327" spans="2:23" ht="15" customHeight="1"/>
    <row r="328" spans="2:23" ht="15" customHeight="1"/>
    <row r="329" spans="2:23" ht="15" customHeight="1"/>
    <row r="330" spans="2:23" ht="15" customHeight="1"/>
    <row r="331" spans="2:23" ht="15" customHeight="1"/>
    <row r="332" spans="2:23" ht="15" customHeight="1"/>
    <row r="333" spans="2:23" ht="15" customHeight="1">
      <c r="B333" s="66" t="s">
        <v>93</v>
      </c>
    </row>
    <row r="334" spans="2:23" ht="15" customHeight="1"/>
    <row r="335" spans="2:23" ht="15" customHeight="1">
      <c r="N335" s="84"/>
      <c r="O335" s="84"/>
      <c r="P335" s="84"/>
      <c r="Q335" s="84"/>
      <c r="R335" s="84"/>
      <c r="S335" s="84"/>
      <c r="T335" s="84"/>
      <c r="U335" s="84"/>
      <c r="V335" s="84"/>
    </row>
    <row r="336" spans="2:23" ht="15" customHeight="1">
      <c r="N336" s="84"/>
      <c r="O336" s="84"/>
      <c r="P336" s="84" t="s">
        <v>94</v>
      </c>
      <c r="Q336" s="84"/>
      <c r="R336" s="84"/>
      <c r="S336" s="84"/>
      <c r="T336" s="84"/>
      <c r="U336" s="84"/>
      <c r="V336" s="84"/>
    </row>
    <row r="337" spans="14:22" ht="15" customHeight="1">
      <c r="N337" s="84"/>
      <c r="O337" s="84"/>
      <c r="P337" s="84"/>
      <c r="Q337" s="84"/>
      <c r="R337" s="84"/>
      <c r="S337" s="84"/>
      <c r="T337" s="84"/>
      <c r="U337" s="84"/>
      <c r="V337" s="84"/>
    </row>
    <row r="338" spans="14:22" ht="15" customHeight="1">
      <c r="N338" s="84"/>
      <c r="O338" s="84"/>
      <c r="P338" s="84" t="s">
        <v>95</v>
      </c>
      <c r="Q338" s="84" t="s">
        <v>96</v>
      </c>
      <c r="R338" s="84" t="s">
        <v>97</v>
      </c>
      <c r="S338" s="84" t="s">
        <v>98</v>
      </c>
      <c r="T338" s="84" t="s">
        <v>99</v>
      </c>
      <c r="U338" s="84" t="s">
        <v>100</v>
      </c>
      <c r="V338" s="84"/>
    </row>
    <row r="339" spans="14:22" ht="15" customHeight="1">
      <c r="N339" s="84"/>
      <c r="O339" s="85" t="s">
        <v>6</v>
      </c>
      <c r="P339" s="86">
        <v>0.4</v>
      </c>
      <c r="Q339" s="86">
        <v>0.27500000000000002</v>
      </c>
      <c r="R339" s="86">
        <v>0.125</v>
      </c>
      <c r="S339" s="86">
        <v>0.05</v>
      </c>
      <c r="T339" s="86">
        <v>0.05</v>
      </c>
      <c r="U339" s="87">
        <v>0.1</v>
      </c>
      <c r="V339" s="84"/>
    </row>
    <row r="340" spans="14:22" ht="15" customHeight="1">
      <c r="N340" s="84"/>
      <c r="O340" s="88" t="s">
        <v>7</v>
      </c>
      <c r="P340" s="89">
        <v>0</v>
      </c>
      <c r="Q340" s="89">
        <v>0.2</v>
      </c>
      <c r="R340" s="89">
        <v>0.26666666666666666</v>
      </c>
      <c r="S340" s="89">
        <v>6.6666666666666666E-2</v>
      </c>
      <c r="T340" s="89">
        <v>6.6666666666666666E-2</v>
      </c>
      <c r="U340" s="68">
        <v>0.4</v>
      </c>
      <c r="V340" s="84"/>
    </row>
    <row r="341" spans="14:22" ht="15" customHeight="1">
      <c r="N341" s="84"/>
      <c r="O341" s="88" t="s">
        <v>8</v>
      </c>
      <c r="P341" s="89">
        <v>0.20689655172413793</v>
      </c>
      <c r="Q341" s="89">
        <v>0.24137931034482757</v>
      </c>
      <c r="R341" s="89">
        <v>6.8965517241379309E-2</v>
      </c>
      <c r="S341" s="89">
        <v>3.4482758620689655E-2</v>
      </c>
      <c r="T341" s="89">
        <v>0.13793103448275862</v>
      </c>
      <c r="U341" s="68">
        <v>0.31034482758620691</v>
      </c>
      <c r="V341" s="84"/>
    </row>
    <row r="342" spans="14:22" ht="15" customHeight="1">
      <c r="N342" s="84"/>
      <c r="O342" s="84"/>
      <c r="P342" s="84"/>
      <c r="Q342" s="84"/>
      <c r="R342" s="84"/>
      <c r="S342" s="84"/>
      <c r="T342" s="84"/>
      <c r="U342" s="84"/>
      <c r="V342" s="84"/>
    </row>
    <row r="343" spans="14:22" ht="15" customHeight="1"/>
    <row r="344" spans="14:22" ht="15" customHeight="1"/>
    <row r="345" spans="14:22" ht="15" customHeight="1"/>
    <row r="346" spans="14:22" ht="15" customHeight="1"/>
    <row r="347" spans="14:22" ht="15" customHeight="1"/>
    <row r="348" spans="14:22" ht="15" customHeight="1"/>
    <row r="349" spans="14:22" ht="15" customHeight="1"/>
    <row r="350" spans="14:22" ht="15" customHeight="1"/>
    <row r="351" spans="14:22" ht="15" customHeight="1"/>
    <row r="352" spans="14:22" ht="15" customHeight="1"/>
    <row r="353" spans="2:25" ht="15" customHeight="1"/>
    <row r="354" spans="2:25" ht="15" customHeight="1"/>
    <row r="355" spans="2:25" ht="15" customHeight="1">
      <c r="B355" s="66" t="s">
        <v>101</v>
      </c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</row>
    <row r="356" spans="2:25" ht="15" customHeight="1"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</row>
    <row r="357" spans="2:25" ht="15" customHeight="1"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</row>
    <row r="358" spans="2:25" ht="15" customHeight="1"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</row>
    <row r="359" spans="2:25" ht="15" customHeight="1"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</row>
    <row r="360" spans="2:25" ht="15" customHeight="1"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</row>
    <row r="361" spans="2:25" ht="15" customHeight="1"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</row>
    <row r="362" spans="2:25" ht="15" customHeight="1"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</row>
    <row r="363" spans="2:25" ht="15" customHeight="1">
      <c r="M363" s="84"/>
      <c r="N363" s="84"/>
      <c r="O363" s="84"/>
      <c r="P363" s="84" t="s">
        <v>102</v>
      </c>
      <c r="Q363" s="84" t="s">
        <v>103</v>
      </c>
      <c r="R363" s="84" t="s">
        <v>104</v>
      </c>
      <c r="S363" s="84" t="s">
        <v>105</v>
      </c>
      <c r="T363" s="84" t="s">
        <v>106</v>
      </c>
      <c r="U363" s="84" t="s">
        <v>107</v>
      </c>
      <c r="V363" s="84" t="s">
        <v>108</v>
      </c>
      <c r="W363" s="84" t="s">
        <v>109</v>
      </c>
      <c r="X363" s="84" t="s">
        <v>110</v>
      </c>
      <c r="Y363" s="84"/>
    </row>
    <row r="364" spans="2:25" ht="15" customHeight="1">
      <c r="M364" s="84"/>
      <c r="N364" s="84"/>
      <c r="O364" s="118" t="s">
        <v>6</v>
      </c>
      <c r="P364" s="119">
        <v>0.3595505617977528</v>
      </c>
      <c r="Q364" s="119">
        <v>9.9173553719008267E-2</v>
      </c>
      <c r="R364" s="119">
        <v>4.1322314049586778E-2</v>
      </c>
      <c r="S364" s="119">
        <v>8.2644628099173556E-3</v>
      </c>
      <c r="T364" s="119">
        <v>0</v>
      </c>
      <c r="U364" s="119">
        <v>7.43801652892562E-2</v>
      </c>
      <c r="V364" s="119">
        <v>0.42975206611570249</v>
      </c>
      <c r="W364" s="119">
        <v>8.2644628099173556E-3</v>
      </c>
      <c r="X364" s="119">
        <v>7.43801652892562E-2</v>
      </c>
      <c r="Y364" s="84"/>
    </row>
    <row r="365" spans="2:25" ht="15" customHeight="1">
      <c r="M365" s="84"/>
      <c r="N365" s="84"/>
      <c r="O365" s="118" t="s">
        <v>7</v>
      </c>
      <c r="P365" s="119">
        <v>0.29411764705882354</v>
      </c>
      <c r="Q365" s="119">
        <v>0.18181818181818182</v>
      </c>
      <c r="R365" s="119">
        <v>0.13636363636363635</v>
      </c>
      <c r="S365" s="119">
        <v>4.5454545454545456E-2</v>
      </c>
      <c r="T365" s="119">
        <v>0</v>
      </c>
      <c r="U365" s="119">
        <v>0</v>
      </c>
      <c r="V365" s="119">
        <v>0.40909090909090912</v>
      </c>
      <c r="W365" s="119">
        <v>0</v>
      </c>
      <c r="X365" s="119">
        <v>0</v>
      </c>
      <c r="Y365" s="84"/>
    </row>
    <row r="366" spans="2:25" ht="15" customHeight="1">
      <c r="M366" s="84"/>
      <c r="N366" s="84"/>
      <c r="O366" s="118" t="s">
        <v>8</v>
      </c>
      <c r="P366" s="119">
        <v>0.11764705882352941</v>
      </c>
      <c r="Q366" s="119">
        <v>7.8947368421052627E-2</v>
      </c>
      <c r="R366" s="119">
        <v>0.10526315789473684</v>
      </c>
      <c r="S366" s="119">
        <v>5.2631578947368418E-2</v>
      </c>
      <c r="T366" s="119">
        <v>2.6315789473684209E-2</v>
      </c>
      <c r="U366" s="119">
        <v>2.6315789473684209E-2</v>
      </c>
      <c r="V366" s="119">
        <v>0.60526315789473684</v>
      </c>
      <c r="W366" s="119">
        <v>0</v>
      </c>
      <c r="X366" s="119">
        <v>0</v>
      </c>
      <c r="Y366" s="84"/>
    </row>
    <row r="367" spans="2:25" ht="15" customHeight="1"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</row>
    <row r="368" spans="2:25" ht="15" customHeight="1"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</row>
    <row r="369" spans="2:35" ht="15" customHeight="1"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</row>
    <row r="370" spans="2:35" ht="15" customHeight="1"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</row>
    <row r="371" spans="2:35" ht="15" customHeight="1"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</row>
    <row r="372" spans="2:35" ht="15" customHeight="1"/>
    <row r="373" spans="2:35" ht="15" customHeight="1"/>
    <row r="374" spans="2:35" ht="15" customHeight="1"/>
    <row r="375" spans="2:35" ht="15" customHeight="1"/>
    <row r="376" spans="2:35" ht="15" customHeight="1"/>
    <row r="377" spans="2:35" ht="15" customHeight="1"/>
    <row r="378" spans="2:35" ht="15" customHeight="1"/>
    <row r="379" spans="2:35" ht="15" customHeight="1"/>
    <row r="380" spans="2:35" ht="15" customHeight="1">
      <c r="B380" s="66" t="s">
        <v>113</v>
      </c>
    </row>
    <row r="381" spans="2:35" ht="15" customHeight="1"/>
    <row r="382" spans="2:35" ht="15" customHeight="1"/>
    <row r="383" spans="2:35" ht="15" customHeight="1"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</row>
    <row r="384" spans="2:35" ht="15" customHeight="1">
      <c r="Q384" s="84"/>
      <c r="R384" s="84"/>
      <c r="S384" s="84" t="s">
        <v>114</v>
      </c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</row>
    <row r="385" spans="17:35" ht="15" customHeight="1"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</row>
    <row r="386" spans="17:35" ht="15" customHeight="1">
      <c r="Q386" s="84"/>
      <c r="R386" s="84"/>
      <c r="S386" s="84" t="s">
        <v>115</v>
      </c>
      <c r="T386" s="84" t="s">
        <v>118</v>
      </c>
      <c r="U386" s="84" t="s">
        <v>122</v>
      </c>
      <c r="V386" s="84" t="s">
        <v>123</v>
      </c>
      <c r="W386" s="84" t="s">
        <v>125</v>
      </c>
      <c r="X386" s="84" t="s">
        <v>129</v>
      </c>
      <c r="Y386" s="84" t="s">
        <v>130</v>
      </c>
      <c r="Z386" s="84" t="s">
        <v>131</v>
      </c>
      <c r="AA386" s="84" t="s">
        <v>132</v>
      </c>
      <c r="AB386" s="84" t="s">
        <v>133</v>
      </c>
      <c r="AC386" s="84" t="s">
        <v>135</v>
      </c>
      <c r="AD386" s="84" t="s">
        <v>136</v>
      </c>
      <c r="AE386" s="84" t="s">
        <v>137</v>
      </c>
      <c r="AF386" s="84" t="s">
        <v>138</v>
      </c>
      <c r="AG386" s="84" t="s">
        <v>139</v>
      </c>
      <c r="AH386" s="84" t="s">
        <v>140</v>
      </c>
      <c r="AI386" s="84"/>
    </row>
    <row r="387" spans="17:35" ht="15" customHeight="1">
      <c r="Q387" s="84"/>
      <c r="R387" s="85" t="s">
        <v>6</v>
      </c>
      <c r="S387" s="86">
        <v>1.1764705882352941E-2</v>
      </c>
      <c r="T387" s="86">
        <v>2.3529411764705882E-2</v>
      </c>
      <c r="U387" s="86">
        <v>2.3529411764705882E-2</v>
      </c>
      <c r="V387" s="86">
        <v>1.1764705882352941E-2</v>
      </c>
      <c r="W387" s="86">
        <v>1.1764705882352941E-2</v>
      </c>
      <c r="X387" s="86">
        <v>0.54117647058823526</v>
      </c>
      <c r="Y387" s="86">
        <v>3.5294117647058823E-2</v>
      </c>
      <c r="Z387" s="86">
        <v>2.3529411764705882E-2</v>
      </c>
      <c r="AA387" s="86">
        <v>0</v>
      </c>
      <c r="AB387" s="86">
        <v>2.3529411764705882E-2</v>
      </c>
      <c r="AC387" s="86">
        <v>7.0588235294117646E-2</v>
      </c>
      <c r="AD387" s="86">
        <v>0.10588235294117647</v>
      </c>
      <c r="AE387" s="86">
        <v>1.1764705882352941E-2</v>
      </c>
      <c r="AF387" s="86">
        <v>7.0588235294117646E-2</v>
      </c>
      <c r="AG387" s="86">
        <v>3.5294117647058823E-2</v>
      </c>
      <c r="AH387" s="86">
        <v>0</v>
      </c>
      <c r="AI387" s="84"/>
    </row>
    <row r="388" spans="17:35" ht="15" customHeight="1">
      <c r="Q388" s="84"/>
      <c r="R388" s="88" t="s">
        <v>7</v>
      </c>
      <c r="S388" s="89">
        <v>6.6666666666666666E-2</v>
      </c>
      <c r="T388" s="89">
        <v>6.6666666666666666E-2</v>
      </c>
      <c r="U388" s="89">
        <v>6.6666666666666666E-2</v>
      </c>
      <c r="V388" s="89">
        <v>6.6666666666666666E-2</v>
      </c>
      <c r="W388" s="89">
        <v>6.6666666666666666E-2</v>
      </c>
      <c r="X388" s="89">
        <v>0</v>
      </c>
      <c r="Y388" s="89">
        <v>0</v>
      </c>
      <c r="Z388" s="89">
        <v>6.6666666666666666E-2</v>
      </c>
      <c r="AA388" s="89">
        <v>0</v>
      </c>
      <c r="AB388" s="89">
        <v>6.6666666666666666E-2</v>
      </c>
      <c r="AC388" s="89">
        <v>0</v>
      </c>
      <c r="AD388" s="89">
        <v>6.6666666666666666E-2</v>
      </c>
      <c r="AE388" s="89">
        <v>0.2</v>
      </c>
      <c r="AF388" s="89">
        <v>0.13333333333333333</v>
      </c>
      <c r="AG388" s="89">
        <v>0.13333333333333333</v>
      </c>
      <c r="AH388" s="89">
        <v>0</v>
      </c>
      <c r="AI388" s="84"/>
    </row>
    <row r="389" spans="17:35" ht="15" customHeight="1">
      <c r="Q389" s="84"/>
      <c r="R389" s="88" t="s">
        <v>8</v>
      </c>
      <c r="S389" s="89">
        <v>0</v>
      </c>
      <c r="T389" s="89">
        <v>3.4482758620689655E-2</v>
      </c>
      <c r="U389" s="89">
        <v>6.8965517241379309E-2</v>
      </c>
      <c r="V389" s="89">
        <v>3.4482758620689655E-2</v>
      </c>
      <c r="W389" s="89">
        <v>0</v>
      </c>
      <c r="X389" s="89">
        <v>0.51724137931034486</v>
      </c>
      <c r="Y389" s="89">
        <v>0</v>
      </c>
      <c r="Z389" s="89">
        <v>0</v>
      </c>
      <c r="AA389" s="89">
        <v>3.4482758620689655E-2</v>
      </c>
      <c r="AB389" s="89">
        <v>6.8965517241379309E-2</v>
      </c>
      <c r="AC389" s="89">
        <v>0</v>
      </c>
      <c r="AD389" s="89">
        <v>6.8965517241379309E-2</v>
      </c>
      <c r="AE389" s="89">
        <v>0</v>
      </c>
      <c r="AF389" s="89">
        <v>0.13793103448275862</v>
      </c>
      <c r="AG389" s="89">
        <v>0</v>
      </c>
      <c r="AH389" s="89">
        <v>3.4482758620689655E-2</v>
      </c>
      <c r="AI389" s="84"/>
    </row>
    <row r="390" spans="17:35" ht="15" customHeight="1"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</row>
    <row r="391" spans="17:35" ht="15" customHeight="1"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</row>
    <row r="392" spans="17:35" ht="15" customHeight="1"/>
    <row r="393" spans="17:35" ht="15" customHeight="1"/>
    <row r="394" spans="17:35" ht="15" customHeight="1"/>
    <row r="395" spans="17:35" ht="15" customHeight="1"/>
    <row r="396" spans="17:35" ht="15" customHeight="1"/>
    <row r="397" spans="17:35" ht="15" customHeight="1"/>
    <row r="398" spans="17:35" ht="15" customHeight="1"/>
    <row r="399" spans="17:35" ht="15" customHeight="1"/>
    <row r="400" spans="17:35" ht="15" customHeight="1"/>
    <row r="401" spans="2:25" ht="15" customHeight="1"/>
    <row r="402" spans="2:25" ht="15" customHeight="1"/>
    <row r="403" spans="2:25" ht="15" customHeight="1"/>
    <row r="404" spans="2:25" ht="15" customHeight="1">
      <c r="B404" s="66" t="s">
        <v>295</v>
      </c>
    </row>
    <row r="405" spans="2:25" ht="15" customHeight="1"/>
    <row r="406" spans="2:25" ht="15" customHeight="1"/>
    <row r="407" spans="2:25" ht="15" customHeight="1"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2:25" ht="15" customHeight="1"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2:25" ht="15" customHeight="1">
      <c r="N409" s="84"/>
      <c r="O409" s="84"/>
      <c r="P409" s="84" t="s">
        <v>144</v>
      </c>
      <c r="Q409" s="84" t="s">
        <v>145</v>
      </c>
      <c r="R409" s="84" t="s">
        <v>146</v>
      </c>
      <c r="S409" s="84" t="s">
        <v>147</v>
      </c>
      <c r="T409" s="84" t="s">
        <v>150</v>
      </c>
      <c r="U409" s="84" t="s">
        <v>151</v>
      </c>
      <c r="V409" s="84" t="s">
        <v>152</v>
      </c>
      <c r="W409" s="84" t="s">
        <v>153</v>
      </c>
      <c r="X409" s="84"/>
      <c r="Y409" s="84"/>
    </row>
    <row r="410" spans="2:25" ht="15" customHeight="1">
      <c r="N410" s="84"/>
      <c r="O410" s="85" t="s">
        <v>6</v>
      </c>
      <c r="P410" s="121">
        <v>4.4423076923076925</v>
      </c>
      <c r="Q410" s="121">
        <v>4.9423076923076916</v>
      </c>
      <c r="R410" s="121">
        <v>3.4509803921568616</v>
      </c>
      <c r="S410" s="121">
        <v>4.6730769230769207</v>
      </c>
      <c r="T410" s="121">
        <v>5.5576923076923075</v>
      </c>
      <c r="U410" s="121">
        <v>5.6923076923076916</v>
      </c>
      <c r="V410" s="121">
        <v>5.634615384615385</v>
      </c>
      <c r="W410" s="121">
        <v>4.5576923076923093</v>
      </c>
      <c r="X410" s="84"/>
      <c r="Y410" s="84"/>
    </row>
    <row r="411" spans="2:25" ht="15" customHeight="1">
      <c r="N411" s="84"/>
      <c r="O411" s="88" t="s">
        <v>7</v>
      </c>
      <c r="P411" s="122">
        <v>4.3076923076923075</v>
      </c>
      <c r="Q411" s="122">
        <v>4.8461538461538458</v>
      </c>
      <c r="R411" s="122">
        <v>3.4615384615384617</v>
      </c>
      <c r="S411" s="122">
        <v>4.0769230769230758</v>
      </c>
      <c r="T411" s="122">
        <v>5.3846153846153841</v>
      </c>
      <c r="U411" s="122">
        <v>5.0769230769230784</v>
      </c>
      <c r="V411" s="122">
        <v>5.3076923076923075</v>
      </c>
      <c r="W411" s="122">
        <v>4.9230769230769234</v>
      </c>
      <c r="X411" s="84"/>
      <c r="Y411" s="84"/>
    </row>
    <row r="412" spans="2:25" ht="15" customHeight="1">
      <c r="N412" s="84"/>
      <c r="O412" s="88" t="s">
        <v>8</v>
      </c>
      <c r="P412" s="122">
        <v>4.839999999999999</v>
      </c>
      <c r="Q412" s="122">
        <v>5.16</v>
      </c>
      <c r="R412" s="122">
        <v>3</v>
      </c>
      <c r="S412" s="122">
        <v>5.28</v>
      </c>
      <c r="T412" s="122">
        <v>5.92</v>
      </c>
      <c r="U412" s="122">
        <v>5.2</v>
      </c>
      <c r="V412" s="122">
        <v>5.4800000000000013</v>
      </c>
      <c r="W412" s="122">
        <v>4.2799999999999994</v>
      </c>
      <c r="X412" s="84"/>
      <c r="Y412" s="84"/>
    </row>
    <row r="413" spans="2:25" ht="15" customHeight="1"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2:25" ht="15" customHeight="1"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2:25" ht="15" customHeight="1"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</row>
    <row r="416" spans="2:25" ht="15" customHeight="1"/>
    <row r="417" spans="2:2" ht="15" customHeight="1"/>
    <row r="418" spans="2:2" ht="15" customHeight="1"/>
    <row r="419" spans="2:2" ht="15" customHeight="1"/>
    <row r="420" spans="2:2" ht="15" customHeight="1"/>
    <row r="421" spans="2:2" ht="15" customHeight="1"/>
    <row r="422" spans="2:2" ht="15" customHeight="1"/>
    <row r="423" spans="2:2" ht="15" customHeight="1"/>
    <row r="424" spans="2:2" ht="15" customHeight="1"/>
    <row r="425" spans="2:2" ht="15" customHeight="1"/>
    <row r="426" spans="2:2" ht="15" customHeight="1"/>
    <row r="427" spans="2:2" ht="15" customHeight="1"/>
    <row r="428" spans="2:2" ht="15" customHeight="1"/>
    <row r="429" spans="2:2" ht="15" customHeight="1"/>
    <row r="430" spans="2:2" ht="15" customHeight="1"/>
    <row r="431" spans="2:2" ht="15" customHeight="1"/>
    <row r="432" spans="2:2" ht="15" customHeight="1">
      <c r="B432" s="66" t="s">
        <v>312</v>
      </c>
    </row>
    <row r="433" spans="17:23" ht="15" customHeight="1"/>
    <row r="434" spans="17:23" ht="15" customHeight="1"/>
    <row r="435" spans="17:23" ht="15" customHeight="1">
      <c r="Q435" s="84"/>
      <c r="R435" s="84"/>
      <c r="S435" s="84"/>
      <c r="T435" s="84"/>
      <c r="U435" s="84"/>
      <c r="V435" s="84"/>
      <c r="W435" s="84"/>
    </row>
    <row r="436" spans="17:23" ht="15" customHeight="1">
      <c r="Q436" s="84"/>
      <c r="R436" s="84" t="s">
        <v>155</v>
      </c>
      <c r="S436" s="84" t="s">
        <v>156</v>
      </c>
      <c r="T436" s="84" t="s">
        <v>157</v>
      </c>
      <c r="U436" s="84" t="s">
        <v>158</v>
      </c>
      <c r="V436" s="84" t="s">
        <v>159</v>
      </c>
      <c r="W436" s="84"/>
    </row>
    <row r="437" spans="17:23" ht="15" customHeight="1">
      <c r="Q437" s="85" t="s">
        <v>6</v>
      </c>
      <c r="R437" s="121">
        <v>5.4426229508196711</v>
      </c>
      <c r="S437" s="121">
        <v>4.4918032786885238</v>
      </c>
      <c r="T437" s="121">
        <v>4.1475409836065591</v>
      </c>
      <c r="U437" s="121">
        <v>3.9672131147540988</v>
      </c>
      <c r="V437" s="121">
        <v>5.1060606060606064</v>
      </c>
      <c r="W437" s="84"/>
    </row>
    <row r="438" spans="17:23" ht="15" customHeight="1">
      <c r="Q438" s="88" t="s">
        <v>7</v>
      </c>
      <c r="R438" s="122">
        <v>5.5714285714285712</v>
      </c>
      <c r="S438" s="122">
        <v>3.7142857142857144</v>
      </c>
      <c r="T438" s="122">
        <v>4.3571428571428577</v>
      </c>
      <c r="U438" s="122">
        <v>5.1333333333333329</v>
      </c>
      <c r="V438" s="122">
        <v>5.3999999999999995</v>
      </c>
      <c r="W438" s="84"/>
    </row>
    <row r="439" spans="17:23" ht="15" customHeight="1">
      <c r="Q439" s="88" t="s">
        <v>8</v>
      </c>
      <c r="R439" s="122">
        <v>5.8181818181818192</v>
      </c>
      <c r="S439" s="122">
        <v>4.5238095238095246</v>
      </c>
      <c r="T439" s="122">
        <v>4.2857142857142856</v>
      </c>
      <c r="U439" s="122">
        <v>4.2272727272727266</v>
      </c>
      <c r="V439" s="122">
        <v>5.454545454545455</v>
      </c>
      <c r="W439" s="84"/>
    </row>
    <row r="440" spans="17:23" ht="15" customHeight="1">
      <c r="Q440" s="84"/>
      <c r="R440" s="84"/>
      <c r="S440" s="84"/>
      <c r="T440" s="84"/>
      <c r="U440" s="84"/>
      <c r="V440" s="84"/>
      <c r="W440" s="84"/>
    </row>
    <row r="441" spans="17:23" ht="15" customHeight="1"/>
    <row r="442" spans="17:23" ht="15" customHeight="1"/>
    <row r="443" spans="17:23" ht="15" customHeight="1"/>
    <row r="444" spans="17:23" ht="15" customHeight="1"/>
    <row r="445" spans="17:23" ht="15" customHeight="1"/>
    <row r="446" spans="17:23" ht="15" customHeight="1"/>
    <row r="447" spans="17:23" ht="15" customHeight="1"/>
    <row r="448" spans="17:23" ht="15" customHeight="1"/>
    <row r="449" spans="2:2" ht="15" customHeight="1"/>
    <row r="450" spans="2:2" ht="15" customHeight="1"/>
    <row r="451" spans="2:2" ht="15" customHeight="1"/>
    <row r="452" spans="2:2" ht="15" customHeight="1"/>
    <row r="453" spans="2:2" ht="15" customHeight="1"/>
    <row r="454" spans="2:2" ht="15" customHeight="1"/>
    <row r="455" spans="2:2" ht="15" customHeight="1"/>
    <row r="456" spans="2:2" ht="15" customHeight="1"/>
    <row r="457" spans="2:2" ht="15" customHeight="1"/>
    <row r="458" spans="2:2" ht="15" customHeight="1"/>
    <row r="459" spans="2:2" ht="15" customHeight="1"/>
    <row r="460" spans="2:2" ht="15" customHeight="1">
      <c r="B460" s="66" t="s">
        <v>267</v>
      </c>
    </row>
    <row r="461" spans="2:2" ht="15" customHeight="1"/>
    <row r="462" spans="2:2" ht="15" customHeight="1">
      <c r="B462" s="66" t="s">
        <v>160</v>
      </c>
    </row>
    <row r="463" spans="2:2" ht="15" customHeight="1"/>
    <row r="464" spans="2:2" ht="15" customHeight="1"/>
    <row r="465" spans="18:34" ht="15" customHeight="1"/>
    <row r="466" spans="18:34" ht="15" customHeight="1"/>
    <row r="467" spans="18:34" ht="15" customHeight="1"/>
    <row r="468" spans="18:34" ht="15" customHeight="1"/>
    <row r="469" spans="18:34" ht="15" customHeight="1"/>
    <row r="470" spans="18:34" ht="15" customHeight="1"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</row>
    <row r="471" spans="18:34" ht="15" customHeight="1">
      <c r="R471" s="84"/>
      <c r="S471" s="326" t="s">
        <v>286</v>
      </c>
      <c r="T471" s="326"/>
      <c r="U471" s="326"/>
      <c r="V471" s="326"/>
      <c r="W471" s="326"/>
      <c r="X471" s="326"/>
      <c r="Y471" s="326"/>
      <c r="Z471" s="326"/>
      <c r="AA471" s="326"/>
      <c r="AB471" s="326"/>
      <c r="AC471" s="326"/>
      <c r="AD471" s="326"/>
      <c r="AE471" s="326"/>
      <c r="AF471" s="326"/>
      <c r="AG471" s="326"/>
      <c r="AH471" s="84"/>
    </row>
    <row r="472" spans="18:34" ht="15" customHeight="1"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</row>
    <row r="473" spans="18:34" ht="15" customHeight="1">
      <c r="R473" s="84"/>
      <c r="S473" s="84"/>
      <c r="T473" s="84" t="s">
        <v>287</v>
      </c>
      <c r="U473" s="84" t="s">
        <v>161</v>
      </c>
      <c r="V473" s="84" t="s">
        <v>163</v>
      </c>
      <c r="W473" s="84" t="s">
        <v>164</v>
      </c>
      <c r="X473" s="84" t="s">
        <v>288</v>
      </c>
      <c r="Y473" s="84" t="s">
        <v>166</v>
      </c>
      <c r="Z473" s="84" t="s">
        <v>167</v>
      </c>
      <c r="AA473" s="84" t="s">
        <v>168</v>
      </c>
      <c r="AB473" s="84" t="s">
        <v>169</v>
      </c>
      <c r="AC473" s="84" t="s">
        <v>170</v>
      </c>
      <c r="AD473" s="84" t="s">
        <v>289</v>
      </c>
      <c r="AE473" s="84" t="s">
        <v>172</v>
      </c>
      <c r="AF473" s="84" t="s">
        <v>173</v>
      </c>
      <c r="AG473" s="84" t="s">
        <v>174</v>
      </c>
      <c r="AH473" s="84"/>
    </row>
    <row r="474" spans="18:34" ht="15" customHeight="1">
      <c r="R474" s="84"/>
      <c r="S474" s="124" t="s">
        <v>6</v>
      </c>
      <c r="T474" s="125">
        <v>1.047058823529412</v>
      </c>
      <c r="U474" s="126">
        <v>-0.2117647058823531</v>
      </c>
      <c r="V474" s="125">
        <v>-1.0352941176470589</v>
      </c>
      <c r="W474" s="125">
        <v>-1.1882352941176466</v>
      </c>
      <c r="X474" s="126">
        <v>-0.30588235294117638</v>
      </c>
      <c r="Y474" s="126">
        <v>-0.45882352941176474</v>
      </c>
      <c r="Z474" s="126">
        <v>-0.38823529411764712</v>
      </c>
      <c r="AA474" s="126">
        <v>-0.17857142857142866</v>
      </c>
      <c r="AB474" s="126">
        <v>-4.7058823529411743E-2</v>
      </c>
      <c r="AC474" s="126">
        <v>-0.64705882352941202</v>
      </c>
      <c r="AD474" s="126">
        <v>-0.64705882352941158</v>
      </c>
      <c r="AE474" s="126">
        <v>-0.74117647058823521</v>
      </c>
      <c r="AF474" s="126">
        <v>-8.2352941176470643E-2</v>
      </c>
      <c r="AG474" s="126">
        <v>-0.35294117647058831</v>
      </c>
      <c r="AH474" s="84"/>
    </row>
    <row r="475" spans="18:34" ht="15" customHeight="1">
      <c r="R475" s="84"/>
      <c r="S475" s="124" t="s">
        <v>7</v>
      </c>
      <c r="T475" s="126">
        <v>0.53333333333333333</v>
      </c>
      <c r="U475" s="126">
        <v>-0.1333333333333333</v>
      </c>
      <c r="V475" s="125">
        <v>-1.0666666666666667</v>
      </c>
      <c r="W475" s="125">
        <v>-1.8571428571428572</v>
      </c>
      <c r="X475" s="125">
        <v>-1</v>
      </c>
      <c r="Y475" s="126">
        <v>-0.73333333333333339</v>
      </c>
      <c r="Z475" s="125">
        <v>-2.1428571428571432</v>
      </c>
      <c r="AA475" s="125">
        <v>-1.5714285714285714</v>
      </c>
      <c r="AB475" s="126">
        <v>-0.60000000000000009</v>
      </c>
      <c r="AC475" s="125">
        <v>-1.1538461538461537</v>
      </c>
      <c r="AD475" s="125">
        <v>-1.3571428571428574</v>
      </c>
      <c r="AE475" s="125">
        <v>-1.1333333333333333</v>
      </c>
      <c r="AF475" s="126">
        <v>-0.42857142857142855</v>
      </c>
      <c r="AG475" s="126">
        <v>-7.1428571428571438E-2</v>
      </c>
      <c r="AH475" s="84"/>
    </row>
    <row r="476" spans="18:34" ht="15" customHeight="1">
      <c r="R476" s="84"/>
      <c r="S476" s="124" t="s">
        <v>8</v>
      </c>
      <c r="T476" s="125">
        <v>1.2758620689655171</v>
      </c>
      <c r="U476" s="126">
        <v>-0.20689655172413798</v>
      </c>
      <c r="V476" s="125">
        <v>-1.517241379310345</v>
      </c>
      <c r="W476" s="125">
        <v>-2.7241379310344831</v>
      </c>
      <c r="X476" s="126">
        <v>-0.4827586206896553</v>
      </c>
      <c r="Y476" s="125">
        <v>-1.2758620689655173</v>
      </c>
      <c r="Z476" s="125">
        <v>-1.4137931034482758</v>
      </c>
      <c r="AA476" s="125">
        <v>-1.1034482758620692</v>
      </c>
      <c r="AB476" s="126">
        <v>-0.48275862068965519</v>
      </c>
      <c r="AC476" s="125">
        <v>-1.5862068965517242</v>
      </c>
      <c r="AD476" s="125">
        <v>-1.0689655172413792</v>
      </c>
      <c r="AE476" s="125">
        <v>-1.8620689655172413</v>
      </c>
      <c r="AF476" s="125">
        <v>-1.4827586206896548</v>
      </c>
      <c r="AG476" s="126">
        <v>-0.65517241379310343</v>
      </c>
      <c r="AH476" s="84"/>
    </row>
    <row r="477" spans="18:34" ht="15" customHeight="1">
      <c r="R477" s="84"/>
      <c r="S477" s="124"/>
      <c r="T477" s="125"/>
      <c r="U477" s="126"/>
      <c r="V477" s="125"/>
      <c r="W477" s="125"/>
      <c r="X477" s="126"/>
      <c r="Y477" s="126"/>
      <c r="Z477" s="126"/>
      <c r="AA477" s="126"/>
      <c r="AB477" s="126"/>
      <c r="AC477" s="126"/>
      <c r="AD477" s="126"/>
      <c r="AE477" s="125"/>
      <c r="AF477" s="126"/>
      <c r="AG477" s="126"/>
      <c r="AH477" s="84"/>
    </row>
    <row r="478" spans="18:34" ht="15" customHeight="1"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</row>
    <row r="479" spans="18:34" ht="15" customHeight="1"/>
    <row r="480" spans="18:34" ht="15" customHeight="1"/>
    <row r="481" spans="2:2" ht="15" customHeight="1"/>
    <row r="482" spans="2:2" ht="15" customHeight="1"/>
    <row r="483" spans="2:2" ht="15" customHeight="1"/>
    <row r="484" spans="2:2" ht="15" customHeight="1"/>
    <row r="485" spans="2:2" ht="15" customHeight="1"/>
    <row r="486" spans="2:2" ht="15" customHeight="1"/>
    <row r="487" spans="2:2" ht="15" customHeight="1"/>
    <row r="488" spans="2:2" ht="15" customHeight="1">
      <c r="B488" s="66" t="s">
        <v>162</v>
      </c>
    </row>
    <row r="489" spans="2:2" ht="15" customHeight="1"/>
    <row r="490" spans="2:2" ht="15" customHeight="1"/>
    <row r="491" spans="2:2" ht="15" customHeight="1"/>
    <row r="492" spans="2:2" ht="15" customHeight="1"/>
    <row r="493" spans="2:2" ht="15" customHeight="1"/>
    <row r="494" spans="2:2" ht="15" customHeight="1"/>
    <row r="495" spans="2:2" ht="15" customHeight="1"/>
    <row r="496" spans="2:2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spans="2:2" ht="15" customHeight="1"/>
    <row r="514" spans="2:2" ht="15" customHeight="1">
      <c r="B514" s="66" t="s">
        <v>165</v>
      </c>
    </row>
    <row r="515" spans="2:2" ht="15" customHeight="1"/>
    <row r="516" spans="2:2" ht="15" customHeight="1"/>
    <row r="517" spans="2:2" ht="15" customHeight="1"/>
    <row r="518" spans="2:2" ht="15" customHeight="1"/>
    <row r="519" spans="2:2" ht="15" customHeight="1"/>
    <row r="520" spans="2:2" ht="15" customHeight="1"/>
    <row r="521" spans="2:2" ht="15" customHeight="1"/>
    <row r="522" spans="2:2" ht="15" customHeight="1"/>
    <row r="523" spans="2:2" ht="15" customHeight="1"/>
    <row r="524" spans="2:2" ht="15" customHeight="1"/>
    <row r="525" spans="2:2" ht="15" customHeight="1"/>
    <row r="526" spans="2:2" ht="15" customHeight="1"/>
    <row r="527" spans="2:2" ht="15" customHeight="1"/>
    <row r="528" spans="2:2" ht="15" customHeight="1"/>
    <row r="529" spans="2:2" ht="15" customHeight="1"/>
    <row r="530" spans="2:2" ht="15" customHeight="1"/>
    <row r="531" spans="2:2" ht="15" customHeight="1"/>
    <row r="532" spans="2:2" ht="15" customHeight="1"/>
    <row r="533" spans="2:2" ht="15" customHeight="1"/>
    <row r="534" spans="2:2" ht="15" customHeight="1"/>
    <row r="535" spans="2:2" ht="15" customHeight="1"/>
    <row r="536" spans="2:2" ht="15" customHeight="1"/>
    <row r="537" spans="2:2" ht="15" customHeight="1"/>
    <row r="538" spans="2:2" ht="15" customHeight="1"/>
    <row r="539" spans="2:2" ht="15" customHeight="1"/>
    <row r="540" spans="2:2" ht="15" customHeight="1">
      <c r="B540" s="66" t="s">
        <v>171</v>
      </c>
    </row>
    <row r="541" spans="2:2" ht="15" customHeight="1"/>
    <row r="542" spans="2:2" ht="15" customHeight="1"/>
    <row r="543" spans="2:2" ht="15" customHeight="1"/>
    <row r="544" spans="2:2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spans="2:26" ht="15" customHeight="1"/>
    <row r="562" spans="2:26" ht="15" customHeight="1"/>
    <row r="563" spans="2:26" ht="15" customHeight="1"/>
    <row r="564" spans="2:26" ht="15" customHeight="1"/>
    <row r="565" spans="2:26" ht="15" customHeight="1"/>
    <row r="566" spans="2:26" ht="27" customHeight="1" thickBot="1">
      <c r="B566" s="90" t="s">
        <v>268</v>
      </c>
      <c r="C566" s="91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123"/>
      <c r="R566" s="123"/>
      <c r="S566" s="123"/>
    </row>
    <row r="567" spans="2:26" ht="15" customHeight="1">
      <c r="B567" s="60" t="s">
        <v>269</v>
      </c>
      <c r="M567" s="84"/>
      <c r="N567" s="84"/>
      <c r="O567" s="84"/>
      <c r="P567" s="84"/>
      <c r="Q567" s="84"/>
      <c r="R567" s="84"/>
      <c r="S567" s="84"/>
    </row>
    <row r="568" spans="2:26" ht="15" customHeight="1"/>
    <row r="569" spans="2:26" ht="15" customHeight="1"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2:26" ht="15" customHeight="1">
      <c r="Q570" s="84"/>
      <c r="R570" s="84"/>
      <c r="S570" s="84" t="s">
        <v>176</v>
      </c>
      <c r="T570" s="84"/>
      <c r="U570" s="84"/>
      <c r="V570" s="84"/>
      <c r="W570" s="84" t="s">
        <v>177</v>
      </c>
      <c r="X570" s="84"/>
      <c r="Y570" s="84"/>
      <c r="Z570" s="84"/>
    </row>
    <row r="571" spans="2:26" ht="15" customHeight="1">
      <c r="Q571" s="84"/>
      <c r="R571" s="84"/>
      <c r="S571" s="84"/>
      <c r="T571" s="84"/>
      <c r="U571" s="84" t="s">
        <v>26</v>
      </c>
      <c r="V571" s="84"/>
      <c r="W571" s="84"/>
      <c r="X571" s="84"/>
      <c r="Y571" s="84" t="s">
        <v>26</v>
      </c>
      <c r="Z571" s="84"/>
    </row>
    <row r="572" spans="2:26" ht="15" customHeight="1">
      <c r="Q572" s="84"/>
      <c r="R572" s="84"/>
      <c r="S572" s="84"/>
      <c r="T572" s="84"/>
      <c r="U572" s="84" t="s">
        <v>4</v>
      </c>
      <c r="V572" s="84" t="s">
        <v>5</v>
      </c>
      <c r="W572" s="84"/>
      <c r="X572" s="84"/>
      <c r="Y572" s="84" t="s">
        <v>4</v>
      </c>
      <c r="Z572" s="84" t="s">
        <v>5</v>
      </c>
    </row>
    <row r="573" spans="2:26" ht="15" customHeight="1">
      <c r="Q573" s="84"/>
      <c r="R573" s="85" t="s">
        <v>6</v>
      </c>
      <c r="S573" s="128"/>
      <c r="T573" s="86"/>
      <c r="U573" s="129">
        <v>18</v>
      </c>
      <c r="V573" s="86">
        <v>0.19565217391304349</v>
      </c>
      <c r="W573" s="129"/>
      <c r="X573" s="86"/>
      <c r="Y573" s="129">
        <v>6</v>
      </c>
      <c r="Z573" s="87">
        <v>6.5217391304347824E-2</v>
      </c>
    </row>
    <row r="574" spans="2:26" ht="15" customHeight="1">
      <c r="Q574" s="84"/>
      <c r="R574" s="88" t="s">
        <v>7</v>
      </c>
      <c r="S574" s="130"/>
      <c r="T574" s="89"/>
      <c r="U574" s="131">
        <v>0</v>
      </c>
      <c r="V574" s="89">
        <v>0</v>
      </c>
      <c r="W574" s="131"/>
      <c r="X574" s="89"/>
      <c r="Y574" s="131">
        <v>0</v>
      </c>
      <c r="Z574" s="68">
        <v>0</v>
      </c>
    </row>
    <row r="575" spans="2:26" ht="15" customHeight="1">
      <c r="Q575" s="84"/>
      <c r="R575" s="88" t="s">
        <v>8</v>
      </c>
      <c r="S575" s="130"/>
      <c r="T575" s="89"/>
      <c r="U575" s="131">
        <v>8</v>
      </c>
      <c r="V575" s="89">
        <v>0.24242424242424243</v>
      </c>
      <c r="W575" s="131"/>
      <c r="X575" s="89"/>
      <c r="Y575" s="131">
        <v>3</v>
      </c>
      <c r="Z575" s="68">
        <v>9.0909090909090912E-2</v>
      </c>
    </row>
    <row r="576" spans="2:26" ht="15" customHeight="1"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2:26" ht="15" customHeight="1">
      <c r="Q577" s="84"/>
      <c r="R577" s="84"/>
      <c r="S577" s="84"/>
      <c r="T577" s="84"/>
      <c r="U577" s="84" t="s">
        <v>296</v>
      </c>
      <c r="V577" s="84" t="s">
        <v>297</v>
      </c>
      <c r="W577" s="84"/>
      <c r="X577" s="84"/>
      <c r="Y577" s="84"/>
      <c r="Z577" s="84"/>
    </row>
    <row r="578" spans="2:26" ht="15" customHeight="1">
      <c r="Q578" s="84"/>
      <c r="R578" s="84"/>
      <c r="S578" s="84"/>
      <c r="T578" s="85" t="s">
        <v>6</v>
      </c>
      <c r="U578" s="132">
        <f>18/24</f>
        <v>0.75</v>
      </c>
      <c r="V578" s="127">
        <v>0.25</v>
      </c>
      <c r="W578" s="84"/>
      <c r="X578" s="84"/>
      <c r="Y578" s="84"/>
      <c r="Z578" s="84"/>
    </row>
    <row r="579" spans="2:26" ht="15" customHeight="1">
      <c r="Q579" s="84"/>
      <c r="R579" s="84"/>
      <c r="S579" s="84"/>
      <c r="T579" s="88" t="s">
        <v>8</v>
      </c>
      <c r="U579" s="132">
        <f>8/11</f>
        <v>0.72727272727272729</v>
      </c>
      <c r="V579" s="132">
        <f>3/11</f>
        <v>0.27272727272727271</v>
      </c>
      <c r="W579" s="84"/>
      <c r="X579" s="84"/>
      <c r="Y579" s="84"/>
      <c r="Z579" s="84"/>
    </row>
    <row r="580" spans="2:26" ht="15" customHeight="1"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2:26" ht="15" customHeight="1"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2:26" ht="15" customHeight="1"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2:26" ht="15" customHeight="1"/>
    <row r="584" spans="2:26" ht="15" customHeight="1"/>
    <row r="585" spans="2:26" ht="15" customHeight="1"/>
    <row r="586" spans="2:26" ht="15" customHeight="1"/>
    <row r="587" spans="2:26" ht="15" customHeight="1"/>
    <row r="588" spans="2:26" ht="9.75" customHeight="1"/>
    <row r="589" spans="2:26" ht="27.75" customHeight="1">
      <c r="B589" s="59" t="s">
        <v>270</v>
      </c>
    </row>
    <row r="590" spans="2:26" ht="15" customHeight="1"/>
    <row r="591" spans="2:26" ht="15" customHeight="1">
      <c r="B591" s="66" t="s">
        <v>178</v>
      </c>
    </row>
    <row r="592" spans="2:26" ht="15" customHeight="1">
      <c r="O592" s="84"/>
      <c r="P592" s="84"/>
      <c r="Q592" s="84"/>
      <c r="R592" s="84"/>
      <c r="S592" s="84"/>
      <c r="T592" s="84"/>
      <c r="U592" s="84"/>
    </row>
    <row r="593" spans="15:21" ht="15" customHeight="1">
      <c r="O593" s="84"/>
      <c r="P593" s="84"/>
      <c r="Q593" s="84" t="s">
        <v>179</v>
      </c>
      <c r="R593" s="84"/>
      <c r="S593" s="84"/>
      <c r="T593" s="84"/>
      <c r="U593" s="84"/>
    </row>
    <row r="594" spans="15:21" ht="15" customHeight="1">
      <c r="O594" s="84"/>
      <c r="P594" s="84"/>
      <c r="Q594" s="84"/>
      <c r="R594" s="84"/>
      <c r="S594" s="84"/>
      <c r="T594" s="84"/>
      <c r="U594" s="84"/>
    </row>
    <row r="595" spans="15:21" ht="15" customHeight="1">
      <c r="O595" s="84"/>
      <c r="P595" s="84"/>
      <c r="Q595" s="84" t="s">
        <v>69</v>
      </c>
      <c r="R595" s="84" t="s">
        <v>70</v>
      </c>
      <c r="S595" s="84" t="s">
        <v>180</v>
      </c>
      <c r="T595" s="84" t="s">
        <v>181</v>
      </c>
      <c r="U595" s="84"/>
    </row>
    <row r="596" spans="15:21" ht="15" customHeight="1">
      <c r="O596" s="84"/>
      <c r="P596" s="85" t="s">
        <v>6</v>
      </c>
      <c r="Q596" s="86">
        <v>0.38888888888888884</v>
      </c>
      <c r="R596" s="86">
        <v>0.16666666666666669</v>
      </c>
      <c r="S596" s="86">
        <v>0.16666666666666669</v>
      </c>
      <c r="T596" s="87">
        <v>0.27777777777777779</v>
      </c>
      <c r="U596" s="84"/>
    </row>
    <row r="597" spans="15:21" ht="15" customHeight="1">
      <c r="O597" s="84"/>
      <c r="P597" s="88" t="s">
        <v>8</v>
      </c>
      <c r="Q597" s="89">
        <v>0.25</v>
      </c>
      <c r="R597" s="89">
        <v>0.125</v>
      </c>
      <c r="S597" s="89">
        <v>0.25</v>
      </c>
      <c r="T597" s="68">
        <v>0.375</v>
      </c>
      <c r="U597" s="84"/>
    </row>
    <row r="598" spans="15:21" ht="15" customHeight="1">
      <c r="O598" s="84"/>
      <c r="P598" s="84"/>
      <c r="Q598" s="84"/>
      <c r="R598" s="84"/>
      <c r="S598" s="84"/>
      <c r="T598" s="84"/>
      <c r="U598" s="84"/>
    </row>
    <row r="599" spans="15:21" ht="15" customHeight="1">
      <c r="O599" s="84"/>
      <c r="P599" s="84"/>
      <c r="Q599" s="84"/>
      <c r="R599" s="84"/>
      <c r="S599" s="84"/>
      <c r="T599" s="84"/>
      <c r="U599" s="84"/>
    </row>
    <row r="600" spans="15:21" ht="15" customHeight="1"/>
    <row r="601" spans="15:21" ht="15" customHeight="1"/>
    <row r="602" spans="15:21" ht="15" customHeight="1"/>
    <row r="603" spans="15:21" ht="15" customHeight="1"/>
    <row r="604" spans="15:21" ht="15" customHeight="1"/>
    <row r="605" spans="15:21" ht="15" customHeight="1"/>
    <row r="606" spans="15:21" ht="15" customHeight="1"/>
    <row r="607" spans="15:21" ht="15" customHeight="1"/>
    <row r="608" spans="15:21" ht="15" customHeight="1"/>
    <row r="609" spans="2:18" ht="15" customHeight="1"/>
    <row r="610" spans="2:18" ht="15" customHeight="1"/>
    <row r="611" spans="2:18" ht="15" customHeight="1"/>
    <row r="612" spans="2:18" ht="15" customHeight="1"/>
    <row r="613" spans="2:18" ht="15" customHeight="1">
      <c r="B613" s="66" t="s">
        <v>298</v>
      </c>
    </row>
    <row r="614" spans="2:18" ht="15" customHeight="1"/>
    <row r="615" spans="2:18" ht="15" customHeight="1">
      <c r="N615" s="84"/>
      <c r="O615" s="84"/>
      <c r="P615" s="84"/>
      <c r="Q615" s="84"/>
      <c r="R615" s="84"/>
    </row>
    <row r="616" spans="2:18" ht="15" customHeight="1">
      <c r="N616" s="84"/>
      <c r="O616" s="84"/>
      <c r="P616" s="84"/>
      <c r="Q616" s="84"/>
      <c r="R616" s="84"/>
    </row>
    <row r="617" spans="2:18" ht="15" customHeight="1">
      <c r="N617" s="84"/>
      <c r="O617" s="84" t="s">
        <v>183</v>
      </c>
      <c r="P617" s="84"/>
      <c r="Q617" s="84"/>
      <c r="R617" s="84"/>
    </row>
    <row r="618" spans="2:18" ht="15" customHeight="1">
      <c r="N618" s="84"/>
      <c r="O618" s="84"/>
      <c r="P618" s="84"/>
      <c r="Q618" s="84"/>
      <c r="R618" s="84"/>
    </row>
    <row r="619" spans="2:18" ht="15" customHeight="1">
      <c r="N619" s="84"/>
      <c r="O619" s="84" t="s">
        <v>184</v>
      </c>
      <c r="P619" s="84" t="s">
        <v>185</v>
      </c>
      <c r="Q619" s="84" t="s">
        <v>186</v>
      </c>
      <c r="R619" s="84" t="s">
        <v>187</v>
      </c>
    </row>
    <row r="620" spans="2:18" ht="15" customHeight="1">
      <c r="N620" s="85" t="s">
        <v>6</v>
      </c>
      <c r="O620" s="86">
        <v>0.77777777777777768</v>
      </c>
      <c r="P620" s="86">
        <v>0.22222222222222221</v>
      </c>
      <c r="Q620" s="86">
        <v>0</v>
      </c>
      <c r="R620" s="87">
        <v>0</v>
      </c>
    </row>
    <row r="621" spans="2:18" ht="15" customHeight="1">
      <c r="N621" s="88" t="s">
        <v>8</v>
      </c>
      <c r="O621" s="89">
        <v>0.75</v>
      </c>
      <c r="P621" s="89">
        <v>0.25</v>
      </c>
      <c r="Q621" s="89">
        <v>0</v>
      </c>
      <c r="R621" s="68">
        <v>0</v>
      </c>
    </row>
    <row r="622" spans="2:18" ht="15" customHeight="1">
      <c r="N622" s="84"/>
      <c r="O622" s="84"/>
      <c r="P622" s="84"/>
      <c r="Q622" s="84"/>
      <c r="R622" s="84"/>
    </row>
    <row r="623" spans="2:18" ht="15" customHeight="1">
      <c r="N623" s="84"/>
      <c r="O623" s="84"/>
      <c r="P623" s="84"/>
      <c r="Q623" s="84"/>
      <c r="R623" s="84"/>
    </row>
    <row r="624" spans="2:18" ht="15" customHeight="1">
      <c r="N624" s="84"/>
      <c r="O624" s="84"/>
      <c r="P624" s="84"/>
      <c r="Q624" s="84"/>
      <c r="R624" s="84"/>
    </row>
    <row r="625" spans="2:28" ht="15" customHeight="1"/>
    <row r="626" spans="2:28" ht="15" customHeight="1"/>
    <row r="627" spans="2:28" ht="15" customHeight="1"/>
    <row r="628" spans="2:28" ht="15" customHeight="1"/>
    <row r="629" spans="2:28" ht="15" customHeight="1"/>
    <row r="630" spans="2:28" ht="15" customHeight="1"/>
    <row r="631" spans="2:28" ht="15" customHeight="1"/>
    <row r="632" spans="2:28" ht="15" customHeight="1"/>
    <row r="633" spans="2:28" ht="15" customHeight="1"/>
    <row r="634" spans="2:28" ht="15" customHeight="1"/>
    <row r="635" spans="2:28" ht="15" customHeight="1">
      <c r="B635" s="66" t="s">
        <v>188</v>
      </c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</row>
    <row r="636" spans="2:28" ht="15" customHeight="1"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</row>
    <row r="637" spans="2:28" ht="15" customHeight="1"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</row>
    <row r="638" spans="2:28" ht="15" customHeight="1"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</row>
    <row r="639" spans="2:28" ht="15" customHeight="1"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</row>
    <row r="640" spans="2:28" ht="15" customHeight="1"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</row>
    <row r="641" spans="12:28" ht="15" customHeight="1">
      <c r="L641" s="84"/>
      <c r="M641" s="84"/>
      <c r="N641" s="84"/>
      <c r="O641" s="84"/>
      <c r="P641" s="84" t="s">
        <v>189</v>
      </c>
      <c r="Q641" s="84" t="s">
        <v>190</v>
      </c>
      <c r="R641" s="84" t="s">
        <v>191</v>
      </c>
      <c r="S641" s="84" t="s">
        <v>192</v>
      </c>
      <c r="T641" s="84" t="s">
        <v>193</v>
      </c>
      <c r="U641" s="84" t="s">
        <v>194</v>
      </c>
      <c r="V641" s="84" t="s">
        <v>195</v>
      </c>
      <c r="W641" s="84" t="s">
        <v>196</v>
      </c>
      <c r="X641" s="84" t="s">
        <v>197</v>
      </c>
      <c r="Y641" s="84" t="s">
        <v>45</v>
      </c>
      <c r="Z641" s="84" t="s">
        <v>198</v>
      </c>
      <c r="AA641" s="84"/>
      <c r="AB641" s="84"/>
    </row>
    <row r="642" spans="12:28" ht="15" customHeight="1">
      <c r="L642" s="84"/>
      <c r="M642" s="84"/>
      <c r="N642" s="84"/>
      <c r="O642" s="85" t="s">
        <v>6</v>
      </c>
      <c r="P642" s="86">
        <v>0.14942528735632185</v>
      </c>
      <c r="Q642" s="86">
        <v>0.19565217391304349</v>
      </c>
      <c r="R642" s="86">
        <v>2.6315789473684213E-2</v>
      </c>
      <c r="S642" s="86">
        <v>1.3333333333333332E-2</v>
      </c>
      <c r="T642" s="86">
        <v>0.11904761904761905</v>
      </c>
      <c r="U642" s="86">
        <v>6.3291139240506333E-2</v>
      </c>
      <c r="V642" s="86">
        <v>9.7560975609756101E-2</v>
      </c>
      <c r="W642" s="86">
        <v>8.6419753086419748E-2</v>
      </c>
      <c r="X642" s="86">
        <v>7.4999999999999997E-2</v>
      </c>
      <c r="Y642" s="86">
        <v>0.18681318681318682</v>
      </c>
      <c r="Z642" s="86">
        <v>7.4999999999999997E-2</v>
      </c>
      <c r="AA642" s="84"/>
      <c r="AB642" s="84"/>
    </row>
    <row r="643" spans="12:28" ht="15" customHeight="1">
      <c r="L643" s="84"/>
      <c r="M643" s="84"/>
      <c r="N643" s="84"/>
      <c r="O643" s="88" t="s">
        <v>8</v>
      </c>
      <c r="P643" s="89">
        <v>0.24242424242424243</v>
      </c>
      <c r="Q643" s="89">
        <v>0.16666666666666669</v>
      </c>
      <c r="R643" s="89">
        <v>7.407407407407407E-2</v>
      </c>
      <c r="S643" s="89">
        <v>7.407407407407407E-2</v>
      </c>
      <c r="T643" s="89">
        <v>0.21875</v>
      </c>
      <c r="U643" s="89">
        <v>3.8461538461538464E-2</v>
      </c>
      <c r="V643" s="89">
        <v>3.8461538461538464E-2</v>
      </c>
      <c r="W643" s="89">
        <v>0</v>
      </c>
      <c r="X643" s="89">
        <v>7.407407407407407E-2</v>
      </c>
      <c r="Y643" s="89">
        <v>0.24242424242424243</v>
      </c>
      <c r="Z643" s="89">
        <v>0</v>
      </c>
      <c r="AA643" s="84"/>
      <c r="AB643" s="84"/>
    </row>
    <row r="644" spans="12:28" ht="15" customHeight="1"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</row>
    <row r="645" spans="12:28" ht="15" customHeight="1"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</row>
    <row r="646" spans="12:28" ht="15" customHeight="1"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</row>
    <row r="647" spans="12:28" ht="15" customHeight="1"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</row>
    <row r="648" spans="12:28" ht="15" customHeight="1"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</row>
    <row r="649" spans="12:28" ht="15" customHeight="1"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</row>
    <row r="650" spans="12:28" ht="15" customHeight="1"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</row>
    <row r="651" spans="12:28" ht="15" customHeight="1"/>
    <row r="652" spans="12:28" ht="15" customHeight="1"/>
    <row r="653" spans="12:28" ht="15" customHeight="1"/>
    <row r="654" spans="12:28" ht="15" customHeight="1"/>
    <row r="655" spans="12:28" ht="15" customHeight="1"/>
    <row r="656" spans="12:28" ht="15" customHeight="1"/>
    <row r="657" spans="2:21" ht="15" customHeight="1"/>
    <row r="658" spans="2:21" ht="15" customHeight="1"/>
    <row r="659" spans="2:21" ht="15" customHeight="1"/>
    <row r="660" spans="2:21" ht="15" customHeight="1"/>
    <row r="661" spans="2:21" ht="15" customHeight="1"/>
    <row r="662" spans="2:21" ht="15" customHeight="1"/>
    <row r="663" spans="2:21" ht="20.25" customHeight="1">
      <c r="B663" s="59" t="s">
        <v>271</v>
      </c>
    </row>
    <row r="664" spans="2:21" ht="15" customHeight="1"/>
    <row r="665" spans="2:21" ht="15" customHeight="1">
      <c r="B665" s="66" t="s">
        <v>209</v>
      </c>
    </row>
    <row r="666" spans="2:21" ht="15" customHeight="1">
      <c r="Q666" s="84"/>
      <c r="R666" s="84"/>
      <c r="S666" s="84"/>
      <c r="T666" s="84"/>
      <c r="U666" s="84"/>
    </row>
    <row r="667" spans="2:21" ht="15" customHeight="1">
      <c r="Q667" s="84"/>
      <c r="R667" s="84" t="s">
        <v>210</v>
      </c>
      <c r="S667" s="84"/>
      <c r="T667" s="84"/>
      <c r="U667" s="84"/>
    </row>
    <row r="668" spans="2:21" ht="15" customHeight="1">
      <c r="Q668" s="84"/>
      <c r="R668" s="84"/>
      <c r="S668" s="84"/>
      <c r="T668" s="84"/>
      <c r="U668" s="84"/>
    </row>
    <row r="669" spans="2:21" ht="15" customHeight="1">
      <c r="Q669" s="84"/>
      <c r="R669" s="84" t="s">
        <v>211</v>
      </c>
      <c r="S669" s="84" t="s">
        <v>212</v>
      </c>
      <c r="T669" s="84" t="s">
        <v>46</v>
      </c>
      <c r="U669" s="84"/>
    </row>
    <row r="670" spans="2:21" ht="15" customHeight="1">
      <c r="Q670" s="85" t="s">
        <v>6</v>
      </c>
      <c r="R670" s="86">
        <v>0.5</v>
      </c>
      <c r="S670" s="86">
        <v>0.33333333333333337</v>
      </c>
      <c r="T670" s="87">
        <v>0.16666666666666669</v>
      </c>
      <c r="U670" s="84"/>
    </row>
    <row r="671" spans="2:21" ht="15" customHeight="1">
      <c r="Q671" s="88" t="s">
        <v>8</v>
      </c>
      <c r="R671" s="89">
        <v>0.33333333333333337</v>
      </c>
      <c r="S671" s="89">
        <v>0</v>
      </c>
      <c r="T671" s="68">
        <v>0.66666666666666674</v>
      </c>
      <c r="U671" s="84"/>
    </row>
    <row r="672" spans="2:21" ht="15" customHeight="1">
      <c r="Q672" s="84"/>
      <c r="R672" s="84"/>
      <c r="S672" s="84"/>
      <c r="T672" s="84"/>
      <c r="U672" s="84"/>
    </row>
    <row r="673" spans="2:21" ht="15" customHeight="1">
      <c r="Q673" s="84"/>
      <c r="R673" s="84"/>
      <c r="S673" s="84"/>
      <c r="T673" s="84"/>
      <c r="U673" s="84"/>
    </row>
    <row r="674" spans="2:21" ht="15" customHeight="1"/>
    <row r="675" spans="2:21" ht="15" customHeight="1"/>
    <row r="676" spans="2:21" ht="15" customHeight="1"/>
    <row r="677" spans="2:21" ht="15" customHeight="1"/>
    <row r="678" spans="2:21" ht="15" customHeight="1"/>
    <row r="679" spans="2:21" ht="15" customHeight="1"/>
    <row r="680" spans="2:21" ht="15" customHeight="1"/>
    <row r="681" spans="2:21" ht="15" customHeight="1"/>
    <row r="682" spans="2:21" ht="15" customHeight="1"/>
    <row r="683" spans="2:21" ht="15" customHeight="1"/>
    <row r="684" spans="2:21" ht="15" customHeight="1"/>
    <row r="685" spans="2:21" ht="15" customHeight="1"/>
    <row r="686" spans="2:21" ht="15" customHeight="1"/>
    <row r="687" spans="2:21" ht="23.25" customHeight="1">
      <c r="B687" s="59" t="s">
        <v>299</v>
      </c>
    </row>
    <row r="688" spans="2:21" ht="15" customHeight="1"/>
    <row r="689" spans="2:22" ht="15" customHeight="1">
      <c r="B689" s="66" t="s">
        <v>300</v>
      </c>
    </row>
    <row r="690" spans="2:22" ht="15" customHeight="1">
      <c r="N690" s="84"/>
      <c r="O690" s="84"/>
      <c r="P690" s="84"/>
      <c r="Q690" s="84"/>
      <c r="R690" s="84"/>
      <c r="S690" s="84"/>
      <c r="T690" s="84"/>
      <c r="U690" s="84"/>
      <c r="V690" s="84"/>
    </row>
    <row r="691" spans="2:22" ht="15" customHeight="1">
      <c r="N691" s="84"/>
      <c r="O691" s="84"/>
      <c r="P691" s="84"/>
      <c r="Q691" s="84"/>
      <c r="R691" s="84"/>
      <c r="S691" s="84"/>
      <c r="T691" s="84"/>
      <c r="U691" s="84"/>
      <c r="V691" s="84"/>
    </row>
    <row r="692" spans="2:22" ht="15" customHeight="1">
      <c r="N692" s="84"/>
      <c r="O692" s="84"/>
      <c r="P692" s="84"/>
      <c r="Q692" s="84"/>
      <c r="R692" s="84"/>
      <c r="S692" s="84"/>
      <c r="T692" s="84"/>
      <c r="U692" s="84"/>
      <c r="V692" s="84"/>
    </row>
    <row r="693" spans="2:22" ht="15" customHeight="1">
      <c r="N693" s="84"/>
      <c r="O693" s="84"/>
      <c r="P693" s="84" t="s">
        <v>301</v>
      </c>
      <c r="Q693" s="84" t="s">
        <v>302</v>
      </c>
      <c r="R693" s="84"/>
      <c r="S693" s="84"/>
      <c r="T693" s="84"/>
      <c r="U693" s="84"/>
      <c r="V693" s="84"/>
    </row>
    <row r="694" spans="2:22" ht="15" customHeight="1">
      <c r="N694" s="84"/>
      <c r="O694" s="85" t="s">
        <v>6</v>
      </c>
      <c r="P694" s="86">
        <v>0.47826086956521741</v>
      </c>
      <c r="Q694" s="87">
        <v>0.86813186813186816</v>
      </c>
      <c r="R694" s="129"/>
      <c r="S694" s="84"/>
      <c r="T694" s="129"/>
      <c r="U694" s="86"/>
      <c r="V694" s="129"/>
    </row>
    <row r="695" spans="2:22" ht="15" customHeight="1">
      <c r="N695" s="84"/>
      <c r="O695" s="88" t="s">
        <v>7</v>
      </c>
      <c r="P695" s="89">
        <v>0.66666666666666674</v>
      </c>
      <c r="Q695" s="68">
        <v>0.93333333333333324</v>
      </c>
      <c r="R695" s="131"/>
      <c r="S695" s="84"/>
      <c r="T695" s="131"/>
      <c r="U695" s="89"/>
      <c r="V695" s="131"/>
    </row>
    <row r="696" spans="2:22" ht="15" customHeight="1">
      <c r="N696" s="84"/>
      <c r="O696" s="88" t="s">
        <v>8</v>
      </c>
      <c r="P696" s="89">
        <v>0.27272727272727271</v>
      </c>
      <c r="Q696" s="68">
        <v>0.75757575757575746</v>
      </c>
      <c r="R696" s="131"/>
      <c r="S696" s="84"/>
      <c r="T696" s="131"/>
      <c r="U696" s="89"/>
      <c r="V696" s="131"/>
    </row>
    <row r="697" spans="2:22" ht="15" customHeight="1">
      <c r="N697" s="84"/>
      <c r="O697" s="84"/>
      <c r="P697" s="84"/>
      <c r="Q697" s="84"/>
      <c r="R697" s="84"/>
      <c r="S697" s="84"/>
      <c r="T697" s="84"/>
      <c r="U697" s="84"/>
      <c r="V697" s="84"/>
    </row>
    <row r="698" spans="2:22" ht="15" customHeight="1">
      <c r="N698" s="84"/>
      <c r="O698" s="84"/>
      <c r="P698" s="84"/>
      <c r="Q698" s="84"/>
      <c r="R698" s="84"/>
      <c r="S698" s="84"/>
      <c r="T698" s="84"/>
      <c r="U698" s="84"/>
      <c r="V698" s="84"/>
    </row>
    <row r="699" spans="2:22" ht="15" customHeight="1"/>
    <row r="700" spans="2:22" ht="15" customHeight="1"/>
    <row r="701" spans="2:22" ht="15" customHeight="1"/>
    <row r="702" spans="2:22" ht="15" customHeight="1"/>
    <row r="703" spans="2:22" ht="15" customHeight="1"/>
    <row r="704" spans="2:22" ht="15" customHeight="1"/>
    <row r="705" spans="2:30" ht="15" customHeight="1"/>
    <row r="706" spans="2:30" ht="15" customHeight="1"/>
    <row r="707" spans="2:30" ht="15" customHeight="1"/>
    <row r="708" spans="2:30" ht="15" customHeight="1"/>
    <row r="709" spans="2:30" ht="15" customHeight="1"/>
    <row r="710" spans="2:30" ht="15" customHeight="1"/>
    <row r="711" spans="2:30" ht="15" customHeight="1">
      <c r="B711" s="66" t="s">
        <v>303</v>
      </c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</row>
    <row r="712" spans="2:30" ht="15" customHeight="1"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</row>
    <row r="713" spans="2:30" ht="15" customHeight="1"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</row>
    <row r="714" spans="2:30" ht="15" customHeight="1">
      <c r="L714" s="84"/>
      <c r="M714" s="84"/>
      <c r="N714" s="84"/>
      <c r="O714" s="84"/>
      <c r="P714" s="84" t="s">
        <v>217</v>
      </c>
      <c r="Q714" s="84"/>
      <c r="R714" s="84"/>
      <c r="S714" s="84"/>
      <c r="T714" s="84"/>
      <c r="U714" s="84"/>
      <c r="V714" s="84"/>
      <c r="W714" s="84"/>
      <c r="AB714" t="s">
        <v>218</v>
      </c>
    </row>
    <row r="715" spans="2:30" ht="15" customHeight="1">
      <c r="L715" s="84"/>
      <c r="M715" s="84"/>
      <c r="N715" s="84"/>
      <c r="O715" s="84"/>
      <c r="P715" s="84" t="s">
        <v>25</v>
      </c>
      <c r="Q715" s="322" t="s">
        <v>26</v>
      </c>
      <c r="R715" s="322"/>
      <c r="S715" s="322"/>
      <c r="T715" s="322"/>
      <c r="U715" s="322"/>
      <c r="V715" s="322" t="s">
        <v>218</v>
      </c>
      <c r="W715" s="322"/>
      <c r="AB715" t="s">
        <v>111</v>
      </c>
      <c r="AD715" t="s">
        <v>112</v>
      </c>
    </row>
    <row r="716" spans="2:30" ht="15" customHeight="1">
      <c r="L716" s="84"/>
      <c r="M716" s="84"/>
      <c r="N716" s="84"/>
      <c r="O716" s="84"/>
      <c r="P716" s="84"/>
      <c r="Q716" s="84" t="s">
        <v>304</v>
      </c>
      <c r="R716" s="84" t="s">
        <v>305</v>
      </c>
      <c r="S716" s="84" t="s">
        <v>306</v>
      </c>
      <c r="T716" s="84" t="s">
        <v>307</v>
      </c>
      <c r="U716" s="84" t="s">
        <v>46</v>
      </c>
      <c r="V716" s="84" t="s">
        <v>25</v>
      </c>
      <c r="W716" s="84" t="s">
        <v>26</v>
      </c>
    </row>
    <row r="717" spans="2:30" ht="15" customHeight="1">
      <c r="L717" s="84"/>
      <c r="M717" s="84"/>
      <c r="N717" s="84"/>
      <c r="O717" s="85" t="s">
        <v>6</v>
      </c>
      <c r="P717" s="86">
        <v>0.2391304347826087</v>
      </c>
      <c r="Q717" s="86">
        <v>0.14130434782608695</v>
      </c>
      <c r="R717" s="86">
        <v>0.18478260869565219</v>
      </c>
      <c r="S717" s="86">
        <v>0.32608695652173914</v>
      </c>
      <c r="T717" s="86">
        <v>0</v>
      </c>
      <c r="U717" s="86">
        <v>0.10869565217391304</v>
      </c>
      <c r="V717" s="86">
        <v>0.57142857142857151</v>
      </c>
      <c r="W717" s="87">
        <v>0.42857142857142855</v>
      </c>
    </row>
    <row r="718" spans="2:30" ht="15" customHeight="1">
      <c r="L718" s="84"/>
      <c r="M718" s="84"/>
      <c r="N718" s="84"/>
      <c r="O718" s="88" t="s">
        <v>7</v>
      </c>
      <c r="P718" s="89">
        <v>0.13333333333333333</v>
      </c>
      <c r="Q718" s="89">
        <v>0.33333333333333337</v>
      </c>
      <c r="R718" s="89">
        <v>6.6666666666666666E-2</v>
      </c>
      <c r="S718" s="89">
        <v>0.4</v>
      </c>
      <c r="T718" s="89">
        <v>0</v>
      </c>
      <c r="U718" s="89">
        <v>6.6666666666666666E-2</v>
      </c>
      <c r="V718" s="89">
        <v>0.61538461538461542</v>
      </c>
      <c r="W718" s="68">
        <v>0.38461538461538458</v>
      </c>
    </row>
    <row r="719" spans="2:30" ht="15" customHeight="1">
      <c r="L719" s="84"/>
      <c r="M719" s="84"/>
      <c r="N719" s="84"/>
      <c r="O719" s="88" t="s">
        <v>8</v>
      </c>
      <c r="P719" s="89">
        <v>0.36363636363636365</v>
      </c>
      <c r="Q719" s="89">
        <v>9.0909090909090912E-2</v>
      </c>
      <c r="R719" s="89">
        <v>0.12121212121212122</v>
      </c>
      <c r="S719" s="89">
        <v>0.39393939393939392</v>
      </c>
      <c r="T719" s="89">
        <v>0</v>
      </c>
      <c r="U719" s="89">
        <v>3.0303030303030304E-2</v>
      </c>
      <c r="V719" s="89">
        <v>0.57142857142857151</v>
      </c>
      <c r="W719" s="68">
        <v>0.42857142857142855</v>
      </c>
    </row>
    <row r="720" spans="2:30" ht="15" customHeight="1"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</row>
    <row r="721" spans="12:23" ht="15" customHeight="1"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</row>
    <row r="722" spans="12:23" ht="15" customHeight="1"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</row>
    <row r="723" spans="12:23" ht="15" customHeight="1"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</row>
    <row r="724" spans="12:23" ht="15" customHeight="1"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</row>
    <row r="725" spans="12:23" ht="15" customHeight="1"/>
    <row r="726" spans="12:23" ht="15" customHeight="1"/>
    <row r="727" spans="12:23" ht="15" customHeight="1"/>
    <row r="728" spans="12:23" ht="15" customHeight="1"/>
    <row r="729" spans="12:23" ht="15" customHeight="1"/>
    <row r="730" spans="12:23" ht="15" customHeight="1"/>
    <row r="731" spans="12:23" ht="15" customHeight="1"/>
    <row r="732" spans="12:23" ht="15" customHeight="1"/>
    <row r="733" spans="12:23" ht="15" customHeight="1"/>
    <row r="734" spans="12:23" ht="15" customHeight="1"/>
    <row r="735" spans="12:23" ht="15" customHeight="1"/>
    <row r="736" spans="12:23" ht="15" customHeight="1"/>
    <row r="737" spans="2:22" ht="15" customHeight="1"/>
    <row r="738" spans="2:22" ht="15" customHeight="1"/>
    <row r="739" spans="2:22" ht="15" customHeight="1">
      <c r="B739" s="66" t="s">
        <v>224</v>
      </c>
    </row>
    <row r="740" spans="2:22" ht="15" customHeight="1"/>
    <row r="741" spans="2:22" ht="15" customHeight="1">
      <c r="Q741" s="84"/>
      <c r="R741" s="84"/>
      <c r="S741" s="84"/>
      <c r="T741" s="84"/>
      <c r="U741" s="84"/>
      <c r="V741" s="84"/>
    </row>
    <row r="742" spans="2:22" ht="15" customHeight="1">
      <c r="Q742" s="84"/>
      <c r="R742" s="84"/>
      <c r="S742" s="84"/>
      <c r="T742" s="84"/>
      <c r="U742" s="84"/>
      <c r="V742" s="84"/>
    </row>
    <row r="743" spans="2:22" ht="15" customHeight="1">
      <c r="Q743" s="84"/>
      <c r="R743" s="84" t="s">
        <v>225</v>
      </c>
      <c r="S743" s="84"/>
      <c r="T743" s="84"/>
      <c r="U743" s="84"/>
      <c r="V743" s="84"/>
    </row>
    <row r="744" spans="2:22" ht="15" customHeight="1">
      <c r="Q744" s="84"/>
      <c r="R744" s="84" t="s">
        <v>25</v>
      </c>
      <c r="S744" s="322" t="s">
        <v>26</v>
      </c>
      <c r="T744" s="322"/>
      <c r="U744" s="322"/>
      <c r="V744" s="84"/>
    </row>
    <row r="745" spans="2:22" ht="15" customHeight="1">
      <c r="Q745" s="84"/>
      <c r="R745" s="84"/>
      <c r="S745" s="84" t="s">
        <v>308</v>
      </c>
      <c r="T745" s="84" t="s">
        <v>309</v>
      </c>
      <c r="U745" s="84" t="s">
        <v>228</v>
      </c>
      <c r="V745" s="84"/>
    </row>
    <row r="746" spans="2:22" ht="15" customHeight="1">
      <c r="Q746" s="85" t="s">
        <v>6</v>
      </c>
      <c r="R746" s="86">
        <v>0.76086956521739124</v>
      </c>
      <c r="S746" s="86">
        <v>8.6956521739130432E-2</v>
      </c>
      <c r="T746" s="86">
        <v>0.11956521739130435</v>
      </c>
      <c r="U746" s="87">
        <v>3.2608695652173912E-2</v>
      </c>
      <c r="V746" s="84"/>
    </row>
    <row r="747" spans="2:22" ht="15" customHeight="1">
      <c r="Q747" s="88" t="s">
        <v>7</v>
      </c>
      <c r="R747" s="89">
        <v>0.26666666666666666</v>
      </c>
      <c r="S747" s="89">
        <v>0.2</v>
      </c>
      <c r="T747" s="89">
        <v>0.26666666666666666</v>
      </c>
      <c r="U747" s="68">
        <v>0.26666666666666666</v>
      </c>
      <c r="V747" s="84"/>
    </row>
    <row r="748" spans="2:22" ht="15" customHeight="1">
      <c r="Q748" s="88" t="s">
        <v>8</v>
      </c>
      <c r="R748" s="89">
        <v>0.63636363636363635</v>
      </c>
      <c r="S748" s="89">
        <v>6.0606060606060608E-2</v>
      </c>
      <c r="T748" s="89">
        <v>0.24242424242424243</v>
      </c>
      <c r="U748" s="68">
        <v>6.0606060606060608E-2</v>
      </c>
      <c r="V748" s="84"/>
    </row>
    <row r="749" spans="2:22" ht="15" customHeight="1">
      <c r="Q749" s="84"/>
      <c r="R749" s="84"/>
      <c r="S749" s="84"/>
      <c r="T749" s="84"/>
      <c r="U749" s="84"/>
      <c r="V749" s="84"/>
    </row>
    <row r="750" spans="2:22" ht="15" customHeight="1">
      <c r="Q750" s="84"/>
      <c r="R750" s="84"/>
      <c r="S750" s="84"/>
      <c r="T750" s="84"/>
      <c r="U750" s="84"/>
      <c r="V750" s="84"/>
    </row>
    <row r="751" spans="2:22" ht="15" customHeight="1"/>
    <row r="752" spans="2:22" ht="15" customHeight="1"/>
    <row r="753" spans="2:22" ht="15" customHeight="1"/>
    <row r="754" spans="2:22" ht="15" customHeight="1"/>
    <row r="755" spans="2:22" ht="15" customHeight="1"/>
    <row r="756" spans="2:22" ht="15" customHeight="1"/>
    <row r="757" spans="2:22" ht="15" customHeight="1"/>
    <row r="758" spans="2:22" ht="15" customHeight="1"/>
    <row r="759" spans="2:22" ht="15" customHeight="1"/>
    <row r="760" spans="2:22" ht="15" customHeight="1"/>
    <row r="761" spans="2:22" ht="15" customHeight="1"/>
    <row r="762" spans="2:22" ht="15" customHeight="1"/>
    <row r="763" spans="2:22" ht="15" customHeight="1"/>
    <row r="764" spans="2:22" ht="21.75" customHeight="1">
      <c r="B764" s="59" t="s">
        <v>273</v>
      </c>
    </row>
    <row r="765" spans="2:22" ht="15" customHeight="1"/>
    <row r="766" spans="2:22" ht="15" customHeight="1">
      <c r="B766" s="66" t="s">
        <v>310</v>
      </c>
    </row>
    <row r="767" spans="2:22" ht="15" customHeight="1"/>
    <row r="768" spans="2:22" ht="15" customHeight="1">
      <c r="P768" s="84"/>
      <c r="Q768" s="84"/>
      <c r="R768" s="84"/>
      <c r="S768" s="84"/>
      <c r="T768" s="84"/>
      <c r="U768" s="84"/>
      <c r="V768" s="84"/>
    </row>
    <row r="769" spans="16:22" ht="15" customHeight="1">
      <c r="P769" s="84"/>
      <c r="Q769" s="84"/>
      <c r="R769" s="84" t="s">
        <v>230</v>
      </c>
      <c r="S769" s="84"/>
      <c r="T769" s="84"/>
      <c r="U769" s="84"/>
      <c r="V769" s="84"/>
    </row>
    <row r="770" spans="16:22" ht="15" customHeight="1">
      <c r="P770" s="84"/>
      <c r="Q770" s="84"/>
      <c r="R770" s="84"/>
      <c r="S770" s="84"/>
      <c r="T770" s="84"/>
      <c r="U770" s="84"/>
      <c r="V770" s="84"/>
    </row>
    <row r="771" spans="16:22" ht="15" customHeight="1">
      <c r="P771" s="84"/>
      <c r="Q771" s="84"/>
      <c r="R771" s="84" t="s">
        <v>231</v>
      </c>
      <c r="S771" s="84" t="s">
        <v>232</v>
      </c>
      <c r="T771" s="84" t="s">
        <v>233</v>
      </c>
      <c r="U771" s="84" t="s">
        <v>234</v>
      </c>
      <c r="V771" s="84"/>
    </row>
    <row r="772" spans="16:22" ht="15" customHeight="1">
      <c r="P772" s="84"/>
      <c r="Q772" s="85" t="s">
        <v>6</v>
      </c>
      <c r="R772" s="86">
        <v>0.7142857142857143</v>
      </c>
      <c r="S772" s="86">
        <v>0.27472527472527469</v>
      </c>
      <c r="T772" s="86">
        <v>1.098901098901099E-2</v>
      </c>
      <c r="U772" s="87">
        <v>0</v>
      </c>
      <c r="V772" s="84"/>
    </row>
    <row r="773" spans="16:22" ht="15" customHeight="1">
      <c r="P773" s="84"/>
      <c r="Q773" s="88" t="s">
        <v>7</v>
      </c>
      <c r="R773" s="89">
        <v>0.33333333333333337</v>
      </c>
      <c r="S773" s="89">
        <v>0.6</v>
      </c>
      <c r="T773" s="89">
        <v>6.6666666666666666E-2</v>
      </c>
      <c r="U773" s="68">
        <v>0</v>
      </c>
      <c r="V773" s="84"/>
    </row>
    <row r="774" spans="16:22" ht="15" customHeight="1">
      <c r="P774" s="84"/>
      <c r="Q774" s="88" t="s">
        <v>8</v>
      </c>
      <c r="R774" s="89">
        <v>0.75757575757575746</v>
      </c>
      <c r="S774" s="89">
        <v>0.24242424242424243</v>
      </c>
      <c r="T774" s="89">
        <v>0</v>
      </c>
      <c r="U774" s="68">
        <v>0</v>
      </c>
      <c r="V774" s="84"/>
    </row>
    <row r="775" spans="16:22" ht="15" customHeight="1">
      <c r="P775" s="84"/>
      <c r="Q775" s="84"/>
      <c r="R775" s="84"/>
      <c r="S775" s="84"/>
      <c r="T775" s="84"/>
      <c r="U775" s="84"/>
      <c r="V775" s="84"/>
    </row>
    <row r="776" spans="16:22" ht="15" customHeight="1"/>
    <row r="777" spans="16:22" ht="15" customHeight="1"/>
    <row r="778" spans="16:22" ht="15" customHeight="1"/>
    <row r="779" spans="16:22" ht="15" customHeight="1"/>
    <row r="780" spans="16:22" ht="15" customHeight="1"/>
    <row r="781" spans="16:22" ht="15" customHeight="1"/>
    <row r="782" spans="16:22" ht="15" customHeight="1"/>
    <row r="783" spans="16:22" ht="15" customHeight="1"/>
    <row r="784" spans="16:22" ht="15" customHeight="1"/>
    <row r="785" spans="2:26" ht="15" customHeight="1"/>
    <row r="786" spans="2:26" ht="15" customHeight="1"/>
    <row r="787" spans="2:26" ht="15" customHeight="1"/>
    <row r="788" spans="2:26" ht="15" customHeight="1"/>
    <row r="789" spans="2:26" ht="15" customHeight="1"/>
    <row r="790" spans="2:26" ht="15" customHeight="1"/>
    <row r="791" spans="2:26" ht="15" customHeight="1">
      <c r="N791" s="84"/>
      <c r="O791" s="84"/>
      <c r="P791" s="84"/>
      <c r="Q791" s="84"/>
      <c r="R791" s="84"/>
      <c r="S791" s="84"/>
      <c r="T791" s="84"/>
    </row>
    <row r="792" spans="2:26" ht="15" customHeight="1">
      <c r="B792" s="66" t="s">
        <v>311</v>
      </c>
      <c r="N792" s="84"/>
      <c r="O792" s="84"/>
      <c r="P792" s="84"/>
      <c r="Q792" s="84"/>
      <c r="R792" s="84"/>
      <c r="S792" s="84"/>
      <c r="T792" s="84"/>
    </row>
    <row r="793" spans="2:26" ht="15" customHeight="1">
      <c r="N793" s="84"/>
      <c r="O793" s="84"/>
      <c r="P793" s="84"/>
      <c r="Q793" s="84"/>
      <c r="R793" s="84"/>
      <c r="S793" s="84"/>
      <c r="T793" s="84"/>
    </row>
    <row r="794" spans="2:26" ht="15" customHeight="1"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2:26" ht="15" customHeight="1">
      <c r="N795" s="84"/>
      <c r="O795" s="84" t="s">
        <v>314</v>
      </c>
      <c r="P795" s="84"/>
      <c r="Q795" s="84"/>
      <c r="R795" s="84"/>
      <c r="S795" s="84"/>
      <c r="T795" s="84"/>
      <c r="Y795" s="84"/>
      <c r="Z795" s="84"/>
    </row>
    <row r="796" spans="2:26" ht="15" customHeight="1">
      <c r="N796" s="84"/>
      <c r="O796" s="84"/>
      <c r="P796" s="84"/>
      <c r="Q796" s="84"/>
      <c r="R796" s="84"/>
      <c r="S796" s="84"/>
      <c r="T796" s="84"/>
      <c r="U796" s="84"/>
      <c r="V796" s="84"/>
    </row>
    <row r="797" spans="2:26" ht="15" customHeight="1">
      <c r="N797" s="84"/>
      <c r="O797" s="84" t="s">
        <v>315</v>
      </c>
      <c r="P797" s="84" t="s">
        <v>316</v>
      </c>
      <c r="Q797" s="84" t="s">
        <v>317</v>
      </c>
      <c r="R797" s="84" t="s">
        <v>318</v>
      </c>
      <c r="S797" s="84" t="s">
        <v>319</v>
      </c>
      <c r="T797" s="84"/>
      <c r="U797" s="84"/>
    </row>
    <row r="798" spans="2:26" ht="15" customHeight="1">
      <c r="N798" s="118" t="s">
        <v>6</v>
      </c>
      <c r="O798" s="119">
        <v>0.43478260869565216</v>
      </c>
      <c r="P798" s="119">
        <v>7.6086956521739135E-2</v>
      </c>
      <c r="Q798" s="119">
        <v>0.19565217391304349</v>
      </c>
      <c r="R798" s="119">
        <v>0.20652173913043476</v>
      </c>
      <c r="S798" s="119">
        <v>8.6956521739130432E-2</v>
      </c>
      <c r="T798" s="86"/>
      <c r="U798" s="84"/>
    </row>
    <row r="799" spans="2:26" ht="15" customHeight="1">
      <c r="N799" s="118" t="s">
        <v>7</v>
      </c>
      <c r="O799" s="119">
        <v>0.46666666666666662</v>
      </c>
      <c r="P799" s="119">
        <v>0.13333333333333333</v>
      </c>
      <c r="Q799" s="119">
        <v>6.6666666666666666E-2</v>
      </c>
      <c r="R799" s="119">
        <v>0.2</v>
      </c>
      <c r="S799" s="119">
        <v>0.13333333333333333</v>
      </c>
      <c r="T799" s="89"/>
      <c r="U799" s="84"/>
    </row>
    <row r="800" spans="2:26" ht="15" customHeight="1">
      <c r="N800" s="118" t="s">
        <v>8</v>
      </c>
      <c r="O800" s="119">
        <v>0.39393939393939392</v>
      </c>
      <c r="P800" s="119">
        <v>0</v>
      </c>
      <c r="Q800" s="119">
        <v>0.36363636363636365</v>
      </c>
      <c r="R800" s="119">
        <v>0.18181818181818182</v>
      </c>
      <c r="S800" s="119">
        <v>6.0606060606060608E-2</v>
      </c>
      <c r="T800" s="84"/>
      <c r="U800" s="84"/>
    </row>
    <row r="801" spans="14:26" ht="15" customHeight="1"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</row>
    <row r="802" spans="14:26" ht="15" customHeight="1"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4:26" ht="15" customHeight="1">
      <c r="N803" s="84"/>
      <c r="O803" s="84"/>
      <c r="P803" s="84"/>
      <c r="Q803" s="84"/>
      <c r="R803" s="84"/>
      <c r="S803" s="84"/>
      <c r="T803" s="84"/>
    </row>
    <row r="804" spans="14:26" ht="15" customHeight="1"/>
    <row r="805" spans="14:26" ht="15" customHeight="1"/>
    <row r="806" spans="14:26" ht="15" customHeight="1"/>
    <row r="807" spans="14:26" ht="15" customHeight="1"/>
    <row r="808" spans="14:26" ht="15" customHeight="1"/>
    <row r="809" spans="14:26" ht="15" customHeight="1"/>
    <row r="810" spans="14:26" ht="15" customHeight="1"/>
    <row r="811" spans="14:26" ht="15" customHeight="1"/>
    <row r="812" spans="14:26" ht="15" customHeight="1"/>
    <row r="813" spans="14:26" ht="15" customHeight="1"/>
    <row r="814" spans="14:26" ht="15" customHeight="1"/>
    <row r="815" spans="14:26" ht="15" customHeight="1"/>
    <row r="816" spans="14:2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</sheetData>
  <mergeCells count="19">
    <mergeCell ref="B1:S1"/>
    <mergeCell ref="R9:R11"/>
    <mergeCell ref="S9:V9"/>
    <mergeCell ref="Q175:R175"/>
    <mergeCell ref="S175:T175"/>
    <mergeCell ref="U175:V175"/>
    <mergeCell ref="S744:U744"/>
    <mergeCell ref="V715:W715"/>
    <mergeCell ref="Q715:U715"/>
    <mergeCell ref="W9:X10"/>
    <mergeCell ref="S10:T10"/>
    <mergeCell ref="U10:V10"/>
    <mergeCell ref="Q176:R176"/>
    <mergeCell ref="S176:T176"/>
    <mergeCell ref="U176:V176"/>
    <mergeCell ref="S471:AG471"/>
    <mergeCell ref="U183:V183"/>
    <mergeCell ref="W183:X183"/>
    <mergeCell ref="Y183:Z18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1"/>
  <sheetViews>
    <sheetView showGridLines="0" zoomScale="80" zoomScaleNormal="80" workbookViewId="0"/>
  </sheetViews>
  <sheetFormatPr defaultColWidth="9.140625" defaultRowHeight="15"/>
  <cols>
    <col min="1" max="1" width="9.140625" style="141"/>
    <col min="2" max="2" width="4" style="141" customWidth="1"/>
    <col min="3" max="16384" width="9.140625" style="141"/>
  </cols>
  <sheetData>
    <row r="1" spans="1:20" s="136" customFormat="1" ht="18.75" customHeight="1">
      <c r="A1" s="138"/>
    </row>
    <row r="2" spans="1:20" s="136" customFormat="1" ht="47.25" customHeight="1">
      <c r="A2" s="160"/>
      <c r="B2" s="277" t="str">
        <f>'[1]Fitxa Tècnica'!B2:O2</f>
        <v>ESCOLA POLITÈCNICA SUPERIOR D'EDIFICACIÓ DE BARCELONA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20" s="136" customFormat="1" ht="18.75" customHeight="1">
      <c r="A3" s="138"/>
    </row>
    <row r="4" spans="1:20" s="136" customFormat="1" ht="18.75" customHeight="1">
      <c r="A4" s="138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</row>
    <row r="5" spans="1:20" s="136" customFormat="1" ht="33.75" customHeight="1" thickBot="1">
      <c r="A5" s="138"/>
      <c r="B5" s="161" t="s">
        <v>413</v>
      </c>
      <c r="C5" s="162"/>
      <c r="D5" s="162"/>
      <c r="E5" s="163"/>
      <c r="F5" s="163"/>
      <c r="G5" s="163"/>
      <c r="H5" s="163"/>
      <c r="I5" s="163"/>
      <c r="J5" s="162"/>
      <c r="K5" s="162"/>
      <c r="L5" s="162"/>
      <c r="M5" s="162"/>
      <c r="N5" s="162"/>
    </row>
    <row r="6" spans="1:20" s="136" customFormat="1" ht="18.75" customHeight="1">
      <c r="A6" s="138"/>
      <c r="C6" s="164" t="s">
        <v>412</v>
      </c>
    </row>
    <row r="7" spans="1:20" s="136" customFormat="1" ht="18.75" customHeight="1">
      <c r="A7" s="138"/>
      <c r="C7" s="137"/>
    </row>
    <row r="8" spans="1:20" s="136" customFormat="1" ht="18.75" customHeight="1">
      <c r="A8" s="138"/>
      <c r="C8" s="137"/>
    </row>
    <row r="9" spans="1:20" s="171" customFormat="1" ht="32.25" thickBot="1">
      <c r="A9" s="165"/>
      <c r="B9" s="166" t="s">
        <v>261</v>
      </c>
      <c r="C9" s="167"/>
      <c r="D9" s="168"/>
      <c r="E9" s="168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  <c r="R9" s="170"/>
      <c r="S9" s="170"/>
      <c r="T9" s="165"/>
    </row>
    <row r="12" spans="1:20" ht="21">
      <c r="C12" s="172" t="s">
        <v>360</v>
      </c>
    </row>
    <row r="42" spans="2:19">
      <c r="C42" s="147"/>
    </row>
    <row r="47" spans="2:19" ht="32.25" thickBot="1">
      <c r="B47" s="166" t="s">
        <v>262</v>
      </c>
      <c r="C47" s="173"/>
      <c r="D47" s="174"/>
      <c r="E47" s="174"/>
      <c r="F47" s="175"/>
      <c r="G47" s="175"/>
      <c r="H47" s="175"/>
      <c r="I47" s="169"/>
      <c r="J47" s="169"/>
      <c r="K47" s="169"/>
      <c r="L47" s="169"/>
      <c r="M47" s="169"/>
      <c r="N47" s="169"/>
      <c r="O47" s="169"/>
      <c r="P47" s="169"/>
      <c r="Q47" s="170"/>
      <c r="R47" s="170"/>
      <c r="S47" s="170"/>
    </row>
    <row r="48" spans="2:19" s="136" customFormat="1" ht="18.75" customHeight="1">
      <c r="J48" s="138"/>
      <c r="K48" s="138"/>
      <c r="L48" s="138"/>
      <c r="M48" s="138"/>
      <c r="N48" s="138"/>
      <c r="O48" s="138"/>
      <c r="P48" s="138"/>
      <c r="Q48" s="138"/>
      <c r="R48" s="138"/>
    </row>
    <row r="49" spans="3:18" s="136" customFormat="1" ht="18.75" customHeight="1">
      <c r="J49" s="138"/>
      <c r="K49" s="138"/>
      <c r="L49" s="138"/>
      <c r="M49" s="138"/>
      <c r="N49" s="138"/>
      <c r="O49" s="138"/>
      <c r="P49" s="138"/>
      <c r="Q49" s="138"/>
      <c r="R49" s="138"/>
    </row>
    <row r="50" spans="3:18" s="136" customFormat="1" ht="18.75" customHeight="1">
      <c r="C50" s="176" t="s">
        <v>263</v>
      </c>
      <c r="D50" s="177"/>
      <c r="E50" s="177"/>
      <c r="F50" s="178"/>
      <c r="G50" s="178"/>
      <c r="H50" s="178"/>
      <c r="I50" s="178"/>
      <c r="J50" s="178"/>
      <c r="K50" s="178"/>
      <c r="L50" s="178"/>
      <c r="M50" s="178"/>
      <c r="N50" s="138"/>
      <c r="O50" s="138"/>
      <c r="P50" s="138"/>
      <c r="Q50" s="138"/>
      <c r="R50" s="138"/>
    </row>
    <row r="51" spans="3:18" s="136" customFormat="1" ht="18.75" customHeight="1">
      <c r="C51" s="176"/>
      <c r="D51" s="177"/>
      <c r="E51" s="177"/>
      <c r="F51" s="178"/>
      <c r="G51" s="178"/>
      <c r="H51" s="178"/>
      <c r="I51" s="178"/>
      <c r="J51" s="178"/>
      <c r="K51" s="178"/>
      <c r="L51" s="178"/>
      <c r="M51" s="178"/>
      <c r="N51" s="138"/>
      <c r="O51" s="138"/>
      <c r="P51" s="138"/>
      <c r="Q51" s="138"/>
      <c r="R51" s="138"/>
    </row>
    <row r="52" spans="3:18" s="136" customFormat="1" ht="18.75" customHeight="1">
      <c r="C52" s="176"/>
      <c r="D52" s="177"/>
      <c r="E52" s="177"/>
      <c r="F52" s="178"/>
      <c r="G52" s="178"/>
      <c r="H52" s="178"/>
      <c r="I52" s="178"/>
      <c r="J52" s="178"/>
      <c r="K52" s="178"/>
      <c r="L52" s="178"/>
      <c r="M52" s="178"/>
      <c r="N52" s="138"/>
      <c r="O52" s="138"/>
      <c r="P52" s="138"/>
      <c r="Q52" s="138"/>
      <c r="R52" s="138"/>
    </row>
    <row r="54" spans="3:18" ht="21">
      <c r="C54" s="172" t="s">
        <v>361</v>
      </c>
    </row>
    <row r="85" spans="3:18">
      <c r="C85" s="147">
        <f>C42</f>
        <v>0</v>
      </c>
    </row>
    <row r="90" spans="3:18" s="136" customFormat="1" ht="18.75" customHeight="1">
      <c r="C90" s="176" t="s">
        <v>264</v>
      </c>
      <c r="D90" s="177"/>
      <c r="E90" s="177"/>
      <c r="F90" s="178"/>
      <c r="G90" s="178"/>
      <c r="H90" s="178"/>
      <c r="I90" s="178"/>
      <c r="J90" s="178"/>
      <c r="K90" s="178"/>
      <c r="L90" s="178"/>
      <c r="M90" s="178"/>
      <c r="N90" s="138"/>
      <c r="O90" s="138"/>
      <c r="P90" s="138"/>
      <c r="Q90" s="138"/>
      <c r="R90" s="138"/>
    </row>
    <row r="93" spans="3:18" ht="21">
      <c r="C93" s="172" t="s">
        <v>362</v>
      </c>
    </row>
    <row r="115" spans="3:3">
      <c r="C115" s="147">
        <f>C42</f>
        <v>0</v>
      </c>
    </row>
    <row r="139" spans="3:3" ht="21">
      <c r="C139" s="172" t="s">
        <v>54</v>
      </c>
    </row>
    <row r="171" spans="3:3">
      <c r="C171" s="147">
        <f>C42</f>
        <v>0</v>
      </c>
    </row>
    <row r="174" spans="3:3" ht="21">
      <c r="C174" s="172" t="s">
        <v>83</v>
      </c>
    </row>
    <row r="175" spans="3:3">
      <c r="C175" s="179" t="s">
        <v>363</v>
      </c>
    </row>
    <row r="204" spans="3:9">
      <c r="C204" s="147">
        <f>C42</f>
        <v>0</v>
      </c>
      <c r="I204" s="180"/>
    </row>
    <row r="208" spans="3:9" ht="21">
      <c r="C208" s="176" t="s">
        <v>266</v>
      </c>
    </row>
    <row r="209" spans="3:3">
      <c r="C209" s="141" t="s">
        <v>364</v>
      </c>
    </row>
    <row r="242" spans="2:18">
      <c r="C242" s="181">
        <f>C42</f>
        <v>0</v>
      </c>
    </row>
    <row r="246" spans="2:18" ht="32.25" thickBot="1">
      <c r="B246" s="182" t="s">
        <v>268</v>
      </c>
      <c r="C246" s="173"/>
      <c r="D246" s="174"/>
      <c r="E246" s="174"/>
      <c r="F246" s="175"/>
      <c r="G246" s="175"/>
      <c r="H246" s="175"/>
      <c r="I246" s="175"/>
      <c r="J246" s="175"/>
      <c r="K246" s="175"/>
      <c r="L246" s="175"/>
      <c r="M246" s="175"/>
      <c r="N246" s="178"/>
      <c r="O246" s="178"/>
      <c r="P246" s="178"/>
    </row>
    <row r="247" spans="2:18" s="136" customFormat="1" ht="18.75" customHeight="1">
      <c r="C247" s="183" t="s">
        <v>269</v>
      </c>
      <c r="J247" s="138"/>
      <c r="K247" s="138"/>
      <c r="L247" s="138"/>
      <c r="M247" s="138"/>
      <c r="N247" s="138"/>
      <c r="O247" s="138"/>
      <c r="P247" s="138"/>
      <c r="Q247" s="138"/>
      <c r="R247" s="138"/>
    </row>
    <row r="248" spans="2:18" s="136" customFormat="1" ht="18.75" customHeight="1">
      <c r="C248" s="183"/>
      <c r="J248" s="138"/>
      <c r="K248" s="138"/>
      <c r="L248" s="138"/>
      <c r="M248" s="138"/>
      <c r="N248" s="138"/>
      <c r="O248" s="138"/>
      <c r="P248" s="138"/>
      <c r="Q248" s="138"/>
      <c r="R248" s="138"/>
    </row>
    <row r="249" spans="2:18" s="136" customFormat="1" ht="18.75" customHeight="1">
      <c r="C249" s="183"/>
      <c r="J249" s="138"/>
      <c r="K249" s="138"/>
      <c r="L249" s="138"/>
      <c r="M249" s="138"/>
      <c r="N249" s="138"/>
      <c r="O249" s="138"/>
      <c r="P249" s="138"/>
      <c r="Q249" s="138"/>
      <c r="R249" s="138"/>
    </row>
    <row r="250" spans="2:18" ht="21">
      <c r="C250" s="172" t="s">
        <v>365</v>
      </c>
    </row>
    <row r="281" spans="2:18">
      <c r="C281" s="147" t="s">
        <v>366</v>
      </c>
    </row>
    <row r="284" spans="2:18" ht="32.25" thickBot="1">
      <c r="B284" s="182" t="s">
        <v>272</v>
      </c>
      <c r="C284" s="173"/>
      <c r="D284" s="174"/>
      <c r="E284" s="174"/>
      <c r="F284" s="175"/>
      <c r="G284" s="175"/>
      <c r="H284" s="175"/>
      <c r="I284" s="175"/>
      <c r="J284" s="175"/>
      <c r="K284" s="175"/>
      <c r="L284" s="175"/>
      <c r="M284" s="175"/>
      <c r="N284" s="178"/>
      <c r="O284" s="178"/>
      <c r="P284" s="178"/>
    </row>
    <row r="285" spans="2:18" s="136" customFormat="1" ht="18.75" customHeight="1">
      <c r="C285" s="183"/>
      <c r="J285" s="138"/>
      <c r="K285" s="138"/>
      <c r="L285" s="138"/>
      <c r="M285" s="138"/>
      <c r="N285" s="138"/>
      <c r="O285" s="138"/>
      <c r="P285" s="138"/>
      <c r="Q285" s="138"/>
      <c r="R285" s="138"/>
    </row>
    <row r="286" spans="2:18" s="136" customFormat="1" ht="18.75" customHeight="1">
      <c r="C286" s="183"/>
      <c r="J286" s="138"/>
      <c r="K286" s="138"/>
      <c r="L286" s="138"/>
      <c r="M286" s="138"/>
      <c r="N286" s="138"/>
      <c r="O286" s="138"/>
      <c r="P286" s="138"/>
      <c r="Q286" s="138"/>
      <c r="R286" s="138"/>
    </row>
    <row r="289" spans="3:3" ht="21">
      <c r="C289" s="172" t="s">
        <v>224</v>
      </c>
    </row>
    <row r="321" spans="3:3">
      <c r="C321" s="147">
        <f>C42</f>
        <v>0</v>
      </c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11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showGridLines="0" topLeftCell="A91" zoomScale="80" zoomScaleNormal="80" workbookViewId="0">
      <selection activeCell="C120" sqref="C120"/>
    </sheetView>
  </sheetViews>
  <sheetFormatPr defaultColWidth="9.140625" defaultRowHeight="15"/>
  <cols>
    <col min="1" max="1" width="3.140625" style="141" customWidth="1"/>
    <col min="2" max="2" width="27.85546875" style="141" customWidth="1"/>
    <col min="3" max="3" width="10" style="141" bestFit="1" customWidth="1"/>
    <col min="4" max="4" width="10" style="141" customWidth="1"/>
    <col min="5" max="5" width="9.140625" style="141"/>
    <col min="6" max="6" width="9.140625" style="141" customWidth="1"/>
    <col min="7" max="7" width="9.7109375" style="141" bestFit="1" customWidth="1"/>
    <col min="8" max="16384" width="9.140625" style="141"/>
  </cols>
  <sheetData>
    <row r="1" spans="1:20" s="136" customFormat="1" ht="47.25" customHeight="1">
      <c r="A1" s="160"/>
      <c r="B1" s="277" t="str">
        <f>'[1]Fitxa Tècnica'!B2:O2</f>
        <v>ESCOLA POLITÈCNICA SUPERIOR D'EDIFICACIÓ DE BARCELONA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84"/>
      <c r="P1" s="160"/>
      <c r="Q1" s="160"/>
      <c r="R1" s="160"/>
      <c r="S1" s="160"/>
      <c r="T1" s="185"/>
    </row>
    <row r="2" spans="1:20" s="136" customFormat="1" ht="18.75" customHeight="1">
      <c r="A2" s="138"/>
    </row>
    <row r="3" spans="1:20" s="136" customFormat="1" ht="18.75" customHeight="1">
      <c r="A3" s="138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20" s="136" customFormat="1" ht="33.75" customHeight="1" thickBot="1">
      <c r="A4" s="138"/>
      <c r="B4" s="161" t="s">
        <v>260</v>
      </c>
      <c r="C4" s="162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9" spans="1:20" ht="18.75">
      <c r="B9" s="186" t="s">
        <v>367</v>
      </c>
    </row>
    <row r="11" spans="1:20" ht="15.75">
      <c r="B11" s="187" t="s">
        <v>10</v>
      </c>
      <c r="E11" s="188" t="s">
        <v>368</v>
      </c>
    </row>
    <row r="12" spans="1:20">
      <c r="M12" s="333" t="s">
        <v>369</v>
      </c>
      <c r="N12" s="333"/>
      <c r="O12" s="333" t="s">
        <v>370</v>
      </c>
      <c r="P12" s="333"/>
      <c r="Q12" s="333" t="s">
        <v>371</v>
      </c>
      <c r="R12" s="333"/>
    </row>
    <row r="13" spans="1:20" ht="22.5">
      <c r="M13" s="189" t="s">
        <v>4</v>
      </c>
      <c r="N13" s="190" t="s">
        <v>5</v>
      </c>
      <c r="O13" s="189" t="s">
        <v>4</v>
      </c>
      <c r="P13" s="190" t="s">
        <v>5</v>
      </c>
      <c r="Q13" s="189" t="s">
        <v>4</v>
      </c>
      <c r="R13" s="190" t="s">
        <v>5</v>
      </c>
    </row>
    <row r="14" spans="1:20">
      <c r="M14" s="191">
        <v>103</v>
      </c>
      <c r="N14" s="192">
        <v>0.95370370370370372</v>
      </c>
      <c r="O14" s="191">
        <v>4</v>
      </c>
      <c r="P14" s="192">
        <v>3.7037037037037035E-2</v>
      </c>
      <c r="Q14" s="191">
        <v>1</v>
      </c>
      <c r="R14" s="192">
        <v>9.2592592592592587E-3</v>
      </c>
    </row>
    <row r="15" spans="1:20" s="193" customFormat="1" ht="30.75" customHeight="1">
      <c r="B15" s="194"/>
      <c r="C15" s="334" t="s">
        <v>405</v>
      </c>
      <c r="D15" s="335"/>
      <c r="E15" s="336"/>
      <c r="F15" s="334" t="s">
        <v>6</v>
      </c>
      <c r="G15" s="335"/>
      <c r="H15" s="336"/>
      <c r="J15" s="191">
        <v>30</v>
      </c>
      <c r="K15" s="192">
        <v>0.967741935483871</v>
      </c>
      <c r="L15" s="191">
        <v>1</v>
      </c>
      <c r="M15" s="192">
        <v>3.2258064516129031E-2</v>
      </c>
      <c r="N15" s="191">
        <v>0</v>
      </c>
      <c r="O15" s="192">
        <v>0</v>
      </c>
    </row>
    <row r="16" spans="1:20">
      <c r="B16" s="195"/>
      <c r="C16" s="196">
        <v>2008</v>
      </c>
      <c r="D16" s="196">
        <v>2011</v>
      </c>
      <c r="E16" s="196">
        <v>2014</v>
      </c>
      <c r="F16" s="196">
        <v>2008</v>
      </c>
      <c r="G16" s="196">
        <v>2011</v>
      </c>
      <c r="H16" s="196">
        <v>2014</v>
      </c>
      <c r="J16" s="191">
        <v>51</v>
      </c>
      <c r="K16" s="192">
        <v>1</v>
      </c>
      <c r="L16" s="191">
        <v>0</v>
      </c>
      <c r="M16" s="192">
        <v>0</v>
      </c>
      <c r="N16" s="191">
        <v>0</v>
      </c>
      <c r="O16" s="192">
        <v>0</v>
      </c>
    </row>
    <row r="17" spans="2:19">
      <c r="B17" s="197" t="s">
        <v>371</v>
      </c>
      <c r="C17" s="198">
        <v>0</v>
      </c>
      <c r="D17" s="199">
        <v>0</v>
      </c>
      <c r="E17" s="199">
        <v>0.121</v>
      </c>
      <c r="F17" s="198">
        <v>7.6E-3</v>
      </c>
      <c r="G17" s="199">
        <v>0</v>
      </c>
      <c r="H17" s="199">
        <v>7.5999999999999998E-2</v>
      </c>
      <c r="J17" s="200">
        <v>184</v>
      </c>
      <c r="K17" s="201">
        <v>0.96842105263157896</v>
      </c>
      <c r="L17" s="200">
        <v>5</v>
      </c>
      <c r="M17" s="201">
        <v>2.6315789473684209E-2</v>
      </c>
      <c r="N17" s="200">
        <v>1</v>
      </c>
      <c r="O17" s="201">
        <v>5.263157894736842E-3</v>
      </c>
    </row>
    <row r="18" spans="2:19">
      <c r="B18" s="202" t="s">
        <v>372</v>
      </c>
      <c r="C18" s="198">
        <v>4.3499999999999997E-2</v>
      </c>
      <c r="D18" s="199">
        <v>0.25925925925925924</v>
      </c>
      <c r="E18" s="199">
        <v>0.21199999999999999</v>
      </c>
      <c r="F18" s="198">
        <v>2.2700000000000001E-2</v>
      </c>
      <c r="G18" s="199">
        <v>0.29702970297029702</v>
      </c>
      <c r="H18" s="199">
        <v>0.185</v>
      </c>
      <c r="J18" s="200">
        <v>1608</v>
      </c>
      <c r="K18" s="201">
        <v>0.94923258559622192</v>
      </c>
      <c r="L18" s="200">
        <v>65</v>
      </c>
      <c r="M18" s="201">
        <v>3.8370720188902009E-2</v>
      </c>
      <c r="N18" s="200">
        <v>21</v>
      </c>
      <c r="O18" s="201">
        <v>1.2396694214876033E-2</v>
      </c>
    </row>
    <row r="19" spans="2:19">
      <c r="B19" s="197" t="s">
        <v>369</v>
      </c>
      <c r="C19" s="198">
        <v>0.95650000000000002</v>
      </c>
      <c r="D19" s="199">
        <v>0.7407407407407407</v>
      </c>
      <c r="E19" s="199">
        <v>0.66700000000000004</v>
      </c>
      <c r="F19" s="198">
        <v>0.96970000000000001</v>
      </c>
      <c r="G19" s="199">
        <v>0.70297029702970293</v>
      </c>
      <c r="H19" s="199">
        <v>0.73899999999999999</v>
      </c>
    </row>
    <row r="23" spans="2:19" ht="15.75">
      <c r="B23" s="187" t="s">
        <v>22</v>
      </c>
      <c r="G23" s="188" t="s">
        <v>368</v>
      </c>
    </row>
    <row r="27" spans="2:19" ht="15" customHeight="1">
      <c r="B27" s="339"/>
      <c r="C27" s="245">
        <v>2008</v>
      </c>
      <c r="D27" s="246"/>
      <c r="E27" s="247"/>
      <c r="F27" s="341">
        <v>2011</v>
      </c>
      <c r="G27" s="342"/>
      <c r="H27" s="343"/>
      <c r="I27" s="341">
        <v>2014</v>
      </c>
      <c r="J27" s="342"/>
      <c r="K27" s="343"/>
      <c r="M27"/>
      <c r="N27"/>
      <c r="O27"/>
      <c r="P27"/>
      <c r="Q27"/>
      <c r="R27"/>
      <c r="S27"/>
    </row>
    <row r="28" spans="2:19" ht="15" customHeight="1">
      <c r="B28" s="340"/>
      <c r="C28" s="248" t="s">
        <v>373</v>
      </c>
      <c r="D28" s="249"/>
      <c r="E28" s="204" t="s">
        <v>374</v>
      </c>
      <c r="F28" s="344" t="s">
        <v>373</v>
      </c>
      <c r="G28" s="345"/>
      <c r="H28" s="204" t="s">
        <v>374</v>
      </c>
      <c r="I28" s="344" t="s">
        <v>373</v>
      </c>
      <c r="J28" s="345"/>
      <c r="K28" s="204" t="s">
        <v>374</v>
      </c>
      <c r="M28"/>
      <c r="N28"/>
      <c r="O28"/>
      <c r="P28"/>
      <c r="Q28"/>
      <c r="R28"/>
      <c r="S28"/>
    </row>
    <row r="29" spans="2:19" ht="25.5">
      <c r="B29" s="205" t="s">
        <v>375</v>
      </c>
      <c r="C29" s="250">
        <v>4.3499999999999997E-2</v>
      </c>
      <c r="D29" s="251"/>
      <c r="E29" s="198">
        <v>2.29E-2</v>
      </c>
      <c r="F29" s="337">
        <v>0</v>
      </c>
      <c r="G29" s="338"/>
      <c r="H29" s="203">
        <v>9.9009900990099011E-3</v>
      </c>
      <c r="I29" s="337">
        <v>0.10299999999999999</v>
      </c>
      <c r="J29" s="338"/>
      <c r="K29" s="203">
        <v>0.14099999999999999</v>
      </c>
      <c r="M29"/>
      <c r="N29"/>
      <c r="O29"/>
      <c r="P29"/>
      <c r="Q29"/>
      <c r="R29"/>
      <c r="S29"/>
    </row>
    <row r="30" spans="2:19" ht="25.5">
      <c r="B30" s="205" t="s">
        <v>376</v>
      </c>
      <c r="C30" s="250">
        <v>4.3499999999999997E-2</v>
      </c>
      <c r="D30" s="251"/>
      <c r="E30" s="198">
        <v>7.6E-3</v>
      </c>
      <c r="F30" s="337">
        <v>3.7037037037037035E-2</v>
      </c>
      <c r="G30" s="338"/>
      <c r="H30" s="203">
        <v>9.9009900990099011E-3</v>
      </c>
      <c r="I30" s="337">
        <v>3.4000000000000002E-2</v>
      </c>
      <c r="J30" s="338"/>
      <c r="K30" s="203">
        <v>5.8999999999999997E-2</v>
      </c>
      <c r="M30"/>
      <c r="N30"/>
      <c r="O30"/>
      <c r="P30"/>
      <c r="Q30"/>
      <c r="R30"/>
      <c r="S30"/>
    </row>
    <row r="31" spans="2:19" ht="25.5">
      <c r="B31" s="205" t="s">
        <v>377</v>
      </c>
      <c r="C31" s="250">
        <v>4.3499999999999997E-2</v>
      </c>
      <c r="D31" s="251"/>
      <c r="E31" s="198">
        <v>4.58E-2</v>
      </c>
      <c r="F31" s="337">
        <v>3.7037037037037035E-2</v>
      </c>
      <c r="G31" s="338"/>
      <c r="H31" s="203">
        <v>9.9009900990099011E-3</v>
      </c>
      <c r="I31" s="337">
        <v>0</v>
      </c>
      <c r="J31" s="338"/>
      <c r="K31" s="203">
        <v>8.2000000000000003E-2</v>
      </c>
      <c r="M31"/>
      <c r="N31"/>
      <c r="O31"/>
      <c r="P31"/>
      <c r="Q31"/>
      <c r="R31"/>
      <c r="S31"/>
    </row>
    <row r="32" spans="2:19">
      <c r="B32" s="205" t="s">
        <v>378</v>
      </c>
      <c r="C32" s="250">
        <v>0.13039999999999999</v>
      </c>
      <c r="D32" s="251"/>
      <c r="E32" s="198">
        <v>0.13739999999999999</v>
      </c>
      <c r="F32" s="337">
        <v>0.14814814814814814</v>
      </c>
      <c r="G32" s="338"/>
      <c r="H32" s="203">
        <v>4.9504950495049507E-2</v>
      </c>
      <c r="I32" s="337">
        <v>3.4000000000000002E-2</v>
      </c>
      <c r="J32" s="338"/>
      <c r="K32" s="203">
        <v>5.8999999999999997E-2</v>
      </c>
      <c r="M32"/>
      <c r="N32"/>
      <c r="O32"/>
      <c r="P32"/>
      <c r="Q32"/>
      <c r="R32"/>
      <c r="S32"/>
    </row>
    <row r="33" spans="2:19" ht="25.5">
      <c r="B33" s="205" t="s">
        <v>379</v>
      </c>
      <c r="C33" s="250">
        <v>0.43480000000000002</v>
      </c>
      <c r="D33" s="251"/>
      <c r="E33" s="198">
        <v>0.22900000000000001</v>
      </c>
      <c r="F33" s="337">
        <v>0.37037037037037035</v>
      </c>
      <c r="G33" s="338"/>
      <c r="H33" s="203">
        <v>0.18811881188118812</v>
      </c>
      <c r="I33" s="337">
        <v>0.17199999999999999</v>
      </c>
      <c r="J33" s="338"/>
      <c r="K33" s="203">
        <v>3.5000000000000003E-2</v>
      </c>
      <c r="M33"/>
      <c r="N33"/>
      <c r="O33"/>
      <c r="P33"/>
      <c r="Q33"/>
      <c r="R33"/>
      <c r="S33"/>
    </row>
    <row r="34" spans="2:19" ht="25.5">
      <c r="B34" s="205" t="s">
        <v>380</v>
      </c>
      <c r="C34" s="250">
        <v>0.30430000000000001</v>
      </c>
      <c r="D34" s="251"/>
      <c r="E34" s="198">
        <v>0.55730000000000002</v>
      </c>
      <c r="F34" s="337">
        <v>0.40740740740740738</v>
      </c>
      <c r="G34" s="338"/>
      <c r="H34" s="203">
        <v>0.73267326732673266</v>
      </c>
      <c r="I34" s="337">
        <v>0.65500000000000003</v>
      </c>
      <c r="J34" s="338"/>
      <c r="K34" s="203">
        <v>0.624</v>
      </c>
      <c r="M34"/>
      <c r="N34"/>
      <c r="O34"/>
      <c r="P34"/>
      <c r="Q34"/>
      <c r="R34"/>
      <c r="S34"/>
    </row>
    <row r="35" spans="2:19">
      <c r="M35"/>
      <c r="N35"/>
      <c r="O35"/>
      <c r="P35"/>
      <c r="Q35"/>
      <c r="R35"/>
      <c r="S35"/>
    </row>
    <row r="36" spans="2:19">
      <c r="M36"/>
      <c r="N36"/>
      <c r="O36"/>
      <c r="P36"/>
      <c r="Q36"/>
      <c r="R36"/>
      <c r="S36"/>
    </row>
    <row r="37" spans="2:19">
      <c r="M37"/>
      <c r="N37"/>
      <c r="O37"/>
      <c r="P37"/>
      <c r="Q37"/>
      <c r="R37"/>
      <c r="S37"/>
    </row>
    <row r="38" spans="2:19" ht="15.75">
      <c r="B38" s="187" t="s">
        <v>362</v>
      </c>
      <c r="G38" s="188" t="s">
        <v>368</v>
      </c>
    </row>
    <row r="40" spans="2:19">
      <c r="B40" s="346">
        <v>2008</v>
      </c>
      <c r="C40" s="346"/>
      <c r="D40" s="346"/>
      <c r="E40" s="346"/>
      <c r="F40" s="346"/>
      <c r="G40" s="346"/>
      <c r="H40" s="346"/>
    </row>
    <row r="41" spans="2:19" ht="15" customHeight="1">
      <c r="B41" s="347"/>
      <c r="C41" s="349" t="s">
        <v>381</v>
      </c>
      <c r="D41" s="349"/>
      <c r="E41" s="349" t="s">
        <v>382</v>
      </c>
      <c r="F41" s="349"/>
      <c r="G41" s="349" t="s">
        <v>383</v>
      </c>
      <c r="H41" s="349"/>
    </row>
    <row r="42" spans="2:19" ht="38.25">
      <c r="B42" s="348"/>
      <c r="C42" s="206" t="s">
        <v>285</v>
      </c>
      <c r="D42" s="206" t="s">
        <v>384</v>
      </c>
      <c r="E42" s="206" t="s">
        <v>285</v>
      </c>
      <c r="F42" s="206" t="s">
        <v>384</v>
      </c>
      <c r="G42" s="206" t="s">
        <v>385</v>
      </c>
      <c r="H42" s="206" t="s">
        <v>386</v>
      </c>
    </row>
    <row r="43" spans="2:19">
      <c r="B43" s="204" t="str">
        <f>[1]Taules!D18</f>
        <v>ENG. D'ORG. INDUSTRIAL</v>
      </c>
      <c r="C43" s="203"/>
      <c r="D43" s="203"/>
      <c r="E43" s="203"/>
      <c r="F43" s="203"/>
      <c r="G43" s="203"/>
      <c r="H43" s="203"/>
    </row>
    <row r="44" spans="2:19">
      <c r="B44" s="204" t="str">
        <f>[1]Taules!D19</f>
        <v>ENG. TÈCN. DE TOPOGRAFIA</v>
      </c>
      <c r="C44" s="203">
        <v>0.73909999999999998</v>
      </c>
      <c r="D44" s="203">
        <v>0</v>
      </c>
      <c r="E44" s="203">
        <v>0.1739</v>
      </c>
      <c r="F44" s="203">
        <v>0</v>
      </c>
      <c r="G44" s="203">
        <v>4.3499999999999997E-2</v>
      </c>
      <c r="H44" s="203">
        <v>4.3499999999999997E-2</v>
      </c>
    </row>
    <row r="45" spans="2:19">
      <c r="B45" s="204" t="str">
        <f>[1]Taules!D20</f>
        <v>ARQUITECTURA TÈCNICA</v>
      </c>
      <c r="C45" s="203">
        <v>0.85499999999999998</v>
      </c>
      <c r="D45" s="203">
        <v>0</v>
      </c>
      <c r="E45" s="203">
        <v>3.8199999999999998E-2</v>
      </c>
      <c r="F45" s="203">
        <v>7.6E-3</v>
      </c>
      <c r="G45" s="203">
        <v>7.6300000000000007E-2</v>
      </c>
      <c r="H45" s="203">
        <v>2.29E-2</v>
      </c>
    </row>
    <row r="46" spans="2:19">
      <c r="B46" s="346">
        <v>2014</v>
      </c>
      <c r="C46" s="346"/>
      <c r="D46" s="346"/>
      <c r="E46" s="346"/>
      <c r="F46" s="346"/>
      <c r="G46" s="346"/>
      <c r="H46" s="346"/>
      <c r="I46" s="346">
        <v>2011</v>
      </c>
      <c r="J46" s="346"/>
      <c r="K46" s="346"/>
      <c r="L46" s="346"/>
      <c r="M46" s="346"/>
      <c r="N46" s="346"/>
      <c r="O46" s="346"/>
    </row>
    <row r="47" spans="2:19">
      <c r="B47" s="347"/>
      <c r="C47" s="349" t="s">
        <v>381</v>
      </c>
      <c r="D47" s="349"/>
      <c r="E47" s="349" t="s">
        <v>382</v>
      </c>
      <c r="F47" s="349"/>
      <c r="G47" s="349" t="s">
        <v>383</v>
      </c>
      <c r="H47" s="349"/>
      <c r="I47" s="347"/>
      <c r="J47" s="349" t="s">
        <v>381</v>
      </c>
      <c r="K47" s="349"/>
      <c r="L47" s="349" t="s">
        <v>382</v>
      </c>
      <c r="M47" s="349"/>
      <c r="N47" s="349" t="s">
        <v>383</v>
      </c>
      <c r="O47" s="349"/>
    </row>
    <row r="48" spans="2:19" ht="39" thickBot="1">
      <c r="B48" s="348"/>
      <c r="C48" s="206" t="s">
        <v>285</v>
      </c>
      <c r="D48" s="206" t="s">
        <v>384</v>
      </c>
      <c r="E48" s="206" t="s">
        <v>285</v>
      </c>
      <c r="F48" s="206" t="s">
        <v>384</v>
      </c>
      <c r="G48" s="206" t="s">
        <v>385</v>
      </c>
      <c r="H48" s="206" t="s">
        <v>386</v>
      </c>
      <c r="I48" s="348"/>
      <c r="J48" s="206" t="s">
        <v>285</v>
      </c>
      <c r="K48" s="206" t="s">
        <v>384</v>
      </c>
      <c r="L48" s="206" t="s">
        <v>285</v>
      </c>
      <c r="M48" s="206" t="s">
        <v>384</v>
      </c>
      <c r="N48" s="206" t="s">
        <v>385</v>
      </c>
      <c r="O48" s="206" t="s">
        <v>386</v>
      </c>
    </row>
    <row r="49" spans="2:17" ht="15.75" thickTop="1">
      <c r="B49" s="204" t="str">
        <f>[1]Taules!D18</f>
        <v>ENG. D'ORG. INDUSTRIAL</v>
      </c>
      <c r="C49" s="99">
        <v>0</v>
      </c>
      <c r="D49" s="99">
        <v>0</v>
      </c>
      <c r="E49" s="99">
        <v>0.17647058823529413</v>
      </c>
      <c r="F49" s="99">
        <v>0.11764705882352941</v>
      </c>
      <c r="G49" s="101">
        <v>0.11764705882352941</v>
      </c>
      <c r="H49" s="99">
        <v>0.58823529411764708</v>
      </c>
      <c r="I49" s="204" t="str">
        <f>[1]Taules!D18</f>
        <v>ENG. D'ORG. INDUSTRIAL</v>
      </c>
      <c r="J49" s="203">
        <f>[1]Taules!F101</f>
        <v>0.15384615384615385</v>
      </c>
      <c r="K49" s="203">
        <f>[1]Taules!G101</f>
        <v>7.6923076923076927E-2</v>
      </c>
      <c r="L49" s="203">
        <f>[1]Taules!H101</f>
        <v>0.69230769230769229</v>
      </c>
      <c r="M49" s="203">
        <f>[1]Taules!I101</f>
        <v>7.6923076923076927E-2</v>
      </c>
      <c r="N49" s="203">
        <f>[1]Taules!J101</f>
        <v>0</v>
      </c>
      <c r="O49" s="203">
        <f>[1]Taules!K101</f>
        <v>0</v>
      </c>
    </row>
    <row r="50" spans="2:17" ht="15.75" thickBot="1">
      <c r="B50" s="204" t="str">
        <f>[1]Taules!D19</f>
        <v>ENG. TÈCN. DE TOPOGRAFIA</v>
      </c>
      <c r="C50" s="104">
        <v>0</v>
      </c>
      <c r="D50" s="104">
        <v>0</v>
      </c>
      <c r="E50" s="104">
        <v>0.23076923076923078</v>
      </c>
      <c r="F50" s="104">
        <v>0.15384615384615385</v>
      </c>
      <c r="G50" s="104">
        <v>0.30769230769230771</v>
      </c>
      <c r="H50" s="106">
        <v>0.30769230769230771</v>
      </c>
      <c r="I50" s="204" t="str">
        <f>[1]Taules!D19</f>
        <v>ENG. TÈCN. DE TOPOGRAFIA</v>
      </c>
      <c r="J50" s="203">
        <f>[1]Taules!F102</f>
        <v>0.66666666666666663</v>
      </c>
      <c r="K50" s="203">
        <f>[1]Taules!G102</f>
        <v>7.407407407407407E-2</v>
      </c>
      <c r="L50" s="203">
        <f>[1]Taules!H102</f>
        <v>3.7037037037037035E-2</v>
      </c>
      <c r="M50" s="203">
        <f>[1]Taules!I102</f>
        <v>0</v>
      </c>
      <c r="N50" s="203">
        <f>[1]Taules!J102</f>
        <v>0.1111111111111111</v>
      </c>
      <c r="O50" s="203">
        <f>[1]Taules!K102</f>
        <v>0.1111111111111111</v>
      </c>
    </row>
    <row r="51" spans="2:17" ht="15.75" thickTop="1">
      <c r="B51" s="204" t="str">
        <f>[1]Taules!D20</f>
        <v>ARQUITECTURA TÈCNICA</v>
      </c>
      <c r="C51" s="99">
        <v>0</v>
      </c>
      <c r="D51" s="99">
        <v>0</v>
      </c>
      <c r="E51" s="99">
        <v>0.17647058823529413</v>
      </c>
      <c r="F51" s="99">
        <v>0.11764705882352941</v>
      </c>
      <c r="G51" s="101">
        <v>0.11764705882352941</v>
      </c>
      <c r="H51" s="99">
        <v>0.58823529411764708</v>
      </c>
      <c r="I51" s="204" t="str">
        <f>[1]Taules!D20</f>
        <v>ARQUITECTURA TÈCNICA</v>
      </c>
      <c r="J51" s="203">
        <f>[1]Taules!F103</f>
        <v>0.70297029702970293</v>
      </c>
      <c r="K51" s="203">
        <f>[1]Taules!G103</f>
        <v>0</v>
      </c>
      <c r="L51" s="203">
        <f>[1]Taules!H103</f>
        <v>7.9207920792079209E-2</v>
      </c>
      <c r="M51" s="203">
        <f>[1]Taules!I103</f>
        <v>1.9801980198019802E-2</v>
      </c>
      <c r="N51" s="203">
        <f>[1]Taules!J103</f>
        <v>0.12871287128712872</v>
      </c>
      <c r="O51" s="203">
        <f>[1]Taules!K103</f>
        <v>6.9306930693069313E-2</v>
      </c>
    </row>
    <row r="54" spans="2:17" ht="15.75">
      <c r="B54" s="187" t="s">
        <v>54</v>
      </c>
      <c r="E54" s="207" t="s">
        <v>387</v>
      </c>
    </row>
    <row r="56" spans="2:17" s="208" customFormat="1" ht="15" customHeight="1">
      <c r="C56" s="350" t="s">
        <v>388</v>
      </c>
      <c r="D56" s="350"/>
      <c r="E56" s="351"/>
      <c r="F56" s="352" t="s">
        <v>61</v>
      </c>
      <c r="G56" s="350"/>
      <c r="H56" s="351"/>
      <c r="I56" s="352" t="s">
        <v>389</v>
      </c>
      <c r="J56" s="350"/>
      <c r="K56" s="351"/>
      <c r="L56" s="352" t="s">
        <v>390</v>
      </c>
      <c r="M56" s="350"/>
      <c r="N56" s="351"/>
      <c r="O56" s="352" t="s">
        <v>391</v>
      </c>
      <c r="P56" s="350"/>
      <c r="Q56" s="351"/>
    </row>
    <row r="57" spans="2:17">
      <c r="B57" s="209"/>
      <c r="C57" s="205">
        <v>2008</v>
      </c>
      <c r="D57" s="205">
        <v>2011</v>
      </c>
      <c r="E57" s="205">
        <v>2014</v>
      </c>
      <c r="F57" s="205">
        <v>2008</v>
      </c>
      <c r="G57" s="205">
        <v>2011</v>
      </c>
      <c r="H57" s="205">
        <v>2014</v>
      </c>
      <c r="I57" s="205">
        <v>2008</v>
      </c>
      <c r="J57" s="205">
        <v>2011</v>
      </c>
      <c r="K57" s="205">
        <v>2014</v>
      </c>
      <c r="L57" s="205">
        <v>2008</v>
      </c>
      <c r="M57" s="205">
        <v>2011</v>
      </c>
      <c r="N57" s="205">
        <v>2014</v>
      </c>
      <c r="O57" s="205">
        <v>2008</v>
      </c>
      <c r="P57" s="205">
        <v>2011</v>
      </c>
      <c r="Q57" s="205">
        <v>2014</v>
      </c>
    </row>
    <row r="58" spans="2:17">
      <c r="B58" s="204" t="s">
        <v>404</v>
      </c>
      <c r="C58" s="198"/>
      <c r="D58" s="203">
        <v>0.69230769230769229</v>
      </c>
      <c r="E58" s="203">
        <v>0.8</v>
      </c>
      <c r="F58" s="198"/>
      <c r="G58" s="203">
        <v>0.23076923076923078</v>
      </c>
      <c r="H58" s="203">
        <v>0</v>
      </c>
      <c r="I58" s="198"/>
      <c r="J58" s="203">
        <v>7.6923076923076927E-2</v>
      </c>
      <c r="K58" s="203">
        <v>0.2</v>
      </c>
      <c r="L58" s="198"/>
      <c r="M58" s="203">
        <v>0</v>
      </c>
      <c r="N58" s="203">
        <v>0</v>
      </c>
      <c r="O58" s="198"/>
      <c r="P58" s="203">
        <v>0</v>
      </c>
      <c r="Q58" s="203">
        <v>0</v>
      </c>
    </row>
    <row r="59" spans="2:17">
      <c r="B59" s="204" t="s">
        <v>405</v>
      </c>
      <c r="C59" s="198">
        <v>0.6522</v>
      </c>
      <c r="D59" s="203">
        <v>0.51851851851851849</v>
      </c>
      <c r="E59" s="203">
        <v>0.35699999999999998</v>
      </c>
      <c r="F59" s="198">
        <v>4.3499999999999997E-2</v>
      </c>
      <c r="G59" s="203">
        <v>7.407407407407407E-2</v>
      </c>
      <c r="H59" s="203">
        <v>0.14299999999999999</v>
      </c>
      <c r="I59" s="198">
        <v>0.21740000000000001</v>
      </c>
      <c r="J59" s="203">
        <v>0.40740740740740738</v>
      </c>
      <c r="K59" s="203">
        <v>0.5</v>
      </c>
      <c r="L59" s="198">
        <v>8.6999999999999994E-2</v>
      </c>
      <c r="M59" s="203">
        <v>0</v>
      </c>
      <c r="N59" s="203">
        <v>0</v>
      </c>
      <c r="O59" s="198">
        <v>0</v>
      </c>
      <c r="P59" s="203">
        <v>0</v>
      </c>
      <c r="Q59" s="203">
        <v>0</v>
      </c>
    </row>
    <row r="60" spans="2:17">
      <c r="B60" s="204" t="s">
        <v>6</v>
      </c>
      <c r="C60" s="198">
        <v>0.54200000000000004</v>
      </c>
      <c r="D60" s="203">
        <v>0.50495049504950495</v>
      </c>
      <c r="E60" s="203">
        <v>0.4</v>
      </c>
      <c r="F60" s="198">
        <v>0.3206</v>
      </c>
      <c r="G60" s="203">
        <v>0.13861386138613863</v>
      </c>
      <c r="H60" s="203">
        <v>0.29399999999999998</v>
      </c>
      <c r="I60" s="198">
        <v>0.13739999999999999</v>
      </c>
      <c r="J60" s="203">
        <v>0.28712871287128711</v>
      </c>
      <c r="K60" s="203">
        <v>0.2</v>
      </c>
      <c r="L60" s="198">
        <v>0</v>
      </c>
      <c r="M60" s="203">
        <v>5.9405940594059403E-2</v>
      </c>
      <c r="N60" s="203">
        <v>5.8999999999999997E-2</v>
      </c>
      <c r="O60" s="198">
        <v>0</v>
      </c>
      <c r="P60" s="203">
        <v>9.9009900990099011E-3</v>
      </c>
      <c r="Q60" s="203">
        <v>4.7E-2</v>
      </c>
    </row>
    <row r="61" spans="2:17" ht="25.5">
      <c r="C61"/>
      <c r="D61"/>
      <c r="E61"/>
      <c r="F61"/>
      <c r="G61"/>
      <c r="I61" s="210">
        <f>[1]Taules!D112</f>
        <v>0</v>
      </c>
      <c r="J61" s="211" t="str">
        <f>[1]Taules!E112</f>
        <v>Respostes</v>
      </c>
      <c r="K61" s="211" t="str">
        <f>[1]Taules!F112</f>
        <v>NS/NC</v>
      </c>
      <c r="L61" s="211" t="str">
        <f>[1]Taules!G112</f>
        <v>Fix</v>
      </c>
      <c r="M61" s="211" t="str">
        <f>[1]Taules!H112</f>
        <v>Autònom</v>
      </c>
      <c r="N61" s="211" t="str">
        <f>[1]Taules!I112</f>
        <v>Temporal</v>
      </c>
      <c r="O61" s="211" t="str">
        <f>[1]Taules!J112</f>
        <v>Becari</v>
      </c>
      <c r="P61" s="211" t="str">
        <f>[1]Taules!K112</f>
        <v>Sense
contracte</v>
      </c>
      <c r="Q61" s="212"/>
    </row>
    <row r="62" spans="2:17">
      <c r="C62"/>
      <c r="D62"/>
      <c r="E62"/>
      <c r="F62"/>
      <c r="G62"/>
    </row>
    <row r="63" spans="2:17" ht="15.75">
      <c r="B63" s="187" t="s">
        <v>83</v>
      </c>
      <c r="E63" s="188" t="s">
        <v>368</v>
      </c>
    </row>
    <row r="64" spans="2:17">
      <c r="B64" s="220" t="s">
        <v>363</v>
      </c>
    </row>
    <row r="67" spans="2:23">
      <c r="B67" s="209"/>
      <c r="C67" s="353" t="str">
        <f>[1]Taules!D18</f>
        <v>ENG. D'ORG. INDUSTRIAL</v>
      </c>
      <c r="D67" s="354"/>
      <c r="E67" s="355"/>
      <c r="F67" s="353" t="str">
        <f>[1]Taules!D19</f>
        <v>ENG. TÈCN. DE TOPOGRAFIA</v>
      </c>
      <c r="G67" s="354"/>
      <c r="H67" s="355"/>
      <c r="I67" s="353" t="str">
        <f>[1]Taules!D20</f>
        <v>ARQUITECTURA TÈCNICA</v>
      </c>
      <c r="J67" s="354"/>
      <c r="K67" s="355"/>
    </row>
    <row r="68" spans="2:23">
      <c r="B68" s="209"/>
      <c r="C68" s="205">
        <v>2008</v>
      </c>
      <c r="D68" s="205">
        <v>2011</v>
      </c>
      <c r="E68" s="205">
        <v>2014</v>
      </c>
      <c r="F68" s="205">
        <v>2008</v>
      </c>
      <c r="G68" s="205">
        <v>2011</v>
      </c>
      <c r="H68" s="205">
        <v>2014</v>
      </c>
      <c r="I68" s="205">
        <v>2008</v>
      </c>
      <c r="J68" s="205">
        <v>2011</v>
      </c>
      <c r="K68" s="205">
        <v>2014</v>
      </c>
    </row>
    <row r="69" spans="2:23">
      <c r="B69" s="205" t="s">
        <v>392</v>
      </c>
      <c r="C69" s="221"/>
      <c r="D69" s="203">
        <v>7.6923076923076927E-2</v>
      </c>
      <c r="E69" s="203">
        <v>0</v>
      </c>
      <c r="F69" s="221">
        <v>0</v>
      </c>
      <c r="G69" s="203">
        <v>0</v>
      </c>
      <c r="H69" s="203">
        <v>0</v>
      </c>
      <c r="I69" s="221">
        <v>0</v>
      </c>
      <c r="J69" s="203">
        <v>4.9504950495049507E-2</v>
      </c>
      <c r="K69" s="203">
        <v>0</v>
      </c>
    </row>
    <row r="70" spans="2:23" ht="25.5">
      <c r="B70" s="205" t="s">
        <v>393</v>
      </c>
      <c r="C70" s="198"/>
      <c r="D70" s="203">
        <v>0</v>
      </c>
      <c r="E70" s="203">
        <v>7.6999999999999999E-2</v>
      </c>
      <c r="F70" s="198">
        <v>4.5499999999999999E-2</v>
      </c>
      <c r="G70" s="203">
        <v>3.7037037037037035E-2</v>
      </c>
      <c r="H70" s="203">
        <v>0.08</v>
      </c>
      <c r="I70" s="198">
        <v>1.67E-2</v>
      </c>
      <c r="J70" s="203">
        <v>5.9405940594059403E-2</v>
      </c>
      <c r="K70" s="203">
        <v>0.153</v>
      </c>
      <c r="L70" s="219">
        <f>[1]Taules!D159</f>
        <v>0</v>
      </c>
      <c r="M70" s="219" t="str">
        <f>[1]Taules!E159</f>
        <v>Respostes</v>
      </c>
      <c r="N70" s="219" t="str">
        <f>[1]Taules!F159</f>
        <v>NS/NC</v>
      </c>
      <c r="O70" s="219" t="str">
        <f>[1]Taules!G159</f>
        <v>Menys 
9.000 €</v>
      </c>
      <c r="P70" s="219" t="str">
        <f>[1]Taules!H159</f>
        <v>9.000 €
12.000 €</v>
      </c>
      <c r="Q70" s="219" t="str">
        <f>[1]Taules!I159</f>
        <v>12.000 €
15.000 €</v>
      </c>
      <c r="R70" s="219" t="str">
        <f>[1]Taules!J159</f>
        <v>15.000 €
18.000 €</v>
      </c>
      <c r="S70" s="219" t="str">
        <f>[1]Taules!K159</f>
        <v>18.000 €
24.000 €</v>
      </c>
      <c r="T70" s="219" t="str">
        <f>[1]Taules!L159</f>
        <v>24.000 €
30.000 €</v>
      </c>
      <c r="U70" s="219" t="str">
        <f>[1]Taules!M159</f>
        <v>30.000 €
40.000 €</v>
      </c>
      <c r="V70" s="219" t="str">
        <f>[1]Taules!N159</f>
        <v>Més de 
40.000 €</v>
      </c>
      <c r="W70" s="219"/>
    </row>
    <row r="71" spans="2:23" ht="25.5">
      <c r="B71" s="205" t="s">
        <v>394</v>
      </c>
      <c r="C71" s="198"/>
      <c r="D71" s="203">
        <v>7.6923076923076927E-2</v>
      </c>
      <c r="E71" s="203">
        <v>0</v>
      </c>
      <c r="F71" s="198">
        <v>0</v>
      </c>
      <c r="G71" s="203">
        <v>0</v>
      </c>
      <c r="H71" s="203">
        <v>0.04</v>
      </c>
      <c r="I71" s="198">
        <v>1.67E-2</v>
      </c>
      <c r="J71" s="203">
        <v>2.9702970297029702E-2</v>
      </c>
      <c r="K71" s="203">
        <v>0.16500000000000001</v>
      </c>
      <c r="L71" s="219" t="str">
        <f>[1]Taules!D160</f>
        <v>ENG. D'ORG. INDUSTRIAL</v>
      </c>
      <c r="M71" s="219">
        <f>[1]Taules!E160</f>
        <v>13</v>
      </c>
      <c r="N71" s="219">
        <f>[1]Taules!F160</f>
        <v>7.6923076923076927E-2</v>
      </c>
      <c r="O71" s="219">
        <f>[1]Taules!G160</f>
        <v>0</v>
      </c>
      <c r="P71" s="219">
        <f>[1]Taules!H160</f>
        <v>7.6923076923076927E-2</v>
      </c>
      <c r="Q71" s="219">
        <f>[1]Taules!I160</f>
        <v>0</v>
      </c>
      <c r="R71" s="219">
        <f>[1]Taules!J160</f>
        <v>0</v>
      </c>
      <c r="S71" s="219">
        <f>[1]Taules!K160</f>
        <v>7.6923076923076927E-2</v>
      </c>
      <c r="T71" s="219">
        <f>[1]Taules!L160</f>
        <v>0.23076923076923078</v>
      </c>
      <c r="U71" s="219">
        <f>[1]Taules!M160</f>
        <v>0.30769230769230771</v>
      </c>
      <c r="V71" s="219">
        <f>[1]Taules!N160</f>
        <v>0.23076923076923078</v>
      </c>
      <c r="W71" s="219"/>
    </row>
    <row r="72" spans="2:23" ht="25.5" customHeight="1">
      <c r="B72" s="356" t="s">
        <v>395</v>
      </c>
      <c r="C72" s="252"/>
      <c r="D72" s="358">
        <v>0</v>
      </c>
      <c r="E72" s="358">
        <v>0.153</v>
      </c>
      <c r="F72" s="252">
        <v>4.5499999999999999E-2</v>
      </c>
      <c r="G72" s="358">
        <v>7.407407407407407E-2</v>
      </c>
      <c r="H72" s="358">
        <v>0.28000000000000003</v>
      </c>
      <c r="I72" s="252">
        <v>5.8400000000000001E-2</v>
      </c>
      <c r="J72" s="358">
        <v>0.12871287128712872</v>
      </c>
      <c r="K72" s="358">
        <v>0.224</v>
      </c>
      <c r="L72" s="219" t="str">
        <f>[1]Taules!D161</f>
        <v>ENG. TÈCN. DE TOPOGRAFIA</v>
      </c>
      <c r="M72" s="219">
        <f>[1]Taules!E161</f>
        <v>27</v>
      </c>
      <c r="N72" s="219">
        <f>[1]Taules!F161</f>
        <v>0</v>
      </c>
      <c r="O72" s="219">
        <f>[1]Taules!G161</f>
        <v>3.7037037037037035E-2</v>
      </c>
      <c r="P72" s="219">
        <f>[1]Taules!H161</f>
        <v>0</v>
      </c>
      <c r="Q72" s="219">
        <f>[1]Taules!I161</f>
        <v>0</v>
      </c>
      <c r="R72" s="219">
        <f>[1]Taules!J161</f>
        <v>7.407407407407407E-2</v>
      </c>
      <c r="S72" s="219">
        <f>[1]Taules!K161</f>
        <v>0.25925925925925924</v>
      </c>
      <c r="T72" s="219">
        <f>[1]Taules!L161</f>
        <v>0.44444444444444442</v>
      </c>
      <c r="U72" s="219">
        <f>[1]Taules!M161</f>
        <v>0.18518518518518517</v>
      </c>
      <c r="V72" s="219">
        <f>[1]Taules!N161</f>
        <v>0</v>
      </c>
      <c r="W72" s="219"/>
    </row>
    <row r="73" spans="2:23" ht="25.5" customHeight="1">
      <c r="B73" s="357"/>
      <c r="C73" s="253"/>
      <c r="D73" s="359"/>
      <c r="E73" s="359"/>
      <c r="F73" s="253"/>
      <c r="G73" s="359"/>
      <c r="H73" s="359"/>
      <c r="I73" s="253"/>
      <c r="J73" s="359"/>
      <c r="K73" s="359"/>
      <c r="L73" s="219" t="str">
        <f>[1]Taules!D162</f>
        <v>ARQUITECTURA TÈCNICA</v>
      </c>
      <c r="M73" s="219">
        <f>[1]Taules!E162</f>
        <v>101</v>
      </c>
      <c r="N73" s="219">
        <f>[1]Taules!F162</f>
        <v>4.9504950495049507E-2</v>
      </c>
      <c r="O73" s="219">
        <f>[1]Taules!G162</f>
        <v>5.9405940594059403E-2</v>
      </c>
      <c r="P73" s="219">
        <f>[1]Taules!H162</f>
        <v>2.9702970297029702E-2</v>
      </c>
      <c r="Q73" s="219">
        <f>[1]Taules!I162</f>
        <v>4.9504950495049507E-2</v>
      </c>
      <c r="R73" s="219">
        <f>[1]Taules!J162</f>
        <v>7.9207920792079209E-2</v>
      </c>
      <c r="S73" s="219">
        <f>[1]Taules!K162</f>
        <v>0.20792079207920791</v>
      </c>
      <c r="T73" s="219">
        <f>[1]Taules!L162</f>
        <v>0.28712871287128711</v>
      </c>
      <c r="U73" s="219">
        <f>[1]Taules!M162</f>
        <v>0.20792079207920791</v>
      </c>
      <c r="V73" s="219">
        <f>[1]Taules!N162</f>
        <v>2.9702970297029702E-2</v>
      </c>
      <c r="W73" s="219"/>
    </row>
    <row r="74" spans="2:23" ht="25.5" customHeight="1">
      <c r="B74" s="356" t="s">
        <v>396</v>
      </c>
      <c r="C74" s="252"/>
      <c r="D74" s="358">
        <v>0.30769230769230771</v>
      </c>
      <c r="E74" s="358">
        <v>0.23100000000000001</v>
      </c>
      <c r="F74" s="252">
        <v>0.59089999999999998</v>
      </c>
      <c r="G74" s="358">
        <v>0.70370370370370372</v>
      </c>
      <c r="H74" s="358">
        <v>0.44</v>
      </c>
      <c r="I74" s="252">
        <v>0.41670000000000001</v>
      </c>
      <c r="J74" s="358">
        <v>0.49504950495049505</v>
      </c>
      <c r="K74" s="358">
        <v>0.41</v>
      </c>
      <c r="L74" s="219" t="str">
        <f>[1]Taules!D163</f>
        <v>TOTAL EPSEB</v>
      </c>
      <c r="M74" s="219">
        <f>[1]Taules!E163</f>
        <v>141</v>
      </c>
      <c r="N74" s="219">
        <f>[1]Taules!F163</f>
        <v>4.2553191489361701E-2</v>
      </c>
      <c r="O74" s="219">
        <f>[1]Taules!G163</f>
        <v>4.9645390070921988E-2</v>
      </c>
      <c r="P74" s="219">
        <f>[1]Taules!H163</f>
        <v>2.8368794326241134E-2</v>
      </c>
      <c r="Q74" s="219">
        <f>[1]Taules!I163</f>
        <v>3.5460992907801421E-2</v>
      </c>
      <c r="R74" s="219">
        <f>[1]Taules!J163</f>
        <v>7.0921985815602842E-2</v>
      </c>
      <c r="S74" s="219">
        <f>[1]Taules!K163</f>
        <v>0.20567375886524822</v>
      </c>
      <c r="T74" s="219">
        <f>[1]Taules!L163</f>
        <v>0.31205673758865249</v>
      </c>
      <c r="U74" s="219">
        <f>[1]Taules!M163</f>
        <v>0.21276595744680851</v>
      </c>
      <c r="V74" s="219">
        <f>[1]Taules!N163</f>
        <v>4.2553191489361701E-2</v>
      </c>
      <c r="W74" s="219"/>
    </row>
    <row r="75" spans="2:23" ht="25.5" customHeight="1">
      <c r="B75" s="357"/>
      <c r="C75" s="253"/>
      <c r="D75" s="359"/>
      <c r="E75" s="359"/>
      <c r="F75" s="253"/>
      <c r="G75" s="359"/>
      <c r="H75" s="359"/>
      <c r="I75" s="253"/>
      <c r="J75" s="359"/>
      <c r="K75" s="35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</row>
    <row r="76" spans="2:23" ht="25.5">
      <c r="B76" s="205" t="s">
        <v>397</v>
      </c>
      <c r="C76" s="198"/>
      <c r="D76" s="203">
        <v>0.30769230769230771</v>
      </c>
      <c r="E76" s="203">
        <v>0.308</v>
      </c>
      <c r="F76" s="198">
        <v>0.31819999999999998</v>
      </c>
      <c r="G76" s="203">
        <v>0.18518518518518517</v>
      </c>
      <c r="H76" s="203">
        <v>0.16</v>
      </c>
      <c r="I76" s="198">
        <v>0.30830000000000002</v>
      </c>
      <c r="J76" s="203">
        <v>0.20792079207920791</v>
      </c>
      <c r="K76" s="203">
        <v>2.4E-2</v>
      </c>
    </row>
    <row r="77" spans="2:23" ht="25.5">
      <c r="B77" s="205" t="s">
        <v>398</v>
      </c>
      <c r="C77" s="198"/>
      <c r="D77" s="203">
        <v>0.23076923076923078</v>
      </c>
      <c r="E77" s="203">
        <v>0.23100000000000001</v>
      </c>
      <c r="F77" s="198">
        <v>0</v>
      </c>
      <c r="G77" s="203">
        <v>0</v>
      </c>
      <c r="H77" s="203">
        <v>0</v>
      </c>
      <c r="I77" s="198">
        <v>0.18329999999999999</v>
      </c>
      <c r="J77" s="203">
        <v>2.9702970297029702E-2</v>
      </c>
      <c r="K77" s="203">
        <v>2.4E-2</v>
      </c>
    </row>
    <row r="81" spans="2:28" ht="15.75">
      <c r="B81" s="187" t="s">
        <v>266</v>
      </c>
    </row>
    <row r="82" spans="2:28" ht="15.75" customHeight="1"/>
    <row r="84" spans="2:28"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</row>
    <row r="85" spans="2:28">
      <c r="C85" s="366" t="s">
        <v>404</v>
      </c>
      <c r="D85" s="366"/>
      <c r="E85" s="367"/>
      <c r="F85" s="368" t="s">
        <v>405</v>
      </c>
      <c r="G85" s="369"/>
      <c r="H85" s="370"/>
      <c r="I85" s="368" t="s">
        <v>6</v>
      </c>
      <c r="J85" s="369"/>
      <c r="K85" s="370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212"/>
    </row>
    <row r="86" spans="2:28" ht="15.75" thickBot="1">
      <c r="C86" s="205">
        <v>2008</v>
      </c>
      <c r="D86" s="224">
        <v>2011</v>
      </c>
      <c r="E86" s="224">
        <v>2014</v>
      </c>
      <c r="F86" s="205">
        <v>2008</v>
      </c>
      <c r="G86" s="224">
        <v>2011</v>
      </c>
      <c r="H86" s="224">
        <v>2014</v>
      </c>
      <c r="I86" s="205">
        <v>2008</v>
      </c>
      <c r="J86" s="224">
        <v>2011</v>
      </c>
      <c r="K86" s="224">
        <v>2014</v>
      </c>
      <c r="M86" s="189"/>
      <c r="N86" s="190"/>
      <c r="O86" s="189"/>
      <c r="P86" s="189"/>
      <c r="Q86" s="190"/>
      <c r="R86" s="189"/>
      <c r="S86" s="189"/>
      <c r="T86" s="190"/>
      <c r="U86" s="189"/>
      <c r="V86" s="189"/>
      <c r="W86" s="190"/>
      <c r="X86" s="189"/>
      <c r="Y86" s="189"/>
      <c r="Z86" s="190"/>
      <c r="AA86" s="189"/>
      <c r="AB86" s="212"/>
    </row>
    <row r="87" spans="2:28" ht="16.5" thickTop="1" thickBot="1">
      <c r="B87" s="223" t="s">
        <v>399</v>
      </c>
      <c r="C87" s="226"/>
      <c r="D87" s="225">
        <v>5.82</v>
      </c>
      <c r="E87" s="20">
        <v>5.5714285714285712</v>
      </c>
      <c r="F87" s="226">
        <v>5.52</v>
      </c>
      <c r="G87" s="225">
        <v>5.6</v>
      </c>
      <c r="H87" s="20">
        <v>5.8181818181818192</v>
      </c>
      <c r="I87" s="226">
        <v>5.57</v>
      </c>
      <c r="J87" s="225">
        <v>5.46</v>
      </c>
      <c r="K87" s="18">
        <v>5.4426229508196711</v>
      </c>
      <c r="M87" s="191"/>
      <c r="N87" s="227"/>
      <c r="O87" s="227"/>
      <c r="P87" s="191"/>
      <c r="Q87" s="227"/>
      <c r="R87" s="227"/>
      <c r="S87" s="191"/>
      <c r="T87" s="227"/>
      <c r="U87" s="227"/>
      <c r="V87" s="191"/>
      <c r="W87" s="227"/>
      <c r="X87" s="227"/>
      <c r="Y87" s="191"/>
      <c r="Z87" s="227"/>
      <c r="AA87" s="227"/>
      <c r="AB87" s="212"/>
    </row>
    <row r="88" spans="2:28" ht="16.5" thickTop="1" thickBot="1">
      <c r="B88" s="223" t="s">
        <v>400</v>
      </c>
      <c r="C88" s="226"/>
      <c r="D88" s="225">
        <v>4.18</v>
      </c>
      <c r="E88" s="20">
        <v>3.7142857142857144</v>
      </c>
      <c r="F88" s="226">
        <v>5.5</v>
      </c>
      <c r="G88" s="225">
        <v>4.3</v>
      </c>
      <c r="H88" s="20">
        <v>4.5238095238095246</v>
      </c>
      <c r="I88" s="226">
        <v>5.09</v>
      </c>
      <c r="J88" s="225">
        <v>4.37</v>
      </c>
      <c r="K88" s="18">
        <v>4.4918032786885238</v>
      </c>
      <c r="M88" s="191"/>
      <c r="N88" s="227"/>
      <c r="O88" s="227"/>
      <c r="P88" s="191"/>
      <c r="Q88" s="227"/>
      <c r="R88" s="227"/>
      <c r="S88" s="191"/>
      <c r="T88" s="227"/>
      <c r="U88" s="227"/>
      <c r="V88" s="191"/>
      <c r="W88" s="227"/>
      <c r="X88" s="227"/>
      <c r="Y88" s="191"/>
      <c r="Z88" s="227"/>
      <c r="AA88" s="227"/>
      <c r="AB88" s="212"/>
    </row>
    <row r="89" spans="2:28" ht="16.5" thickTop="1" thickBot="1">
      <c r="B89" s="223" t="s">
        <v>401</v>
      </c>
      <c r="C89" s="226"/>
      <c r="D89" s="225">
        <v>4</v>
      </c>
      <c r="E89" s="20">
        <v>4.3571428571428577</v>
      </c>
      <c r="F89" s="226">
        <v>4.4800000000000004</v>
      </c>
      <c r="G89" s="225">
        <v>4.25</v>
      </c>
      <c r="H89" s="20">
        <v>4.2857142857142856</v>
      </c>
      <c r="I89" s="226">
        <v>5.05</v>
      </c>
      <c r="J89" s="225">
        <v>4.63</v>
      </c>
      <c r="K89" s="18">
        <v>4.1475409836065591</v>
      </c>
      <c r="M89" s="191"/>
      <c r="N89" s="227"/>
      <c r="O89" s="227"/>
      <c r="P89" s="191"/>
      <c r="Q89" s="227"/>
      <c r="R89" s="227"/>
      <c r="S89" s="191"/>
      <c r="T89" s="227"/>
      <c r="U89" s="227"/>
      <c r="V89" s="191"/>
      <c r="W89" s="227"/>
      <c r="X89" s="227"/>
      <c r="Y89" s="191"/>
      <c r="Z89" s="227"/>
      <c r="AA89" s="227"/>
      <c r="AB89" s="212"/>
    </row>
    <row r="90" spans="2:28" ht="16.5" thickTop="1" thickBot="1">
      <c r="B90" s="223" t="s">
        <v>402</v>
      </c>
      <c r="C90" s="226"/>
      <c r="D90" s="225">
        <v>4.82</v>
      </c>
      <c r="E90" s="20">
        <v>5.1333333333333329</v>
      </c>
      <c r="F90" s="226">
        <v>5.05</v>
      </c>
      <c r="G90" s="225">
        <v>4.1500000000000004</v>
      </c>
      <c r="H90" s="20">
        <v>4.2272727272727266</v>
      </c>
      <c r="I90" s="226">
        <v>4.63</v>
      </c>
      <c r="J90" s="225">
        <v>4.7300000000000004</v>
      </c>
      <c r="K90" s="18">
        <v>3.9672131147540988</v>
      </c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</row>
    <row r="91" spans="2:28" ht="15.75" thickTop="1">
      <c r="B91" s="223" t="s">
        <v>403</v>
      </c>
      <c r="C91" s="226"/>
      <c r="D91" s="225">
        <v>5.55</v>
      </c>
      <c r="E91" s="20">
        <v>5.3999999999999995</v>
      </c>
      <c r="F91" s="226">
        <v>5.41</v>
      </c>
      <c r="G91" s="225">
        <v>5.6</v>
      </c>
      <c r="H91" s="20">
        <v>5.454545454545455</v>
      </c>
      <c r="I91" s="226">
        <v>5.5</v>
      </c>
      <c r="J91" s="225">
        <v>5.3</v>
      </c>
      <c r="K91" s="18">
        <v>5.1060606060606064</v>
      </c>
    </row>
    <row r="93" spans="2:28"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</row>
    <row r="94" spans="2:28" ht="15.75">
      <c r="B94" s="187" t="s">
        <v>178</v>
      </c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</row>
    <row r="95" spans="2:28" ht="15.75">
      <c r="B95" s="187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</row>
    <row r="96" spans="2:28" ht="15" customHeight="1">
      <c r="B96" s="228"/>
      <c r="C96" s="205">
        <v>2008</v>
      </c>
      <c r="D96" s="205"/>
      <c r="E96" s="349">
        <v>2011</v>
      </c>
      <c r="F96" s="349"/>
      <c r="G96" s="349">
        <v>2014</v>
      </c>
      <c r="H96" s="349"/>
      <c r="I96" s="171"/>
      <c r="J96" s="365"/>
      <c r="K96" s="365"/>
      <c r="L96" s="360"/>
      <c r="M96" s="360"/>
      <c r="N96" s="360"/>
      <c r="O96" s="360"/>
      <c r="P96" s="360"/>
      <c r="Q96" s="360"/>
      <c r="R96" s="360"/>
      <c r="S96" s="360"/>
      <c r="T96" s="171"/>
    </row>
    <row r="97" spans="2:20" ht="51.75" thickBot="1">
      <c r="B97" s="229"/>
      <c r="C97" s="230" t="s">
        <v>405</v>
      </c>
      <c r="D97" s="231" t="s">
        <v>6</v>
      </c>
      <c r="E97" s="230" t="s">
        <v>405</v>
      </c>
      <c r="F97" s="231" t="s">
        <v>6</v>
      </c>
      <c r="G97" s="230" t="s">
        <v>405</v>
      </c>
      <c r="H97" s="231" t="s">
        <v>6</v>
      </c>
      <c r="I97" s="171"/>
      <c r="J97" s="365"/>
      <c r="K97" s="365"/>
      <c r="L97" s="232"/>
      <c r="M97" s="232"/>
      <c r="N97" s="232"/>
      <c r="O97" s="232"/>
      <c r="P97" s="232"/>
      <c r="Q97" s="232"/>
      <c r="R97" s="232"/>
      <c r="S97" s="232"/>
      <c r="T97" s="171"/>
    </row>
    <row r="98" spans="2:20" ht="27" thickTop="1" thickBot="1">
      <c r="B98" s="230" t="s">
        <v>406</v>
      </c>
      <c r="C98" s="203">
        <v>0</v>
      </c>
      <c r="D98" s="203">
        <v>1</v>
      </c>
      <c r="E98" s="203">
        <v>0.5</v>
      </c>
      <c r="F98" s="203">
        <v>0.46153846153846156</v>
      </c>
      <c r="G98" s="10">
        <v>0.25</v>
      </c>
      <c r="H98" s="6">
        <v>0.38888888888888884</v>
      </c>
      <c r="I98" s="171"/>
      <c r="J98" s="233"/>
      <c r="K98" s="233"/>
      <c r="L98" s="233"/>
      <c r="M98" s="234"/>
      <c r="N98" s="233"/>
      <c r="O98" s="233"/>
      <c r="P98" s="233"/>
      <c r="Q98" s="233"/>
      <c r="R98" s="233"/>
      <c r="S98" s="233"/>
      <c r="T98" s="171"/>
    </row>
    <row r="99" spans="2:20" ht="27" thickTop="1" thickBot="1">
      <c r="B99" s="230" t="s">
        <v>407</v>
      </c>
      <c r="C99" s="203">
        <v>0</v>
      </c>
      <c r="D99" s="203">
        <v>0</v>
      </c>
      <c r="E99" s="203">
        <v>0.25</v>
      </c>
      <c r="F99" s="203">
        <v>0.30769230769230771</v>
      </c>
      <c r="G99" s="10">
        <v>0.125</v>
      </c>
      <c r="H99" s="6">
        <v>0.16666666666666669</v>
      </c>
      <c r="I99" s="171"/>
      <c r="J99" s="233"/>
      <c r="K99" s="233"/>
      <c r="L99" s="233"/>
      <c r="M99" s="234"/>
      <c r="N99" s="233"/>
      <c r="O99" s="233"/>
      <c r="P99" s="233"/>
      <c r="Q99" s="233"/>
      <c r="R99" s="233"/>
      <c r="S99" s="233"/>
      <c r="T99" s="171"/>
    </row>
    <row r="100" spans="2:20" ht="27" thickTop="1" thickBot="1">
      <c r="B100" s="230" t="s">
        <v>408</v>
      </c>
      <c r="C100" s="203">
        <v>0</v>
      </c>
      <c r="D100" s="203">
        <v>0</v>
      </c>
      <c r="E100" s="203">
        <v>0.25</v>
      </c>
      <c r="F100" s="203">
        <v>0.19230769230769232</v>
      </c>
      <c r="G100" s="10">
        <v>0.25</v>
      </c>
      <c r="H100" s="6">
        <v>0.16666666666666669</v>
      </c>
      <c r="I100" s="171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171"/>
    </row>
    <row r="101" spans="2:20" ht="26.25" thickTop="1">
      <c r="B101" s="231" t="s">
        <v>409</v>
      </c>
      <c r="C101" s="203">
        <v>0</v>
      </c>
      <c r="D101" s="203">
        <v>0</v>
      </c>
      <c r="E101" s="203">
        <v>0</v>
      </c>
      <c r="F101" s="203">
        <v>3.8461538461538464E-2</v>
      </c>
      <c r="G101" s="12">
        <v>0.375</v>
      </c>
      <c r="H101" s="8">
        <v>0.27777777777777779</v>
      </c>
      <c r="I101" s="171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171"/>
    </row>
    <row r="102" spans="2:20"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</row>
    <row r="103" spans="2:20" ht="15" customHeight="1">
      <c r="B103" s="187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</row>
    <row r="104" spans="2:20"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</row>
    <row r="105" spans="2:20" ht="15" customHeight="1"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</row>
    <row r="106" spans="2:20" ht="15.75">
      <c r="B106" s="187" t="s">
        <v>224</v>
      </c>
    </row>
    <row r="109" spans="2:20">
      <c r="B109" s="235"/>
      <c r="C109" s="361" t="s">
        <v>410</v>
      </c>
      <c r="D109" s="362"/>
      <c r="E109" s="362"/>
      <c r="F109" s="362"/>
      <c r="G109" s="362"/>
      <c r="H109" s="362"/>
      <c r="I109" s="362"/>
      <c r="J109" s="362"/>
      <c r="K109" s="362"/>
    </row>
    <row r="110" spans="2:20">
      <c r="B110" s="236"/>
      <c r="C110" s="363" t="s">
        <v>411</v>
      </c>
      <c r="D110" s="364"/>
      <c r="E110" s="364"/>
      <c r="F110" s="364"/>
      <c r="G110" s="364"/>
      <c r="H110" s="364"/>
      <c r="I110" s="364"/>
      <c r="J110" s="364"/>
      <c r="K110" s="364"/>
    </row>
    <row r="111" spans="2:20">
      <c r="B111" s="236"/>
      <c r="C111" s="205">
        <v>2008</v>
      </c>
      <c r="D111" s="205"/>
      <c r="E111" s="205"/>
      <c r="F111" s="349">
        <v>2011</v>
      </c>
      <c r="G111" s="349"/>
      <c r="H111" s="349"/>
      <c r="I111" s="349">
        <v>2014</v>
      </c>
      <c r="J111" s="349"/>
      <c r="K111" s="349"/>
    </row>
    <row r="112" spans="2:20" ht="25.5">
      <c r="B112" s="237"/>
      <c r="C112" s="205" t="s">
        <v>308</v>
      </c>
      <c r="D112" s="205" t="s">
        <v>309</v>
      </c>
      <c r="E112" s="205" t="s">
        <v>228</v>
      </c>
      <c r="F112" s="205" t="s">
        <v>308</v>
      </c>
      <c r="G112" s="205" t="s">
        <v>309</v>
      </c>
      <c r="H112" s="205" t="s">
        <v>228</v>
      </c>
      <c r="I112" s="205" t="s">
        <v>308</v>
      </c>
      <c r="J112" s="205" t="s">
        <v>309</v>
      </c>
      <c r="K112" s="205" t="s">
        <v>228</v>
      </c>
    </row>
    <row r="113" spans="2:12">
      <c r="B113" s="238" t="s">
        <v>404</v>
      </c>
      <c r="C113" s="203"/>
      <c r="D113" s="203"/>
      <c r="E113" s="203"/>
      <c r="F113" s="203">
        <v>0</v>
      </c>
      <c r="G113" s="203">
        <v>0</v>
      </c>
      <c r="H113" s="203">
        <v>0</v>
      </c>
      <c r="I113" s="10">
        <v>0.2</v>
      </c>
      <c r="J113" s="10">
        <v>0.26666666666666666</v>
      </c>
      <c r="K113" s="12">
        <v>0.26666666666666666</v>
      </c>
    </row>
    <row r="114" spans="2:12" ht="15.75" thickBot="1">
      <c r="B114" s="238" t="s">
        <v>405</v>
      </c>
      <c r="C114" s="203">
        <v>0</v>
      </c>
      <c r="D114" s="203">
        <v>0.13039999999999999</v>
      </c>
      <c r="E114" s="203">
        <v>4.3499999999999997E-2</v>
      </c>
      <c r="F114" s="203">
        <v>7.407407407407407E-2</v>
      </c>
      <c r="G114" s="203">
        <v>0.18518518518518517</v>
      </c>
      <c r="H114" s="203">
        <v>0.1111111111111111</v>
      </c>
      <c r="I114" s="10">
        <v>6.0606060606060608E-2</v>
      </c>
      <c r="J114" s="10">
        <v>0.24242424242424243</v>
      </c>
      <c r="K114" s="12">
        <v>6.0606060606060608E-2</v>
      </c>
    </row>
    <row r="115" spans="2:12" ht="15.75" thickTop="1">
      <c r="B115" s="238" t="s">
        <v>6</v>
      </c>
      <c r="C115" s="203">
        <v>7.6300000000000007E-2</v>
      </c>
      <c r="D115" s="203">
        <v>8.4000000000000005E-2</v>
      </c>
      <c r="E115" s="203">
        <v>2.29E-2</v>
      </c>
      <c r="F115" s="203">
        <v>6.9306930693069313E-2</v>
      </c>
      <c r="G115" s="203">
        <v>0.13861386138613863</v>
      </c>
      <c r="H115" s="203">
        <v>5.9405940594059403E-2</v>
      </c>
      <c r="I115" s="6">
        <v>8.6956521739130432E-2</v>
      </c>
      <c r="J115" s="6">
        <v>0.11956521739130435</v>
      </c>
      <c r="K115" s="8">
        <v>3.2608695652173912E-2</v>
      </c>
    </row>
    <row r="116" spans="2:12">
      <c r="C116" s="239"/>
      <c r="D116" s="239"/>
      <c r="E116" s="239"/>
    </row>
    <row r="118" spans="2:12">
      <c r="G118" s="371"/>
      <c r="H118" s="371"/>
      <c r="I118" s="371"/>
      <c r="J118" s="371"/>
      <c r="K118" s="371"/>
      <c r="L118" s="371"/>
    </row>
    <row r="119" spans="2:12">
      <c r="B119" s="237"/>
      <c r="C119" s="240">
        <v>2008</v>
      </c>
      <c r="D119" s="240">
        <v>2011</v>
      </c>
      <c r="E119" s="241">
        <v>2014</v>
      </c>
      <c r="G119" s="371"/>
      <c r="H119" s="372"/>
      <c r="I119" s="372"/>
      <c r="J119" s="372"/>
      <c r="K119" s="372"/>
      <c r="L119" s="372"/>
    </row>
    <row r="120" spans="2:12">
      <c r="B120" s="242" t="str">
        <f>[1]Taules!D18</f>
        <v>ENG. D'ORG. INDUSTRIAL</v>
      </c>
      <c r="C120" s="222">
        <f>SUM(C113:E113)</f>
        <v>0</v>
      </c>
      <c r="D120" s="222">
        <f>SUM(F113:H113)</f>
        <v>0</v>
      </c>
      <c r="E120" s="222">
        <f>SUM(I113:K113)</f>
        <v>0.73333333333333339</v>
      </c>
      <c r="G120" s="371"/>
      <c r="H120" s="372"/>
      <c r="I120" s="373"/>
      <c r="J120" s="372"/>
      <c r="K120" s="372"/>
      <c r="L120" s="372"/>
    </row>
    <row r="121" spans="2:12">
      <c r="B121" s="242"/>
      <c r="C121" s="222"/>
      <c r="D121" s="222"/>
      <c r="E121" s="222"/>
      <c r="G121" s="371"/>
      <c r="H121" s="372"/>
      <c r="I121" s="373"/>
      <c r="J121" s="211"/>
      <c r="K121" s="211"/>
      <c r="L121" s="211"/>
    </row>
    <row r="122" spans="2:12">
      <c r="B122" s="242" t="str">
        <f>[1]Taules!D19</f>
        <v>ENG. TÈCN. DE TOPOGRAFIA</v>
      </c>
      <c r="C122" s="222">
        <f>SUM(C114:E114)</f>
        <v>0.1739</v>
      </c>
      <c r="D122" s="222">
        <f>SUM(F114:H114)</f>
        <v>0.37037037037037035</v>
      </c>
      <c r="E122" s="222">
        <f>SUM(I114:K114)</f>
        <v>0.36363636363636365</v>
      </c>
      <c r="G122" s="213"/>
      <c r="H122" s="213"/>
      <c r="I122" s="243"/>
      <c r="J122" s="243"/>
      <c r="K122" s="243"/>
      <c r="L122" s="243"/>
    </row>
    <row r="123" spans="2:12">
      <c r="B123" s="242"/>
      <c r="C123" s="222"/>
      <c r="D123" s="222"/>
      <c r="E123" s="222"/>
      <c r="G123" s="213"/>
      <c r="H123" s="213"/>
      <c r="I123" s="243"/>
      <c r="J123" s="243"/>
      <c r="K123" s="243"/>
      <c r="L123" s="243"/>
    </row>
    <row r="124" spans="2:12">
      <c r="B124" s="242" t="str">
        <f>[1]Taules!D20</f>
        <v>ARQUITECTURA TÈCNICA</v>
      </c>
      <c r="C124" s="222">
        <f>SUM(C115:E115)</f>
        <v>0.1832</v>
      </c>
      <c r="D124" s="222">
        <f>SUM(F115:H115)</f>
        <v>0.26732673267326734</v>
      </c>
      <c r="E124" s="222">
        <f>SUM(I115:K115)</f>
        <v>0.2391304347826087</v>
      </c>
      <c r="G124" s="213"/>
      <c r="H124" s="213"/>
      <c r="I124" s="243"/>
      <c r="J124" s="243"/>
      <c r="K124" s="243"/>
      <c r="L124" s="243"/>
    </row>
    <row r="125" spans="2:12">
      <c r="G125" s="213"/>
      <c r="H125" s="213"/>
      <c r="I125" s="243"/>
      <c r="J125" s="243"/>
      <c r="K125" s="243"/>
      <c r="L125" s="243"/>
    </row>
    <row r="126" spans="2:12">
      <c r="G126" s="244"/>
      <c r="H126" s="214"/>
      <c r="I126" s="214"/>
      <c r="J126" s="216"/>
      <c r="K126" s="215"/>
      <c r="L126" s="216"/>
    </row>
    <row r="127" spans="2:12" ht="15" customHeight="1">
      <c r="G127" s="217"/>
      <c r="H127" s="218"/>
      <c r="I127" s="201"/>
      <c r="J127" s="201"/>
      <c r="K127" s="201"/>
      <c r="L127" s="201"/>
    </row>
  </sheetData>
  <mergeCells count="86">
    <mergeCell ref="C85:E85"/>
    <mergeCell ref="F85:H85"/>
    <mergeCell ref="I85:K85"/>
    <mergeCell ref="G118:G121"/>
    <mergeCell ref="H118:L118"/>
    <mergeCell ref="H119:L119"/>
    <mergeCell ref="H120:H121"/>
    <mergeCell ref="I120:I121"/>
    <mergeCell ref="J120:L120"/>
    <mergeCell ref="F111:H111"/>
    <mergeCell ref="I111:K111"/>
    <mergeCell ref="N96:O96"/>
    <mergeCell ref="P96:Q96"/>
    <mergeCell ref="R96:S96"/>
    <mergeCell ref="C109:K109"/>
    <mergeCell ref="C110:K110"/>
    <mergeCell ref="E96:F96"/>
    <mergeCell ref="G96:H96"/>
    <mergeCell ref="J96:J97"/>
    <mergeCell ref="K96:K97"/>
    <mergeCell ref="L96:M96"/>
    <mergeCell ref="V85:X85"/>
    <mergeCell ref="Y85:AA85"/>
    <mergeCell ref="J74:J75"/>
    <mergeCell ref="K74:K75"/>
    <mergeCell ref="M85:O85"/>
    <mergeCell ref="P85:R85"/>
    <mergeCell ref="S85:U85"/>
    <mergeCell ref="B74:B75"/>
    <mergeCell ref="D74:D75"/>
    <mergeCell ref="E74:E75"/>
    <mergeCell ref="G74:G75"/>
    <mergeCell ref="H74:H75"/>
    <mergeCell ref="C67:E67"/>
    <mergeCell ref="F67:H67"/>
    <mergeCell ref="I67:K67"/>
    <mergeCell ref="B72:B73"/>
    <mergeCell ref="D72:D73"/>
    <mergeCell ref="E72:E73"/>
    <mergeCell ref="G72:G73"/>
    <mergeCell ref="H72:H73"/>
    <mergeCell ref="J72:J73"/>
    <mergeCell ref="K72:K73"/>
    <mergeCell ref="C56:E56"/>
    <mergeCell ref="F56:H56"/>
    <mergeCell ref="I56:K56"/>
    <mergeCell ref="L56:N56"/>
    <mergeCell ref="O56:Q56"/>
    <mergeCell ref="I46:O46"/>
    <mergeCell ref="B47:B48"/>
    <mergeCell ref="C47:D47"/>
    <mergeCell ref="E47:F47"/>
    <mergeCell ref="G47:H47"/>
    <mergeCell ref="I47:I48"/>
    <mergeCell ref="J47:K47"/>
    <mergeCell ref="L47:M47"/>
    <mergeCell ref="N47:O47"/>
    <mergeCell ref="B46:H46"/>
    <mergeCell ref="B40:H40"/>
    <mergeCell ref="B41:B42"/>
    <mergeCell ref="C41:D41"/>
    <mergeCell ref="E41:F41"/>
    <mergeCell ref="G41:H41"/>
    <mergeCell ref="F33:G33"/>
    <mergeCell ref="I33:J33"/>
    <mergeCell ref="F34:G34"/>
    <mergeCell ref="I34:J34"/>
    <mergeCell ref="F31:G31"/>
    <mergeCell ref="I31:J31"/>
    <mergeCell ref="F32:G32"/>
    <mergeCell ref="I32:J32"/>
    <mergeCell ref="F29:G29"/>
    <mergeCell ref="I29:J29"/>
    <mergeCell ref="F30:G30"/>
    <mergeCell ref="I30:J30"/>
    <mergeCell ref="B27:B28"/>
    <mergeCell ref="F27:H27"/>
    <mergeCell ref="I27:K27"/>
    <mergeCell ref="F28:G28"/>
    <mergeCell ref="I28:J28"/>
    <mergeCell ref="B1:N1"/>
    <mergeCell ref="M12:N12"/>
    <mergeCell ref="O12:P12"/>
    <mergeCell ref="Q12:R12"/>
    <mergeCell ref="C15:E15"/>
    <mergeCell ref="F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 </vt:lpstr>
      <vt:lpstr>Taules</vt:lpstr>
      <vt:lpstr>Gràfics</vt:lpstr>
      <vt:lpstr>Comparativa</vt:lpstr>
      <vt:lpstr>Taules comparativa</vt:lpstr>
      <vt:lpstr>'Resum '!Àrea_d'impressió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2015-08-26T07:58:00Z</dcterms:modified>
</cp:coreProperties>
</file>