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0.xml" ContentType="application/vnd.openxmlformats-officedocument.drawing+xml"/>
  <Override PartName="/xl/charts/chart40.xml" ContentType="application/vnd.openxmlformats-officedocument.drawingml.chart+xml"/>
  <Override PartName="/xl/theme/themeOverride2.xml" ContentType="application/vnd.openxmlformats-officedocument.themeOverride+xml"/>
  <Override PartName="/xl/charts/chart41.xml" ContentType="application/vnd.openxmlformats-officedocument.drawingml.chart+xml"/>
  <Override PartName="/xl/theme/themeOverride3.xml" ContentType="application/vnd.openxmlformats-officedocument.themeOverride+xml"/>
  <Override PartName="/xl/charts/chart42.xml" ContentType="application/vnd.openxmlformats-officedocument.drawingml.chart+xml"/>
  <Override PartName="/xl/theme/themeOverride4.xml" ContentType="application/vnd.openxmlformats-officedocument.themeOverride+xml"/>
  <Override PartName="/xl/charts/chart43.xml" ContentType="application/vnd.openxmlformats-officedocument.drawingml.chart+xml"/>
  <Override PartName="/xl/theme/themeOverride5.xml" ContentType="application/vnd.openxmlformats-officedocument.themeOverride+xml"/>
  <Override PartName="/xl/charts/chart44.xml" ContentType="application/vnd.openxmlformats-officedocument.drawingml.chart+xml"/>
  <Override PartName="/xl/theme/themeOverride6.xml" ContentType="application/vnd.openxmlformats-officedocument.themeOverride+xml"/>
  <Override PartName="/xl/charts/chart45.xml" ContentType="application/vnd.openxmlformats-officedocument.drawingml.chart+xml"/>
  <Override PartName="/xl/theme/themeOverride7.xml" ContentType="application/vnd.openxmlformats-officedocument.themeOverride+xml"/>
  <Override PartName="/xl/charts/chart46.xml" ContentType="application/vnd.openxmlformats-officedocument.drawingml.chart+xml"/>
  <Override PartName="/xl/theme/themeOverride8.xml" ContentType="application/vnd.openxmlformats-officedocument.themeOverride+xml"/>
  <Override PartName="/xl/charts/chart4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Fitxa tècnica" sheetId="2" r:id="rId1"/>
    <sheet name="Index" sheetId="4" r:id="rId2"/>
    <sheet name="Resum " sheetId="8" r:id="rId3"/>
    <sheet name="Taules" sheetId="1" r:id="rId4"/>
    <sheet name="Gràfics" sheetId="3" r:id="rId5"/>
    <sheet name="Comparativa" sheetId="6" r:id="rId6"/>
    <sheet name="Taules comparativa" sheetId="7" state="hidden" r:id="rId7"/>
  </sheets>
  <externalReferences>
    <externalReference r:id="rId8"/>
  </externalReferences>
  <definedNames>
    <definedName name="_xlnm.Print_Area" localSheetId="5">Comparativa!#REF!</definedName>
    <definedName name="_xlnm.Print_Area" localSheetId="2">'Resum '!$A$1:$S$59</definedName>
  </definedNames>
  <calcPr calcId="145621"/>
</workbook>
</file>

<file path=xl/calcChain.xml><?xml version="1.0" encoding="utf-8"?>
<calcChain xmlns="http://schemas.openxmlformats.org/spreadsheetml/2006/main">
  <c r="AK22" i="8" l="1"/>
  <c r="K127" i="7" l="1"/>
  <c r="J127" i="7"/>
  <c r="I127" i="7"/>
  <c r="H127" i="7"/>
  <c r="G127" i="7"/>
  <c r="F127" i="7"/>
  <c r="E127" i="7"/>
  <c r="D127" i="7"/>
  <c r="C127" i="7"/>
  <c r="L75" i="7"/>
  <c r="K75" i="7"/>
  <c r="J75" i="7"/>
  <c r="P67" i="7"/>
  <c r="O67" i="7"/>
  <c r="N67" i="7"/>
  <c r="M67" i="7"/>
  <c r="L67" i="7"/>
  <c r="K67" i="7"/>
  <c r="O557" i="3" l="1"/>
  <c r="N557" i="3"/>
  <c r="M74" i="1" l="1"/>
  <c r="K74" i="1"/>
  <c r="E74" i="1"/>
  <c r="I74" i="1"/>
  <c r="G13" i="1" l="1"/>
  <c r="G12" i="1"/>
  <c r="E32" i="2" l="1"/>
  <c r="G32" i="2" s="1"/>
  <c r="D32" i="2"/>
  <c r="G31" i="2"/>
  <c r="F31" i="2"/>
  <c r="F32" i="2" l="1"/>
</calcChain>
</file>

<file path=xl/sharedStrings.xml><?xml version="1.0" encoding="utf-8"?>
<sst xmlns="http://schemas.openxmlformats.org/spreadsheetml/2006/main" count="1523" uniqueCount="481">
  <si>
    <t>POBLACIÓ, MOSTRA I GÈNERE</t>
  </si>
  <si>
    <t>Gènere</t>
  </si>
  <si>
    <t>Dona</t>
  </si>
  <si>
    <t>Home</t>
  </si>
  <si>
    <t>Respostes</t>
  </si>
  <si>
    <t>%</t>
  </si>
  <si>
    <t>ARQUITECTURA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</si>
  <si>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</si>
  <si>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</si>
  <si>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</si>
  <si>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</si>
  <si>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</si>
  <si>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</si>
  <si>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</si>
  <si>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</si>
  <si>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</si>
  <si>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</si>
  <si>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</si>
  <si>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</si>
  <si>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</si>
  <si>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</si>
  <si>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</si>
  <si>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</si>
  <si>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</si>
  <si>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</si>
  <si>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</si>
  <si>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</si>
  <si>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</si>
  <si>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</si>
  <si>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</si>
  <si>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</si>
  <si>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VIA D'ACCÈS</t>
  </si>
  <si>
    <t>Via d’accés a la primera feina</t>
  </si>
  <si>
    <t>Contactes (personals, familiars) ...</t>
  </si>
  <si>
    <t>Anuncis de premsa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</si>
  <si>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</si>
  <si>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</si>
  <si>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</si>
  <si>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</si>
  <si>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Pràctiques d'estudis</t>
  </si>
  <si>
    <t>Serveis d'universitats</t>
  </si>
  <si>
    <t>ETT</t>
  </si>
  <si>
    <t>Empreses de selecció</t>
  </si>
  <si>
    <t>Internet</t>
  </si>
  <si>
    <t>Altres</t>
  </si>
  <si>
    <t>ANY D'INICI DE LA FEINA ACTUAL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</si>
  <si>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</si>
  <si>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</si>
  <si>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</si>
  <si>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</si>
  <si>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</si>
  <si>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Les funcions són les pròpies del nivell de titulació exigit?</t>
  </si>
  <si>
    <t>Les funcions requereixen formació universitària?</t>
  </si>
  <si>
    <t>TIPUS DE CONTRACTE</t>
  </si>
  <si>
    <t>Tipus de contracte</t>
  </si>
  <si>
    <t>Fix</t>
  </si>
  <si>
    <t>Autònom</t>
  </si>
  <si>
    <t>Temporal</t>
  </si>
  <si>
    <t>Becaris</t>
  </si>
  <si>
    <t>No contracte</t>
  </si>
  <si>
    <t>AUTÒNOM</t>
  </si>
  <si>
    <t>Tipus autònom</t>
  </si>
  <si>
    <t>Compte propi</t>
  </si>
  <si>
    <t>Compte d'altre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</si>
  <si>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</si>
  <si>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</si>
  <si>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</si>
  <si>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</si>
  <si>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</si>
  <si>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</si>
  <si>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</si>
  <si>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</si>
  <si>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</si>
  <si>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</si>
  <si>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</si>
  <si>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</si>
  <si>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</si>
  <si>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</si>
  <si>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</si>
  <si>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</si>
  <si>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</si>
  <si>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</si>
  <si>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</si>
  <si>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</si>
  <si>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</si>
  <si>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</si>
  <si>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</si>
  <si>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</si>
  <si>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</si>
  <si>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</si>
  <si>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</si>
  <si>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</si>
  <si>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</si>
  <si>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</si>
  <si>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</si>
  <si>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</si>
  <si>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</si>
  <si>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</si>
  <si>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</si>
  <si>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</si>
  <si>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</si>
  <si>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</si>
  <si>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</si>
  <si>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</si>
  <si>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</si>
  <si>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</si>
  <si>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</si>
  <si>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</si>
  <si>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</si>
  <si>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</si>
  <si>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No</t>
  </si>
  <si>
    <t xml:space="preserve"> Sí</t>
  </si>
  <si>
    <t>BRANCA D'ACTIVITAT</t>
  </si>
  <si>
    <t>Branca d’activitat econòmica de l’empresa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</si>
  <si>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</si>
  <si>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</si>
  <si>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</si>
  <si>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</si>
  <si>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Extracció i transformació de minerals</t>
  </si>
  <si>
    <t>Indústries químiques</t>
  </si>
  <si>
    <t>Indústries farmacèutiques i cosmètiques</t>
  </si>
  <si>
    <t>Metal·lúrgia, material elèctric i de precisió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</si>
  <si>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</si>
  <si>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</si>
  <si>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</si>
  <si>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</si>
  <si>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</si>
  <si>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</si>
  <si>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</si>
  <si>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</si>
  <si>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</si>
  <si>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</si>
  <si>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</si>
  <si>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</si>
  <si>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</si>
  <si>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</si>
  <si>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</si>
  <si>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</si>
  <si>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</si>
  <si>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</si>
  <si>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</si>
  <si>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</si>
  <si>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</si>
  <si>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</si>
  <si>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</si>
  <si>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</si>
  <si>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</si>
  <si>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</si>
  <si>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Desv.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</si>
  <si>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</si>
  <si>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</si>
  <si>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</si>
  <si>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</si>
  <si>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</si>
  <si>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</si>
  <si>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</si>
  <si>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</si>
  <si>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</si>
  <si>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</si>
  <si>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ACADÈMIQUES</t>
  </si>
  <si>
    <t>Formació teòrica</t>
  </si>
  <si>
    <t>Formació pràctica</t>
  </si>
  <si>
    <t>INSTRUMENTALS</t>
  </si>
  <si>
    <t>Informàtica</t>
  </si>
  <si>
    <t>Idiomes</t>
  </si>
  <si>
    <t>Habilitats de documentació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</si>
  <si>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</si>
  <si>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</si>
  <si>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</si>
  <si>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</si>
  <si>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</si>
  <si>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</si>
  <si>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Solució de problemes</t>
  </si>
  <si>
    <t>COGNITIVES</t>
  </si>
  <si>
    <t>Presa de decisions</t>
  </si>
  <si>
    <t>Creativitat</t>
  </si>
  <si>
    <t>Pensament crític</t>
  </si>
  <si>
    <t>GRADUATS NO OCUPATS</t>
  </si>
  <si>
    <t>Aturats Sí/No</t>
  </si>
  <si>
    <t>Inactiu Sí/No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</si>
  <si>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</si>
  <si>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</si>
  <si>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</si>
  <si>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</si>
  <si>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</si>
  <si>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</si>
  <si>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</si>
  <si>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</si>
  <si>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De 4 a 5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</si>
  <si>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</si>
  <si>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</si>
  <si>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</si>
  <si>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</si>
  <si>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</si>
  <si>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</si>
  <si>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</si>
  <si>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</si>
  <si>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</si>
  <si>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</si>
  <si>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</si>
  <si>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</si>
  <si>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</si>
  <si>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</si>
  <si>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</si>
  <si>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</si>
  <si>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</si>
  <si>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</si>
  <si>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</si>
  <si>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</si>
  <si>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</si>
  <si>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</si>
  <si>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>MOTIUS PER NO CERCAR FEINA</t>
  </si>
  <si>
    <t>Motius de no recerca de feina</t>
  </si>
  <si>
    <t>Continuar estudis/oposicions</t>
  </si>
  <si>
    <t>Maternitat/llar</t>
  </si>
  <si>
    <t>SATISFACCIÓ CARRERA/UNIVERSITAT</t>
  </si>
  <si>
    <t>Repetiries la carrera?</t>
  </si>
  <si>
    <t>Repetiries la universitat?</t>
  </si>
  <si>
    <t>FORMACIÓ CONTINUADA</t>
  </si>
  <si>
    <t>Continuació dels estudis</t>
  </si>
  <si>
    <t>Mateixa universitat</t>
  </si>
  <si>
    <t>Sí, cursos especialitzats</t>
  </si>
  <si>
    <t>Sí, una llicenciatura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</si>
  <si>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</si>
  <si>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</si>
  <si>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</si>
  <si>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</si>
  <si>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</si>
  <si>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</si>
  <si>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</si>
  <si>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</si>
  <si>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</si>
  <si>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</si>
  <si>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</si>
  <si>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</si>
  <si>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</si>
  <si>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</si>
  <si>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MÉS ELEVATS QUE ELS PARES</t>
  </si>
  <si>
    <t>ESCOLA TÈCNICA SUPERIOR D'ARQUITECTURA DE BARCELONA</t>
  </si>
  <si>
    <t>FITXA TÈCNICA</t>
  </si>
  <si>
    <t>EDICIÓ 2014</t>
  </si>
  <si>
    <t>Població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</si>
  <si>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</si>
  <si>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</si>
  <si>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</si>
  <si>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</si>
  <si>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</si>
  <si>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</si>
  <si>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</si>
  <si>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>L’estudi s’ha dut a terme entre el 15 de gener i el 28 de març de 2014.</t>
  </si>
  <si>
    <t xml:space="preserve">Nom del Centre:  </t>
  </si>
  <si>
    <t xml:space="preserve">Titulacions: </t>
  </si>
  <si>
    <t>Arquitectura</t>
  </si>
  <si>
    <t>CARACTERÍSTIQUES TÈCNIQUES</t>
  </si>
  <si>
    <t>Mostra</t>
  </si>
  <si>
    <t>% Resp.</t>
  </si>
  <si>
    <t>Err.Mostral</t>
  </si>
  <si>
    <t>TOTAL ETSAB</t>
  </si>
  <si>
    <t>Persones titulades de la promoció del 2009 (curs 2009-2010)</t>
  </si>
  <si>
    <t>1. PERFIL ENSENYAMENT</t>
  </si>
  <si>
    <t>TITULATS ANY ACADÈMIC 2009-2010</t>
  </si>
  <si>
    <t>2. OCUPATS</t>
  </si>
  <si>
    <t xml:space="preserve">2.1 DADES DE LA PRIMERA INSERCIÓ </t>
  </si>
  <si>
    <t xml:space="preserve">2.2 SITUACIÓ LABORAL </t>
  </si>
  <si>
    <t>2.3 FACTORS DE CONTRACTACIÓ</t>
  </si>
  <si>
    <t>2.4 SATISFACCIÓ AMB LA FEINA ACTUAL</t>
  </si>
  <si>
    <t>2.5 NIVELL I ADEQUACIÓ DE LES COMPETÈNCIES</t>
  </si>
  <si>
    <t>3. GRADUATS NO OCUPATS*</t>
  </si>
  <si>
    <t>3.1 ATURATS</t>
  </si>
  <si>
    <t>* (Nota: inclou graduats que no treballen actualment, però busquen feina i els que no han treballat mai)</t>
  </si>
  <si>
    <t>3.2 INACTIUS</t>
  </si>
  <si>
    <t>4. SATISFACCIÓ, FORMACIÓ CONTINUADA I MOBILITAT</t>
  </si>
  <si>
    <t>5. RENDIMENT ACADÈMIC I ESTATUS SOCIOECONÒMIC</t>
  </si>
  <si>
    <t>Any actual</t>
  </si>
  <si>
    <t>Fa 1 any</t>
  </si>
  <si>
    <t>Fa 2 anys</t>
  </si>
  <si>
    <t>Fa 3 anys</t>
  </si>
  <si>
    <t>Fa més de 3 anys</t>
  </si>
  <si>
    <t xml:space="preserve">Any d’inici de la feina actual </t>
  </si>
  <si>
    <t>POBLACIÓ I MOSTRA</t>
  </si>
  <si>
    <t>GÈNERE</t>
  </si>
  <si>
    <t>LA FEINA ACTUAL ES LA PRIMERA</t>
  </si>
  <si>
    <t>TEMPS DEDICAT A TROBAR LA PRIMERA FEINA</t>
  </si>
  <si>
    <t>ANY INICI DE LA FEINA ACTUAL</t>
  </si>
  <si>
    <t>JORNADA LABORAL: TEMPS COMPLET</t>
  </si>
  <si>
    <t>ÀMBIT DE L'EMPRESA</t>
  </si>
  <si>
    <t>UBICACIÓ DE LA FEINA</t>
  </si>
  <si>
    <t>GUANYS ANUALS BRUTS</t>
  </si>
  <si>
    <t>Aturats</t>
  </si>
  <si>
    <t>Inactius</t>
  </si>
  <si>
    <t>TEMPS DE RECERCA DE FEINA (ATURATS)</t>
  </si>
  <si>
    <t>NÚMERO DE FEINES REBUTJADES</t>
  </si>
  <si>
    <t>SATISFACCIÓ AMB UPC/TITULACIÓ</t>
  </si>
  <si>
    <t>Repetirien la carrera</t>
  </si>
  <si>
    <t>Repetirien la universitat</t>
  </si>
  <si>
    <t>CONTINUACIÓ AMB ELS ESTUDIS</t>
  </si>
  <si>
    <t>NOTA DE L' EXPEDIENT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</si>
  <si>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</si>
  <si>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</si>
  <si>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</si>
  <si>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</si>
  <si>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</si>
  <si>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</si>
  <si>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NIVELL D'ESTUDIS SUPERIORS ALS PARES</t>
  </si>
  <si>
    <t>Requisits desglosat</t>
  </si>
  <si>
    <t>Funcions pròpies</t>
  </si>
  <si>
    <t>Funcions no pròpies</t>
  </si>
  <si>
    <t>Nota: Recull les respostes dels titulats amb contracte temporal</t>
  </si>
  <si>
    <t>NIVELL I ADEQUACIÓ A LES COMPETÈNCIES</t>
  </si>
  <si>
    <t>Documentació</t>
  </si>
  <si>
    <t>Solució de prombles</t>
  </si>
  <si>
    <t>2.3 FACTORS DE CONTRACTACIÓ (MITJANA)</t>
  </si>
  <si>
    <t>2.4 SATISFACCIÓ AMB LA FEINA ACTUAL (MITJANA)</t>
  </si>
  <si>
    <t>4. FORMACIÓ CONTINUADA I MOBILITAT</t>
  </si>
  <si>
    <t>Cursos espec.</t>
  </si>
  <si>
    <t>Si</t>
  </si>
  <si>
    <t>Llicenciatura</t>
  </si>
  <si>
    <t>Postgrau/màster</t>
  </si>
  <si>
    <t>Doctorat</t>
  </si>
  <si>
    <t>Borses de treball institucionals</t>
  </si>
  <si>
    <t>Durant els estudis</t>
  </si>
  <si>
    <t>Laboralment</t>
  </si>
  <si>
    <t>ÍNDEX</t>
  </si>
  <si>
    <t xml:space="preserve">        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</si>
  <si>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</si>
  <si>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</si>
  <si>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</si>
  <si>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</si>
  <si>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</si>
  <si>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</si>
  <si>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</si>
  <si>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</si>
  <si>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</si>
  <si>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</si>
  <si>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</si>
  <si>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</si>
  <si>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</si>
  <si>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</si>
  <si>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</si>
  <si>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</si>
  <si>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</si>
  <si>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</si>
  <si>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</si>
  <si>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</si>
  <si>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</si>
  <si>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</si>
  <si>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</si>
  <si>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</si>
  <si>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</si>
  <si>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</si>
  <si>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</si>
  <si>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</si>
  <si>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</si>
  <si>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</si>
  <si>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- Dificultats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</si>
  <si>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</si>
  <si>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</si>
  <si>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</si>
  <si>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</si>
  <si>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</si>
  <si>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</si>
  <si>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- Població, mostra i gènere</t>
  </si>
  <si>
    <t>EVOLUCIÓ DE L' ESTATUS D'INSERCIÓ</t>
  </si>
  <si>
    <t xml:space="preserve">EVOLUCIÓ DE TEMPS D'INSERCIÓ A LA PRIMERA FEINA </t>
  </si>
  <si>
    <t xml:space="preserve">REQUISITS PER A LA FEINA ACTUAL </t>
  </si>
  <si>
    <t>Nota: Sou brut anual</t>
  </si>
  <si>
    <t xml:space="preserve">         </t>
  </si>
  <si>
    <t xml:space="preserve">TEMPS DE RECERCA DE FEINA (només pels aturats) </t>
  </si>
  <si>
    <t>* En l'edició de 2008 no hi havia cap titulat en situació d'atur</t>
  </si>
  <si>
    <t>TITULATS ANY ACADÈMIC 2006-2007</t>
  </si>
  <si>
    <t>TAULES COMPARATIVES</t>
  </si>
  <si>
    <t>SI      1998</t>
  </si>
  <si>
    <t>No ha treballat mai</t>
  </si>
  <si>
    <t>Aturat</t>
  </si>
  <si>
    <t>Ocupat</t>
  </si>
  <si>
    <t>Més
d'un any</t>
  </si>
  <si>
    <t>De 6 a 12
mesos</t>
  </si>
  <si>
    <t>De 3 a 6
mesos</t>
  </si>
  <si>
    <t>D'un a 3 mesos</t>
  </si>
  <si>
    <t>Menys
d'un mes</t>
  </si>
  <si>
    <t>Abans
d'acabar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</si>
  <si>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</si>
  <si>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</si>
  <si>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</si>
  <si>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</si>
  <si>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</si>
  <si>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</si>
  <si>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NO    1998</t>
  </si>
  <si>
    <t>FIX</t>
  </si>
  <si>
    <t>TEMPORAL</t>
  </si>
  <si>
    <t>BECARI</t>
  </si>
  <si>
    <t>SENSE COTNRACTE</t>
  </si>
  <si>
    <t>SENSE CONTRACTE</t>
  </si>
  <si>
    <t>REQUISITS PER A LA FEINA</t>
  </si>
  <si>
    <t>NS/NC</t>
  </si>
  <si>
    <t>Menys 
9.000 €</t>
  </si>
  <si>
    <t>9.000 €
12.000 €</t>
  </si>
  <si>
    <t>12.000 €
15.000 €</t>
  </si>
  <si>
    <t>15.000 €
18.000 €</t>
  </si>
  <si>
    <t>Més de 30.000 €</t>
  </si>
  <si>
    <t>18.000 €
24.000 €</t>
  </si>
  <si>
    <t>24.000 €
30.000 €</t>
  </si>
  <si>
    <t>30.000 €
40.000 €</t>
  </si>
  <si>
    <t>Més de 
40.000 €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</si>
  <si>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</si>
  <si>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</si>
  <si>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</si>
  <si>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</si>
  <si>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</si>
  <si>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Menys de 
6 mesos</t>
  </si>
  <si>
    <t>Entre 6 mesos
i 1 any</t>
  </si>
  <si>
    <t>Entre 1 any
i 2 anys</t>
  </si>
  <si>
    <t>Més de
2 anys</t>
  </si>
  <si>
    <t>MOBILITAT (%)</t>
  </si>
  <si>
    <t>Sí has tingut una experiència de mobilitat, de quin tipus ha estat?</t>
  </si>
  <si>
    <t>TAULA PER RESUM</t>
  </si>
  <si>
    <t>(Molt baix 1 - 7 Molt alt)</t>
  </si>
  <si>
    <t xml:space="preserve"> </t>
  </si>
  <si>
    <t xml:space="preserve">Documentació </t>
  </si>
  <si>
    <t>Diferencia</t>
  </si>
  <si>
    <t>Nivell obtingut</t>
  </si>
  <si>
    <t>Utilitat per a la feina</t>
  </si>
  <si>
    <t>Comparativa de l'evolució de titulats (Edició 2008/2011/2014)</t>
  </si>
  <si>
    <t xml:space="preserve">        Enllaç a la comparativa (tots els anys)</t>
  </si>
  <si>
    <t xml:space="preserve">        Enllaç a les taules (edició 2014)</t>
  </si>
  <si>
    <t xml:space="preserve">        Enllaç als gràfics (edició 2014) </t>
  </si>
  <si>
    <t>Escola Tècnica Superior d'Arquitectura de Barcelona</t>
  </si>
  <si>
    <t>PRINCIPALS INDICADORS</t>
  </si>
  <si>
    <t/>
  </si>
  <si>
    <t>Nom de la titulació</t>
  </si>
  <si>
    <t>REQUISITS PER LA FEINA</t>
  </si>
  <si>
    <t>No aplica</t>
  </si>
  <si>
    <t>Ns/Nc</t>
  </si>
  <si>
    <t>Sí (funcions pròpies)</t>
  </si>
  <si>
    <t>% del N total de subtabla</t>
  </si>
  <si>
    <t>Recuento</t>
  </si>
  <si>
    <t>% del N de fila</t>
  </si>
  <si>
    <t>empleab8_rec</t>
  </si>
  <si>
    <t>Media</t>
  </si>
  <si>
    <t>SATISFACCIÓ</t>
  </si>
  <si>
    <t>Nivell Formació teòrica</t>
  </si>
  <si>
    <t>Utilitat Formació teòrica</t>
  </si>
  <si>
    <t>Nivell Formació pràctica</t>
  </si>
  <si>
    <t>Utilitat Formació pràctica</t>
  </si>
  <si>
    <t>Desv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</si>
  <si>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</si>
  <si>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</si>
  <si>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</si>
  <si>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</si>
  <si>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</si>
  <si>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</si>
  <si>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</si>
  <si>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</si>
  <si>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</si>
  <si>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</si>
  <si>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</si>
  <si>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</si>
  <si>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</si>
  <si>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</si>
  <si>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</si>
  <si>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</si>
  <si>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</si>
  <si>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</si>
  <si>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</si>
  <si>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</si>
  <si>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</si>
  <si>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</si>
  <si>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</si>
  <si>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</si>
  <si>
    <t xml:space="preserve">* Només contesten els graduats que treballen actualment o que han treballat </t>
  </si>
  <si>
    <t>Només contesten els autònoms</t>
  </si>
  <si>
    <t>No contesten els becaris</t>
  </si>
  <si>
    <t xml:space="preserve">No contesten els becaris, els sense contracte i els autònoms per compte propi.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</si>
  <si>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</si>
  <si>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</si>
  <si>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</si>
  <si>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</si>
  <si>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</si>
  <si>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>Inactiu</t>
  </si>
  <si>
    <t>Jornada de treball a temps complet</t>
  </si>
  <si>
    <t>VIA D'ACCÉS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</si>
</sst>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##0"/>
    <numFmt numFmtId="165" formatCode="###0.0%"/>
    <numFmt numFmtId="166" formatCode="0.0%"/>
    <numFmt numFmtId="167" formatCode="####.00"/>
    <numFmt numFmtId="168" formatCode="###0.00"/>
    <numFmt numFmtId="169" formatCode="#,###.00"/>
  </numFmts>
  <fonts count="78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u/>
      <sz val="2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2"/>
      <color theme="3"/>
      <name val="Calibri"/>
      <family val="2"/>
      <scheme val="minor"/>
    </font>
    <font>
      <u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ourier New"/>
      <family val="2"/>
    </font>
    <font>
      <b/>
      <u/>
      <sz val="16"/>
      <color theme="3"/>
      <name val="Calibri"/>
      <family val="2"/>
      <scheme val="minor"/>
    </font>
    <font>
      <sz val="9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b/>
      <sz val="9"/>
      <color theme="0"/>
      <name val="Arial Bold"/>
      <family val="2"/>
    </font>
    <font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name val="Calibri"/>
      <family val="2"/>
      <scheme val="minor"/>
    </font>
    <font>
      <sz val="8"/>
      <color indexed="8"/>
      <name val="Arial"/>
      <family val="2"/>
    </font>
    <font>
      <b/>
      <sz val="9"/>
      <color theme="0"/>
      <name val="Arial Bold"/>
    </font>
    <font>
      <b/>
      <sz val="10"/>
      <name val="Calibri"/>
      <family val="2"/>
      <scheme val="minor"/>
    </font>
    <font>
      <sz val="12"/>
      <color theme="0"/>
      <name val="Arial"/>
      <family val="2"/>
    </font>
    <font>
      <sz val="9"/>
      <name val="Arial"/>
      <family val="2"/>
    </font>
    <font>
      <b/>
      <sz val="9"/>
      <name val="Arial Bold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Webdings"/>
      <family val="1"/>
      <charset val="2"/>
    </font>
    <font>
      <b/>
      <sz val="11"/>
      <color rgb="FF0070C0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6"/>
      <color theme="10"/>
      <name val="Calibri"/>
      <family val="2"/>
    </font>
    <font>
      <b/>
      <sz val="14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8"/>
      <color indexed="62"/>
      <name val="Arial"/>
      <family val="2"/>
    </font>
    <font>
      <b/>
      <sz val="9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33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ck">
        <color rgb="FF000000"/>
      </top>
      <bottom style="thin">
        <color indexed="8"/>
      </bottom>
      <diagonal/>
    </border>
    <border>
      <left/>
      <right/>
      <top style="thick">
        <color rgb="FF000000"/>
      </top>
      <bottom style="thin">
        <color indexed="8"/>
      </bottom>
      <diagonal/>
    </border>
    <border>
      <left/>
      <right style="thin">
        <color indexed="8"/>
      </right>
      <top style="thick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rgb="FF00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rgb="FF000000"/>
      </top>
      <bottom style="thin">
        <color indexed="8"/>
      </bottom>
      <diagonal/>
    </border>
    <border>
      <left/>
      <right style="medium">
        <color indexed="64"/>
      </right>
      <top style="thick">
        <color rgb="FF00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rgb="FF000000"/>
      </left>
      <right/>
      <top style="thick">
        <color rgb="FF000000"/>
      </top>
      <bottom style="thin">
        <color indexed="8"/>
      </bottom>
      <diagonal/>
    </border>
    <border>
      <left style="thin">
        <color indexed="8"/>
      </left>
      <right/>
      <top style="thick">
        <color rgb="FF000000"/>
      </top>
      <bottom style="thin">
        <color indexed="8"/>
      </bottom>
      <diagonal/>
    </border>
    <border>
      <left/>
      <right style="thick">
        <color rgb="FF000000"/>
      </right>
      <top style="thick">
        <color rgb="FF000000"/>
      </top>
      <bottom style="thin">
        <color indexed="8"/>
      </bottom>
      <diagonal/>
    </border>
    <border>
      <left style="thick">
        <color rgb="FF00000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rgb="FF000000"/>
      </right>
      <top style="thin">
        <color indexed="8"/>
      </top>
      <bottom/>
      <diagonal/>
    </border>
  </borders>
  <cellStyleXfs count="5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3" borderId="22" applyNumberFormat="0" applyAlignment="0" applyProtection="0"/>
    <xf numFmtId="0" fontId="10" fillId="4" borderId="0" applyNumberFormat="0" applyBorder="0" applyAlignment="0" applyProtection="0"/>
    <xf numFmtId="0" fontId="4" fillId="2" borderId="1"/>
    <xf numFmtId="0" fontId="32" fillId="2" borderId="1"/>
    <xf numFmtId="0" fontId="32" fillId="2" borderId="1"/>
    <xf numFmtId="0" fontId="10" fillId="4" borderId="1" applyNumberFormat="0" applyBorder="0" applyAlignment="0" applyProtection="0"/>
    <xf numFmtId="0" fontId="4" fillId="2" borderId="1"/>
    <xf numFmtId="0" fontId="6" fillId="2" borderId="21" applyNumberFormat="0" applyFill="0" applyAlignment="0" applyProtection="0"/>
    <xf numFmtId="0" fontId="5" fillId="2" borderId="20" applyNumberFormat="0" applyFill="0" applyAlignment="0" applyProtection="0"/>
    <xf numFmtId="0" fontId="6" fillId="2" borderId="1" applyNumberFormat="0" applyFill="0" applyBorder="0" applyAlignment="0" applyProtection="0"/>
    <xf numFmtId="44" fontId="32" fillId="2" borderId="1" applyFont="0" applyFill="0" applyBorder="0" applyAlignment="0" applyProtection="0"/>
    <xf numFmtId="0" fontId="66" fillId="2" borderId="1" applyNumberFormat="0" applyFill="0" applyBorder="0" applyAlignment="0" applyProtection="0">
      <alignment vertical="top"/>
      <protection locked="0"/>
    </xf>
    <xf numFmtId="9" fontId="4" fillId="2" borderId="1" applyFont="0" applyFill="0" applyBorder="0" applyAlignment="0" applyProtection="0"/>
    <xf numFmtId="0" fontId="4" fillId="11" borderId="1" applyNumberFormat="0" applyBorder="0" applyAlignment="0" applyProtection="0"/>
    <xf numFmtId="0" fontId="32" fillId="2" borderId="1"/>
    <xf numFmtId="0" fontId="32" fillId="2" borderId="1"/>
  </cellStyleXfs>
  <cellXfs count="410">
    <xf numFmtId="0" fontId="0" fillId="0" borderId="0" xfId="0"/>
    <xf numFmtId="0" fontId="1" fillId="2" borderId="1" xfId="1" applyFont="1" applyFill="1" applyBorder="1"/>
    <xf numFmtId="0" fontId="3" fillId="2" borderId="2" xfId="15" applyFont="1" applyFill="1" applyBorder="1" applyAlignment="1">
      <alignment horizontal="left" vertical="top" wrapText="1"/>
    </xf>
    <xf numFmtId="0" fontId="3" fillId="2" borderId="4" xfId="16" applyFont="1" applyFill="1" applyBorder="1" applyAlignment="1">
      <alignment horizontal="left" vertical="top" wrapText="1"/>
    </xf>
    <xf numFmtId="164" fontId="3" fillId="2" borderId="14" xfId="17" applyNumberFormat="1" applyFont="1" applyFill="1" applyBorder="1" applyAlignment="1">
      <alignment horizontal="right" vertical="center"/>
    </xf>
    <xf numFmtId="165" fontId="3" fillId="2" borderId="15" xfId="18" applyNumberFormat="1" applyFont="1" applyFill="1" applyBorder="1" applyAlignment="1">
      <alignment horizontal="right" vertical="center"/>
    </xf>
    <xf numFmtId="164" fontId="3" fillId="2" borderId="15" xfId="19" applyNumberFormat="1" applyFont="1" applyFill="1" applyBorder="1" applyAlignment="1">
      <alignment horizontal="right" vertical="center"/>
    </xf>
    <xf numFmtId="165" fontId="3" fillId="2" borderId="16" xfId="20" applyNumberFormat="1" applyFont="1" applyFill="1" applyBorder="1" applyAlignment="1">
      <alignment horizontal="right" vertical="center"/>
    </xf>
    <xf numFmtId="164" fontId="3" fillId="2" borderId="17" xfId="21" applyNumberFormat="1" applyFont="1" applyFill="1" applyBorder="1" applyAlignment="1">
      <alignment horizontal="right" vertical="center"/>
    </xf>
    <xf numFmtId="165" fontId="3" fillId="2" borderId="18" xfId="22" applyNumberFormat="1" applyFont="1" applyFill="1" applyBorder="1" applyAlignment="1">
      <alignment horizontal="right" vertical="center"/>
    </xf>
    <xf numFmtId="164" fontId="3" fillId="2" borderId="18" xfId="23" applyNumberFormat="1" applyFont="1" applyFill="1" applyBorder="1" applyAlignment="1">
      <alignment horizontal="right" vertical="center"/>
    </xf>
    <xf numFmtId="165" fontId="3" fillId="2" borderId="19" xfId="24" applyNumberFormat="1" applyFont="1" applyFill="1" applyBorder="1" applyAlignment="1">
      <alignment horizontal="right" vertical="center"/>
    </xf>
    <xf numFmtId="4" fontId="3" fillId="2" borderId="15" xfId="27" applyNumberFormat="1" applyFont="1" applyFill="1" applyBorder="1" applyAlignment="1">
      <alignment horizontal="right" vertical="center"/>
    </xf>
    <xf numFmtId="4" fontId="3" fillId="2" borderId="16" xfId="28" applyNumberFormat="1" applyFont="1" applyFill="1" applyBorder="1" applyAlignment="1">
      <alignment horizontal="right" vertical="center"/>
    </xf>
    <xf numFmtId="4" fontId="3" fillId="2" borderId="18" xfId="29" applyNumberFormat="1" applyFont="1" applyFill="1" applyBorder="1" applyAlignment="1">
      <alignment horizontal="right" vertical="center"/>
    </xf>
    <xf numFmtId="4" fontId="3" fillId="2" borderId="19" xfId="30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6" fillId="5" borderId="1" xfId="34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2" fillId="5" borderId="1" xfId="34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0" fillId="2" borderId="0" xfId="0" applyFill="1"/>
    <xf numFmtId="0" fontId="15" fillId="2" borderId="0" xfId="0" applyFont="1" applyFill="1" applyAlignment="1">
      <alignment horizontal="center"/>
    </xf>
    <xf numFmtId="0" fontId="16" fillId="7" borderId="0" xfId="0" applyFont="1" applyFill="1"/>
    <xf numFmtId="0" fontId="17" fillId="7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23" xfId="0" applyFont="1" applyFill="1" applyBorder="1"/>
    <xf numFmtId="0" fontId="17" fillId="2" borderId="23" xfId="0" applyFont="1" applyFill="1" applyBorder="1"/>
    <xf numFmtId="0" fontId="0" fillId="0" borderId="23" xfId="0" applyBorder="1"/>
    <xf numFmtId="0" fontId="18" fillId="2" borderId="0" xfId="0" applyFont="1" applyFill="1"/>
    <xf numFmtId="0" fontId="7" fillId="8" borderId="24" xfId="35" applyFill="1" applyBorder="1" applyAlignment="1">
      <alignment horizontal="center"/>
    </xf>
    <xf numFmtId="0" fontId="19" fillId="8" borderId="24" xfId="35" applyFont="1" applyFill="1" applyBorder="1" applyAlignment="1">
      <alignment horizontal="center"/>
    </xf>
    <xf numFmtId="0" fontId="0" fillId="0" borderId="0" xfId="0" applyAlignment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6" fontId="0" fillId="0" borderId="28" xfId="32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6" fontId="9" fillId="0" borderId="33" xfId="32" applyNumberFormat="1" applyFont="1" applyBorder="1" applyAlignment="1">
      <alignment horizontal="center"/>
    </xf>
    <xf numFmtId="166" fontId="9" fillId="0" borderId="34" xfId="32" applyNumberFormat="1" applyFont="1" applyBorder="1" applyAlignment="1">
      <alignment horizontal="center"/>
    </xf>
    <xf numFmtId="0" fontId="12" fillId="5" borderId="35" xfId="34" applyFont="1" applyFill="1" applyBorder="1" applyAlignment="1">
      <alignment vertical="center"/>
    </xf>
    <xf numFmtId="0" fontId="21" fillId="9" borderId="36" xfId="36" applyFont="1" applyFill="1" applyBorder="1"/>
    <xf numFmtId="0" fontId="3" fillId="10" borderId="11" xfId="12" applyFont="1" applyFill="1" applyBorder="1" applyAlignment="1">
      <alignment horizontal="center" vertical="center" wrapText="1"/>
    </xf>
    <xf numFmtId="0" fontId="3" fillId="10" borderId="12" xfId="13" applyFont="1" applyFill="1" applyBorder="1" applyAlignment="1">
      <alignment horizontal="center" vertical="center" wrapText="1"/>
    </xf>
    <xf numFmtId="0" fontId="3" fillId="10" borderId="13" xfId="14" applyFont="1" applyFill="1" applyBorder="1" applyAlignment="1">
      <alignment horizontal="center" vertical="center" wrapText="1"/>
    </xf>
    <xf numFmtId="0" fontId="23" fillId="9" borderId="1" xfId="36" applyFont="1" applyFill="1" applyBorder="1"/>
    <xf numFmtId="0" fontId="22" fillId="9" borderId="1" xfId="36" applyFont="1" applyFill="1" applyBorder="1"/>
    <xf numFmtId="0" fontId="24" fillId="9" borderId="1" xfId="36" applyFont="1" applyFill="1" applyBorder="1"/>
    <xf numFmtId="0" fontId="2" fillId="2" borderId="1" xfId="2" applyFont="1" applyFill="1" applyBorder="1" applyAlignment="1">
      <alignment vertical="center" wrapText="1"/>
    </xf>
    <xf numFmtId="0" fontId="25" fillId="5" borderId="0" xfId="0" applyFont="1" applyFill="1" applyAlignment="1">
      <alignment vertical="center"/>
    </xf>
    <xf numFmtId="0" fontId="3" fillId="10" borderId="13" xfId="13" applyFont="1" applyFill="1" applyBorder="1" applyAlignment="1">
      <alignment horizontal="center" vertical="center" wrapText="1"/>
    </xf>
    <xf numFmtId="0" fontId="0" fillId="0" borderId="14" xfId="0" applyBorder="1"/>
    <xf numFmtId="9" fontId="0" fillId="0" borderId="16" xfId="32" applyFont="1" applyBorder="1"/>
    <xf numFmtId="0" fontId="0" fillId="0" borderId="17" xfId="0" applyBorder="1"/>
    <xf numFmtId="9" fontId="0" fillId="0" borderId="19" xfId="32" applyFont="1" applyBorder="1"/>
    <xf numFmtId="0" fontId="26" fillId="5" borderId="35" xfId="34" applyFont="1" applyFill="1" applyBorder="1" applyAlignment="1">
      <alignment vertical="center"/>
    </xf>
    <xf numFmtId="0" fontId="27" fillId="5" borderId="35" xfId="0" applyFont="1" applyFill="1" applyBorder="1" applyAlignment="1">
      <alignment vertical="center"/>
    </xf>
    <xf numFmtId="0" fontId="28" fillId="5" borderId="35" xfId="0" applyFont="1" applyFill="1" applyBorder="1" applyAlignment="1">
      <alignment vertical="center"/>
    </xf>
    <xf numFmtId="0" fontId="28" fillId="0" borderId="0" xfId="0" applyFont="1"/>
    <xf numFmtId="0" fontId="29" fillId="2" borderId="1" xfId="37" applyFont="1" applyFill="1" applyBorder="1"/>
    <xf numFmtId="0" fontId="30" fillId="9" borderId="1" xfId="36" applyFont="1" applyFill="1" applyBorder="1"/>
    <xf numFmtId="0" fontId="10" fillId="9" borderId="0" xfId="0" applyFont="1" applyFill="1"/>
    <xf numFmtId="0" fontId="0" fillId="0" borderId="1" xfId="0" applyBorder="1"/>
    <xf numFmtId="0" fontId="10" fillId="9" borderId="1" xfId="0" applyFont="1" applyFill="1" applyBorder="1"/>
    <xf numFmtId="0" fontId="31" fillId="9" borderId="1" xfId="3" applyFont="1" applyFill="1" applyBorder="1" applyAlignment="1">
      <alignment vertical="center" wrapText="1"/>
    </xf>
    <xf numFmtId="0" fontId="31" fillId="9" borderId="1" xfId="4" applyFont="1" applyFill="1" applyBorder="1" applyAlignment="1">
      <alignment vertical="center" wrapText="1"/>
    </xf>
    <xf numFmtId="0" fontId="31" fillId="9" borderId="1" xfId="9" applyFont="1" applyFill="1" applyBorder="1" applyAlignment="1">
      <alignment vertical="center" wrapText="1"/>
    </xf>
    <xf numFmtId="0" fontId="31" fillId="9" borderId="1" xfId="10" applyFont="1" applyFill="1" applyBorder="1" applyAlignment="1">
      <alignment vertical="center" wrapText="1"/>
    </xf>
    <xf numFmtId="0" fontId="31" fillId="9" borderId="1" xfId="5" applyFont="1" applyFill="1" applyBorder="1" applyAlignment="1">
      <alignment vertical="center" wrapText="1"/>
    </xf>
    <xf numFmtId="0" fontId="31" fillId="9" borderId="1" xfId="13" applyFont="1" applyFill="1" applyBorder="1" applyAlignment="1">
      <alignment horizontal="center" vertical="center" wrapText="1"/>
    </xf>
    <xf numFmtId="0" fontId="31" fillId="9" borderId="1" xfId="15" applyFont="1" applyFill="1" applyBorder="1" applyAlignment="1">
      <alignment horizontal="left" vertical="top" wrapText="1"/>
    </xf>
    <xf numFmtId="165" fontId="31" fillId="9" borderId="1" xfId="18" applyNumberFormat="1" applyFont="1" applyFill="1" applyBorder="1" applyAlignment="1">
      <alignment horizontal="right" vertical="center"/>
    </xf>
    <xf numFmtId="165" fontId="31" fillId="9" borderId="1" xfId="20" applyNumberFormat="1" applyFont="1" applyFill="1" applyBorder="1" applyAlignment="1">
      <alignment horizontal="right" vertical="center"/>
    </xf>
    <xf numFmtId="0" fontId="31" fillId="9" borderId="1" xfId="16" applyFont="1" applyFill="1" applyBorder="1" applyAlignment="1">
      <alignment horizontal="left" vertical="top" wrapText="1"/>
    </xf>
    <xf numFmtId="164" fontId="31" fillId="9" borderId="1" xfId="21" applyNumberFormat="1" applyFont="1" applyFill="1" applyBorder="1" applyAlignment="1">
      <alignment horizontal="right" vertical="center"/>
    </xf>
    <xf numFmtId="165" fontId="31" fillId="9" borderId="1" xfId="22" applyNumberFormat="1" applyFont="1" applyFill="1" applyBorder="1" applyAlignment="1">
      <alignment horizontal="right" vertical="center"/>
    </xf>
    <xf numFmtId="164" fontId="31" fillId="9" borderId="1" xfId="23" applyNumberFormat="1" applyFont="1" applyFill="1" applyBorder="1" applyAlignment="1">
      <alignment horizontal="right" vertical="center"/>
    </xf>
    <xf numFmtId="165" fontId="31" fillId="9" borderId="1" xfId="24" applyNumberFormat="1" applyFont="1" applyFill="1" applyBorder="1" applyAlignment="1">
      <alignment horizontal="right" vertical="center"/>
    </xf>
    <xf numFmtId="164" fontId="31" fillId="9" borderId="1" xfId="19" applyNumberFormat="1" applyFont="1" applyFill="1" applyBorder="1" applyAlignment="1">
      <alignment horizontal="right" vertical="center"/>
    </xf>
    <xf numFmtId="0" fontId="33" fillId="10" borderId="55" xfId="38" applyFont="1" applyFill="1" applyBorder="1" applyAlignment="1">
      <alignment horizontal="center" wrapText="1"/>
    </xf>
    <xf numFmtId="0" fontId="33" fillId="10" borderId="56" xfId="38" applyFont="1" applyFill="1" applyBorder="1" applyAlignment="1">
      <alignment horizontal="center" wrapText="1"/>
    </xf>
    <xf numFmtId="0" fontId="33" fillId="10" borderId="57" xfId="38" applyFont="1" applyFill="1" applyBorder="1" applyAlignment="1">
      <alignment horizontal="center" wrapText="1"/>
    </xf>
    <xf numFmtId="165" fontId="3" fillId="2" borderId="61" xfId="22" applyNumberFormat="1" applyFont="1" applyFill="1" applyBorder="1" applyAlignment="1">
      <alignment horizontal="right" vertical="center"/>
    </xf>
    <xf numFmtId="4" fontId="31" fillId="9" borderId="1" xfId="27" applyNumberFormat="1" applyFont="1" applyFill="1" applyBorder="1" applyAlignment="1">
      <alignment horizontal="right" vertical="center"/>
    </xf>
    <xf numFmtId="4" fontId="31" fillId="9" borderId="1" xfId="28" applyNumberFormat="1" applyFont="1" applyFill="1" applyBorder="1" applyAlignment="1">
      <alignment horizontal="right" vertical="center"/>
    </xf>
    <xf numFmtId="4" fontId="31" fillId="9" borderId="1" xfId="29" applyNumberFormat="1" applyFont="1" applyFill="1" applyBorder="1" applyAlignment="1">
      <alignment horizontal="right" vertical="center"/>
    </xf>
    <xf numFmtId="4" fontId="31" fillId="9" borderId="1" xfId="30" applyNumberFormat="1" applyFont="1" applyFill="1" applyBorder="1" applyAlignment="1">
      <alignment horizontal="right" vertical="center"/>
    </xf>
    <xf numFmtId="0" fontId="36" fillId="9" borderId="1" xfId="38" applyFont="1" applyFill="1" applyBorder="1" applyAlignment="1">
      <alignment horizontal="left" vertical="top" wrapText="1"/>
    </xf>
    <xf numFmtId="165" fontId="36" fillId="9" borderId="1" xfId="38" applyNumberFormat="1" applyFont="1" applyFill="1" applyBorder="1" applyAlignment="1">
      <alignment horizontal="right" vertical="top"/>
    </xf>
    <xf numFmtId="0" fontId="33" fillId="2" borderId="58" xfId="38" applyFont="1" applyBorder="1" applyAlignment="1">
      <alignment horizontal="left" vertical="top" wrapText="1"/>
    </xf>
    <xf numFmtId="164" fontId="33" fillId="2" borderId="62" xfId="38" applyNumberFormat="1" applyFont="1" applyBorder="1" applyAlignment="1">
      <alignment horizontal="right" vertical="top"/>
    </xf>
    <xf numFmtId="165" fontId="33" fillId="2" borderId="63" xfId="38" applyNumberFormat="1" applyFont="1" applyBorder="1" applyAlignment="1">
      <alignment horizontal="right" vertical="top"/>
    </xf>
    <xf numFmtId="164" fontId="33" fillId="2" borderId="63" xfId="38" applyNumberFormat="1" applyFont="1" applyBorder="1" applyAlignment="1">
      <alignment horizontal="right" vertical="top"/>
    </xf>
    <xf numFmtId="165" fontId="33" fillId="2" borderId="64" xfId="38" applyNumberFormat="1" applyFont="1" applyBorder="1" applyAlignment="1">
      <alignment horizontal="right" vertical="top"/>
    </xf>
    <xf numFmtId="0" fontId="33" fillId="2" borderId="60" xfId="38" applyFont="1" applyBorder="1" applyAlignment="1">
      <alignment horizontal="left" vertical="top" wrapText="1"/>
    </xf>
    <xf numFmtId="164" fontId="33" fillId="2" borderId="65" xfId="38" applyNumberFormat="1" applyFont="1" applyBorder="1" applyAlignment="1">
      <alignment horizontal="right" vertical="top"/>
    </xf>
    <xf numFmtId="165" fontId="33" fillId="2" borderId="66" xfId="38" applyNumberFormat="1" applyFont="1" applyBorder="1" applyAlignment="1">
      <alignment horizontal="right" vertical="top"/>
    </xf>
    <xf numFmtId="164" fontId="33" fillId="2" borderId="66" xfId="38" applyNumberFormat="1" applyFont="1" applyBorder="1" applyAlignment="1">
      <alignment horizontal="right" vertical="top"/>
    </xf>
    <xf numFmtId="165" fontId="33" fillId="2" borderId="67" xfId="38" applyNumberFormat="1" applyFont="1" applyBorder="1" applyAlignment="1">
      <alignment horizontal="right" vertical="top"/>
    </xf>
    <xf numFmtId="0" fontId="21" fillId="9" borderId="68" xfId="36" applyFont="1" applyFill="1" applyBorder="1"/>
    <xf numFmtId="0" fontId="37" fillId="5" borderId="68" xfId="0" applyFont="1" applyFill="1" applyBorder="1" applyAlignment="1">
      <alignment vertical="center"/>
    </xf>
    <xf numFmtId="0" fontId="38" fillId="9" borderId="68" xfId="36" applyFont="1" applyFill="1" applyBorder="1"/>
    <xf numFmtId="0" fontId="39" fillId="9" borderId="68" xfId="36" applyFont="1" applyFill="1" applyBorder="1"/>
    <xf numFmtId="0" fontId="40" fillId="9" borderId="68" xfId="36" applyFont="1" applyFill="1" applyBorder="1"/>
    <xf numFmtId="0" fontId="20" fillId="0" borderId="68" xfId="0" applyFont="1" applyBorder="1"/>
    <xf numFmtId="0" fontId="37" fillId="5" borderId="0" xfId="0" applyFont="1" applyFill="1" applyAlignment="1">
      <alignment vertical="center"/>
    </xf>
    <xf numFmtId="0" fontId="38" fillId="9" borderId="1" xfId="36" applyFont="1" applyFill="1" applyBorder="1"/>
    <xf numFmtId="0" fontId="39" fillId="9" borderId="1" xfId="36" applyFont="1" applyFill="1" applyBorder="1"/>
    <xf numFmtId="0" fontId="40" fillId="9" borderId="1" xfId="36" applyFont="1" applyFill="1" applyBorder="1"/>
    <xf numFmtId="0" fontId="10" fillId="0" borderId="1" xfId="0" applyFont="1" applyBorder="1"/>
    <xf numFmtId="165" fontId="41" fillId="2" borderId="63" xfId="38" applyNumberFormat="1" applyFont="1" applyBorder="1" applyAlignment="1">
      <alignment horizontal="right" vertical="top"/>
    </xf>
    <xf numFmtId="165" fontId="41" fillId="2" borderId="66" xfId="38" applyNumberFormat="1" applyFont="1" applyBorder="1" applyAlignment="1">
      <alignment horizontal="right" vertical="top"/>
    </xf>
    <xf numFmtId="0" fontId="31" fillId="9" borderId="1" xfId="39" applyFont="1" applyFill="1" applyBorder="1" applyAlignment="1">
      <alignment wrapText="1"/>
    </xf>
    <xf numFmtId="0" fontId="31" fillId="9" borderId="1" xfId="39" applyFont="1" applyFill="1" applyBorder="1" applyAlignment="1">
      <alignment horizontal="center" wrapText="1"/>
    </xf>
    <xf numFmtId="0" fontId="31" fillId="9" borderId="1" xfId="39" applyFont="1" applyFill="1" applyBorder="1" applyAlignment="1">
      <alignment horizontal="left" vertical="top" wrapText="1"/>
    </xf>
    <xf numFmtId="165" fontId="31" fillId="9" borderId="1" xfId="39" applyNumberFormat="1" applyFont="1" applyFill="1" applyBorder="1" applyAlignment="1">
      <alignment horizontal="right" vertical="top"/>
    </xf>
    <xf numFmtId="164" fontId="31" fillId="9" borderId="1" xfId="39" applyNumberFormat="1" applyFont="1" applyFill="1" applyBorder="1" applyAlignment="1">
      <alignment horizontal="right" vertical="top"/>
    </xf>
    <xf numFmtId="0" fontId="43" fillId="5" borderId="1" xfId="34" applyFont="1" applyFill="1" applyBorder="1" applyAlignment="1">
      <alignment vertical="center"/>
    </xf>
    <xf numFmtId="0" fontId="42" fillId="9" borderId="1" xfId="39" applyFont="1" applyFill="1" applyBorder="1" applyAlignment="1">
      <alignment horizontal="center" vertical="center" wrapText="1"/>
    </xf>
    <xf numFmtId="167" fontId="31" fillId="9" borderId="1" xfId="39" applyNumberFormat="1" applyFont="1" applyFill="1" applyBorder="1" applyAlignment="1">
      <alignment horizontal="right" vertical="top"/>
    </xf>
    <xf numFmtId="168" fontId="31" fillId="9" borderId="1" xfId="39" applyNumberFormat="1" applyFont="1" applyFill="1" applyBorder="1" applyAlignment="1">
      <alignment horizontal="right" vertical="top"/>
    </xf>
    <xf numFmtId="165" fontId="44" fillId="9" borderId="1" xfId="18" applyNumberFormat="1" applyFont="1" applyFill="1" applyBorder="1" applyAlignment="1">
      <alignment horizontal="right" vertical="center"/>
    </xf>
    <xf numFmtId="0" fontId="31" fillId="9" borderId="1" xfId="7" applyFont="1" applyFill="1" applyBorder="1" applyAlignment="1">
      <alignment vertical="center" wrapText="1"/>
    </xf>
    <xf numFmtId="0" fontId="31" fillId="9" borderId="1" xfId="8" applyFont="1" applyFill="1" applyBorder="1" applyAlignment="1">
      <alignment vertical="center" wrapText="1"/>
    </xf>
    <xf numFmtId="0" fontId="31" fillId="9" borderId="1" xfId="14" applyFont="1" applyFill="1" applyBorder="1" applyAlignment="1">
      <alignment horizontal="center" vertical="center" wrapText="1"/>
    </xf>
    <xf numFmtId="0" fontId="42" fillId="9" borderId="1" xfId="39" applyFont="1" applyFill="1" applyBorder="1" applyAlignment="1">
      <alignment horizontal="center" vertical="center" wrapText="1"/>
    </xf>
    <xf numFmtId="0" fontId="26" fillId="5" borderId="1" xfId="34" applyFont="1" applyFill="1" applyBorder="1" applyAlignment="1">
      <alignment vertical="center"/>
    </xf>
    <xf numFmtId="0" fontId="27" fillId="5" borderId="1" xfId="0" applyFont="1" applyFill="1" applyBorder="1" applyAlignment="1">
      <alignment vertical="center"/>
    </xf>
    <xf numFmtId="0" fontId="28" fillId="5" borderId="1" xfId="0" applyFont="1" applyFill="1" applyBorder="1" applyAlignment="1">
      <alignment vertical="center"/>
    </xf>
    <xf numFmtId="0" fontId="37" fillId="0" borderId="68" xfId="0" applyFont="1" applyBorder="1"/>
    <xf numFmtId="0" fontId="33" fillId="10" borderId="56" xfId="38" applyFont="1" applyFill="1" applyBorder="1" applyAlignment="1">
      <alignment horizontal="center" vertical="center" wrapText="1"/>
    </xf>
    <xf numFmtId="0" fontId="33" fillId="10" borderId="57" xfId="38" applyFont="1" applyFill="1" applyBorder="1" applyAlignment="1">
      <alignment horizontal="center" vertical="center" wrapText="1"/>
    </xf>
    <xf numFmtId="165" fontId="3" fillId="2" borderId="19" xfId="20" applyNumberFormat="1" applyFont="1" applyFill="1" applyBorder="1" applyAlignment="1">
      <alignment horizontal="right" vertical="center"/>
    </xf>
    <xf numFmtId="0" fontId="33" fillId="10" borderId="70" xfId="38" applyFont="1" applyFill="1" applyBorder="1" applyAlignment="1">
      <alignment horizontal="center" vertical="center" wrapText="1"/>
    </xf>
    <xf numFmtId="0" fontId="3" fillId="10" borderId="12" xfId="14" applyFont="1" applyFill="1" applyBorder="1" applyAlignment="1">
      <alignment horizontal="center" vertical="center" wrapText="1"/>
    </xf>
    <xf numFmtId="0" fontId="20" fillId="9" borderId="1" xfId="0" applyFont="1" applyFill="1" applyBorder="1"/>
    <xf numFmtId="4" fontId="45" fillId="9" borderId="1" xfId="27" applyNumberFormat="1" applyFont="1" applyFill="1" applyBorder="1" applyAlignment="1">
      <alignment horizontal="right" vertical="center"/>
    </xf>
    <xf numFmtId="164" fontId="45" fillId="9" borderId="1" xfId="19" applyNumberFormat="1" applyFont="1" applyFill="1" applyBorder="1" applyAlignment="1">
      <alignment horizontal="right" vertical="center"/>
    </xf>
    <xf numFmtId="0" fontId="45" fillId="9" borderId="1" xfId="15" applyFont="1" applyFill="1" applyBorder="1" applyAlignment="1">
      <alignment horizontal="left" vertical="top" wrapText="1"/>
    </xf>
    <xf numFmtId="4" fontId="45" fillId="9" borderId="1" xfId="29" applyNumberFormat="1" applyFont="1" applyFill="1" applyBorder="1" applyAlignment="1">
      <alignment horizontal="right" vertical="center"/>
    </xf>
    <xf numFmtId="0" fontId="45" fillId="9" borderId="1" xfId="16" applyFont="1" applyFill="1" applyBorder="1" applyAlignment="1">
      <alignment horizontal="left" vertical="top" wrapText="1"/>
    </xf>
    <xf numFmtId="0" fontId="46" fillId="9" borderId="1" xfId="39" applyFont="1" applyFill="1" applyBorder="1" applyAlignment="1">
      <alignment horizontal="center" vertical="center" wrapText="1"/>
    </xf>
    <xf numFmtId="167" fontId="45" fillId="9" borderId="1" xfId="39" applyNumberFormat="1" applyFont="1" applyFill="1" applyBorder="1" applyAlignment="1">
      <alignment horizontal="right" vertical="top"/>
    </xf>
    <xf numFmtId="168" fontId="45" fillId="9" borderId="1" xfId="39" applyNumberFormat="1" applyFont="1" applyFill="1" applyBorder="1" applyAlignment="1">
      <alignment horizontal="right" vertical="top"/>
    </xf>
    <xf numFmtId="0" fontId="0" fillId="9" borderId="1" xfId="0" applyFont="1" applyFill="1" applyBorder="1"/>
    <xf numFmtId="9" fontId="10" fillId="0" borderId="0" xfId="32" applyFont="1"/>
    <xf numFmtId="0" fontId="4" fillId="5" borderId="1" xfId="41" applyFill="1" applyAlignment="1">
      <alignment vertical="center"/>
    </xf>
    <xf numFmtId="0" fontId="6" fillId="5" borderId="1" xfId="42" applyFill="1" applyBorder="1" applyAlignment="1">
      <alignment vertical="center"/>
    </xf>
    <xf numFmtId="0" fontId="4" fillId="5" borderId="1" xfId="41" applyFill="1" applyBorder="1" applyAlignment="1">
      <alignment vertical="center"/>
    </xf>
    <xf numFmtId="0" fontId="12" fillId="5" borderId="1" xfId="42" applyFont="1" applyFill="1" applyBorder="1" applyAlignment="1">
      <alignment vertical="center"/>
    </xf>
    <xf numFmtId="0" fontId="13" fillId="5" borderId="1" xfId="41" applyFont="1" applyFill="1" applyBorder="1" applyAlignment="1">
      <alignment vertical="center"/>
    </xf>
    <xf numFmtId="0" fontId="4" fillId="2" borderId="1" xfId="41"/>
    <xf numFmtId="0" fontId="47" fillId="2" borderId="1" xfId="41" applyFont="1"/>
    <xf numFmtId="0" fontId="14" fillId="2" borderId="1" xfId="43" applyFont="1" applyBorder="1" applyAlignment="1">
      <alignment horizontal="left"/>
    </xf>
    <xf numFmtId="0" fontId="48" fillId="2" borderId="72" xfId="41" applyFont="1" applyBorder="1"/>
    <xf numFmtId="0" fontId="49" fillId="2" borderId="73" xfId="41" applyFont="1" applyBorder="1"/>
    <xf numFmtId="0" fontId="49" fillId="2" borderId="74" xfId="41" applyFont="1" applyBorder="1"/>
    <xf numFmtId="0" fontId="49" fillId="2" borderId="1" xfId="41" applyFont="1"/>
    <xf numFmtId="0" fontId="48" fillId="2" borderId="75" xfId="41" applyFont="1" applyBorder="1"/>
    <xf numFmtId="0" fontId="49" fillId="2" borderId="1" xfId="41" applyFont="1" applyBorder="1"/>
    <xf numFmtId="0" fontId="4" fillId="2" borderId="76" xfId="41" applyBorder="1"/>
    <xf numFmtId="0" fontId="6" fillId="2" borderId="21" xfId="42"/>
    <xf numFmtId="0" fontId="50" fillId="2" borderId="1" xfId="41" applyFont="1"/>
    <xf numFmtId="0" fontId="51" fillId="2" borderId="1" xfId="44" applyFont="1" applyBorder="1"/>
    <xf numFmtId="0" fontId="6" fillId="2" borderId="1" xfId="44" applyBorder="1"/>
    <xf numFmtId="0" fontId="4" fillId="2" borderId="1" xfId="41" applyBorder="1"/>
    <xf numFmtId="0" fontId="51" fillId="2" borderId="1" xfId="44" applyFont="1"/>
    <xf numFmtId="0" fontId="6" fillId="2" borderId="1" xfId="44"/>
    <xf numFmtId="0" fontId="52" fillId="2" borderId="1" xfId="41" applyFont="1"/>
    <xf numFmtId="0" fontId="0" fillId="2" borderId="1" xfId="41" applyFont="1"/>
    <xf numFmtId="0" fontId="54" fillId="5" borderId="77" xfId="42" applyFont="1" applyFill="1" applyBorder="1" applyAlignment="1">
      <alignment vertical="center"/>
    </xf>
    <xf numFmtId="0" fontId="13" fillId="5" borderId="77" xfId="41" applyFont="1" applyFill="1" applyBorder="1" applyAlignment="1">
      <alignment vertical="center"/>
    </xf>
    <xf numFmtId="0" fontId="4" fillId="5" borderId="77" xfId="41" applyFill="1" applyBorder="1" applyAlignment="1">
      <alignment vertical="center"/>
    </xf>
    <xf numFmtId="0" fontId="20" fillId="2" borderId="1" xfId="41" applyFont="1" applyBorder="1"/>
    <xf numFmtId="0" fontId="55" fillId="9" borderId="68" xfId="40" applyFont="1" applyFill="1" applyBorder="1"/>
    <xf numFmtId="0" fontId="20" fillId="5" borderId="68" xfId="41" applyFont="1" applyFill="1" applyBorder="1" applyAlignment="1">
      <alignment vertical="center"/>
    </xf>
    <xf numFmtId="0" fontId="56" fillId="9" borderId="68" xfId="40" applyFont="1" applyFill="1" applyBorder="1"/>
    <xf numFmtId="0" fontId="40" fillId="9" borderId="68" xfId="40" applyFont="1" applyFill="1" applyBorder="1"/>
    <xf numFmtId="0" fontId="20" fillId="2" borderId="68" xfId="41" applyFont="1" applyBorder="1"/>
    <xf numFmtId="0" fontId="20" fillId="2" borderId="1" xfId="41" applyFont="1"/>
    <xf numFmtId="0" fontId="57" fillId="5" borderId="1" xfId="42" applyFont="1" applyFill="1" applyBorder="1" applyAlignment="1">
      <alignment vertical="center"/>
    </xf>
    <xf numFmtId="0" fontId="4" fillId="5" borderId="36" xfId="41" applyFill="1" applyBorder="1" applyAlignment="1">
      <alignment vertical="center"/>
    </xf>
    <xf numFmtId="0" fontId="58" fillId="9" borderId="36" xfId="40" applyFont="1" applyFill="1" applyBorder="1"/>
    <xf numFmtId="0" fontId="59" fillId="9" borderId="36" xfId="40" applyFont="1" applyFill="1" applyBorder="1"/>
    <xf numFmtId="0" fontId="23" fillId="9" borderId="1" xfId="40" applyFont="1" applyFill="1" applyBorder="1"/>
    <xf numFmtId="0" fontId="58" fillId="9" borderId="1" xfId="40" applyFont="1" applyFill="1" applyBorder="1"/>
    <xf numFmtId="0" fontId="59" fillId="9" borderId="1" xfId="40" applyFont="1" applyFill="1" applyBorder="1"/>
    <xf numFmtId="0" fontId="60" fillId="2" borderId="1" xfId="41" applyFont="1"/>
    <xf numFmtId="0" fontId="61" fillId="5" borderId="1" xfId="42" applyFont="1" applyFill="1" applyBorder="1" applyAlignment="1">
      <alignment vertical="center"/>
    </xf>
    <xf numFmtId="0" fontId="53" fillId="2" borderId="1" xfId="41" applyFont="1"/>
    <xf numFmtId="0" fontId="21" fillId="9" borderId="36" xfId="40" applyFont="1" applyFill="1" applyBorder="1"/>
    <xf numFmtId="0" fontId="25" fillId="5" borderId="1" xfId="41" applyFont="1" applyFill="1" applyAlignment="1">
      <alignment vertical="center"/>
    </xf>
    <xf numFmtId="0" fontId="62" fillId="2" borderId="1" xfId="41" applyFont="1"/>
    <xf numFmtId="0" fontId="63" fillId="2" borderId="1" xfId="41" applyFont="1"/>
    <xf numFmtId="0" fontId="64" fillId="2" borderId="1" xfId="41" applyFont="1" applyAlignment="1">
      <alignment horizontal="right"/>
    </xf>
    <xf numFmtId="0" fontId="65" fillId="2" borderId="1" xfId="41" applyFont="1"/>
    <xf numFmtId="0" fontId="68" fillId="2" borderId="1" xfId="41" applyFont="1"/>
    <xf numFmtId="0" fontId="18" fillId="5" borderId="1" xfId="42" applyFont="1" applyFill="1" applyBorder="1" applyAlignment="1">
      <alignment vertical="center"/>
    </xf>
    <xf numFmtId="0" fontId="4" fillId="12" borderId="1" xfId="41" applyFill="1"/>
    <xf numFmtId="0" fontId="37" fillId="13" borderId="1" xfId="41" applyFont="1" applyFill="1" applyBorder="1" applyAlignment="1">
      <alignment vertical="center" wrapText="1"/>
    </xf>
    <xf numFmtId="0" fontId="4" fillId="2" borderId="1" xfId="41" applyAlignment="1">
      <alignment wrapText="1"/>
    </xf>
    <xf numFmtId="0" fontId="37" fillId="13" borderId="1" xfId="41" applyFont="1" applyFill="1" applyBorder="1" applyAlignment="1">
      <alignment horizontal="center" vertical="center"/>
    </xf>
    <xf numFmtId="0" fontId="6" fillId="14" borderId="28" xfId="41" applyFont="1" applyFill="1" applyBorder="1" applyAlignment="1">
      <alignment horizontal="center" vertical="center" wrapText="1"/>
    </xf>
    <xf numFmtId="0" fontId="6" fillId="14" borderId="28" xfId="41" applyFont="1" applyFill="1" applyBorder="1" applyAlignment="1">
      <alignment vertical="center" wrapText="1"/>
    </xf>
    <xf numFmtId="166" fontId="70" fillId="5" borderId="80" xfId="47" applyNumberFormat="1" applyFont="1" applyFill="1" applyBorder="1" applyAlignment="1">
      <alignment vertical="center"/>
    </xf>
    <xf numFmtId="10" fontId="70" fillId="5" borderId="80" xfId="47" applyNumberFormat="1" applyFont="1" applyFill="1" applyBorder="1" applyAlignment="1">
      <alignment vertical="center"/>
    </xf>
    <xf numFmtId="0" fontId="6" fillId="14" borderId="81" xfId="41" applyFont="1" applyFill="1" applyBorder="1" applyAlignment="1">
      <alignment vertical="center" wrapText="1"/>
    </xf>
    <xf numFmtId="10" fontId="70" fillId="5" borderId="82" xfId="47" applyNumberFormat="1" applyFont="1" applyFill="1" applyBorder="1" applyAlignment="1">
      <alignment vertical="center"/>
    </xf>
    <xf numFmtId="0" fontId="69" fillId="13" borderId="83" xfId="41" applyFont="1" applyFill="1" applyBorder="1" applyAlignment="1">
      <alignment vertical="center"/>
    </xf>
    <xf numFmtId="0" fontId="71" fillId="13" borderId="85" xfId="41" applyFont="1" applyFill="1" applyBorder="1" applyAlignment="1">
      <alignment vertical="center" wrapText="1"/>
    </xf>
    <xf numFmtId="0" fontId="71" fillId="13" borderId="78" xfId="41" applyFont="1" applyFill="1" applyBorder="1" applyAlignment="1">
      <alignment vertical="center" wrapText="1"/>
    </xf>
    <xf numFmtId="0" fontId="72" fillId="14" borderId="85" xfId="41" applyFont="1" applyFill="1" applyBorder="1" applyAlignment="1">
      <alignment horizontal="center" vertical="center" wrapText="1"/>
    </xf>
    <xf numFmtId="0" fontId="72" fillId="14" borderId="82" xfId="41" applyFont="1" applyFill="1" applyBorder="1" applyAlignment="1">
      <alignment horizontal="center" vertical="center" wrapText="1" shrinkToFit="1"/>
    </xf>
    <xf numFmtId="0" fontId="69" fillId="14" borderId="82" xfId="41" applyFont="1" applyFill="1" applyBorder="1" applyAlignment="1">
      <alignment horizontal="left" vertical="center" indent="1"/>
    </xf>
    <xf numFmtId="0" fontId="4" fillId="15" borderId="1" xfId="41" applyFill="1"/>
    <xf numFmtId="0" fontId="4" fillId="2" borderId="1" xfId="41" applyAlignment="1"/>
    <xf numFmtId="0" fontId="69" fillId="13" borderId="82" xfId="41" applyFont="1" applyFill="1" applyBorder="1" applyAlignment="1">
      <alignment vertical="center"/>
    </xf>
    <xf numFmtId="0" fontId="72" fillId="14" borderId="82" xfId="41" applyFont="1" applyFill="1" applyBorder="1" applyAlignment="1">
      <alignment horizontal="center" vertical="center" wrapText="1"/>
    </xf>
    <xf numFmtId="10" fontId="73" fillId="5" borderId="82" xfId="47" applyNumberFormat="1" applyFont="1" applyFill="1" applyBorder="1" applyAlignment="1">
      <alignment vertical="center"/>
    </xf>
    <xf numFmtId="0" fontId="72" fillId="14" borderId="83" xfId="41" applyFont="1" applyFill="1" applyBorder="1" applyAlignment="1">
      <alignment horizontal="center" vertical="center" wrapText="1"/>
    </xf>
    <xf numFmtId="0" fontId="72" fillId="14" borderId="28" xfId="41" applyFont="1" applyFill="1" applyBorder="1" applyAlignment="1">
      <alignment horizontal="center" vertical="center" wrapText="1"/>
    </xf>
    <xf numFmtId="0" fontId="74" fillId="5" borderId="1" xfId="42" applyFont="1" applyFill="1" applyBorder="1" applyAlignment="1">
      <alignment vertical="center"/>
    </xf>
    <xf numFmtId="0" fontId="70" fillId="5" borderId="82" xfId="41" applyFont="1" applyFill="1" applyBorder="1" applyAlignment="1">
      <alignment vertical="center"/>
    </xf>
    <xf numFmtId="0" fontId="69" fillId="14" borderId="85" xfId="41" applyFont="1" applyFill="1" applyBorder="1" applyAlignment="1">
      <alignment vertical="center"/>
    </xf>
    <xf numFmtId="0" fontId="69" fillId="14" borderId="89" xfId="41" applyFont="1" applyFill="1" applyBorder="1" applyAlignment="1">
      <alignment vertical="center"/>
    </xf>
    <xf numFmtId="0" fontId="69" fillId="14" borderId="90" xfId="41" applyFont="1" applyFill="1" applyBorder="1" applyAlignment="1">
      <alignment vertical="center"/>
    </xf>
    <xf numFmtId="10" fontId="4" fillId="2" borderId="1" xfId="41" applyNumberFormat="1"/>
    <xf numFmtId="0" fontId="72" fillId="14" borderId="82" xfId="41" applyFont="1" applyFill="1" applyBorder="1" applyAlignment="1">
      <alignment horizontal="center" vertical="center"/>
    </xf>
    <xf numFmtId="0" fontId="72" fillId="14" borderId="85" xfId="41" applyFont="1" applyFill="1" applyBorder="1" applyAlignment="1">
      <alignment vertical="center"/>
    </xf>
    <xf numFmtId="2" fontId="70" fillId="5" borderId="82" xfId="41" applyNumberFormat="1" applyFont="1" applyFill="1" applyBorder="1" applyAlignment="1">
      <alignment vertical="center"/>
    </xf>
    <xf numFmtId="0" fontId="72" fillId="13" borderId="83" xfId="41" applyFont="1" applyFill="1" applyBorder="1" applyAlignment="1">
      <alignment horizontal="center" vertical="center"/>
    </xf>
    <xf numFmtId="0" fontId="72" fillId="14" borderId="91" xfId="41" applyFont="1" applyFill="1" applyBorder="1" applyAlignment="1">
      <alignment vertical="center"/>
    </xf>
    <xf numFmtId="0" fontId="72" fillId="13" borderId="84" xfId="41" applyFont="1" applyFill="1" applyBorder="1" applyAlignment="1">
      <alignment horizontal="center" vertical="center"/>
    </xf>
    <xf numFmtId="0" fontId="72" fillId="14" borderId="82" xfId="41" applyFont="1" applyFill="1" applyBorder="1" applyAlignment="1">
      <alignment horizontal="left" vertical="center" indent="1"/>
    </xf>
    <xf numFmtId="0" fontId="72" fillId="14" borderId="85" xfId="41" applyFont="1" applyFill="1" applyBorder="1" applyAlignment="1">
      <alignment vertical="center" wrapText="1"/>
    </xf>
    <xf numFmtId="0" fontId="72" fillId="14" borderId="82" xfId="41" applyFont="1" applyFill="1" applyBorder="1" applyAlignment="1">
      <alignment vertical="center" wrapText="1"/>
    </xf>
    <xf numFmtId="0" fontId="9" fillId="11" borderId="83" xfId="48" applyFont="1" applyBorder="1" applyAlignment="1">
      <alignment vertical="center"/>
    </xf>
    <xf numFmtId="0" fontId="9" fillId="11" borderId="93" xfId="48" applyFont="1" applyBorder="1" applyAlignment="1">
      <alignment vertical="center"/>
    </xf>
    <xf numFmtId="0" fontId="72" fillId="14" borderId="89" xfId="41" applyFont="1" applyFill="1" applyBorder="1" applyAlignment="1">
      <alignment vertical="center" wrapText="1"/>
    </xf>
    <xf numFmtId="0" fontId="9" fillId="11" borderId="80" xfId="48" applyFont="1" applyBorder="1" applyAlignment="1">
      <alignment vertical="center"/>
    </xf>
    <xf numFmtId="0" fontId="72" fillId="13" borderId="83" xfId="41" applyFont="1" applyFill="1" applyBorder="1" applyAlignment="1">
      <alignment vertical="center"/>
    </xf>
    <xf numFmtId="0" fontId="43" fillId="13" borderId="85" xfId="41" applyFont="1" applyFill="1" applyBorder="1" applyAlignment="1">
      <alignment vertical="center"/>
    </xf>
    <xf numFmtId="0" fontId="43" fillId="13" borderId="89" xfId="41" applyFont="1" applyFill="1" applyBorder="1" applyAlignment="1">
      <alignment vertical="center"/>
    </xf>
    <xf numFmtId="0" fontId="72" fillId="13" borderId="93" xfId="41" applyFont="1" applyFill="1" applyBorder="1" applyAlignment="1">
      <alignment vertical="center"/>
    </xf>
    <xf numFmtId="0" fontId="72" fillId="14" borderId="89" xfId="41" applyFont="1" applyFill="1" applyBorder="1" applyAlignment="1">
      <alignment vertical="center"/>
    </xf>
    <xf numFmtId="165" fontId="31" fillId="2" borderId="1" xfId="18" applyNumberFormat="1" applyFont="1" applyFill="1" applyBorder="1" applyAlignment="1">
      <alignment horizontal="right" vertical="center"/>
    </xf>
    <xf numFmtId="165" fontId="31" fillId="2" borderId="1" xfId="20" applyNumberFormat="1" applyFont="1" applyFill="1" applyBorder="1" applyAlignment="1">
      <alignment horizontal="right" vertical="center"/>
    </xf>
    <xf numFmtId="0" fontId="48" fillId="2" borderId="94" xfId="41" applyFont="1" applyBorder="1"/>
    <xf numFmtId="0" fontId="4" fillId="2" borderId="95" xfId="41" applyBorder="1"/>
    <xf numFmtId="0" fontId="4" fillId="2" borderId="96" xfId="41" applyBorder="1"/>
    <xf numFmtId="0" fontId="10" fillId="2" borderId="1" xfId="41" applyFont="1"/>
    <xf numFmtId="0" fontId="10" fillId="2" borderId="1" xfId="41" applyFont="1" applyBorder="1"/>
    <xf numFmtId="0" fontId="14" fillId="2" borderId="1" xfId="43" applyFont="1" applyBorder="1" applyAlignment="1"/>
    <xf numFmtId="0" fontId="75" fillId="2" borderId="1" xfId="49" applyFont="1" applyBorder="1"/>
    <xf numFmtId="0" fontId="75" fillId="2" borderId="1" xfId="50" applyFont="1" applyBorder="1"/>
    <xf numFmtId="164" fontId="31" fillId="2" borderId="1" xfId="49" applyNumberFormat="1" applyFont="1" applyBorder="1" applyAlignment="1">
      <alignment horizontal="right" vertical="center"/>
    </xf>
    <xf numFmtId="0" fontId="31" fillId="2" borderId="1" xfId="50" applyFont="1" applyBorder="1" applyAlignment="1">
      <alignment horizontal="left" vertical="top" wrapText="1"/>
    </xf>
    <xf numFmtId="165" fontId="31" fillId="2" borderId="1" xfId="50" applyNumberFormat="1" applyFont="1" applyBorder="1" applyAlignment="1">
      <alignment horizontal="right" vertical="center"/>
    </xf>
    <xf numFmtId="164" fontId="31" fillId="2" borderId="1" xfId="50" applyNumberFormat="1" applyFont="1" applyBorder="1" applyAlignment="1">
      <alignment horizontal="right" vertical="center"/>
    </xf>
    <xf numFmtId="9" fontId="31" fillId="2" borderId="1" xfId="47" applyFont="1" applyBorder="1" applyAlignment="1">
      <alignment horizontal="right" vertical="center"/>
    </xf>
    <xf numFmtId="0" fontId="76" fillId="2" borderId="1" xfId="41" applyFont="1" applyBorder="1"/>
    <xf numFmtId="0" fontId="76" fillId="2" borderId="1" xfId="41" applyFont="1"/>
    <xf numFmtId="10" fontId="76" fillId="2" borderId="1" xfId="41" applyNumberFormat="1" applyFont="1"/>
    <xf numFmtId="166" fontId="75" fillId="2" borderId="1" xfId="47" applyNumberFormat="1" applyFont="1" applyBorder="1" applyAlignment="1">
      <alignment horizontal="right" vertical="center"/>
    </xf>
    <xf numFmtId="10" fontId="76" fillId="2" borderId="1" xfId="41" applyNumberFormat="1" applyFont="1" applyBorder="1"/>
    <xf numFmtId="10" fontId="75" fillId="2" borderId="1" xfId="49" applyNumberFormat="1" applyFont="1" applyBorder="1"/>
    <xf numFmtId="165" fontId="31" fillId="2" borderId="1" xfId="49" applyNumberFormat="1" applyFont="1" applyBorder="1" applyAlignment="1">
      <alignment horizontal="right" vertical="center"/>
    </xf>
    <xf numFmtId="0" fontId="21" fillId="9" borderId="1" xfId="36" applyFont="1" applyFill="1" applyBorder="1"/>
    <xf numFmtId="0" fontId="33" fillId="2" borderId="98" xfId="38" applyFont="1" applyBorder="1" applyAlignment="1">
      <alignment horizontal="left" vertical="top" wrapText="1"/>
    </xf>
    <xf numFmtId="164" fontId="33" fillId="2" borderId="99" xfId="38" applyNumberFormat="1" applyFont="1" applyBorder="1" applyAlignment="1">
      <alignment horizontal="right" vertical="top"/>
    </xf>
    <xf numFmtId="169" fontId="33" fillId="2" borderId="100" xfId="38" applyNumberFormat="1" applyFont="1" applyBorder="1" applyAlignment="1">
      <alignment horizontal="right" vertical="top"/>
    </xf>
    <xf numFmtId="164" fontId="33" fillId="2" borderId="100" xfId="38" applyNumberFormat="1" applyFont="1" applyBorder="1" applyAlignment="1">
      <alignment horizontal="right" vertical="top"/>
    </xf>
    <xf numFmtId="169" fontId="33" fillId="2" borderId="101" xfId="38" applyNumberFormat="1" applyFont="1" applyBorder="1" applyAlignment="1">
      <alignment horizontal="right" vertical="top"/>
    </xf>
    <xf numFmtId="0" fontId="33" fillId="2" borderId="97" xfId="38" applyFont="1" applyBorder="1" applyAlignment="1">
      <alignment horizontal="left" vertical="top" wrapText="1"/>
    </xf>
    <xf numFmtId="164" fontId="33" fillId="2" borderId="102" xfId="38" applyNumberFormat="1" applyFont="1" applyBorder="1" applyAlignment="1">
      <alignment horizontal="right" vertical="top"/>
    </xf>
    <xf numFmtId="169" fontId="33" fillId="2" borderId="103" xfId="38" applyNumberFormat="1" applyFont="1" applyBorder="1" applyAlignment="1">
      <alignment horizontal="right" vertical="top"/>
    </xf>
    <xf numFmtId="164" fontId="33" fillId="2" borderId="103" xfId="38" applyNumberFormat="1" applyFont="1" applyBorder="1" applyAlignment="1">
      <alignment horizontal="right" vertical="top"/>
    </xf>
    <xf numFmtId="169" fontId="33" fillId="2" borderId="104" xfId="38" applyNumberFormat="1" applyFont="1" applyBorder="1" applyAlignment="1">
      <alignment horizontal="right" vertical="top"/>
    </xf>
    <xf numFmtId="0" fontId="33" fillId="2" borderId="105" xfId="38" applyFont="1" applyBorder="1" applyAlignment="1">
      <alignment horizontal="left" vertical="top" wrapText="1"/>
    </xf>
    <xf numFmtId="164" fontId="33" fillId="2" borderId="106" xfId="38" applyNumberFormat="1" applyFont="1" applyBorder="1" applyAlignment="1">
      <alignment horizontal="right" vertical="top"/>
    </xf>
    <xf numFmtId="164" fontId="33" fillId="2" borderId="107" xfId="38" applyNumberFormat="1" applyFont="1" applyBorder="1" applyAlignment="1">
      <alignment horizontal="right" vertical="top"/>
    </xf>
    <xf numFmtId="0" fontId="32" fillId="2" borderId="1" xfId="38"/>
    <xf numFmtId="169" fontId="33" fillId="2" borderId="107" xfId="38" applyNumberFormat="1" applyFont="1" applyBorder="1" applyAlignment="1">
      <alignment horizontal="right" vertical="top"/>
    </xf>
    <xf numFmtId="169" fontId="33" fillId="2" borderId="108" xfId="38" applyNumberFormat="1" applyFont="1" applyBorder="1" applyAlignment="1">
      <alignment horizontal="right" vertical="top"/>
    </xf>
    <xf numFmtId="0" fontId="33" fillId="10" borderId="115" xfId="38" applyFont="1" applyFill="1" applyBorder="1" applyAlignment="1">
      <alignment horizontal="center" wrapText="1"/>
    </xf>
    <xf numFmtId="0" fontId="33" fillId="10" borderId="116" xfId="38" applyFont="1" applyFill="1" applyBorder="1" applyAlignment="1">
      <alignment horizontal="center" wrapText="1"/>
    </xf>
    <xf numFmtId="0" fontId="33" fillId="10" borderId="117" xfId="38" applyFont="1" applyFill="1" applyBorder="1" applyAlignment="1">
      <alignment horizontal="center" wrapText="1"/>
    </xf>
    <xf numFmtId="0" fontId="11" fillId="4" borderId="0" xfId="36" applyFont="1" applyAlignment="1">
      <alignment horizontal="center" vertical="center"/>
    </xf>
    <xf numFmtId="0" fontId="14" fillId="0" borderId="1" xfId="33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20" fillId="8" borderId="25" xfId="36" applyFont="1" applyFill="1" applyBorder="1" applyAlignment="1">
      <alignment horizontal="left" wrapText="1"/>
    </xf>
    <xf numFmtId="0" fontId="20" fillId="8" borderId="26" xfId="36" applyFont="1" applyFill="1" applyBorder="1" applyAlignment="1">
      <alignment horizontal="left" wrapText="1"/>
    </xf>
    <xf numFmtId="0" fontId="8" fillId="6" borderId="29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11" fillId="4" borderId="1" xfId="40" applyFont="1" applyAlignment="1">
      <alignment horizontal="center" vertical="center"/>
    </xf>
    <xf numFmtId="0" fontId="14" fillId="2" borderId="1" xfId="43" applyFont="1" applyBorder="1" applyAlignment="1">
      <alignment horizontal="left"/>
    </xf>
    <xf numFmtId="0" fontId="31" fillId="2" borderId="1" xfId="50" applyFont="1" applyBorder="1" applyAlignment="1">
      <alignment horizontal="left" vertical="top" wrapText="1"/>
    </xf>
    <xf numFmtId="0" fontId="42" fillId="2" borderId="1" xfId="49" applyFont="1" applyBorder="1" applyAlignment="1">
      <alignment horizontal="center" vertical="center" wrapText="1"/>
    </xf>
    <xf numFmtId="0" fontId="31" fillId="2" borderId="1" xfId="49" applyFont="1" applyBorder="1" applyAlignment="1">
      <alignment horizontal="center" wrapText="1"/>
    </xf>
    <xf numFmtId="0" fontId="42" fillId="2" borderId="1" xfId="50" applyFont="1" applyBorder="1" applyAlignment="1">
      <alignment horizontal="center" vertical="center" wrapText="1"/>
    </xf>
    <xf numFmtId="0" fontId="2" fillId="2" borderId="44" xfId="2" applyFont="1" applyFill="1" applyBorder="1" applyAlignment="1">
      <alignment horizontal="center" vertical="center" wrapText="1"/>
    </xf>
    <xf numFmtId="0" fontId="3" fillId="10" borderId="41" xfId="6" applyFont="1" applyFill="1" applyBorder="1" applyAlignment="1">
      <alignment horizontal="center" vertical="center" wrapText="1"/>
    </xf>
    <xf numFmtId="0" fontId="3" fillId="10" borderId="42" xfId="6" applyFont="1" applyFill="1" applyBorder="1" applyAlignment="1">
      <alignment horizontal="center" vertical="center" wrapText="1"/>
    </xf>
    <xf numFmtId="0" fontId="3" fillId="10" borderId="43" xfId="6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left" vertical="center" wrapText="1"/>
    </xf>
    <xf numFmtId="0" fontId="3" fillId="10" borderId="3" xfId="4" applyFont="1" applyFill="1" applyBorder="1" applyAlignment="1">
      <alignment horizontal="left" vertical="center" wrapText="1"/>
    </xf>
    <xf numFmtId="0" fontId="3" fillId="10" borderId="4" xfId="5" applyFont="1" applyFill="1" applyBorder="1" applyAlignment="1">
      <alignment horizontal="left" vertical="center" wrapText="1"/>
    </xf>
    <xf numFmtId="0" fontId="3" fillId="10" borderId="5" xfId="6" applyFont="1" applyFill="1" applyBorder="1" applyAlignment="1">
      <alignment horizontal="center" vertical="center" wrapText="1"/>
    </xf>
    <xf numFmtId="0" fontId="3" fillId="10" borderId="6" xfId="7" applyFont="1" applyFill="1" applyBorder="1" applyAlignment="1">
      <alignment horizontal="center" vertical="center" wrapText="1"/>
    </xf>
    <xf numFmtId="0" fontId="3" fillId="10" borderId="7" xfId="8" applyFont="1" applyFill="1" applyBorder="1" applyAlignment="1">
      <alignment horizontal="center" vertical="center" wrapText="1"/>
    </xf>
    <xf numFmtId="0" fontId="3" fillId="10" borderId="8" xfId="9" applyFont="1" applyFill="1" applyBorder="1" applyAlignment="1">
      <alignment horizontal="center" vertical="center" wrapText="1"/>
    </xf>
    <xf numFmtId="0" fontId="3" fillId="10" borderId="9" xfId="10" applyFont="1" applyFill="1" applyBorder="1" applyAlignment="1">
      <alignment horizontal="center" vertical="center" wrapText="1"/>
    </xf>
    <xf numFmtId="0" fontId="3" fillId="10" borderId="10" xfId="11" applyFont="1" applyFill="1" applyBorder="1" applyAlignment="1">
      <alignment horizontal="center" vertical="center" wrapText="1"/>
    </xf>
    <xf numFmtId="0" fontId="34" fillId="2" borderId="1" xfId="38" applyFont="1" applyBorder="1" applyAlignment="1">
      <alignment horizontal="center" vertical="center" wrapText="1"/>
    </xf>
    <xf numFmtId="0" fontId="33" fillId="10" borderId="58" xfId="38" applyFont="1" applyFill="1" applyBorder="1" applyAlignment="1">
      <alignment horizontal="left" wrapText="1"/>
    </xf>
    <xf numFmtId="0" fontId="33" fillId="10" borderId="59" xfId="38" applyFont="1" applyFill="1" applyBorder="1" applyAlignment="1">
      <alignment horizontal="left" wrapText="1"/>
    </xf>
    <xf numFmtId="0" fontId="33" fillId="10" borderId="60" xfId="38" applyFont="1" applyFill="1" applyBorder="1" applyAlignment="1">
      <alignment horizontal="left" wrapText="1"/>
    </xf>
    <xf numFmtId="0" fontId="33" fillId="10" borderId="49" xfId="38" applyFont="1" applyFill="1" applyBorder="1" applyAlignment="1">
      <alignment horizontal="center" vertical="center" wrapText="1"/>
    </xf>
    <xf numFmtId="0" fontId="33" fillId="10" borderId="50" xfId="38" applyFont="1" applyFill="1" applyBorder="1" applyAlignment="1">
      <alignment horizontal="center" vertical="center" wrapText="1"/>
    </xf>
    <xf numFmtId="0" fontId="33" fillId="10" borderId="51" xfId="38" applyFont="1" applyFill="1" applyBorder="1" applyAlignment="1">
      <alignment horizontal="center" vertical="center" wrapText="1"/>
    </xf>
    <xf numFmtId="0" fontId="33" fillId="10" borderId="52" xfId="38" applyFont="1" applyFill="1" applyBorder="1" applyAlignment="1">
      <alignment horizontal="center" vertical="center" wrapText="1"/>
    </xf>
    <xf numFmtId="0" fontId="33" fillId="10" borderId="53" xfId="38" applyFont="1" applyFill="1" applyBorder="1" applyAlignment="1">
      <alignment horizontal="center" vertical="center" wrapText="1"/>
    </xf>
    <xf numFmtId="0" fontId="33" fillId="10" borderId="54" xfId="38" applyFont="1" applyFill="1" applyBorder="1" applyAlignment="1">
      <alignment horizontal="center" vertical="center" wrapText="1"/>
    </xf>
    <xf numFmtId="0" fontId="32" fillId="2" borderId="1" xfId="38" applyFont="1" applyBorder="1" applyAlignment="1">
      <alignment horizontal="center" vertical="center"/>
    </xf>
    <xf numFmtId="0" fontId="3" fillId="10" borderId="9" xfId="26" applyFont="1" applyFill="1" applyBorder="1" applyAlignment="1">
      <alignment horizontal="center" vertical="center"/>
    </xf>
    <xf numFmtId="0" fontId="3" fillId="10" borderId="71" xfId="10" applyFont="1" applyFill="1" applyBorder="1" applyAlignment="1">
      <alignment horizontal="center" vertical="center" wrapText="1"/>
    </xf>
    <xf numFmtId="0" fontId="3" fillId="10" borderId="71" xfId="11" applyFont="1" applyFill="1" applyBorder="1" applyAlignment="1">
      <alignment horizontal="center" vertical="center" wrapText="1"/>
    </xf>
    <xf numFmtId="0" fontId="33" fillId="10" borderId="69" xfId="38" applyFont="1" applyFill="1" applyBorder="1" applyAlignment="1">
      <alignment horizontal="center" vertical="center" wrapText="1"/>
    </xf>
    <xf numFmtId="0" fontId="3" fillId="10" borderId="45" xfId="9" applyFont="1" applyFill="1" applyBorder="1" applyAlignment="1">
      <alignment horizontal="center" vertical="center" wrapText="1"/>
    </xf>
    <xf numFmtId="0" fontId="3" fillId="10" borderId="47" xfId="9" applyFont="1" applyFill="1" applyBorder="1" applyAlignment="1">
      <alignment horizontal="center" vertical="center" wrapText="1"/>
    </xf>
    <xf numFmtId="0" fontId="3" fillId="10" borderId="46" xfId="9" applyFont="1" applyFill="1" applyBorder="1" applyAlignment="1">
      <alignment horizontal="center" vertical="center" wrapText="1"/>
    </xf>
    <xf numFmtId="0" fontId="3" fillId="10" borderId="48" xfId="9" applyFont="1" applyFill="1" applyBorder="1" applyAlignment="1">
      <alignment horizontal="center" vertical="center" wrapText="1"/>
    </xf>
    <xf numFmtId="0" fontId="33" fillId="10" borderId="49" xfId="38" applyFont="1" applyFill="1" applyBorder="1" applyAlignment="1">
      <alignment horizontal="center" wrapText="1"/>
    </xf>
    <xf numFmtId="0" fontId="33" fillId="10" borderId="50" xfId="38" applyFont="1" applyFill="1" applyBorder="1" applyAlignment="1">
      <alignment horizontal="center" wrapText="1"/>
    </xf>
    <xf numFmtId="0" fontId="33" fillId="10" borderId="51" xfId="38" applyFont="1" applyFill="1" applyBorder="1" applyAlignment="1">
      <alignment horizontal="center" wrapText="1"/>
    </xf>
    <xf numFmtId="0" fontId="33" fillId="10" borderId="52" xfId="38" applyFont="1" applyFill="1" applyBorder="1" applyAlignment="1">
      <alignment horizontal="center" wrapText="1"/>
    </xf>
    <xf numFmtId="0" fontId="33" fillId="10" borderId="53" xfId="38" applyFont="1" applyFill="1" applyBorder="1" applyAlignment="1">
      <alignment horizontal="center" wrapText="1"/>
    </xf>
    <xf numFmtId="0" fontId="33" fillId="10" borderId="54" xfId="38" applyFont="1" applyFill="1" applyBorder="1" applyAlignment="1">
      <alignment horizontal="center" wrapText="1"/>
    </xf>
    <xf numFmtId="0" fontId="3" fillId="10" borderId="3" xfId="3" applyFont="1" applyFill="1" applyBorder="1" applyAlignment="1">
      <alignment horizontal="left" vertical="center" wrapText="1"/>
    </xf>
    <xf numFmtId="0" fontId="3" fillId="10" borderId="4" xfId="3" applyFont="1" applyFill="1" applyBorder="1" applyAlignment="1">
      <alignment horizontal="left" vertical="center" wrapText="1"/>
    </xf>
    <xf numFmtId="0" fontId="3" fillId="10" borderId="39" xfId="9" applyFont="1" applyFill="1" applyBorder="1" applyAlignment="1">
      <alignment horizontal="center" vertical="center" wrapText="1"/>
    </xf>
    <xf numFmtId="0" fontId="3" fillId="10" borderId="40" xfId="9" applyFont="1" applyFill="1" applyBorder="1" applyAlignment="1">
      <alignment horizontal="center" vertical="center" wrapText="1"/>
    </xf>
    <xf numFmtId="0" fontId="3" fillId="10" borderId="37" xfId="10" applyFont="1" applyFill="1" applyBorder="1" applyAlignment="1">
      <alignment horizontal="center" vertical="center" wrapText="1"/>
    </xf>
    <xf numFmtId="0" fontId="3" fillId="10" borderId="38" xfId="10" applyFont="1" applyFill="1" applyBorder="1" applyAlignment="1">
      <alignment horizontal="center" vertical="center" wrapText="1"/>
    </xf>
    <xf numFmtId="0" fontId="3" fillId="10" borderId="4" xfId="4" applyFont="1" applyFill="1" applyBorder="1" applyAlignment="1">
      <alignment horizontal="left" vertical="center" wrapText="1"/>
    </xf>
    <xf numFmtId="0" fontId="33" fillId="10" borderId="109" xfId="38" applyFont="1" applyFill="1" applyBorder="1" applyAlignment="1">
      <alignment horizontal="center" wrapText="1"/>
    </xf>
    <xf numFmtId="0" fontId="32" fillId="10" borderId="110" xfId="38" applyFont="1" applyFill="1" applyBorder="1" applyAlignment="1">
      <alignment horizontal="center" vertical="center"/>
    </xf>
    <xf numFmtId="0" fontId="32" fillId="10" borderId="111" xfId="38" applyFont="1" applyFill="1" applyBorder="1" applyAlignment="1">
      <alignment horizontal="center" vertical="center"/>
    </xf>
    <xf numFmtId="0" fontId="33" fillId="10" borderId="112" xfId="38" applyFont="1" applyFill="1" applyBorder="1" applyAlignment="1">
      <alignment horizontal="center" wrapText="1"/>
    </xf>
    <xf numFmtId="0" fontId="33" fillId="10" borderId="113" xfId="38" applyFont="1" applyFill="1" applyBorder="1" applyAlignment="1">
      <alignment horizontal="center" wrapText="1"/>
    </xf>
    <xf numFmtId="0" fontId="32" fillId="10" borderId="114" xfId="38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1" fillId="9" borderId="1" xfId="39" applyFont="1" applyFill="1" applyBorder="1" applyAlignment="1">
      <alignment horizontal="center" wrapText="1"/>
    </xf>
    <xf numFmtId="0" fontId="31" fillId="9" borderId="1" xfId="7" applyFont="1" applyFill="1" applyBorder="1" applyAlignment="1">
      <alignment horizontal="center" vertical="center" wrapText="1"/>
    </xf>
    <xf numFmtId="0" fontId="31" fillId="9" borderId="1" xfId="6" applyFont="1" applyFill="1" applyBorder="1" applyAlignment="1">
      <alignment horizontal="center" vertical="center" wrapText="1"/>
    </xf>
    <xf numFmtId="0" fontId="42" fillId="9" borderId="1" xfId="39" applyFont="1" applyFill="1" applyBorder="1" applyAlignment="1">
      <alignment horizontal="center" vertical="center" wrapText="1"/>
    </xf>
    <xf numFmtId="0" fontId="11" fillId="4" borderId="1" xfId="36" applyFont="1" applyBorder="1" applyAlignment="1">
      <alignment horizontal="center" vertical="center"/>
    </xf>
    <xf numFmtId="0" fontId="35" fillId="9" borderId="1" xfId="2" applyFont="1" applyFill="1" applyBorder="1" applyAlignment="1">
      <alignment horizontal="center" vertical="center" wrapText="1"/>
    </xf>
    <xf numFmtId="0" fontId="67" fillId="2" borderId="1" xfId="46" applyFont="1" applyAlignment="1" applyProtection="1">
      <alignment horizontal="left"/>
    </xf>
    <xf numFmtId="0" fontId="71" fillId="13" borderId="86" xfId="41" applyFont="1" applyFill="1" applyBorder="1" applyAlignment="1">
      <alignment horizontal="center" vertical="center" wrapText="1"/>
    </xf>
    <xf numFmtId="0" fontId="69" fillId="14" borderId="78" xfId="41" applyFont="1" applyFill="1" applyBorder="1" applyAlignment="1">
      <alignment horizontal="center" vertical="center" wrapText="1"/>
    </xf>
    <xf numFmtId="0" fontId="69" fillId="14" borderId="79" xfId="41" applyFont="1" applyFill="1" applyBorder="1" applyAlignment="1">
      <alignment horizontal="center" vertical="center" wrapText="1"/>
    </xf>
    <xf numFmtId="0" fontId="69" fillId="14" borderId="27" xfId="41" applyFont="1" applyFill="1" applyBorder="1" applyAlignment="1">
      <alignment horizontal="center" vertical="center" wrapText="1"/>
    </xf>
    <xf numFmtId="0" fontId="4" fillId="2" borderId="86" xfId="41" applyBorder="1" applyAlignment="1">
      <alignment horizontal="center"/>
    </xf>
    <xf numFmtId="0" fontId="4" fillId="13" borderId="83" xfId="41" applyFill="1" applyBorder="1" applyAlignment="1">
      <alignment horizontal="center" vertical="center"/>
    </xf>
    <xf numFmtId="0" fontId="4" fillId="13" borderId="80" xfId="41" applyFill="1" applyBorder="1" applyAlignment="1">
      <alignment horizontal="center" vertical="center"/>
    </xf>
    <xf numFmtId="0" fontId="72" fillId="14" borderId="82" xfId="41" applyFont="1" applyFill="1" applyBorder="1" applyAlignment="1">
      <alignment horizontal="center" vertical="center" wrapText="1"/>
    </xf>
    <xf numFmtId="0" fontId="71" fillId="13" borderId="86" xfId="41" applyFont="1" applyFill="1" applyBorder="1" applyAlignment="1">
      <alignment horizontal="center" vertical="center"/>
    </xf>
    <xf numFmtId="0" fontId="71" fillId="13" borderId="87" xfId="41" applyFont="1" applyFill="1" applyBorder="1" applyAlignment="1">
      <alignment horizontal="center" vertical="center"/>
    </xf>
    <xf numFmtId="0" fontId="71" fillId="13" borderId="88" xfId="41" applyFont="1" applyFill="1" applyBorder="1" applyAlignment="1">
      <alignment horizontal="center" vertical="center"/>
    </xf>
    <xf numFmtId="0" fontId="72" fillId="14" borderId="83" xfId="41" applyFont="1" applyFill="1" applyBorder="1" applyAlignment="1">
      <alignment horizontal="center" vertical="center" wrapText="1"/>
    </xf>
    <xf numFmtId="0" fontId="72" fillId="14" borderId="80" xfId="41" applyFont="1" applyFill="1" applyBorder="1" applyAlignment="1">
      <alignment horizontal="center" vertical="center" wrapText="1"/>
    </xf>
    <xf numFmtId="0" fontId="72" fillId="14" borderId="88" xfId="41" applyFont="1" applyFill="1" applyBorder="1" applyAlignment="1">
      <alignment horizontal="center" vertical="center"/>
    </xf>
    <xf numFmtId="0" fontId="72" fillId="14" borderId="86" xfId="41" applyFont="1" applyFill="1" applyBorder="1" applyAlignment="1">
      <alignment horizontal="center" vertical="center"/>
    </xf>
    <xf numFmtId="0" fontId="9" fillId="11" borderId="92" xfId="48" applyFont="1" applyBorder="1" applyAlignment="1">
      <alignment horizontal="center" vertical="center"/>
    </xf>
    <xf numFmtId="0" fontId="9" fillId="11" borderId="1" xfId="48" applyFont="1" applyBorder="1" applyAlignment="1">
      <alignment horizontal="center" vertical="center"/>
    </xf>
    <xf numFmtId="0" fontId="43" fillId="13" borderId="88" xfId="41" applyFont="1" applyFill="1" applyBorder="1" applyAlignment="1">
      <alignment horizontal="center" vertical="center" wrapText="1"/>
    </xf>
    <xf numFmtId="0" fontId="43" fillId="13" borderId="86" xfId="41" applyFont="1" applyFill="1" applyBorder="1" applyAlignment="1">
      <alignment horizontal="center" vertical="center" wrapText="1"/>
    </xf>
    <xf numFmtId="0" fontId="72" fillId="14" borderId="85" xfId="41" applyFont="1" applyFill="1" applyBorder="1" applyAlignment="1">
      <alignment horizontal="center" vertical="center" wrapText="1"/>
    </xf>
    <xf numFmtId="0" fontId="72" fillId="14" borderId="89" xfId="41" applyFont="1" applyFill="1" applyBorder="1" applyAlignment="1">
      <alignment horizontal="center" vertical="center" wrapText="1"/>
    </xf>
    <xf numFmtId="0" fontId="72" fillId="14" borderId="90" xfId="41" applyFont="1" applyFill="1" applyBorder="1" applyAlignment="1">
      <alignment horizontal="center" vertical="center" wrapText="1"/>
    </xf>
    <xf numFmtId="0" fontId="77" fillId="0" borderId="0" xfId="0" applyFont="1" applyAlignment="1">
      <alignment vertical="center"/>
    </xf>
    <xf numFmtId="0" fontId="77" fillId="0" borderId="0" xfId="0" applyFont="1" applyAlignment="1">
      <alignment vertical="top"/>
    </xf>
    <xf numFmtId="0" fontId="32" fillId="10" borderId="118" xfId="38" applyFill="1" applyBorder="1" applyAlignment="1">
      <alignment horizontal="center" vertical="center" wrapText="1"/>
    </xf>
    <xf numFmtId="0" fontId="32" fillId="10" borderId="60" xfId="38" applyFont="1" applyFill="1" applyBorder="1" applyAlignment="1">
      <alignment horizontal="center" vertical="center"/>
    </xf>
    <xf numFmtId="0" fontId="32" fillId="10" borderId="119" xfId="38" applyFont="1" applyFill="1" applyBorder="1" applyAlignment="1">
      <alignment horizontal="center" vertical="center"/>
    </xf>
    <xf numFmtId="0" fontId="32" fillId="10" borderId="120" xfId="38" applyFont="1" applyFill="1" applyBorder="1" applyAlignment="1">
      <alignment horizontal="center" vertical="center"/>
    </xf>
    <xf numFmtId="0" fontId="33" fillId="10" borderId="121" xfId="38" applyFont="1" applyFill="1" applyBorder="1" applyAlignment="1">
      <alignment horizontal="center" wrapText="1"/>
    </xf>
    <xf numFmtId="0" fontId="32" fillId="10" borderId="122" xfId="38" applyFont="1" applyFill="1" applyBorder="1" applyAlignment="1">
      <alignment horizontal="center" vertical="center"/>
    </xf>
    <xf numFmtId="0" fontId="33" fillId="10" borderId="123" xfId="38" applyFont="1" applyFill="1" applyBorder="1" applyAlignment="1">
      <alignment horizontal="center" wrapText="1"/>
    </xf>
    <xf numFmtId="0" fontId="33" fillId="10" borderId="124" xfId="38" applyFont="1" applyFill="1" applyBorder="1" applyAlignment="1">
      <alignment horizontal="center" wrapText="1"/>
    </xf>
    <xf numFmtId="0" fontId="33" fillId="10" borderId="125" xfId="38" applyFont="1" applyFill="1" applyBorder="1" applyAlignment="1">
      <alignment horizontal="center" wrapText="1"/>
    </xf>
    <xf numFmtId="169" fontId="33" fillId="2" borderId="63" xfId="38" applyNumberFormat="1" applyFont="1" applyBorder="1" applyAlignment="1">
      <alignment horizontal="right" vertical="top"/>
    </xf>
    <xf numFmtId="169" fontId="33" fillId="2" borderId="64" xfId="38" applyNumberFormat="1" applyFont="1" applyBorder="1" applyAlignment="1">
      <alignment horizontal="right" vertical="top"/>
    </xf>
    <xf numFmtId="169" fontId="33" fillId="2" borderId="66" xfId="38" applyNumberFormat="1" applyFont="1" applyBorder="1" applyAlignment="1">
      <alignment horizontal="right" vertical="top"/>
    </xf>
    <xf numFmtId="169" fontId="33" fillId="2" borderId="67" xfId="38" applyNumberFormat="1" applyFont="1" applyBorder="1" applyAlignment="1">
      <alignment horizontal="right" vertical="top"/>
    </xf>
    <xf numFmtId="0" fontId="34" fillId="2" borderId="126" xfId="38" applyFont="1" applyBorder="1" applyAlignment="1">
      <alignment horizontal="center" vertical="center" wrapText="1"/>
    </xf>
    <xf numFmtId="0" fontId="33" fillId="10" borderId="127" xfId="38" applyFont="1" applyFill="1" applyBorder="1" applyAlignment="1">
      <alignment horizontal="center" wrapText="1"/>
    </xf>
    <xf numFmtId="0" fontId="33" fillId="10" borderId="111" xfId="38" applyFont="1" applyFill="1" applyBorder="1" applyAlignment="1">
      <alignment horizontal="center" wrapText="1"/>
    </xf>
    <xf numFmtId="0" fontId="33" fillId="10" borderId="128" xfId="38" applyFont="1" applyFill="1" applyBorder="1" applyAlignment="1">
      <alignment horizontal="center" wrapText="1"/>
    </xf>
    <xf numFmtId="0" fontId="33" fillId="10" borderId="129" xfId="38" applyFont="1" applyFill="1" applyBorder="1" applyAlignment="1">
      <alignment horizontal="center" wrapText="1"/>
    </xf>
    <xf numFmtId="0" fontId="3" fillId="10" borderId="3" xfId="5" applyFont="1" applyFill="1" applyBorder="1" applyAlignment="1">
      <alignment horizontal="left" vertical="center" wrapText="1"/>
    </xf>
    <xf numFmtId="0" fontId="33" fillId="10" borderId="130" xfId="38" applyFont="1" applyFill="1" applyBorder="1" applyAlignment="1">
      <alignment horizontal="center" wrapText="1"/>
    </xf>
    <xf numFmtId="0" fontId="33" fillId="10" borderId="131" xfId="38" applyFont="1" applyFill="1" applyBorder="1" applyAlignment="1">
      <alignment horizontal="center" wrapText="1"/>
    </xf>
    <xf numFmtId="0" fontId="33" fillId="10" borderId="132" xfId="38" applyFont="1" applyFill="1" applyBorder="1" applyAlignment="1">
      <alignment horizontal="center" wrapText="1"/>
    </xf>
    <xf numFmtId="166" fontId="33" fillId="2" borderId="63" xfId="32" applyNumberFormat="1" applyFont="1" applyFill="1" applyBorder="1" applyAlignment="1">
      <alignment horizontal="right" vertical="top"/>
    </xf>
    <xf numFmtId="166" fontId="33" fillId="2" borderId="66" xfId="32" applyNumberFormat="1" applyFont="1" applyFill="1" applyBorder="1" applyAlignment="1">
      <alignment horizontal="right" vertical="top"/>
    </xf>
  </cellXfs>
  <cellStyles count="51">
    <cellStyle name="40% - Èmfasi1 2" xfId="48"/>
    <cellStyle name="Èmfasi1" xfId="36" builtinId="29"/>
    <cellStyle name="Èmfasi1 2" xfId="40"/>
    <cellStyle name="Enllaç" xfId="46" builtinId="8"/>
    <cellStyle name="Euro" xfId="45"/>
    <cellStyle name="Normal" xfId="0" builtinId="0"/>
    <cellStyle name="Normal 2" xfId="41"/>
    <cellStyle name="Normal_210" xfId="49"/>
    <cellStyle name="Normal_210_1" xfId="50"/>
    <cellStyle name="Normal_Gràfics" xfId="39"/>
    <cellStyle name="Normal_Taules" xfId="38"/>
    <cellStyle name="Percentatge" xfId="32" builtinId="5"/>
    <cellStyle name="Percentatge 2" xfId="47"/>
    <cellStyle name="Resultat" xfId="35" builtinId="21"/>
    <cellStyle name="style1406186754995" xfId="37"/>
    <cellStyle name="style1406631908161" xfId="1"/>
    <cellStyle name="style1406631908183" xfId="2"/>
    <cellStyle name="style1406631908197" xfId="3"/>
    <cellStyle name="style1406631908216" xfId="4"/>
    <cellStyle name="style1406631908235" xfId="5"/>
    <cellStyle name="style1406631908254" xfId="6"/>
    <cellStyle name="style1406631908273" xfId="7"/>
    <cellStyle name="style1406631908292" xfId="8"/>
    <cellStyle name="style1406631908310" xfId="9"/>
    <cellStyle name="style1406631908328" xfId="10"/>
    <cellStyle name="style1406631908347" xfId="11"/>
    <cellStyle name="style1406631908365" xfId="12"/>
    <cellStyle name="style1406631908383" xfId="13"/>
    <cellStyle name="style1406631908402" xfId="14"/>
    <cellStyle name="style1406631908420" xfId="15"/>
    <cellStyle name="style1406631908434" xfId="16"/>
    <cellStyle name="style1406631908449" xfId="17"/>
    <cellStyle name="style1406631908467" xfId="18"/>
    <cellStyle name="style1406631908485" xfId="19"/>
    <cellStyle name="style1406631908499" xfId="20"/>
    <cellStyle name="style1406631908517" xfId="21"/>
    <cellStyle name="style1406631908535" xfId="22"/>
    <cellStyle name="style1406631908624" xfId="23"/>
    <cellStyle name="style1406631908638" xfId="24"/>
    <cellStyle name="style1406631908675" xfId="25"/>
    <cellStyle name="style1406631908690" xfId="26"/>
    <cellStyle name="style1406631908768" xfId="27"/>
    <cellStyle name="style1406631908783" xfId="28"/>
    <cellStyle name="style1406631908797" xfId="29"/>
    <cellStyle name="style1406631908812" xfId="30"/>
    <cellStyle name="style1406631908865" xfId="31"/>
    <cellStyle name="Títol 2" xfId="33" builtinId="17"/>
    <cellStyle name="Títol 2 2" xfId="43"/>
    <cellStyle name="Títol 3" xfId="34" builtinId="18"/>
    <cellStyle name="Títol 3 2" xfId="42"/>
    <cellStyle name="Títol 4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sng"/>
              <a:t>Estatus d'inserció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1089086783535224E-3"/>
          <c:y val="0.20353145607491591"/>
          <c:w val="0.52925285464718863"/>
          <c:h val="0.6695676198369940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'Resum '!$X$14:$X$15</c:f>
              <c:strCache>
                <c:ptCount val="1"/>
                <c:pt idx="0">
                  <c:v>Treballo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'!$W$16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'Resum '!$X$16</c:f>
              <c:numCache>
                <c:formatCode>###0.0%</c:formatCode>
                <c:ptCount val="1"/>
                <c:pt idx="0">
                  <c:v>0.80952380952380953</c:v>
                </c:pt>
              </c:numCache>
            </c:numRef>
          </c:val>
        </c:ser>
        <c:ser>
          <c:idx val="0"/>
          <c:order val="1"/>
          <c:tx>
            <c:strRef>
              <c:f>'Resum '!$Y$14:$Y$15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 algn="ctr">
                      <a:defRPr lang="en-US"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17%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'Resum '!$W$16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'Resum '!$Y$16</c:f>
              <c:numCache>
                <c:formatCode>###0.0%</c:formatCode>
                <c:ptCount val="1"/>
                <c:pt idx="0">
                  <c:v>0.16666666666666669</c:v>
                </c:pt>
              </c:numCache>
            </c:numRef>
          </c:val>
        </c:ser>
        <c:ser>
          <c:idx val="2"/>
          <c:order val="2"/>
          <c:tx>
            <c:strRef>
              <c:f>'Resum '!$Z$14:$Z$15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'Resum '!$W$16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'Resum '!$Z$16</c:f>
              <c:numCache>
                <c:formatCode>###0.0%</c:formatCode>
                <c:ptCount val="1"/>
                <c:pt idx="0">
                  <c:v>2.3809523809523808E-2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6"/>
        <c:overlap val="100"/>
        <c:axId val="364845312"/>
        <c:axId val="364904448"/>
      </c:barChart>
      <c:catAx>
        <c:axId val="3648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ca-E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64904448"/>
        <c:crosses val="autoZero"/>
        <c:auto val="1"/>
        <c:lblAlgn val="ctr"/>
        <c:lblOffset val="100"/>
        <c:noMultiLvlLbl val="0"/>
      </c:catAx>
      <c:valAx>
        <c:axId val="364904448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364845312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Gràfics!$P$79:$P$80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Gràfics!$O$81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Gràfics!$P$81</c:f>
              <c:numCache>
                <c:formatCode>###0.0%</c:formatCode>
                <c:ptCount val="1"/>
                <c:pt idx="0">
                  <c:v>0.67073170731707321</c:v>
                </c:pt>
              </c:numCache>
            </c:numRef>
          </c:val>
        </c:ser>
        <c:ser>
          <c:idx val="1"/>
          <c:order val="1"/>
          <c:tx>
            <c:strRef>
              <c:f>Gràfics!$Q$79:$Q$80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Gràfics!$O$81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Gràfics!$Q$81</c:f>
              <c:numCache>
                <c:formatCode>###0.0%</c:formatCode>
                <c:ptCount val="1"/>
                <c:pt idx="0">
                  <c:v>0.32926829268292684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146944"/>
        <c:axId val="376152832"/>
      </c:barChart>
      <c:catAx>
        <c:axId val="376146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76152832"/>
        <c:crosses val="autoZero"/>
        <c:auto val="1"/>
        <c:lblAlgn val="ctr"/>
        <c:lblOffset val="100"/>
        <c:noMultiLvlLbl val="0"/>
      </c:catAx>
      <c:valAx>
        <c:axId val="3761528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761469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57888888888893"/>
          <c:y val="0.16305833333333333"/>
          <c:w val="0.77971166666666669"/>
          <c:h val="0.74761967592592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Gràfics!$P$102</c:f>
              <c:strCache>
                <c:ptCount val="1"/>
                <c:pt idx="0">
                  <c:v>Tenia feina abans d'acabar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Gràfics!$O$103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Gràfics!$P$103</c:f>
              <c:numCache>
                <c:formatCode>###0.0%</c:formatCode>
                <c:ptCount val="1"/>
                <c:pt idx="0">
                  <c:v>0.54878048780487798</c:v>
                </c:pt>
              </c:numCache>
            </c:numRef>
          </c:val>
        </c:ser>
        <c:ser>
          <c:idx val="1"/>
          <c:order val="1"/>
          <c:tx>
            <c:strRef>
              <c:f>Gràfics!$Q$102</c:f>
              <c:strCache>
                <c:ptCount val="1"/>
                <c:pt idx="0">
                  <c:v>Menys 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Gràfics!$O$103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Gràfics!$Q$103</c:f>
              <c:numCache>
                <c:formatCode>###0.0%</c:formatCode>
                <c:ptCount val="1"/>
                <c:pt idx="0">
                  <c:v>9.7560975609756101E-2</c:v>
                </c:pt>
              </c:numCache>
            </c:numRef>
          </c:val>
        </c:ser>
        <c:ser>
          <c:idx val="2"/>
          <c:order val="2"/>
          <c:tx>
            <c:strRef>
              <c:f>Gràfics!$R$102</c:f>
              <c:strCache>
                <c:ptCount val="1"/>
                <c:pt idx="0">
                  <c:v>D'un a tres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Gràfics!$O$103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Gràfics!$R$103</c:f>
              <c:numCache>
                <c:formatCode>###0.0%</c:formatCode>
                <c:ptCount val="1"/>
                <c:pt idx="0">
                  <c:v>8.5365853658536592E-2</c:v>
                </c:pt>
              </c:numCache>
            </c:numRef>
          </c:val>
        </c:ser>
        <c:ser>
          <c:idx val="3"/>
          <c:order val="3"/>
          <c:tx>
            <c:strRef>
              <c:f>Gràfics!$S$102</c:f>
              <c:strCache>
                <c:ptCount val="1"/>
                <c:pt idx="0">
                  <c:v>De tres a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Gràfics!$O$103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Gràfics!$S$103</c:f>
              <c:numCache>
                <c:formatCode>###0.0%</c:formatCode>
                <c:ptCount val="1"/>
                <c:pt idx="0">
                  <c:v>0.12195121951219512</c:v>
                </c:pt>
              </c:numCache>
            </c:numRef>
          </c:val>
        </c:ser>
        <c:ser>
          <c:idx val="4"/>
          <c:order val="4"/>
          <c:tx>
            <c:strRef>
              <c:f>Gràfics!$T$102</c:f>
              <c:strCache>
                <c:ptCount val="1"/>
                <c:pt idx="0">
                  <c:v>De sis mesos a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Gràfics!$O$103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Gràfics!$T$103</c:f>
              <c:numCache>
                <c:formatCode>###0.0%</c:formatCode>
                <c:ptCount val="1"/>
                <c:pt idx="0">
                  <c:v>2.4390243902439025E-2</c:v>
                </c:pt>
              </c:numCache>
            </c:numRef>
          </c:val>
        </c:ser>
        <c:ser>
          <c:idx val="5"/>
          <c:order val="5"/>
          <c:tx>
            <c:strRef>
              <c:f>Gràfics!$U$102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Gràfics!$O$103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Gràfics!$U$103</c:f>
              <c:numCache>
                <c:formatCode>###0.0%</c:formatCode>
                <c:ptCount val="1"/>
                <c:pt idx="0">
                  <c:v>0.12195121951219512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36448"/>
        <c:axId val="383750528"/>
      </c:barChart>
      <c:catAx>
        <c:axId val="383736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83750528"/>
        <c:crosses val="autoZero"/>
        <c:auto val="1"/>
        <c:lblAlgn val="ctr"/>
        <c:lblOffset val="100"/>
        <c:noMultiLvlLbl val="0"/>
      </c:catAx>
      <c:valAx>
        <c:axId val="38375052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383736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260597222222222"/>
          <c:y val="6.0934343434343431E-2"/>
          <c:w val="0.84648250000000003"/>
          <c:h val="0.1111757575757575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489000000000005E-2"/>
          <c:y val="0.12819490740740741"/>
          <c:w val="0.91998877777777777"/>
          <c:h val="0.798157870370370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Gràfics!$N$122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Gràfics!$N$123</c:f>
              <c:numCache>
                <c:formatCode>###0.0%</c:formatCode>
                <c:ptCount val="1"/>
                <c:pt idx="0">
                  <c:v>0.4390243902439025</c:v>
                </c:pt>
              </c:numCache>
            </c:numRef>
          </c:val>
        </c:ser>
        <c:ser>
          <c:idx val="3"/>
          <c:order val="1"/>
          <c:tx>
            <c:strRef>
              <c:f>Gràfics!$Q$122</c:f>
              <c:strCache>
                <c:ptCount val="1"/>
                <c:pt idx="0">
                  <c:v>Servei català d’ocupació/INEM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Gràfics!$Q$123</c:f>
              <c:numCache>
                <c:formatCode>###0.0%</c:formatCode>
                <c:ptCount val="1"/>
                <c:pt idx="0">
                  <c:v>1.2195121951219513E-2</c:v>
                </c:pt>
              </c:numCache>
            </c:numRef>
          </c:val>
        </c:ser>
        <c:ser>
          <c:idx val="4"/>
          <c:order val="2"/>
          <c:tx>
            <c:strRef>
              <c:f>Gràfics!$R$122</c:f>
              <c:strCache>
                <c:ptCount val="1"/>
                <c:pt idx="0">
                  <c:v>Borses de treball institucionals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Gràfics!$R$123</c:f>
              <c:numCache>
                <c:formatCode>###0.0%</c:formatCode>
                <c:ptCount val="1"/>
                <c:pt idx="0">
                  <c:v>2.4390243902439025E-2</c:v>
                </c:pt>
              </c:numCache>
            </c:numRef>
          </c:val>
        </c:ser>
        <c:ser>
          <c:idx val="5"/>
          <c:order val="3"/>
          <c:tx>
            <c:strRef>
              <c:f>Gràfics!$S$122</c:f>
              <c:strCache>
                <c:ptCount val="1"/>
                <c:pt idx="0">
                  <c:v>Creació pròpia empresa/despatx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Gràfics!$S$123</c:f>
              <c:numCache>
                <c:formatCode>###0.0%</c:formatCode>
                <c:ptCount val="1"/>
                <c:pt idx="0">
                  <c:v>9.7560975609756101E-2</c:v>
                </c:pt>
              </c:numCache>
            </c:numRef>
          </c:val>
        </c:ser>
        <c:ser>
          <c:idx val="6"/>
          <c:order val="4"/>
          <c:tx>
            <c:strRef>
              <c:f>Gràfics!$T$122</c:f>
              <c:strCache>
                <c:ptCount val="1"/>
                <c:pt idx="0">
                  <c:v>Pràctiques d'estudis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Gràfics!$T$123</c:f>
              <c:numCache>
                <c:formatCode>###0.0%</c:formatCode>
                <c:ptCount val="1"/>
                <c:pt idx="0">
                  <c:v>8.5365853658536592E-2</c:v>
                </c:pt>
              </c:numCache>
            </c:numRef>
          </c:val>
        </c:ser>
        <c:ser>
          <c:idx val="7"/>
          <c:order val="5"/>
          <c:tx>
            <c:strRef>
              <c:f>Gràfics!$U$122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Gràfics!$U$123</c:f>
              <c:numCache>
                <c:formatCode>###0.0%</c:formatCode>
                <c:ptCount val="1"/>
                <c:pt idx="0">
                  <c:v>0.17073170731707318</c:v>
                </c:pt>
              </c:numCache>
            </c:numRef>
          </c:val>
        </c:ser>
        <c:ser>
          <c:idx val="8"/>
          <c:order val="6"/>
          <c:tx>
            <c:strRef>
              <c:f>Gràfics!$V$122</c:f>
              <c:strCache>
                <c:ptCount val="1"/>
                <c:pt idx="0">
                  <c:v>ETT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Gràfics!$V$123</c:f>
              <c:numCache>
                <c:formatCode>###0.0%</c:formatCode>
                <c:ptCount val="1"/>
                <c:pt idx="0">
                  <c:v>1.2195121951219513E-2</c:v>
                </c:pt>
              </c:numCache>
            </c:numRef>
          </c:val>
        </c:ser>
        <c:ser>
          <c:idx val="10"/>
          <c:order val="7"/>
          <c:tx>
            <c:strRef>
              <c:f>Gràfics!$X$122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Gràfics!$X$123</c:f>
              <c:numCache>
                <c:formatCode>###0.0%</c:formatCode>
                <c:ptCount val="1"/>
                <c:pt idx="0">
                  <c:v>8.5365853658536592E-2</c:v>
                </c:pt>
              </c:numCache>
            </c:numRef>
          </c:val>
        </c:ser>
        <c:ser>
          <c:idx val="11"/>
          <c:order val="8"/>
          <c:tx>
            <c:strRef>
              <c:f>Gràfics!$Y$122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Gràfics!$Y$123</c:f>
              <c:numCache>
                <c:formatCode>###0.0%</c:formatCode>
                <c:ptCount val="1"/>
                <c:pt idx="0">
                  <c:v>7.3170731707317083E-2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5366272"/>
        <c:axId val="385376256"/>
        <c:axId val="0"/>
      </c:bar3DChart>
      <c:catAx>
        <c:axId val="385366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85376256"/>
        <c:crosses val="autoZero"/>
        <c:auto val="1"/>
        <c:lblAlgn val="ctr"/>
        <c:lblOffset val="100"/>
        <c:noMultiLvlLbl val="0"/>
      </c:catAx>
      <c:valAx>
        <c:axId val="3853762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385366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194199999999998"/>
          <c:y val="7.0555555555555552E-2"/>
          <c:w val="0.80949377777777787"/>
          <c:h val="0.29252314814814817"/>
        </c:manualLayout>
      </c:layout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Gràfics!$O$151</c:f>
              <c:strCache>
                <c:ptCount val="1"/>
                <c:pt idx="0">
                  <c:v>Fa més de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Gràfics!$N$152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Gràfics!$O$152</c:f>
              <c:numCache>
                <c:formatCode>###0.0%</c:formatCode>
                <c:ptCount val="1"/>
                <c:pt idx="0">
                  <c:v>0.40200000000000002</c:v>
                </c:pt>
              </c:numCache>
            </c:numRef>
          </c:val>
        </c:ser>
        <c:ser>
          <c:idx val="1"/>
          <c:order val="1"/>
          <c:tx>
            <c:strRef>
              <c:f>Gràfics!$P$151</c:f>
              <c:strCache>
                <c:ptCount val="1"/>
                <c:pt idx="0">
                  <c:v>Fa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Gràfics!$N$152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Gràfics!$P$152</c:f>
              <c:numCache>
                <c:formatCode>###0.0%</c:formatCode>
                <c:ptCount val="1"/>
                <c:pt idx="0">
                  <c:v>0.17073170731707318</c:v>
                </c:pt>
              </c:numCache>
            </c:numRef>
          </c:val>
        </c:ser>
        <c:ser>
          <c:idx val="2"/>
          <c:order val="2"/>
          <c:tx>
            <c:strRef>
              <c:f>Gràfics!$Q$151</c:f>
              <c:strCache>
                <c:ptCount val="1"/>
                <c:pt idx="0">
                  <c:v>Fa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Gràfics!$N$152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Gràfics!$Q$152</c:f>
              <c:numCache>
                <c:formatCode>###0.0%</c:formatCode>
                <c:ptCount val="1"/>
                <c:pt idx="0">
                  <c:v>0.1951219512195122</c:v>
                </c:pt>
              </c:numCache>
            </c:numRef>
          </c:val>
        </c:ser>
        <c:ser>
          <c:idx val="3"/>
          <c:order val="3"/>
          <c:tx>
            <c:strRef>
              <c:f>Gràfics!$R$151</c:f>
              <c:strCache>
                <c:ptCount val="1"/>
                <c:pt idx="0">
                  <c:v>Fa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Gràfics!$N$152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Gràfics!$R$152</c:f>
              <c:numCache>
                <c:formatCode>###0.0%</c:formatCode>
                <c:ptCount val="1"/>
                <c:pt idx="0">
                  <c:v>0.18292682926829268</c:v>
                </c:pt>
              </c:numCache>
            </c:numRef>
          </c:val>
        </c:ser>
        <c:ser>
          <c:idx val="4"/>
          <c:order val="4"/>
          <c:tx>
            <c:strRef>
              <c:f>Gràfics!$S$151</c:f>
              <c:strCache>
                <c:ptCount val="1"/>
                <c:pt idx="0">
                  <c:v>Any actual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Gràfics!$N$152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Gràfics!$S$152</c:f>
              <c:numCache>
                <c:formatCode>###0.0%</c:formatCode>
                <c:ptCount val="1"/>
                <c:pt idx="0">
                  <c:v>4.878048780487805E-2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5414272"/>
        <c:axId val="385415808"/>
        <c:axId val="0"/>
      </c:bar3DChart>
      <c:catAx>
        <c:axId val="385414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85415808"/>
        <c:crosses val="autoZero"/>
        <c:auto val="1"/>
        <c:lblAlgn val="ctr"/>
        <c:lblOffset val="100"/>
        <c:noMultiLvlLbl val="0"/>
      </c:catAx>
      <c:valAx>
        <c:axId val="38541580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3854142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Gràfics!$V$181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Gràfics!$W$178:$AB$180</c:f>
              <c:multiLvlStrCache>
                <c:ptCount val="6"/>
                <c:lvl>
                  <c:pt idx="0">
                    <c:v>Funcions no pròpies</c:v>
                  </c:pt>
                  <c:pt idx="1">
                    <c:v>Funcions pròpies</c:v>
                  </c:pt>
                  <c:pt idx="2">
                    <c:v>Funcions no pròpies</c:v>
                  </c:pt>
                  <c:pt idx="3">
                    <c:v>Funcions pròpies</c:v>
                  </c:pt>
                  <c:pt idx="4">
                    <c:v>Funcions no pròpies</c:v>
                  </c:pt>
                  <c:pt idx="5">
                    <c:v>Funcions pròpies</c:v>
                  </c:pt>
                </c:lvl>
                <c:lvl>
                  <c:pt idx="0">
                    <c:v>Les funcions són les pròpies del nivell de titulació exigit?</c:v>
                  </c:pt>
                  <c:pt idx="2">
                    <c:v>Les funcions requereixen formació universitària?</c:v>
                  </c:pt>
                  <c:pt idx="4">
                    <c:v>Les funcions requereixen formació universitària?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Gràfics!$W$181:$AB$181</c:f>
              <c:numCache>
                <c:formatCode>###0.0%</c:formatCode>
                <c:ptCount val="6"/>
                <c:pt idx="0">
                  <c:v>0</c:v>
                </c:pt>
                <c:pt idx="1">
                  <c:v>0.81699999999999995</c:v>
                </c:pt>
                <c:pt idx="2">
                  <c:v>0</c:v>
                </c:pt>
                <c:pt idx="3">
                  <c:v>3.6999999999999998E-2</c:v>
                </c:pt>
                <c:pt idx="4">
                  <c:v>0.11</c:v>
                </c:pt>
                <c:pt idx="5">
                  <c:v>3.6999999999999998E-2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75168"/>
        <c:axId val="433980544"/>
      </c:barChart>
      <c:catAx>
        <c:axId val="3875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3980544"/>
        <c:crosses val="autoZero"/>
        <c:auto val="1"/>
        <c:lblAlgn val="ctr"/>
        <c:lblOffset val="100"/>
        <c:noMultiLvlLbl val="0"/>
      </c:catAx>
      <c:valAx>
        <c:axId val="43398054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3875751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Gràfics!$O$193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Gràfics!$N$194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Gràfics!$O$194</c:f>
              <c:numCache>
                <c:formatCode>###0.0%</c:formatCode>
                <c:ptCount val="1"/>
                <c:pt idx="0">
                  <c:v>0.3048780487804878</c:v>
                </c:pt>
              </c:numCache>
            </c:numRef>
          </c:val>
        </c:ser>
        <c:ser>
          <c:idx val="1"/>
          <c:order val="1"/>
          <c:tx>
            <c:strRef>
              <c:f>Gràfics!$P$193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Gràfics!$N$194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Gràfics!$P$194</c:f>
              <c:numCache>
                <c:formatCode>###0.0%</c:formatCode>
                <c:ptCount val="1"/>
                <c:pt idx="0">
                  <c:v>0.51219512195121952</c:v>
                </c:pt>
              </c:numCache>
            </c:numRef>
          </c:val>
        </c:ser>
        <c:ser>
          <c:idx val="2"/>
          <c:order val="2"/>
          <c:tx>
            <c:strRef>
              <c:f>Gràfics!$Q$193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Gràfics!$N$194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Gràfics!$Q$194</c:f>
              <c:numCache>
                <c:formatCode>###0.0%</c:formatCode>
                <c:ptCount val="1"/>
                <c:pt idx="0">
                  <c:v>0.15853658536585366</c:v>
                </c:pt>
              </c:numCache>
            </c:numRef>
          </c:val>
        </c:ser>
        <c:ser>
          <c:idx val="3"/>
          <c:order val="3"/>
          <c:tx>
            <c:strRef>
              <c:f>Gràfics!$R$193</c:f>
              <c:strCache>
                <c:ptCount val="1"/>
                <c:pt idx="0">
                  <c:v>Becaris</c:v>
                </c:pt>
              </c:strCache>
            </c:strRef>
          </c:tx>
          <c:invertIfNegative val="0"/>
          <c:cat>
            <c:strRef>
              <c:f>Gràfics!$N$194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Gràfics!$R$194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Gràfics!$S$193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Gràfics!$N$194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Gràfics!$S$194</c:f>
              <c:numCache>
                <c:formatCode>###0.0%</c:formatCode>
                <c:ptCount val="1"/>
                <c:pt idx="0">
                  <c:v>2.4390243902439025E-2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022656"/>
        <c:axId val="434028544"/>
      </c:barChart>
      <c:catAx>
        <c:axId val="434022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34028544"/>
        <c:crosses val="autoZero"/>
        <c:auto val="1"/>
        <c:lblAlgn val="ctr"/>
        <c:lblOffset val="100"/>
        <c:noMultiLvlLbl val="0"/>
      </c:catAx>
      <c:valAx>
        <c:axId val="4340285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34022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Gràfics!$O$216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Gràfics!$N$217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Gràfics!$O$217</c:f>
              <c:numCache>
                <c:formatCode>###0.0%</c:formatCode>
                <c:ptCount val="1"/>
                <c:pt idx="0">
                  <c:v>0.25609756097560976</c:v>
                </c:pt>
              </c:numCache>
            </c:numRef>
          </c:val>
        </c:ser>
        <c:ser>
          <c:idx val="1"/>
          <c:order val="1"/>
          <c:tx>
            <c:strRef>
              <c:f>Gràfics!$P$216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Gràfics!$N$217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Gràfics!$P$217</c:f>
              <c:numCache>
                <c:formatCode>###0.0%</c:formatCode>
                <c:ptCount val="1"/>
                <c:pt idx="0">
                  <c:v>0.74390243902439024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037888"/>
        <c:axId val="434039424"/>
      </c:barChart>
      <c:catAx>
        <c:axId val="434037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34039424"/>
        <c:crosses val="autoZero"/>
        <c:auto val="1"/>
        <c:lblAlgn val="ctr"/>
        <c:lblOffset val="100"/>
        <c:noMultiLvlLbl val="0"/>
      </c:catAx>
      <c:valAx>
        <c:axId val="4340394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34037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Gràfics!$O$235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3.5277777777777776E-2"/>
                  <c:y val="-5.3482691821780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1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Gràfics!$N$236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Gràfics!$O$236</c:f>
              <c:numCache>
                <c:formatCode>###0.0%</c:formatCode>
                <c:ptCount val="1"/>
                <c:pt idx="0">
                  <c:v>8.3333333333333343E-2</c:v>
                </c:pt>
              </c:numCache>
            </c:numRef>
          </c:val>
        </c:ser>
        <c:ser>
          <c:idx val="1"/>
          <c:order val="1"/>
          <c:tx>
            <c:strRef>
              <c:f>Gràfics!$P$235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3.0574074074074073E-2"/>
                  <c:y val="-6.41792301861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Gràfics!$N$236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Gràfics!$P$236</c:f>
              <c:numCache>
                <c:formatCode>###0.0%</c:formatCode>
                <c:ptCount val="1"/>
                <c:pt idx="0">
                  <c:v>0.66666666666666674</c:v>
                </c:pt>
              </c:numCache>
            </c:numRef>
          </c:val>
        </c:ser>
        <c:ser>
          <c:idx val="2"/>
          <c:order val="2"/>
          <c:tx>
            <c:strRef>
              <c:f>Gràfics!$Q$235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4.7037037037037037E-2"/>
                  <c:y val="-4.6351666245543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Gràfics!$N$236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Gràfics!$Q$236</c:f>
              <c:numCache>
                <c:formatCode>###0.0%</c:formatCode>
                <c:ptCount val="1"/>
                <c:pt idx="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977472"/>
        <c:axId val="439979008"/>
        <c:axId val="0"/>
      </c:bar3DChart>
      <c:catAx>
        <c:axId val="439977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39979008"/>
        <c:crosses val="autoZero"/>
        <c:auto val="1"/>
        <c:lblAlgn val="ctr"/>
        <c:lblOffset val="100"/>
        <c:noMultiLvlLbl val="0"/>
      </c:catAx>
      <c:valAx>
        <c:axId val="43997900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4399774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Gràfics!$N$256</c:f>
              <c:strCache>
                <c:ptCount val="1"/>
                <c:pt idx="0">
                  <c:v>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Gràfics!$M$257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Gràfics!$N$257</c:f>
              <c:numCache>
                <c:formatCode>###0.0%</c:formatCode>
                <c:ptCount val="1"/>
                <c:pt idx="0">
                  <c:v>2.4390243902439025E-2</c:v>
                </c:pt>
              </c:numCache>
            </c:numRef>
          </c:val>
        </c:ser>
        <c:ser>
          <c:idx val="1"/>
          <c:order val="1"/>
          <c:tx>
            <c:strRef>
              <c:f>Gràfics!$O$256</c:f>
              <c:strCache>
                <c:ptCount val="1"/>
                <c:pt idx="0">
                  <c:v>Privat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Gràfics!$M$257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Gràfics!$O$257</c:f>
              <c:numCache>
                <c:formatCode>###0.0%</c:formatCode>
                <c:ptCount val="1"/>
                <c:pt idx="0">
                  <c:v>0.97560975609756095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158720"/>
        <c:axId val="444160256"/>
        <c:axId val="0"/>
      </c:bar3DChart>
      <c:catAx>
        <c:axId val="444158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44160256"/>
        <c:crosses val="autoZero"/>
        <c:auto val="1"/>
        <c:lblAlgn val="ctr"/>
        <c:lblOffset val="100"/>
        <c:noMultiLvlLbl val="0"/>
      </c:catAx>
      <c:valAx>
        <c:axId val="4441602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441587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Gràfics!$O$276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Gràfics!$O$277</c:f>
              <c:numCache>
                <c:formatCode>###0.0%</c:formatCode>
                <c:ptCount val="1"/>
                <c:pt idx="0">
                  <c:v>0.68292682926829273</c:v>
                </c:pt>
              </c:numCache>
            </c:numRef>
          </c:val>
        </c:ser>
        <c:ser>
          <c:idx val="1"/>
          <c:order val="1"/>
          <c:tx>
            <c:strRef>
              <c:f>Gràfics!$P$276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Gràfics!$P$277</c:f>
              <c:numCache>
                <c:formatCode>###0.0%</c:formatCode>
                <c:ptCount val="1"/>
                <c:pt idx="0">
                  <c:v>3.6585365853658541E-2</c:v>
                </c:pt>
              </c:numCache>
            </c:numRef>
          </c:val>
        </c:ser>
        <c:ser>
          <c:idx val="2"/>
          <c:order val="2"/>
          <c:tx>
            <c:strRef>
              <c:f>Gràfics!$Q$276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Gràfics!$Q$277</c:f>
              <c:numCache>
                <c:formatCode>###0.0%</c:formatCode>
                <c:ptCount val="1"/>
                <c:pt idx="0">
                  <c:v>4.878048780487805E-2</c:v>
                </c:pt>
              </c:numCache>
            </c:numRef>
          </c:val>
        </c:ser>
        <c:ser>
          <c:idx val="3"/>
          <c:order val="3"/>
          <c:tx>
            <c:strRef>
              <c:f>Gràfics!$R$276</c:f>
              <c:strCache>
                <c:ptCount val="1"/>
                <c:pt idx="0">
                  <c:v>Lleida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Gràfics!$R$277</c:f>
              <c:numCache>
                <c:formatCode>###0.0%</c:formatCode>
                <c:ptCount val="1"/>
                <c:pt idx="0">
                  <c:v>2.4390243902439025E-2</c:v>
                </c:pt>
              </c:numCache>
            </c:numRef>
          </c:val>
        </c:ser>
        <c:ser>
          <c:idx val="4"/>
          <c:order val="4"/>
          <c:tx>
            <c:strRef>
              <c:f>Gràfics!$S$276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Gràfics!$S$277</c:f>
              <c:numCache>
                <c:formatCode>###0.0%</c:formatCode>
                <c:ptCount val="1"/>
                <c:pt idx="0">
                  <c:v>0.15853658536585366</c:v>
                </c:pt>
              </c:numCache>
            </c:numRef>
          </c:val>
        </c:ser>
        <c:ser>
          <c:idx val="5"/>
          <c:order val="5"/>
          <c:tx>
            <c:strRef>
              <c:f>Gràfics!$T$276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Gràfics!$T$277</c:f>
              <c:numCache>
                <c:formatCode>###0.0%</c:formatCode>
                <c:ptCount val="1"/>
                <c:pt idx="0">
                  <c:v>2.4390243902439025E-2</c:v>
                </c:pt>
              </c:numCache>
            </c:numRef>
          </c:val>
        </c:ser>
        <c:ser>
          <c:idx val="6"/>
          <c:order val="6"/>
          <c:tx>
            <c:strRef>
              <c:f>Gràfics!$U$276</c:f>
              <c:strCache>
                <c:ptCount val="1"/>
                <c:pt idx="0">
                  <c:v>Resta del món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Gràfics!$U$277</c:f>
              <c:numCache>
                <c:formatCode>###0.0%</c:formatCode>
                <c:ptCount val="1"/>
                <c:pt idx="0">
                  <c:v>2.4390243902439025E-2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237696"/>
        <c:axId val="444239232"/>
        <c:axId val="0"/>
      </c:bar3DChart>
      <c:catAx>
        <c:axId val="444237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44239232"/>
        <c:crosses val="autoZero"/>
        <c:auto val="1"/>
        <c:lblAlgn val="ctr"/>
        <c:lblOffset val="100"/>
        <c:noMultiLvlLbl val="0"/>
      </c:catAx>
      <c:valAx>
        <c:axId val="444239232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444237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Requisits per a la feina: Titulació específica i funcions pròpies</a:t>
            </a:r>
          </a:p>
        </c:rich>
      </c:tx>
      <c:layout>
        <c:manualLayout>
          <c:xMode val="edge"/>
          <c:yMode val="edge"/>
          <c:x val="0.11089757848065609"/>
          <c:y val="6.70016750418762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7620841180163291E-2"/>
          <c:y val="0.14061989738719893"/>
          <c:w val="0.52793471437539263"/>
          <c:h val="0.69803760831265949"/>
        </c:manualLayout>
      </c:layout>
      <c:barChart>
        <c:barDir val="col"/>
        <c:grouping val="clustered"/>
        <c:varyColors val="1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numFmt formatCode="0%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'!$Y$30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'Resum '!$AE$30</c:f>
              <c:numCache>
                <c:formatCode>0.0%</c:formatCode>
                <c:ptCount val="1"/>
                <c:pt idx="0">
                  <c:v>0.81699999999999995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overlap val="-25"/>
        <c:axId val="365026304"/>
        <c:axId val="365034112"/>
      </c:barChart>
      <c:catAx>
        <c:axId val="3650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5034112"/>
        <c:crosses val="autoZero"/>
        <c:auto val="1"/>
        <c:lblAlgn val="ctr"/>
        <c:lblOffset val="100"/>
        <c:noMultiLvlLbl val="0"/>
      </c:catAx>
      <c:valAx>
        <c:axId val="365034112"/>
        <c:scaling>
          <c:orientation val="minMax"/>
          <c:max val="1"/>
        </c:scaling>
        <c:delete val="1"/>
        <c:axPos val="l"/>
        <c:numFmt formatCode="0.0%" sourceLinked="1"/>
        <c:majorTickMark val="out"/>
        <c:minorTickMark val="none"/>
        <c:tickLblPos val="nextTo"/>
        <c:crossAx val="365026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txPr>
    <a:bodyPr/>
    <a:lstStyle/>
    <a:p>
      <a:pPr algn="ctr">
        <a:defRPr lang="ca-ES" sz="10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ca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Gràfics!$O$307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Gràfics!$O$308</c:f>
              <c:numCache>
                <c:formatCode>###0.0%</c:formatCode>
                <c:ptCount val="1"/>
                <c:pt idx="0">
                  <c:v>8.2191780821917818E-2</c:v>
                </c:pt>
              </c:numCache>
            </c:numRef>
          </c:val>
        </c:ser>
        <c:ser>
          <c:idx val="1"/>
          <c:order val="1"/>
          <c:tx>
            <c:strRef>
              <c:f>Gràfics!$P$307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Gràfics!$P$308</c:f>
              <c:numCache>
                <c:formatCode>###0.0%</c:formatCode>
                <c:ptCount val="1"/>
                <c:pt idx="0">
                  <c:v>0.19178082191780821</c:v>
                </c:pt>
              </c:numCache>
            </c:numRef>
          </c:val>
        </c:ser>
        <c:ser>
          <c:idx val="2"/>
          <c:order val="2"/>
          <c:tx>
            <c:strRef>
              <c:f>Gràfics!$Q$307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Gràfics!$Q$308</c:f>
              <c:numCache>
                <c:formatCode>###0.0%</c:formatCode>
                <c:ptCount val="1"/>
                <c:pt idx="0">
                  <c:v>0.15068493150684931</c:v>
                </c:pt>
              </c:numCache>
            </c:numRef>
          </c:val>
        </c:ser>
        <c:ser>
          <c:idx val="3"/>
          <c:order val="3"/>
          <c:tx>
            <c:strRef>
              <c:f>Gràfics!$R$307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Gràfics!$R$308</c:f>
              <c:numCache>
                <c:formatCode>###0.0%</c:formatCode>
                <c:ptCount val="1"/>
                <c:pt idx="0">
                  <c:v>0.15068493150684931</c:v>
                </c:pt>
              </c:numCache>
            </c:numRef>
          </c:val>
        </c:ser>
        <c:ser>
          <c:idx val="4"/>
          <c:order val="4"/>
          <c:tx>
            <c:strRef>
              <c:f>Gràfics!$S$307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Gràfics!$S$308</c:f>
              <c:numCache>
                <c:formatCode>###0.0%</c:formatCode>
                <c:ptCount val="1"/>
                <c:pt idx="0">
                  <c:v>0.23287671232876711</c:v>
                </c:pt>
              </c:numCache>
            </c:numRef>
          </c:val>
        </c:ser>
        <c:ser>
          <c:idx val="5"/>
          <c:order val="5"/>
          <c:tx>
            <c:strRef>
              <c:f>Gràfics!$T$307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Gràfics!$T$308</c:f>
              <c:numCache>
                <c:formatCode>###0.0%</c:formatCode>
                <c:ptCount val="1"/>
                <c:pt idx="0">
                  <c:v>0.12328767123287671</c:v>
                </c:pt>
              </c:numCache>
            </c:numRef>
          </c:val>
        </c:ser>
        <c:ser>
          <c:idx val="6"/>
          <c:order val="6"/>
          <c:tx>
            <c:strRef>
              <c:f>Gràfics!$U$307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Gràfics!$U$308</c:f>
              <c:numCache>
                <c:formatCode>###0.0%</c:formatCode>
                <c:ptCount val="1"/>
                <c:pt idx="0">
                  <c:v>6.8493150684931503E-2</c:v>
                </c:pt>
              </c:numCache>
            </c:numRef>
          </c:val>
        </c:ser>
        <c:ser>
          <c:idx val="7"/>
          <c:order val="7"/>
          <c:tx>
            <c:strRef>
              <c:f>Gràfics!$V$307</c:f>
              <c:strCache>
                <c:ptCount val="1"/>
                <c:pt idx="0">
                  <c:v>Més de 40.000 €</c:v>
                </c:pt>
              </c:strCache>
            </c:strRef>
          </c:tx>
          <c:invertIfNegative val="0"/>
          <c:cat>
            <c:strRef>
              <c:f>Gràfics!$N$308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Gràfics!$V$308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021568"/>
        <c:axId val="445043840"/>
      </c:barChart>
      <c:catAx>
        <c:axId val="445021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45043840"/>
        <c:crosses val="autoZero"/>
        <c:auto val="1"/>
        <c:lblAlgn val="ctr"/>
        <c:lblOffset val="100"/>
        <c:noMultiLvlLbl val="0"/>
      </c:catAx>
      <c:valAx>
        <c:axId val="4450438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450215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Gràfics!$O$332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Gràfics!$N$333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Gràfics!$O$333</c:f>
              <c:numCache>
                <c:formatCode>###0.0%</c:formatCode>
                <c:ptCount val="1"/>
                <c:pt idx="0">
                  <c:v>0.67073170731707321</c:v>
                </c:pt>
              </c:numCache>
            </c:numRef>
          </c:val>
        </c:ser>
        <c:ser>
          <c:idx val="1"/>
          <c:order val="1"/>
          <c:tx>
            <c:strRef>
              <c:f>Gràfics!$P$332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Gràfics!$N$333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Gràfics!$P$333</c:f>
              <c:numCache>
                <c:formatCode>###0.0%</c:formatCode>
                <c:ptCount val="1"/>
                <c:pt idx="0">
                  <c:v>0.14634146341463417</c:v>
                </c:pt>
              </c:numCache>
            </c:numRef>
          </c:val>
        </c:ser>
        <c:ser>
          <c:idx val="2"/>
          <c:order val="2"/>
          <c:tx>
            <c:strRef>
              <c:f>Gràfics!$Q$332</c:f>
              <c:strCache>
                <c:ptCount val="1"/>
                <c:pt idx="0">
                  <c:v>Entre 51 i 100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Gràfics!$N$333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Gràfics!$Q$333</c:f>
              <c:numCache>
                <c:formatCode>###0.0%</c:formatCode>
                <c:ptCount val="1"/>
                <c:pt idx="0">
                  <c:v>8.5365853658536592E-2</c:v>
                </c:pt>
              </c:numCache>
            </c:numRef>
          </c:val>
        </c:ser>
        <c:ser>
          <c:idx val="3"/>
          <c:order val="3"/>
          <c:tx>
            <c:strRef>
              <c:f>Gràfics!$R$332</c:f>
              <c:strCache>
                <c:ptCount val="1"/>
                <c:pt idx="0">
                  <c:v>Entre 101 i 250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Gràfics!$N$333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Gràfics!$R$333</c:f>
              <c:numCache>
                <c:formatCode>###0.0%</c:formatCode>
                <c:ptCount val="1"/>
                <c:pt idx="0">
                  <c:v>2.4390243902439025E-2</c:v>
                </c:pt>
              </c:numCache>
            </c:numRef>
          </c:val>
        </c:ser>
        <c:ser>
          <c:idx val="4"/>
          <c:order val="4"/>
          <c:tx>
            <c:strRef>
              <c:f>Gràfics!$S$332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Gràfics!$N$333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Gràfics!$S$333</c:f>
              <c:numCache>
                <c:formatCode>###0.0%</c:formatCode>
                <c:ptCount val="1"/>
                <c:pt idx="0">
                  <c:v>1.2195121951219513E-2</c:v>
                </c:pt>
              </c:numCache>
            </c:numRef>
          </c:val>
        </c:ser>
        <c:ser>
          <c:idx val="5"/>
          <c:order val="5"/>
          <c:tx>
            <c:strRef>
              <c:f>Gràfics!$T$332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Gràfics!$N$333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Gràfics!$T$333</c:f>
              <c:numCache>
                <c:formatCode>###0.0%</c:formatCode>
                <c:ptCount val="1"/>
                <c:pt idx="0">
                  <c:v>6.097560975609756E-2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72736"/>
        <c:axId val="461181696"/>
      </c:barChart>
      <c:catAx>
        <c:axId val="445172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61181696"/>
        <c:crosses val="autoZero"/>
        <c:auto val="1"/>
        <c:lblAlgn val="ctr"/>
        <c:lblOffset val="100"/>
        <c:noMultiLvlLbl val="0"/>
      </c:catAx>
      <c:valAx>
        <c:axId val="4611816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4451727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cene3d>
          <a:camera prst="orthographicFront"/>
          <a:lightRig rig="threePt" dir="t"/>
        </a:scene3d>
        <a:sp3d/>
      </c:spPr>
    </c:sideWall>
    <c:backWall>
      <c:thickness val="0"/>
      <c:spPr>
        <a:scene3d>
          <a:camera prst="orthographicFront"/>
          <a:lightRig rig="threePt" dir="t"/>
        </a:scene3d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Gràfics!$N$353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Gràfics!$N$354</c:f>
              <c:numCache>
                <c:formatCode>###0.0%</c:formatCode>
                <c:ptCount val="1"/>
                <c:pt idx="0">
                  <c:v>0.48780487804878048</c:v>
                </c:pt>
              </c:numCache>
            </c:numRef>
          </c:val>
        </c:ser>
        <c:ser>
          <c:idx val="1"/>
          <c:order val="1"/>
          <c:tx>
            <c:strRef>
              <c:f>Gràfics!$O$353</c:f>
              <c:strCache>
                <c:ptCount val="1"/>
                <c:pt idx="0">
                  <c:v>Funcions de comerç i distribució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Gràfics!$O$354</c:f>
              <c:numCache>
                <c:formatCode>###0.0%</c:formatCode>
                <c:ptCount val="1"/>
                <c:pt idx="0">
                  <c:v>8.5365853658536592E-2</c:v>
                </c:pt>
              </c:numCache>
            </c:numRef>
          </c:val>
        </c:ser>
        <c:ser>
          <c:idx val="2"/>
          <c:order val="2"/>
          <c:tx>
            <c:strRef>
              <c:f>Gràfics!$P$353</c:f>
              <c:strCache>
                <c:ptCount val="1"/>
                <c:pt idx="0">
                  <c:v>Funcions d’ensenyament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Gràfics!$P$354</c:f>
              <c:numCache>
                <c:formatCode>###0.0%</c:formatCode>
                <c:ptCount val="1"/>
                <c:pt idx="0">
                  <c:v>2.4390243902439025E-2</c:v>
                </c:pt>
              </c:numCache>
            </c:numRef>
          </c:val>
        </c:ser>
        <c:ser>
          <c:idx val="3"/>
          <c:order val="3"/>
          <c:tx>
            <c:strRef>
              <c:f>Gràfics!$Q$353</c:f>
              <c:strCache>
                <c:ptCount val="1"/>
                <c:pt idx="0">
                  <c:v>Funcions d’R+D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Gràfics!$Q$354</c:f>
              <c:numCache>
                <c:formatCode>###0.0%</c:formatCode>
                <c:ptCount val="1"/>
                <c:pt idx="0">
                  <c:v>4.878048780487805E-2</c:v>
                </c:pt>
              </c:numCache>
            </c:numRef>
          </c:val>
        </c:ser>
        <c:ser>
          <c:idx val="4"/>
          <c:order val="4"/>
          <c:tx>
            <c:strRef>
              <c:f>Gràfics!$R$353</c:f>
              <c:strCache>
                <c:ptCount val="1"/>
                <c:pt idx="0">
                  <c:v>Funcions d’assistència mèdica i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Gràfics!$R$354</c:f>
              <c:numCache>
                <c:formatCode>###0.0%</c:formatCode>
                <c:ptCount val="1"/>
                <c:pt idx="0">
                  <c:v>1.2195121951219513E-2</c:v>
                </c:pt>
              </c:numCache>
            </c:numRef>
          </c:val>
        </c:ser>
        <c:ser>
          <c:idx val="5"/>
          <c:order val="5"/>
          <c:tx>
            <c:strRef>
              <c:f>Gràfics!$S$353</c:f>
              <c:strCache>
                <c:ptCount val="1"/>
                <c:pt idx="0">
                  <c:v>Funcions de disseny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Gràfics!$S$354</c:f>
              <c:numCache>
                <c:formatCode>###0.0%</c:formatCode>
                <c:ptCount val="1"/>
                <c:pt idx="0">
                  <c:v>0.69512195121951226</c:v>
                </c:pt>
              </c:numCache>
            </c:numRef>
          </c:val>
        </c:ser>
        <c:ser>
          <c:idx val="6"/>
          <c:order val="6"/>
          <c:tx>
            <c:strRef>
              <c:f>Gràfics!$T$353</c:f>
              <c:strCache>
                <c:ptCount val="1"/>
                <c:pt idx="0">
                  <c:v>Funcions de tècnic de suport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Gràfics!$T$354</c:f>
              <c:numCache>
                <c:formatCode>###0.0%</c:formatCode>
                <c:ptCount val="1"/>
                <c:pt idx="0">
                  <c:v>0.62195121951219512</c:v>
                </c:pt>
              </c:numCache>
            </c:numRef>
          </c:val>
        </c:ser>
        <c:ser>
          <c:idx val="7"/>
          <c:order val="7"/>
          <c:tx>
            <c:strRef>
              <c:f>Gràfics!$U$353</c:f>
              <c:strCache>
                <c:ptCount val="1"/>
                <c:pt idx="0">
                  <c:v>Altres funcions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Gràfics!$U$354</c:f>
              <c:numCache>
                <c:formatCode>###0.0%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448960"/>
        <c:axId val="489450496"/>
        <c:axId val="0"/>
      </c:bar3DChart>
      <c:catAx>
        <c:axId val="489448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89450496"/>
        <c:crosses val="autoZero"/>
        <c:auto val="1"/>
        <c:lblAlgn val="ctr"/>
        <c:lblOffset val="100"/>
        <c:noMultiLvlLbl val="0"/>
      </c:catAx>
      <c:valAx>
        <c:axId val="4894504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48944896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Diferència entre nivell i utilitat de les competències acadèmiques</a:t>
            </a:r>
            <a:endParaRPr lang="ca-E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Gràfics!$Q$476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Gràfics!$R$475:$S$475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Gràfics!$R$476:$S$476</c:f>
              <c:numCache>
                <c:formatCode>####.00</c:formatCode>
                <c:ptCount val="2"/>
                <c:pt idx="0">
                  <c:v>0.65853658536585369</c:v>
                </c:pt>
                <c:pt idx="1">
                  <c:v>9.7560975609756129E-2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487360"/>
        <c:axId val="489886464"/>
      </c:barChart>
      <c:catAx>
        <c:axId val="48948736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489886464"/>
        <c:crosses val="autoZero"/>
        <c:auto val="1"/>
        <c:lblAlgn val="ctr"/>
        <c:lblOffset val="100"/>
        <c:noMultiLvlLbl val="0"/>
      </c:catAx>
      <c:valAx>
        <c:axId val="489886464"/>
        <c:scaling>
          <c:orientation val="minMax"/>
          <c:max val="1.5"/>
        </c:scaling>
        <c:delete val="0"/>
        <c:axPos val="b"/>
        <c:numFmt formatCode="####.00" sourceLinked="1"/>
        <c:majorTickMark val="out"/>
        <c:minorTickMark val="none"/>
        <c:tickLblPos val="nextTo"/>
        <c:crossAx val="48948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instrumentals</a:t>
            </a:r>
          </a:p>
          <a:p>
            <a:pPr>
              <a:defRPr/>
            </a:pPr>
            <a:endParaRPr lang="ca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Gràfics!$Q$476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Gràfics!$T$475:$V$475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Gràfics!$T$476:$V$476</c:f>
              <c:numCache>
                <c:formatCode>###0.00</c:formatCode>
                <c:ptCount val="3"/>
                <c:pt idx="0">
                  <c:v>-2.1341463414634143</c:v>
                </c:pt>
                <c:pt idx="1">
                  <c:v>-3.2804878048780481</c:v>
                </c:pt>
                <c:pt idx="2">
                  <c:v>-1.024390243902439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915520"/>
        <c:axId val="489917056"/>
      </c:barChart>
      <c:catAx>
        <c:axId val="48991552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489917056"/>
        <c:crosses val="autoZero"/>
        <c:auto val="1"/>
        <c:lblAlgn val="ctr"/>
        <c:lblOffset val="100"/>
        <c:noMultiLvlLbl val="0"/>
      </c:catAx>
      <c:valAx>
        <c:axId val="489917056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48991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interpersonals i de gestió)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Gràfics!$Q$476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Gràfics!$W$475:$AB$475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Gràfics!$W$476:$AB$476</c:f>
              <c:numCache>
                <c:formatCode>###0.00</c:formatCode>
                <c:ptCount val="6"/>
                <c:pt idx="0">
                  <c:v>-1.6707317073170731</c:v>
                </c:pt>
                <c:pt idx="1">
                  <c:v>-1.6707317073170733</c:v>
                </c:pt>
                <c:pt idx="2">
                  <c:v>-1.7195121951219514</c:v>
                </c:pt>
                <c:pt idx="3" formatCode="####.00">
                  <c:v>-0.51219512195121975</c:v>
                </c:pt>
                <c:pt idx="4">
                  <c:v>-1.4634146341463414</c:v>
                </c:pt>
                <c:pt idx="5">
                  <c:v>-1.2926829268292686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941632"/>
        <c:axId val="490013056"/>
      </c:barChart>
      <c:catAx>
        <c:axId val="489941632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490013056"/>
        <c:crosses val="autoZero"/>
        <c:auto val="1"/>
        <c:lblAlgn val="ctr"/>
        <c:lblOffset val="100"/>
        <c:noMultiLvlLbl val="0"/>
      </c:catAx>
      <c:valAx>
        <c:axId val="490013056"/>
        <c:scaling>
          <c:orientation val="minMax"/>
          <c:max val="1"/>
        </c:scaling>
        <c:delete val="0"/>
        <c:axPos val="b"/>
        <c:numFmt formatCode="###0.00" sourceLinked="1"/>
        <c:majorTickMark val="out"/>
        <c:minorTickMark val="none"/>
        <c:tickLblPos val="nextTo"/>
        <c:crossAx val="48994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Gràfics!$O$375</c:f>
              <c:strCache>
                <c:ptCount val="1"/>
                <c:pt idx="0">
                  <c:v>Electricitat, gas i aigua. Fabricació de generadors de vapor, captació, depuració i distribució d'aigua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Gràfics!$N$376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Gràfics!$O$376</c:f>
              <c:numCache>
                <c:formatCode>###0.0%</c:formatCode>
                <c:ptCount val="1"/>
                <c:pt idx="0">
                  <c:v>1.2195121951219513E-2</c:v>
                </c:pt>
              </c:numCache>
            </c:numRef>
          </c:val>
        </c:ser>
        <c:ser>
          <c:idx val="1"/>
          <c:order val="1"/>
          <c:tx>
            <c:strRef>
              <c:f>Gràfics!$P$375</c:f>
              <c:strCache>
                <c:ptCount val="1"/>
                <c:pt idx="0">
                  <c:v>Paper i articles derivats. Arts gràfiques i edició. Fabricació de pasta de paper, cartró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5875E-2"/>
                  <c:y val="-1.407217808507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Gràfics!$N$376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Gràfics!$P$376</c:f>
              <c:numCache>
                <c:formatCode>###0.0%</c:formatCode>
                <c:ptCount val="1"/>
                <c:pt idx="0">
                  <c:v>1.2195121951219513E-2</c:v>
                </c:pt>
              </c:numCache>
            </c:numRef>
          </c:val>
        </c:ser>
        <c:ser>
          <c:idx val="2"/>
          <c:order val="2"/>
          <c:tx>
            <c:strRef>
              <c:f>Gràfics!$Q$375</c:f>
              <c:strCache>
                <c:ptCount val="1"/>
                <c:pt idx="0">
                  <c:v>Construcció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Gràfics!$N$376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Gràfics!$Q$376</c:f>
              <c:numCache>
                <c:formatCode>###0.0%</c:formatCode>
                <c:ptCount val="1"/>
                <c:pt idx="0">
                  <c:v>0.71951219512195119</c:v>
                </c:pt>
              </c:numCache>
            </c:numRef>
          </c:val>
        </c:ser>
        <c:ser>
          <c:idx val="3"/>
          <c:order val="3"/>
          <c:tx>
            <c:strRef>
              <c:f>Gràfics!$R$375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0555555555555554E-3"/>
                  <c:y val="1.1257742468060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Gràfics!$N$376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Gràfics!$R$376</c:f>
              <c:numCache>
                <c:formatCode>###0.0%</c:formatCode>
                <c:ptCount val="1"/>
                <c:pt idx="0">
                  <c:v>3.6585365853658541E-2</c:v>
                </c:pt>
              </c:numCache>
            </c:numRef>
          </c:val>
        </c:ser>
        <c:ser>
          <c:idx val="4"/>
          <c:order val="4"/>
          <c:tx>
            <c:strRef>
              <c:f>Gràfics!$S$375</c:f>
              <c:strCache>
                <c:ptCount val="1"/>
                <c:pt idx="0">
                  <c:v>Transport i activitats afins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82222222222222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Gràfics!$N$376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Gràfics!$S$376</c:f>
              <c:numCache>
                <c:formatCode>###0.0%</c:formatCode>
                <c:ptCount val="1"/>
                <c:pt idx="0">
                  <c:v>1.2195121951219513E-2</c:v>
                </c:pt>
              </c:numCache>
            </c:numRef>
          </c:val>
        </c:ser>
        <c:ser>
          <c:idx val="5"/>
          <c:order val="5"/>
          <c:tx>
            <c:strRef>
              <c:f>Gràfics!$T$375</c:f>
              <c:strCache>
                <c:ptCount val="1"/>
                <c:pt idx="0">
                  <c:v>Institucions financeres, assegurances i activitats immobiliàries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4.2333333333333334E-2"/>
                  <c:y val="-2.814435617015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Gràfics!$N$376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Gràfics!$T$376</c:f>
              <c:numCache>
                <c:formatCode>###0.0%</c:formatCode>
                <c:ptCount val="1"/>
                <c:pt idx="0">
                  <c:v>2.4390243902439025E-2</c:v>
                </c:pt>
              </c:numCache>
            </c:numRef>
          </c:val>
        </c:ser>
        <c:ser>
          <c:idx val="6"/>
          <c:order val="6"/>
          <c:tx>
            <c:strRef>
              <c:f>Gràfics!$U$375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Gràfics!$N$376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Gràfics!$U$376</c:f>
              <c:numCache>
                <c:formatCode>###0.0%</c:formatCode>
                <c:ptCount val="1"/>
                <c:pt idx="0">
                  <c:v>7.3170731707317083E-2</c:v>
                </c:pt>
              </c:numCache>
            </c:numRef>
          </c:val>
        </c:ser>
        <c:ser>
          <c:idx val="7"/>
          <c:order val="7"/>
          <c:tx>
            <c:strRef>
              <c:f>Gràfics!$V$375</c:f>
              <c:strCache>
                <c:ptCount val="1"/>
                <c:pt idx="0">
                  <c:v>Administració pública, defensa, i seguretat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Gràfics!$N$376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Gràfics!$V$376</c:f>
              <c:numCache>
                <c:formatCode>###0.0%</c:formatCode>
                <c:ptCount val="1"/>
                <c:pt idx="0">
                  <c:v>3.6585365853658541E-2</c:v>
                </c:pt>
              </c:numCache>
            </c:numRef>
          </c:val>
        </c:ser>
        <c:ser>
          <c:idx val="8"/>
          <c:order val="8"/>
          <c:tx>
            <c:strRef>
              <c:f>Gràfics!$W$375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Gràfics!$N$376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Gràfics!$W$376</c:f>
              <c:numCache>
                <c:formatCode>###0.0%</c:formatCode>
                <c:ptCount val="1"/>
                <c:pt idx="0">
                  <c:v>3.6585365853658541E-2</c:v>
                </c:pt>
              </c:numCache>
            </c:numRef>
          </c:val>
        </c:ser>
        <c:ser>
          <c:idx val="9"/>
          <c:order val="9"/>
          <c:tx>
            <c:strRef>
              <c:f>Gràfics!$X$375</c:f>
              <c:strCache>
                <c:ptCount val="1"/>
                <c:pt idx="0">
                  <c:v>Sanitat i assistència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3.70416666666666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Gràfics!$N$376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Gràfics!$X$376</c:f>
              <c:numCache>
                <c:formatCode>###0.0%</c:formatCode>
                <c:ptCount val="1"/>
                <c:pt idx="0">
                  <c:v>1.2195121951219513E-2</c:v>
                </c:pt>
              </c:numCache>
            </c:numRef>
          </c:val>
        </c:ser>
        <c:ser>
          <c:idx val="10"/>
          <c:order val="10"/>
          <c:tx>
            <c:strRef>
              <c:f>Gràfics!$Y$375</c:f>
              <c:strCache>
                <c:ptCount val="1"/>
                <c:pt idx="0">
                  <c:v>Altres serveis prestats a la comunitat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5.2916666666666667E-3"/>
                  <c:y val="-3.37732274041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Gràfics!$N$376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Gràfics!$Y$376</c:f>
              <c:numCache>
                <c:formatCode>###0.0%</c:formatCode>
                <c:ptCount val="1"/>
                <c:pt idx="0">
                  <c:v>2.4390243902439025E-2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8240896"/>
        <c:axId val="503452800"/>
        <c:axId val="0"/>
      </c:bar3DChart>
      <c:catAx>
        <c:axId val="49824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503452800"/>
        <c:crosses val="autoZero"/>
        <c:auto val="1"/>
        <c:lblAlgn val="ctr"/>
        <c:lblOffset val="100"/>
        <c:noMultiLvlLbl val="0"/>
      </c:catAx>
      <c:valAx>
        <c:axId val="5034528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98240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079166666666666"/>
          <c:y val="4.9657569875283879E-2"/>
          <c:w val="0.33862500000000001"/>
          <c:h val="0.8974622870120149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 important 1 - 7 Molt important)</a:t>
            </a:r>
          </a:p>
        </c:rich>
      </c:tx>
      <c:overlay val="1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Gràfics!$Q$404</c:f>
              <c:strCache>
                <c:ptCount val="1"/>
                <c:pt idx="0">
                  <c:v>ARQUITECTURA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Gràfics!$R$403:$Y$403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Gràfics!$R$404:$Y$404</c:f>
              <c:numCache>
                <c:formatCode>#,##0.00</c:formatCode>
                <c:ptCount val="8"/>
                <c:pt idx="0">
                  <c:v>4.8461538461538458</c:v>
                </c:pt>
                <c:pt idx="1">
                  <c:v>5</c:v>
                </c:pt>
                <c:pt idx="2">
                  <c:v>4.1025641025641031</c:v>
                </c:pt>
                <c:pt idx="3">
                  <c:v>5.5384615384615392</c:v>
                </c:pt>
                <c:pt idx="4">
                  <c:v>5.3589743589743586</c:v>
                </c:pt>
                <c:pt idx="5">
                  <c:v>4.7179487179487172</c:v>
                </c:pt>
                <c:pt idx="6">
                  <c:v>5.2051282051282044</c:v>
                </c:pt>
                <c:pt idx="7">
                  <c:v>5.1538461538461533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477376"/>
        <c:axId val="503478912"/>
      </c:lineChart>
      <c:catAx>
        <c:axId val="5034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ca-ES"/>
          </a:p>
        </c:txPr>
        <c:crossAx val="503478912"/>
        <c:crosses val="autoZero"/>
        <c:auto val="1"/>
        <c:lblAlgn val="ctr"/>
        <c:lblOffset val="100"/>
        <c:noMultiLvlLbl val="0"/>
      </c:catAx>
      <c:valAx>
        <c:axId val="503478912"/>
        <c:scaling>
          <c:orientation val="minMax"/>
          <c:max val="6"/>
          <c:min val="3.5"/>
        </c:scaling>
        <c:delete val="0"/>
        <c:axPos val="l"/>
        <c:numFmt formatCode="#,##0.00" sourceLinked="1"/>
        <c:majorTickMark val="out"/>
        <c:minorTickMark val="none"/>
        <c:tickLblPos val="nextTo"/>
        <c:crossAx val="50347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</a:t>
            </a:r>
            <a:r>
              <a:rPr lang="ca-ES" baseline="0"/>
              <a:t> important 1 - 7 Molt important)</a:t>
            </a:r>
            <a:endParaRPr lang="ca-ES"/>
          </a:p>
        </c:rich>
      </c:tx>
      <c:overlay val="1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Gràfics!$P$441</c:f>
              <c:strCache>
                <c:ptCount val="1"/>
                <c:pt idx="0">
                  <c:v>ARQUITECTURA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Gràfics!$Q$440:$U$440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Gràfics!$Q$441:$U$441</c:f>
              <c:numCache>
                <c:formatCode>#,##0.00</c:formatCode>
                <c:ptCount val="5"/>
                <c:pt idx="0">
                  <c:v>5.4179104477611943</c:v>
                </c:pt>
                <c:pt idx="1">
                  <c:v>4.3283582089552235</c:v>
                </c:pt>
                <c:pt idx="2">
                  <c:v>3.8507462686567169</c:v>
                </c:pt>
                <c:pt idx="3">
                  <c:v>4.7761194029850733</c:v>
                </c:pt>
                <c:pt idx="4">
                  <c:v>5.1343283582089549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499776"/>
        <c:axId val="685507328"/>
      </c:lineChart>
      <c:catAx>
        <c:axId val="503499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685507328"/>
        <c:crosses val="autoZero"/>
        <c:auto val="1"/>
        <c:lblAlgn val="ctr"/>
        <c:lblOffset val="100"/>
        <c:noMultiLvlLbl val="0"/>
      </c:catAx>
      <c:valAx>
        <c:axId val="685507328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50349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cognitives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Gràfics!$Q$476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Gràfics!$AC$475:$AE$475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Gràfics!$AC$476:$AE$476</c:f>
              <c:numCache>
                <c:formatCode>####.00</c:formatCode>
                <c:ptCount val="3"/>
                <c:pt idx="0" formatCode="###0.00">
                  <c:v>-1.1951219512195124</c:v>
                </c:pt>
                <c:pt idx="1">
                  <c:v>0.70731707317073167</c:v>
                </c:pt>
                <c:pt idx="2">
                  <c:v>0.3048780487804878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540096"/>
        <c:axId val="685541632"/>
      </c:barChart>
      <c:catAx>
        <c:axId val="685540096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685541632"/>
        <c:crosses val="autoZero"/>
        <c:auto val="1"/>
        <c:lblAlgn val="ctr"/>
        <c:lblOffset val="100"/>
        <c:noMultiLvlLbl val="0"/>
      </c:catAx>
      <c:valAx>
        <c:axId val="685541632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68554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Satisfacció amb UPC/titulació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070907407407408"/>
          <c:y val="0.34006055555555553"/>
          <c:w val="0.68316629629629633"/>
          <c:h val="0.546144999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 '!$Z$45:$Z$47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'!$Y$48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'Resum '!$Z$48</c:f>
              <c:numCache>
                <c:formatCode>###0.0%</c:formatCode>
                <c:ptCount val="1"/>
                <c:pt idx="0">
                  <c:v>0.69512195121951226</c:v>
                </c:pt>
              </c:numCache>
            </c:numRef>
          </c:val>
        </c:ser>
        <c:ser>
          <c:idx val="1"/>
          <c:order val="1"/>
          <c:tx>
            <c:strRef>
              <c:f>'Resum '!$AA$45:$AA$47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'!$Y$48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'Resum '!$AA$48</c:f>
              <c:numCache>
                <c:formatCode>###0.0%</c:formatCode>
                <c:ptCount val="1"/>
                <c:pt idx="0">
                  <c:v>0.79761904761904756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5142400"/>
        <c:axId val="365143936"/>
      </c:barChart>
      <c:catAx>
        <c:axId val="36514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ca-E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65143936"/>
        <c:crosses val="autoZero"/>
        <c:auto val="1"/>
        <c:lblAlgn val="ctr"/>
        <c:lblOffset val="100"/>
        <c:noMultiLvlLbl val="0"/>
      </c:catAx>
      <c:valAx>
        <c:axId val="365143936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3651424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Gràfics!$M$557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Gràfics!$N$556:$O$556</c:f>
              <c:strCache>
                <c:ptCount val="2"/>
                <c:pt idx="0">
                  <c:v>Aturats</c:v>
                </c:pt>
                <c:pt idx="1">
                  <c:v>Inactius</c:v>
                </c:pt>
              </c:strCache>
            </c:strRef>
          </c:cat>
          <c:val>
            <c:numRef>
              <c:f>Gràfics!$N$557:$O$557</c:f>
              <c:numCache>
                <c:formatCode>0%</c:formatCode>
                <c:ptCount val="2"/>
                <c:pt idx="0">
                  <c:v>0.81578947368421051</c:v>
                </c:pt>
                <c:pt idx="1">
                  <c:v>0.18947368421052632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934528"/>
        <c:axId val="714936320"/>
      </c:barChart>
      <c:catAx>
        <c:axId val="71493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936320"/>
        <c:crosses val="autoZero"/>
        <c:auto val="1"/>
        <c:lblAlgn val="ctr"/>
        <c:lblOffset val="100"/>
        <c:noMultiLvlLbl val="0"/>
      </c:catAx>
      <c:valAx>
        <c:axId val="714936320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71493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8537037037037"/>
          <c:y val="0.10240124652573065"/>
          <c:w val="0.82011666666666672"/>
          <c:h val="0.826104326342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Gràfics!$O$596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Gràfics!$N$599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Gràfics!$O$597</c:f>
              <c:numCache>
                <c:formatCode>###0.0%</c:formatCode>
                <c:ptCount val="1"/>
                <c:pt idx="0">
                  <c:v>0.61538461538461542</c:v>
                </c:pt>
              </c:numCache>
            </c:numRef>
          </c:val>
        </c:ser>
        <c:ser>
          <c:idx val="1"/>
          <c:order val="1"/>
          <c:tx>
            <c:strRef>
              <c:f>Gràfics!$P$596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Gràfics!$N$599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Gràfics!$P$597</c:f>
              <c:numCache>
                <c:formatCode>###0.0%</c:formatCode>
                <c:ptCount val="1"/>
                <c:pt idx="0">
                  <c:v>0.23076923076923075</c:v>
                </c:pt>
              </c:numCache>
            </c:numRef>
          </c:val>
        </c:ser>
        <c:ser>
          <c:idx val="2"/>
          <c:order val="2"/>
          <c:tx>
            <c:strRef>
              <c:f>Gràfics!$Q$596</c:f>
              <c:strCache>
                <c:ptCount val="1"/>
                <c:pt idx="0">
                  <c:v>Entre un i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Gràfics!$N$599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Gràfics!$Q$597</c:f>
              <c:numCache>
                <c:formatCode>###0.0%</c:formatCode>
                <c:ptCount val="1"/>
                <c:pt idx="0">
                  <c:v>0.15384615384615385</c:v>
                </c:pt>
              </c:numCache>
            </c:numRef>
          </c:val>
        </c:ser>
        <c:ser>
          <c:idx val="3"/>
          <c:order val="3"/>
          <c:tx>
            <c:strRef>
              <c:f>Gràfics!$R$596</c:f>
              <c:strCache>
                <c:ptCount val="1"/>
                <c:pt idx="0">
                  <c:v>Més de dos anys</c:v>
                </c:pt>
              </c:strCache>
            </c:strRef>
          </c:tx>
          <c:invertIfNegative val="0"/>
          <c:cat>
            <c:strRef>
              <c:f>Gràfics!$N$599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Gràfics!$R$597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950912"/>
        <c:axId val="714969088"/>
      </c:barChart>
      <c:catAx>
        <c:axId val="71495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714969088"/>
        <c:crosses val="autoZero"/>
        <c:auto val="1"/>
        <c:lblAlgn val="ctr"/>
        <c:lblOffset val="100"/>
        <c:noMultiLvlLbl val="0"/>
      </c:catAx>
      <c:valAx>
        <c:axId val="7149690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7149509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Gràfics!$N$620</c:f>
              <c:strCache>
                <c:ptCount val="1"/>
                <c:pt idx="0">
                  <c:v>0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Gràfics!$N$621</c:f>
              <c:numCache>
                <c:formatCode>###0.0%</c:formatCode>
                <c:ptCount val="1"/>
                <c:pt idx="0">
                  <c:v>0.69230769230769229</c:v>
                </c:pt>
              </c:numCache>
            </c:numRef>
          </c:val>
        </c:ser>
        <c:ser>
          <c:idx val="1"/>
          <c:order val="1"/>
          <c:tx>
            <c:strRef>
              <c:f>Gràfics!$O$618</c:f>
              <c:strCache>
                <c:ptCount val="1"/>
                <c:pt idx="0">
                  <c:v>1 a 3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Gràfics!$O$619</c:f>
              <c:numCache>
                <c:formatCode>###0.0%</c:formatCode>
                <c:ptCount val="1"/>
                <c:pt idx="0">
                  <c:v>0.30769230769230771</c:v>
                </c:pt>
              </c:numCache>
            </c:numRef>
          </c:val>
        </c:ser>
        <c:ser>
          <c:idx val="2"/>
          <c:order val="2"/>
          <c:tx>
            <c:strRef>
              <c:f>Gràfics!$P$618</c:f>
              <c:strCache>
                <c:ptCount val="1"/>
                <c:pt idx="0">
                  <c:v>De 4 a 5</c:v>
                </c:pt>
              </c:strCache>
            </c:strRef>
          </c:tx>
          <c:invertIfNegative val="0"/>
          <c:cat>
            <c:strRef>
              <c:f>Gràfics!$M$623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Gràfics!$P$619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Gràfics!$Q$618</c:f>
              <c:strCache>
                <c:ptCount val="1"/>
                <c:pt idx="0">
                  <c:v>Més de 6</c:v>
                </c:pt>
              </c:strCache>
            </c:strRef>
          </c:tx>
          <c:invertIfNegative val="0"/>
          <c:cat>
            <c:strRef>
              <c:f>Gràfics!$M$623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Gràfics!$Q$619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983680"/>
        <c:axId val="715456512"/>
      </c:barChart>
      <c:catAx>
        <c:axId val="71498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715456512"/>
        <c:crosses val="autoZero"/>
        <c:auto val="1"/>
        <c:lblAlgn val="ctr"/>
        <c:lblOffset val="100"/>
        <c:noMultiLvlLbl val="0"/>
      </c:catAx>
      <c:valAx>
        <c:axId val="71545651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7149836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Gràfics!$P$624</c:f>
              <c:strCache>
                <c:ptCount val="1"/>
                <c:pt idx="0">
                  <c:v>Contactes personals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Gràfics!$O$625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Gràfics!$P$625</c:f>
              <c:numCache>
                <c:formatCode>###0.0%</c:formatCode>
                <c:ptCount val="1"/>
                <c:pt idx="0">
                  <c:v>0.13414634146341464</c:v>
                </c:pt>
              </c:numCache>
            </c:numRef>
          </c:val>
        </c:ser>
        <c:ser>
          <c:idx val="1"/>
          <c:order val="1"/>
          <c:tx>
            <c:strRef>
              <c:f>Gràfics!$Q$624</c:f>
              <c:strCache>
                <c:ptCount val="1"/>
                <c:pt idx="0">
                  <c:v>Iniciativa personal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7.0555555555555554E-3"/>
                  <c:y val="-2.8524102304949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Gràfics!$O$625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Gràfics!$Q$625</c:f>
              <c:numCache>
                <c:formatCode>###0.0%</c:formatCode>
                <c:ptCount val="1"/>
                <c:pt idx="0">
                  <c:v>0.14457831325301204</c:v>
                </c:pt>
              </c:numCache>
            </c:numRef>
          </c:val>
        </c:ser>
        <c:ser>
          <c:idx val="2"/>
          <c:order val="2"/>
          <c:tx>
            <c:strRef>
              <c:f>Gràfics!$R$624</c:f>
              <c:strCache>
                <c:ptCount val="1"/>
                <c:pt idx="0">
                  <c:v>Anuncis a la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Gràfics!$O$625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Gràfics!$R$625</c:f>
              <c:numCache>
                <c:formatCode>###0.0%</c:formatCode>
                <c:ptCount val="1"/>
                <c:pt idx="0">
                  <c:v>1.3888888888888888E-2</c:v>
                </c:pt>
              </c:numCache>
            </c:numRef>
          </c:val>
        </c:ser>
        <c:ser>
          <c:idx val="3"/>
          <c:order val="3"/>
          <c:tx>
            <c:strRef>
              <c:f>Gràfics!$S$624</c:f>
              <c:strCache>
                <c:ptCount val="1"/>
                <c:pt idx="0">
                  <c:v>Servei Català de Col·locació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Gràfics!$O$625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Gràfics!$S$625</c:f>
              <c:numCache>
                <c:formatCode>###0.0%</c:formatCode>
                <c:ptCount val="1"/>
                <c:pt idx="0">
                  <c:v>4.0540540540540543E-2</c:v>
                </c:pt>
              </c:numCache>
            </c:numRef>
          </c:val>
        </c:ser>
        <c:ser>
          <c:idx val="4"/>
          <c:order val="4"/>
          <c:tx>
            <c:strRef>
              <c:f>Gràfics!$T$624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Gràfics!$O$625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Gràfics!$T$625</c:f>
              <c:numCache>
                <c:formatCode>###0.0%</c:formatCode>
                <c:ptCount val="1"/>
                <c:pt idx="0">
                  <c:v>0.15476190476190477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5510912"/>
        <c:axId val="715512448"/>
        <c:axId val="0"/>
      </c:bar3DChart>
      <c:catAx>
        <c:axId val="71551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715512448"/>
        <c:crosses val="autoZero"/>
        <c:auto val="1"/>
        <c:lblAlgn val="ctr"/>
        <c:lblOffset val="100"/>
        <c:noMultiLvlLbl val="0"/>
      </c:catAx>
      <c:valAx>
        <c:axId val="715512448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out"/>
        <c:minorTickMark val="none"/>
        <c:tickLblPos val="nextTo"/>
        <c:crossAx val="7155109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22407407407409E-2"/>
          <c:y val="5.6806111111111113E-2"/>
          <c:w val="0.53428388888888889"/>
          <c:h val="0.872456111111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Gràfics!$O$659</c:f>
              <c:strCache>
                <c:ptCount val="1"/>
                <c:pt idx="0">
                  <c:v>Continuar estudis/oposicions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Gràfics!$N$662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Gràfics!$O$660</c:f>
              <c:numCache>
                <c:formatCode>###0.0%</c:formatCode>
                <c:ptCount val="1"/>
                <c:pt idx="0">
                  <c:v>0.66666666666666674</c:v>
                </c:pt>
              </c:numCache>
            </c:numRef>
          </c:val>
        </c:ser>
        <c:ser>
          <c:idx val="1"/>
          <c:order val="1"/>
          <c:tx>
            <c:strRef>
              <c:f>Gràfics!$P$659</c:f>
              <c:strCache>
                <c:ptCount val="1"/>
                <c:pt idx="0">
                  <c:v>Maternitat/llar</c:v>
                </c:pt>
              </c:strCache>
            </c:strRef>
          </c:tx>
          <c:invertIfNegative val="0"/>
          <c:cat>
            <c:strRef>
              <c:f>Gràfics!$N$662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Gràfics!$P$660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Gràfics!$Q$659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Gràfics!$N$662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Gràfics!$Q$660</c:f>
              <c:numCache>
                <c:formatCode>###0.0%</c:formatCode>
                <c:ptCount val="1"/>
                <c:pt idx="0">
                  <c:v>0.33333333333333337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206848"/>
        <c:axId val="716208384"/>
      </c:barChart>
      <c:catAx>
        <c:axId val="71620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716208384"/>
        <c:crosses val="autoZero"/>
        <c:auto val="1"/>
        <c:lblAlgn val="ctr"/>
        <c:lblOffset val="100"/>
        <c:noMultiLvlLbl val="0"/>
      </c:catAx>
      <c:valAx>
        <c:axId val="71620838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7162068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Gràfics!$N$683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Gràfics!$M$686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Gràfics!$N$684</c:f>
              <c:numCache>
                <c:formatCode>###0.0%</c:formatCode>
                <c:ptCount val="1"/>
                <c:pt idx="0">
                  <c:v>0.69512195121951226</c:v>
                </c:pt>
              </c:numCache>
            </c:numRef>
          </c:val>
        </c:ser>
        <c:ser>
          <c:idx val="1"/>
          <c:order val="1"/>
          <c:tx>
            <c:strRef>
              <c:f>Gràfics!$O$680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Gràfics!$M$686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Gràfics!$O$681</c:f>
              <c:numCache>
                <c:formatCode>###0.0%</c:formatCode>
                <c:ptCount val="1"/>
                <c:pt idx="0">
                  <c:v>0.79761904761904756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230016"/>
        <c:axId val="716240000"/>
      </c:barChart>
      <c:catAx>
        <c:axId val="71623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716240000"/>
        <c:crosses val="autoZero"/>
        <c:auto val="1"/>
        <c:lblAlgn val="ctr"/>
        <c:lblOffset val="100"/>
        <c:noMultiLvlLbl val="0"/>
      </c:catAx>
      <c:valAx>
        <c:axId val="716240000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out"/>
        <c:minorTickMark val="none"/>
        <c:tickLblPos val="nextTo"/>
        <c:crossAx val="7162300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Gràfics!$N$712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Gràfics!$O$710:$V$711</c:f>
              <c:multiLvlStrCache>
                <c:ptCount val="8"/>
                <c:lvl>
                  <c:pt idx="0">
                    <c:v>No</c:v>
                  </c:pt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 No</c:v>
                  </c:pt>
                  <c:pt idx="7">
                    <c:v> Sí</c:v>
                  </c:pt>
                </c:lvl>
                <c:lvl>
                  <c:pt idx="1">
                    <c:v>Si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Gràfics!$O$712:$V$712</c:f>
              <c:numCache>
                <c:formatCode>###0.0%</c:formatCode>
                <c:ptCount val="8"/>
                <c:pt idx="0">
                  <c:v>0.23809523809523811</c:v>
                </c:pt>
                <c:pt idx="1">
                  <c:v>0.19047619047619047</c:v>
                </c:pt>
                <c:pt idx="2">
                  <c:v>0</c:v>
                </c:pt>
                <c:pt idx="3">
                  <c:v>0.52380952380952384</c:v>
                </c:pt>
                <c:pt idx="4">
                  <c:v>0</c:v>
                </c:pt>
                <c:pt idx="5">
                  <c:v>4.7619047619047616E-2</c:v>
                </c:pt>
                <c:pt idx="6">
                  <c:v>0.703125</c:v>
                </c:pt>
                <c:pt idx="7">
                  <c:v>0.296875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256384"/>
        <c:axId val="716257920"/>
      </c:barChart>
      <c:catAx>
        <c:axId val="716256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ca-ES"/>
          </a:p>
        </c:txPr>
        <c:crossAx val="716257920"/>
        <c:crosses val="autoZero"/>
        <c:auto val="1"/>
        <c:lblAlgn val="ctr"/>
        <c:lblOffset val="100"/>
        <c:noMultiLvlLbl val="0"/>
      </c:catAx>
      <c:valAx>
        <c:axId val="71625792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7162563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Gràfics!$L$720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347222222222223E-2"/>
                  <c:y val="-2.362268801078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875E-2"/>
                  <c:y val="-3.248119601483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638888888888888E-2"/>
                  <c:y val="-3.5434032016182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111111111111111E-2"/>
                  <c:y val="-3.248119601483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Gràfics!$M$718:$P$719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Gràfics!$M$720:$P$720</c:f>
              <c:numCache>
                <c:formatCode>###0.0%</c:formatCode>
                <c:ptCount val="4"/>
                <c:pt idx="0">
                  <c:v>0.55952380952380953</c:v>
                </c:pt>
                <c:pt idx="1">
                  <c:v>0.28571428571428575</c:v>
                </c:pt>
                <c:pt idx="2">
                  <c:v>8.3333333333333343E-2</c:v>
                </c:pt>
                <c:pt idx="3">
                  <c:v>7.1428571428571438E-2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6302976"/>
        <c:axId val="716771712"/>
        <c:axId val="0"/>
      </c:bar3DChart>
      <c:catAx>
        <c:axId val="71630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716771712"/>
        <c:crosses val="autoZero"/>
        <c:auto val="1"/>
        <c:lblAlgn val="ctr"/>
        <c:lblOffset val="100"/>
        <c:noMultiLvlLbl val="0"/>
      </c:catAx>
      <c:valAx>
        <c:axId val="71677171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71630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Gràfics!$N$758</c:f>
              <c:strCache>
                <c:ptCount val="1"/>
                <c:pt idx="0">
                  <c:v>Aprovat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Gràfics!$M$761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Gràfics!$N$759</c:f>
              <c:numCache>
                <c:formatCode>###0.0%</c:formatCode>
                <c:ptCount val="1"/>
                <c:pt idx="0">
                  <c:v>0.75903614457831325</c:v>
                </c:pt>
              </c:numCache>
            </c:numRef>
          </c:val>
        </c:ser>
        <c:ser>
          <c:idx val="1"/>
          <c:order val="1"/>
          <c:tx>
            <c:strRef>
              <c:f>Gràfics!$O$756</c:f>
              <c:strCache>
                <c:ptCount val="1"/>
                <c:pt idx="0">
                  <c:v>Notable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Gràfics!$M$761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Gràfics!$O$757</c:f>
              <c:numCache>
                <c:formatCode>###0.0%</c:formatCode>
                <c:ptCount val="1"/>
                <c:pt idx="0">
                  <c:v>0.24096385542168675</c:v>
                </c:pt>
              </c:numCache>
            </c:numRef>
          </c:val>
        </c:ser>
        <c:ser>
          <c:idx val="2"/>
          <c:order val="2"/>
          <c:tx>
            <c:strRef>
              <c:f>Gràfics!$P$756</c:f>
              <c:strCache>
                <c:ptCount val="1"/>
                <c:pt idx="0">
                  <c:v>Excel·lent</c:v>
                </c:pt>
              </c:strCache>
            </c:strRef>
          </c:tx>
          <c:invertIfNegative val="0"/>
          <c:cat>
            <c:strRef>
              <c:f>Gràfics!$M$761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Gràfics!$P$757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Gràfics!$Q$756</c:f>
              <c:strCache>
                <c:ptCount val="1"/>
                <c:pt idx="0">
                  <c:v>Matrícula d’honor</c:v>
                </c:pt>
              </c:strCache>
            </c:strRef>
          </c:tx>
          <c:invertIfNegative val="0"/>
          <c:cat>
            <c:strRef>
              <c:f>Gràfics!$M$761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Gràfics!$Q$757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794496"/>
        <c:axId val="716804480"/>
      </c:barChart>
      <c:catAx>
        <c:axId val="71679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716804480"/>
        <c:crosses val="autoZero"/>
        <c:auto val="1"/>
        <c:lblAlgn val="ctr"/>
        <c:lblOffset val="100"/>
        <c:noMultiLvlLbl val="0"/>
      </c:catAx>
      <c:valAx>
        <c:axId val="71680448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7167944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Gràfics!$N$781</c:f>
              <c:strCache>
                <c:ptCount val="1"/>
                <c:pt idx="0">
                  <c:v>Els dos estudis primaris/sense estudis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Gràfics!$M$784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Gràfics!$N$782</c:f>
              <c:numCache>
                <c:formatCode>###0.0%</c:formatCode>
                <c:ptCount val="1"/>
                <c:pt idx="0">
                  <c:v>0.19047619047619047</c:v>
                </c:pt>
              </c:numCache>
            </c:numRef>
          </c:val>
        </c:ser>
        <c:ser>
          <c:idx val="1"/>
          <c:order val="1"/>
          <c:tx>
            <c:strRef>
              <c:f>Gràfics!$O$779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Gràfics!$M$784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Gràfics!$O$780</c:f>
              <c:numCache>
                <c:formatCode>###0.0%</c:formatCode>
                <c:ptCount val="1"/>
                <c:pt idx="0">
                  <c:v>5.9523809523809527E-2</c:v>
                </c:pt>
              </c:numCache>
            </c:numRef>
          </c:val>
        </c:ser>
        <c:ser>
          <c:idx val="2"/>
          <c:order val="2"/>
          <c:tx>
            <c:strRef>
              <c:f>Gràfics!$P$779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Gràfics!$M$784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Gràfics!$P$780</c:f>
              <c:numCache>
                <c:formatCode>###0.0%</c:formatCode>
                <c:ptCount val="1"/>
                <c:pt idx="0">
                  <c:v>0.17857142857142858</c:v>
                </c:pt>
              </c:numCache>
            </c:numRef>
          </c:val>
        </c:ser>
        <c:ser>
          <c:idx val="3"/>
          <c:order val="3"/>
          <c:tx>
            <c:strRef>
              <c:f>Gràfics!$Q$779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Gràfics!$M$784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Gràfics!$Q$780</c:f>
              <c:numCache>
                <c:formatCode>###0.0%</c:formatCode>
                <c:ptCount val="1"/>
                <c:pt idx="0">
                  <c:v>0.23809523809523811</c:v>
                </c:pt>
              </c:numCache>
            </c:numRef>
          </c:val>
        </c:ser>
        <c:ser>
          <c:idx val="4"/>
          <c:order val="4"/>
          <c:tx>
            <c:strRef>
              <c:f>Gràfics!$R$779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Gràfics!$M$784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Gràfics!$R$780</c:f>
              <c:numCache>
                <c:formatCode>###0.0%</c:formatCode>
                <c:ptCount val="1"/>
                <c:pt idx="0">
                  <c:v>0.33333333333333337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7960704"/>
        <c:axId val="717962240"/>
      </c:barChart>
      <c:catAx>
        <c:axId val="71796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717962240"/>
        <c:crosses val="autoZero"/>
        <c:auto val="1"/>
        <c:lblAlgn val="ctr"/>
        <c:lblOffset val="100"/>
        <c:noMultiLvlLbl val="0"/>
      </c:catAx>
      <c:valAx>
        <c:axId val="717962240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7179607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96820694298267"/>
          <c:y val="0.22004027777777777"/>
          <c:w val="0.7446260431101589"/>
          <c:h val="0.6273597222222222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 '!$Y$21:$Y$22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 u="none"/>
                      <a:t>31%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 u="none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'!$X$23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'Resum '!$Y$23</c:f>
              <c:numCache>
                <c:formatCode>###0.0%</c:formatCode>
                <c:ptCount val="1"/>
                <c:pt idx="0">
                  <c:v>0.3048780487804878</c:v>
                </c:pt>
              </c:numCache>
            </c:numRef>
          </c:val>
        </c:ser>
        <c:ser>
          <c:idx val="1"/>
          <c:order val="1"/>
          <c:tx>
            <c:strRef>
              <c:f>'Resum '!$Z$21:$Z$22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ca-ES"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51%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'!$X$23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'Resum '!$Z$23</c:f>
              <c:numCache>
                <c:formatCode>###0.0%</c:formatCode>
                <c:ptCount val="1"/>
                <c:pt idx="0">
                  <c:v>0.51219512195121952</c:v>
                </c:pt>
              </c:numCache>
            </c:numRef>
          </c:val>
        </c:ser>
        <c:ser>
          <c:idx val="2"/>
          <c:order val="2"/>
          <c:tx>
            <c:strRef>
              <c:f>'Resum '!$AA$21:$AA$22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ca-ES"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16%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'!$X$23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'Resum '!$AA$23</c:f>
              <c:numCache>
                <c:formatCode>###0.0%</c:formatCode>
                <c:ptCount val="1"/>
                <c:pt idx="0">
                  <c:v>0.15853658536585366</c:v>
                </c:pt>
              </c:numCache>
            </c:numRef>
          </c:val>
        </c:ser>
        <c:ser>
          <c:idx val="3"/>
          <c:order val="3"/>
          <c:tx>
            <c:strRef>
              <c:f>'Resum '!$AB$21:$AB$22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'Resum '!$X$23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'Resum '!$AB$23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'Resum '!$AC$21:$AC$22</c:f>
              <c:strCache>
                <c:ptCount val="1"/>
                <c:pt idx="0">
                  <c:v>No contracte</c:v>
                </c:pt>
              </c:strCache>
            </c:strRef>
          </c:tx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ca-ES"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'Resum '!$X$23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'Resum '!$AC$23</c:f>
              <c:numCache>
                <c:formatCode>###0.0%</c:formatCode>
                <c:ptCount val="1"/>
                <c:pt idx="0">
                  <c:v>2.4390243902439025E-2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65355392"/>
        <c:axId val="365356928"/>
        <c:axId val="0"/>
      </c:bar3DChart>
      <c:catAx>
        <c:axId val="3653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u="none"/>
            </a:pPr>
            <a:endParaRPr lang="ca-ES"/>
          </a:p>
        </c:txPr>
        <c:crossAx val="365356928"/>
        <c:crosses val="autoZero"/>
        <c:auto val="1"/>
        <c:lblAlgn val="ctr"/>
        <c:lblOffset val="100"/>
        <c:noMultiLvlLbl val="0"/>
      </c:catAx>
      <c:valAx>
        <c:axId val="3653569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653553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txPr>
    <a:bodyPr/>
    <a:lstStyle/>
    <a:p>
      <a:pPr>
        <a:defRPr u="sng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comparativa'!$B$19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comparativa'!$C$19:$E$19</c:f>
              <c:numCache>
                <c:formatCode>0.00%</c:formatCode>
                <c:ptCount val="3"/>
                <c:pt idx="0" formatCode="0.0%">
                  <c:v>0</c:v>
                </c:pt>
                <c:pt idx="1">
                  <c:v>0</c:v>
                </c:pt>
                <c:pt idx="2">
                  <c:v>2.3699999999999999E-2</c:v>
                </c:pt>
              </c:numCache>
            </c:numRef>
          </c:val>
        </c:ser>
        <c:ser>
          <c:idx val="0"/>
          <c:order val="1"/>
          <c:tx>
            <c:strRef>
              <c:f>'Taules comparativa'!$B$20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comparativa'!$C$20:$E$20</c:f>
              <c:numCache>
                <c:formatCode>0.00%</c:formatCode>
                <c:ptCount val="3"/>
                <c:pt idx="0" formatCode="0.0%">
                  <c:v>0</c:v>
                </c:pt>
                <c:pt idx="1">
                  <c:v>0.18518518518518517</c:v>
                </c:pt>
                <c:pt idx="2">
                  <c:v>0.16660667000000001</c:v>
                </c:pt>
              </c:numCache>
            </c:numRef>
          </c:val>
        </c:ser>
        <c:ser>
          <c:idx val="2"/>
          <c:order val="2"/>
          <c:tx>
            <c:strRef>
              <c:f>'Taules comparativa'!$B$21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pPr/>
              <c:txPr>
                <a:bodyPr/>
                <a:lstStyle/>
                <a:p>
                  <a:pPr>
                    <a:defRPr sz="16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comparativa'!$C$21:$E$21</c:f>
              <c:numCache>
                <c:formatCode>0.00%</c:formatCode>
                <c:ptCount val="3"/>
                <c:pt idx="0" formatCode="0.0%">
                  <c:v>1</c:v>
                </c:pt>
                <c:pt idx="1">
                  <c:v>0.81481481481481477</c:v>
                </c:pt>
                <c:pt idx="2">
                  <c:v>0.81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720031104"/>
        <c:axId val="720036992"/>
        <c:axId val="0"/>
      </c:bar3DChart>
      <c:catAx>
        <c:axId val="7200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720036992"/>
        <c:crosses val="autoZero"/>
        <c:auto val="1"/>
        <c:lblAlgn val="ctr"/>
        <c:lblOffset val="100"/>
        <c:noMultiLvlLbl val="0"/>
      </c:catAx>
      <c:valAx>
        <c:axId val="72003699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720031104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05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680174193150475E-2"/>
          <c:y val="0.1201895467944341"/>
          <c:w val="0.92874425910996394"/>
          <c:h val="0.7425110427750283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comparativa'!$B$30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comparativa'!$C$30:$E$30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0.122</c:v>
                </c:pt>
              </c:numCache>
            </c:numRef>
          </c:val>
        </c:ser>
        <c:ser>
          <c:idx val="0"/>
          <c:order val="1"/>
          <c:tx>
            <c:strRef>
              <c:f>'Taules comparativa'!$B$31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comparativa'!$C$31:$E$31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2.4E-2</c:v>
                </c:pt>
              </c:numCache>
            </c:numRef>
          </c:val>
        </c:ser>
        <c:ser>
          <c:idx val="2"/>
          <c:order val="2"/>
          <c:tx>
            <c:strRef>
              <c:f>'Taules comparativa'!$B$32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comparativa'!$C$32:$E$32</c:f>
              <c:numCache>
                <c:formatCode>0.0%</c:formatCode>
                <c:ptCount val="3"/>
                <c:pt idx="0">
                  <c:v>5.3763440860215055E-2</c:v>
                </c:pt>
                <c:pt idx="1">
                  <c:v>0</c:v>
                </c:pt>
                <c:pt idx="2">
                  <c:v>0.122</c:v>
                </c:pt>
              </c:numCache>
            </c:numRef>
          </c:val>
        </c:ser>
        <c:ser>
          <c:idx val="3"/>
          <c:order val="3"/>
          <c:tx>
            <c:strRef>
              <c:f>'Taules comparativa'!$B$33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comparativa'!$C$33:$E$33</c:f>
              <c:numCache>
                <c:formatCode>0.0%</c:formatCode>
                <c:ptCount val="3"/>
                <c:pt idx="0">
                  <c:v>8.6021505376344093E-2</c:v>
                </c:pt>
                <c:pt idx="1">
                  <c:v>9.8765432098765427E-2</c:v>
                </c:pt>
                <c:pt idx="2">
                  <c:v>8.5000000000000006E-2</c:v>
                </c:pt>
              </c:numCache>
            </c:numRef>
          </c:val>
        </c:ser>
        <c:ser>
          <c:idx val="4"/>
          <c:order val="4"/>
          <c:tx>
            <c:strRef>
              <c:f>'Taules comparativa'!$B$34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comparativa'!$C$34:$E$34</c:f>
              <c:numCache>
                <c:formatCode>0.0%</c:formatCode>
                <c:ptCount val="3"/>
                <c:pt idx="0">
                  <c:v>0.13978494623655913</c:v>
                </c:pt>
                <c:pt idx="1">
                  <c:v>0.18518518518518517</c:v>
                </c:pt>
                <c:pt idx="2">
                  <c:v>9.8000000000000004E-2</c:v>
                </c:pt>
              </c:numCache>
            </c:numRef>
          </c:val>
        </c:ser>
        <c:ser>
          <c:idx val="5"/>
          <c:order val="5"/>
          <c:tx>
            <c:strRef>
              <c:f>'Taules comparativa'!$B$35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comparativa'!$C$35:$E$35</c:f>
              <c:numCache>
                <c:formatCode>0.0%</c:formatCode>
                <c:ptCount val="3"/>
                <c:pt idx="0">
                  <c:v>0.72043010752688175</c:v>
                </c:pt>
                <c:pt idx="1">
                  <c:v>0.71604938271604934</c:v>
                </c:pt>
                <c:pt idx="2">
                  <c:v>0.54900000000000004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720551296"/>
        <c:axId val="720635008"/>
        <c:axId val="0"/>
      </c:bar3DChart>
      <c:catAx>
        <c:axId val="7205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720635008"/>
        <c:crosses val="autoZero"/>
        <c:auto val="1"/>
        <c:lblAlgn val="ctr"/>
        <c:lblOffset val="100"/>
        <c:noMultiLvlLbl val="0"/>
      </c:catAx>
      <c:valAx>
        <c:axId val="72063500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720551296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500104349277908E-2"/>
          <c:y val="3.4333887043189411E-2"/>
          <c:w val="0.91122793488637877"/>
          <c:h val="0.71985437430786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comparativa'!$B$44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EEECE1">
                <a:lumMod val="9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comparativa'!$C$44:$H$44</c:f>
              <c:numCache>
                <c:formatCode>0.00%</c:formatCode>
                <c:ptCount val="6"/>
                <c:pt idx="0">
                  <c:v>0.81914893617021278</c:v>
                </c:pt>
                <c:pt idx="1">
                  <c:v>0</c:v>
                </c:pt>
                <c:pt idx="2">
                  <c:v>4.2553191489361701E-2</c:v>
                </c:pt>
                <c:pt idx="3">
                  <c:v>0</c:v>
                </c:pt>
                <c:pt idx="4">
                  <c:v>0.13829787234042554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'Taules comparativa'!$B$45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BACC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comparativa'!$C$45:$H$45</c:f>
              <c:numCache>
                <c:formatCode>0.00%</c:formatCode>
                <c:ptCount val="6"/>
                <c:pt idx="0">
                  <c:v>0.76543209876543206</c:v>
                </c:pt>
                <c:pt idx="1">
                  <c:v>6.1728395061728392E-2</c:v>
                </c:pt>
                <c:pt idx="2">
                  <c:v>3.7037037037037035E-2</c:v>
                </c:pt>
                <c:pt idx="3">
                  <c:v>0</c:v>
                </c:pt>
                <c:pt idx="4">
                  <c:v>9.8765432098765427E-2</c:v>
                </c:pt>
                <c:pt idx="5">
                  <c:v>3.7037037037037035E-2</c:v>
                </c:pt>
              </c:numCache>
            </c:numRef>
          </c:val>
        </c:ser>
        <c:ser>
          <c:idx val="2"/>
          <c:order val="2"/>
          <c:tx>
            <c:strRef>
              <c:f>'Taules comparativa'!$B$46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064A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comparativa'!$C$46:$H$46</c:f>
              <c:numCache>
                <c:formatCode>0.00%</c:formatCode>
                <c:ptCount val="6"/>
                <c:pt idx="0">
                  <c:v>0.81699999999999995</c:v>
                </c:pt>
                <c:pt idx="1">
                  <c:v>0</c:v>
                </c:pt>
                <c:pt idx="2">
                  <c:v>3.7037037037037035E-2</c:v>
                </c:pt>
                <c:pt idx="3">
                  <c:v>0</c:v>
                </c:pt>
                <c:pt idx="4">
                  <c:v>3.6999999999999998E-2</c:v>
                </c:pt>
                <c:pt idx="5">
                  <c:v>0.11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720687104"/>
        <c:axId val="720688640"/>
        <c:axId val="0"/>
      </c:bar3DChart>
      <c:catAx>
        <c:axId val="720687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720688640"/>
        <c:crosses val="autoZero"/>
        <c:auto val="1"/>
        <c:lblAlgn val="ctr"/>
        <c:lblOffset val="100"/>
        <c:noMultiLvlLbl val="0"/>
      </c:catAx>
      <c:valAx>
        <c:axId val="72068864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720687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7178254883828881"/>
          <c:y val="2.1917814523514982E-2"/>
          <c:w val="0.22656191336815037"/>
          <c:h val="0.27924777071174001"/>
        </c:manualLayout>
      </c:layout>
      <c:overlay val="0"/>
      <c:txPr>
        <a:bodyPr/>
        <a:lstStyle/>
        <a:p>
          <a:pPr>
            <a:defRPr sz="16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comparativa'!$B$71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comparativa'!$C$71:$E$71</c:f>
              <c:numCache>
                <c:formatCode>0.00%</c:formatCode>
                <c:ptCount val="3"/>
                <c:pt idx="0">
                  <c:v>0</c:v>
                </c:pt>
                <c:pt idx="1">
                  <c:v>8.6419753086419748E-2</c:v>
                </c:pt>
                <c:pt idx="2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comparativa'!$B$72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comparativa'!$C$72:$E$72</c:f>
              <c:numCache>
                <c:formatCode>0.00%</c:formatCode>
                <c:ptCount val="3"/>
                <c:pt idx="0">
                  <c:v>0</c:v>
                </c:pt>
                <c:pt idx="1">
                  <c:v>4.9382716049382713E-2</c:v>
                </c:pt>
                <c:pt idx="2">
                  <c:v>8.2000000000000003E-2</c:v>
                </c:pt>
              </c:numCache>
            </c:numRef>
          </c:val>
        </c:ser>
        <c:ser>
          <c:idx val="2"/>
          <c:order val="2"/>
          <c:tx>
            <c:strRef>
              <c:f>'Taules comparativa'!$B$73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comparativa'!$C$73:$E$73</c:f>
              <c:numCache>
                <c:formatCode>0.00%</c:formatCode>
                <c:ptCount val="3"/>
                <c:pt idx="0">
                  <c:v>1.1494252873563218E-2</c:v>
                </c:pt>
                <c:pt idx="1">
                  <c:v>8.6419753086419748E-2</c:v>
                </c:pt>
                <c:pt idx="2">
                  <c:v>0.192</c:v>
                </c:pt>
              </c:numCache>
            </c:numRef>
          </c:val>
        </c:ser>
        <c:ser>
          <c:idx val="3"/>
          <c:order val="3"/>
          <c:tx>
            <c:strRef>
              <c:f>'Taules comparativa'!$B$74</c:f>
              <c:strCache>
                <c:ptCount val="1"/>
                <c:pt idx="0">
                  <c:v>12.000 €
15.000 €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comparativa'!$C$74:$E$74</c:f>
              <c:numCache>
                <c:formatCode>0.00%</c:formatCode>
                <c:ptCount val="3"/>
                <c:pt idx="0">
                  <c:v>4.5977011494252873E-2</c:v>
                </c:pt>
                <c:pt idx="1">
                  <c:v>8.6419753086419748E-2</c:v>
                </c:pt>
                <c:pt idx="2">
                  <c:v>0.151</c:v>
                </c:pt>
              </c:numCache>
            </c:numRef>
          </c:val>
        </c:ser>
        <c:ser>
          <c:idx val="4"/>
          <c:order val="4"/>
          <c:tx>
            <c:strRef>
              <c:f>'Taules comparativa'!$B$75</c:f>
              <c:strCache>
                <c:ptCount val="1"/>
                <c:pt idx="0">
                  <c:v>15.000 €
18.000 €</c:v>
                </c:pt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comparativa'!$C$75:$E$75</c:f>
              <c:numCache>
                <c:formatCode>0.00%</c:formatCode>
                <c:ptCount val="3"/>
                <c:pt idx="0">
                  <c:v>5.7471264367816091E-2</c:v>
                </c:pt>
                <c:pt idx="1">
                  <c:v>0.1728395061728395</c:v>
                </c:pt>
                <c:pt idx="2">
                  <c:v>0.151</c:v>
                </c:pt>
              </c:numCache>
            </c:numRef>
          </c:val>
        </c:ser>
        <c:ser>
          <c:idx val="5"/>
          <c:order val="5"/>
          <c:tx>
            <c:strRef>
              <c:f>'Taules comparativa'!$B$76</c:f>
              <c:strCache>
                <c:ptCount val="1"/>
                <c:pt idx="0">
                  <c:v>18.000 €
24.000 €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5"/>
              <c:delete val="1"/>
            </c:dLbl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comparativa'!$C$76:$E$76</c:f>
              <c:numCache>
                <c:formatCode>0.00%</c:formatCode>
                <c:ptCount val="3"/>
                <c:pt idx="0">
                  <c:v>0.2413793103448276</c:v>
                </c:pt>
                <c:pt idx="1">
                  <c:v>0.33333333333333331</c:v>
                </c:pt>
                <c:pt idx="2">
                  <c:v>0.23300000000000001</c:v>
                </c:pt>
              </c:numCache>
            </c:numRef>
          </c:val>
        </c:ser>
        <c:ser>
          <c:idx val="6"/>
          <c:order val="6"/>
          <c:tx>
            <c:strRef>
              <c:f>'Taules comparativa'!$B$77</c:f>
              <c:strCache>
                <c:ptCount val="1"/>
                <c:pt idx="0">
                  <c:v>24.000 €
30.000 €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comparativa'!$C$77:$E$77</c:f>
              <c:numCache>
                <c:formatCode>0.00%</c:formatCode>
                <c:ptCount val="3"/>
                <c:pt idx="0">
                  <c:v>0.35632183908045978</c:v>
                </c:pt>
                <c:pt idx="1">
                  <c:v>9.8765432098765427E-2</c:v>
                </c:pt>
                <c:pt idx="2">
                  <c:v>0.123</c:v>
                </c:pt>
              </c:numCache>
            </c:numRef>
          </c:val>
        </c:ser>
        <c:ser>
          <c:idx val="7"/>
          <c:order val="7"/>
          <c:tx>
            <c:strRef>
              <c:f>'Taules comparativa'!$B$78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comparativa'!$C$78:$E$78</c:f>
              <c:numCache>
                <c:formatCode>0.00%</c:formatCode>
                <c:ptCount val="3"/>
                <c:pt idx="0">
                  <c:v>0.18390804597701149</c:v>
                </c:pt>
                <c:pt idx="1">
                  <c:v>8.6419753086419748E-2</c:v>
                </c:pt>
                <c:pt idx="2">
                  <c:v>6.8000000000000005E-2</c:v>
                </c:pt>
              </c:numCache>
            </c:numRef>
          </c:val>
        </c:ser>
        <c:ser>
          <c:idx val="8"/>
          <c:order val="8"/>
          <c:tx>
            <c:strRef>
              <c:f>'Taules comparativa'!$B$79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comparativa'!$C$79:$E$79</c:f>
              <c:numCache>
                <c:formatCode>0.00%</c:formatCode>
                <c:ptCount val="3"/>
                <c:pt idx="0">
                  <c:v>0.10344827586206896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720754176"/>
        <c:axId val="720755712"/>
        <c:axId val="0"/>
      </c:bar3DChart>
      <c:catAx>
        <c:axId val="72075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720755712"/>
        <c:crosses val="autoZero"/>
        <c:auto val="1"/>
        <c:lblAlgn val="ctr"/>
        <c:lblOffset val="100"/>
        <c:noMultiLvlLbl val="0"/>
      </c:catAx>
      <c:valAx>
        <c:axId val="72075571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720754176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17E-2"/>
          <c:w val="0.93506368917652349"/>
          <c:h val="7.4140259330089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2.2518712938660451E-3"/>
          <c:y val="0.12170910503381176"/>
          <c:w val="0.98761533974919802"/>
          <c:h val="0.70708893934416495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comparativa'!$B$89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>
                <a:headEnd type="oval"/>
              </a:ln>
            </c:spPr>
          </c:dPt>
          <c:dLbls>
            <c:dLbl>
              <c:idx val="0"/>
              <c:layout>
                <c:manualLayout>
                  <c:x val="-1.8655792803479638E-2"/>
                  <c:y val="-2.702215189873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comparativa'!$C$89:$E$89</c:f>
              <c:numCache>
                <c:formatCode>0.00</c:formatCode>
                <c:ptCount val="3"/>
                <c:pt idx="0">
                  <c:v>5.666666666666667</c:v>
                </c:pt>
                <c:pt idx="1">
                  <c:v>5.3939393939393945</c:v>
                </c:pt>
                <c:pt idx="2">
                  <c:v>5.42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comparativa'!$B$90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3677540529853783E-2"/>
                  <c:y val="-2.0323839662447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-2.2556610407876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6296296296305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80344123651217E-2"/>
                  <c:y val="-1.1222036906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34567901234575E-2"/>
                  <c:y val="-3.761379062645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comparativa'!$C$90:$E$90</c:f>
              <c:numCache>
                <c:formatCode>0.00</c:formatCode>
                <c:ptCount val="3"/>
                <c:pt idx="0">
                  <c:v>5.161290322580645</c:v>
                </c:pt>
                <c:pt idx="1">
                  <c:v>3.7575757575757578</c:v>
                </c:pt>
                <c:pt idx="2">
                  <c:v>4.33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comparativa'!$B$91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5629629629629692E-2"/>
                  <c:y val="-4.62409847656889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278074337682903E-2"/>
                  <c:y val="-2.221853023909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473507315144406E-2"/>
                  <c:y val="-1.5620604781997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493827160478E-2"/>
                  <c:y val="1.973839953409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25E-2"/>
                  <c:y val="-3.321516500647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comparativa'!$C$91:$E$91</c:f>
              <c:numCache>
                <c:formatCode>0.00</c:formatCode>
                <c:ptCount val="3"/>
                <c:pt idx="0">
                  <c:v>4.623655913978495</c:v>
                </c:pt>
                <c:pt idx="1">
                  <c:v>3.7878787878787885</c:v>
                </c:pt>
                <c:pt idx="2">
                  <c:v>3.85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comparativa'!$B$92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4976472914195332E-2"/>
                  <c:y val="2.00386779184248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1.3167721518987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212306794983963E-4"/>
                  <c:y val="-3.4930628998268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25925926052E-2"/>
                  <c:y val="-2.6617226576496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25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466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836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5964E-3"/>
                  <c:y val="-2.254728565835058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comparativa'!$C$92:$E$92</c:f>
              <c:numCache>
                <c:formatCode>0.00</c:formatCode>
                <c:ptCount val="3"/>
                <c:pt idx="0">
                  <c:v>4.4623655913978491</c:v>
                </c:pt>
                <c:pt idx="1">
                  <c:v>4.5757575757575735</c:v>
                </c:pt>
                <c:pt idx="2">
                  <c:v>4.78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comparativa'!$B$93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1253657572162837E-2"/>
                  <c:y val="-2.9254922644163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834816132858837E-2"/>
                  <c:y val="-2.0688466947960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03703703703704E-3"/>
                  <c:y val="-2.001928814651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comparativa'!$C$93:$E$93</c:f>
              <c:numCache>
                <c:formatCode>0.00</c:formatCode>
                <c:ptCount val="3"/>
                <c:pt idx="0">
                  <c:v>5.3829787234042552</c:v>
                </c:pt>
                <c:pt idx="1">
                  <c:v>5.0151515151515156</c:v>
                </c:pt>
                <c:pt idx="2">
                  <c:v>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900480"/>
        <c:axId val="720902016"/>
      </c:lineChart>
      <c:catAx>
        <c:axId val="720900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400" b="1" kern="2200" spc="0" baseline="0"/>
            </a:pPr>
            <a:endParaRPr lang="ca-ES"/>
          </a:p>
        </c:txPr>
        <c:crossAx val="720902016"/>
        <c:crossesAt val="3"/>
        <c:auto val="1"/>
        <c:lblAlgn val="ctr"/>
        <c:lblOffset val="100"/>
        <c:tickMarkSkip val="31999"/>
        <c:noMultiLvlLbl val="0"/>
      </c:catAx>
      <c:valAx>
        <c:axId val="720902016"/>
        <c:scaling>
          <c:orientation val="minMax"/>
          <c:max val="7"/>
          <c:min val="3"/>
        </c:scaling>
        <c:delete val="1"/>
        <c:axPos val="l"/>
        <c:numFmt formatCode="0" sourceLinked="0"/>
        <c:majorTickMark val="none"/>
        <c:minorTickMark val="none"/>
        <c:tickLblPos val="none"/>
        <c:crossAx val="720900480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7844444444444597"/>
          <c:h val="0.13198214712155845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comparativa'!$B$102</c:f>
              <c:strCache>
                <c:ptCount val="1"/>
                <c:pt idx="0">
                  <c:v>Menys de 
6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2005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comparativa'!$C$102:$E$102</c:f>
              <c:numCache>
                <c:formatCode>0.00%</c:formatCode>
                <c:ptCount val="3"/>
                <c:pt idx="0">
                  <c:v>1</c:v>
                </c:pt>
                <c:pt idx="1">
                  <c:v>0.63636363636363635</c:v>
                </c:pt>
                <c:pt idx="2">
                  <c:v>0.61499999999999999</c:v>
                </c:pt>
              </c:numCache>
            </c:numRef>
          </c:val>
        </c:ser>
        <c:ser>
          <c:idx val="0"/>
          <c:order val="1"/>
          <c:tx>
            <c:strRef>
              <c:f>'Taules comparativa'!$B$103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2005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comparativa'!$C$103:$E$103</c:f>
              <c:numCache>
                <c:formatCode>0.00%</c:formatCode>
                <c:ptCount val="3"/>
                <c:pt idx="0">
                  <c:v>0</c:v>
                </c:pt>
                <c:pt idx="1">
                  <c:v>0.27272727272727271</c:v>
                </c:pt>
                <c:pt idx="2">
                  <c:v>0.23100000000000001</c:v>
                </c:pt>
              </c:numCache>
            </c:numRef>
          </c:val>
        </c:ser>
        <c:ser>
          <c:idx val="2"/>
          <c:order val="2"/>
          <c:tx>
            <c:strRef>
              <c:f>'Taules comparativa'!$B$104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2005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comparativa'!$C$104:$E$104</c:f>
              <c:numCache>
                <c:formatCode>0.00%</c:formatCode>
                <c:ptCount val="3"/>
                <c:pt idx="0">
                  <c:v>0</c:v>
                </c:pt>
                <c:pt idx="1">
                  <c:v>9.0909090909090912E-2</c:v>
                </c:pt>
                <c:pt idx="2">
                  <c:v>0.154</c:v>
                </c:pt>
              </c:numCache>
            </c:numRef>
          </c:val>
        </c:ser>
        <c:ser>
          <c:idx val="3"/>
          <c:order val="3"/>
          <c:tx>
            <c:strRef>
              <c:f>'Taules comparativa'!$B$105</c:f>
              <c:strCache>
                <c:ptCount val="1"/>
                <c:pt idx="0">
                  <c:v>Més de
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2005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comparativa'!$C$105:$E$105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720956032"/>
        <c:axId val="721039744"/>
        <c:axId val="0"/>
      </c:bar3DChart>
      <c:catAx>
        <c:axId val="7209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721039744"/>
        <c:crosses val="autoZero"/>
        <c:auto val="1"/>
        <c:lblAlgn val="ctr"/>
        <c:lblOffset val="100"/>
        <c:noMultiLvlLbl val="0"/>
      </c:catAx>
      <c:valAx>
        <c:axId val="72103974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720956032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17703225131830522"/>
          <c:y val="1.7070365279357541E-2"/>
          <c:w val="0.64940236104947779"/>
          <c:h val="7.0102148814046139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Titulats</a:t>
            </a:r>
            <a:r>
              <a:rPr lang="es-ES" baseline="0"/>
              <a:t> que han tingut algun tipus d'experiència de mobilitat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636944356391786E-2"/>
          <c:y val="0.11257681025165991"/>
          <c:w val="0.96723427396892869"/>
          <c:h val="0.692991905423592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comparativa'!$B$116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1F497D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8064A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invertIfNegative val="0"/>
            <c:bubble3D val="0"/>
            <c:spPr>
              <a:solidFill>
                <a:srgbClr val="8064A2">
                  <a:lumMod val="5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invertIfNegative val="0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1985018161077342E-2"/>
                  <c:y val="-2.464985994397759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tx2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940072644309505E-3"/>
                  <c:y val="-2.24089635854342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573032689939257E-2"/>
                  <c:y val="-3.137254901960785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895127127541266E-3"/>
                  <c:y val="-2.464985994397759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accent4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58052360940056E-2"/>
                  <c:y val="-1.1204481792717139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5880145288618577E-3"/>
                  <c:y val="-2.9131652661064579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1910108966463937E-3"/>
                  <c:y val="-2.0168067226890758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1910108966463937E-3"/>
                  <c:y val="-2.464985994397759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792717086834737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comparativa'!$C$112:$M$115</c:f>
              <c:multiLvlStrCache>
                <c:ptCount val="11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4">
                    <c:v>Durant els estudis</c:v>
                  </c:pt>
                  <c:pt idx="5">
                    <c:v>Laboralment</c:v>
                  </c:pt>
                  <c:pt idx="6">
                    <c:v>Estudis i feina</c:v>
                  </c:pt>
                  <c:pt idx="8">
                    <c:v>Durant els estudis</c:v>
                  </c:pt>
                  <c:pt idx="9">
                    <c:v>Laboralment</c:v>
                  </c:pt>
                  <c:pt idx="10">
                    <c:v>Estudis i feina</c:v>
                  </c:pt>
                </c:lvl>
                <c:lvl>
                  <c:pt idx="0">
                    <c:v>2008</c:v>
                  </c:pt>
                  <c:pt idx="4">
                    <c:v>2011</c:v>
                  </c:pt>
                  <c:pt idx="8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comparativa'!$C$116:$M$116</c:f>
              <c:numCache>
                <c:formatCode>0.00%</c:formatCode>
                <c:ptCount val="11"/>
                <c:pt idx="0">
                  <c:v>0.21276595744680851</c:v>
                </c:pt>
                <c:pt idx="1">
                  <c:v>0.15957446808510639</c:v>
                </c:pt>
                <c:pt idx="2">
                  <c:v>6.3829787234042548E-2</c:v>
                </c:pt>
                <c:pt idx="4">
                  <c:v>0.36363636363636365</c:v>
                </c:pt>
                <c:pt idx="5">
                  <c:v>9.0909090909090912E-2</c:v>
                </c:pt>
                <c:pt idx="6">
                  <c:v>0.27272727272727271</c:v>
                </c:pt>
                <c:pt idx="8">
                  <c:v>0.28599999999999998</c:v>
                </c:pt>
                <c:pt idx="9">
                  <c:v>8.3000000000000004E-2</c:v>
                </c:pt>
                <c:pt idx="10">
                  <c:v>7.0999999999999994E-2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721091968"/>
        <c:axId val="721106048"/>
        <c:axId val="0"/>
      </c:bar3DChart>
      <c:catAx>
        <c:axId val="721091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Arial Rounded MT Bold" pitchFamily="34" charset="0"/>
              </a:defRPr>
            </a:pPr>
            <a:endParaRPr lang="ca-ES"/>
          </a:p>
        </c:txPr>
        <c:crossAx val="721106048"/>
        <c:crosses val="autoZero"/>
        <c:auto val="1"/>
        <c:lblAlgn val="ctr"/>
        <c:lblOffset val="100"/>
        <c:noMultiLvlLbl val="0"/>
      </c:catAx>
      <c:valAx>
        <c:axId val="721106048"/>
        <c:scaling>
          <c:orientation val="minMax"/>
          <c:max val="0.5"/>
        </c:scaling>
        <c:delete val="0"/>
        <c:axPos val="l"/>
        <c:numFmt formatCode="0%" sourceLinked="0"/>
        <c:majorTickMark val="out"/>
        <c:minorTickMark val="none"/>
        <c:tickLblPos val="nextTo"/>
        <c:crossAx val="721091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comparativa'!$B$58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8.7972512399708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comparativa'!$C$56:$E$57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comparativa'!$C$58:$E$58</c:f>
              <c:numCache>
                <c:formatCode>0.00%</c:formatCode>
                <c:ptCount val="3"/>
                <c:pt idx="0">
                  <c:v>0.46153846153846156</c:v>
                </c:pt>
                <c:pt idx="1">
                  <c:v>0.1728395061728395</c:v>
                </c:pt>
                <c:pt idx="2">
                  <c:v>0.30499999999999999</c:v>
                </c:pt>
              </c:numCache>
            </c:numRef>
          </c:val>
        </c:ser>
        <c:ser>
          <c:idx val="0"/>
          <c:order val="1"/>
          <c:tx>
            <c:strRef>
              <c:f>'Taules comparativa'!$B$59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2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comparativa'!$C$56:$E$57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comparativa'!$C$59:$E$59</c:f>
              <c:numCache>
                <c:formatCode>0.00%</c:formatCode>
                <c:ptCount val="3"/>
                <c:pt idx="0">
                  <c:v>0</c:v>
                </c:pt>
                <c:pt idx="1">
                  <c:v>0.64197530864197527</c:v>
                </c:pt>
                <c:pt idx="2">
                  <c:v>0.51200000000000001</c:v>
                </c:pt>
              </c:numCache>
            </c:numRef>
          </c:val>
        </c:ser>
        <c:ser>
          <c:idx val="2"/>
          <c:order val="2"/>
          <c:tx>
            <c:strRef>
              <c:f>'Taules comparativa'!$B$60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3532287765424468E-17"/>
                  <c:y val="-8.7972512399708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3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2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comparativa'!$C$56:$E$57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comparativa'!$C$60:$E$60</c:f>
              <c:numCache>
                <c:formatCode>0.00%</c:formatCode>
                <c:ptCount val="3"/>
                <c:pt idx="0">
                  <c:v>0.38461538461538464</c:v>
                </c:pt>
                <c:pt idx="1">
                  <c:v>0.1728395061728395</c:v>
                </c:pt>
                <c:pt idx="2">
                  <c:v>0.159</c:v>
                </c:pt>
              </c:numCache>
            </c:numRef>
          </c:val>
        </c:ser>
        <c:ser>
          <c:idx val="3"/>
          <c:order val="3"/>
          <c:tx>
            <c:strRef>
              <c:f>'Taules comparativa'!$B$61</c:f>
              <c:strCache>
                <c:ptCount val="1"/>
                <c:pt idx="0">
                  <c:v>BECARI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comparativa'!$C$56:$E$57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comparativa'!$C$61:$E$61</c:f>
              <c:numCache>
                <c:formatCode>0.00%</c:formatCode>
                <c:ptCount val="3"/>
                <c:pt idx="0">
                  <c:v>0.15384615384615385</c:v>
                </c:pt>
                <c:pt idx="1">
                  <c:v>1.2345679012345678E-2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'Taules comparativa'!$B$62</c:f>
              <c:strCache>
                <c:ptCount val="1"/>
                <c:pt idx="0">
                  <c:v>SENSE CONTRACTE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comparativa'!$C$56:$E$57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comparativa'!$C$62:$E$62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721152256"/>
        <c:axId val="721179776"/>
        <c:axId val="0"/>
      </c:bar3DChart>
      <c:catAx>
        <c:axId val="7211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721179776"/>
        <c:crosses val="autoZero"/>
        <c:auto val="1"/>
        <c:lblAlgn val="ctr"/>
        <c:lblOffset val="100"/>
        <c:noMultiLvlLbl val="0"/>
      </c:catAx>
      <c:valAx>
        <c:axId val="72117977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721152256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>
                <a:solidFill>
                  <a:schemeClr val="tx1"/>
                </a:solidFill>
              </a:rPr>
              <a:t>% de titulats que guanyen més de 30.000€ bruts anuals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73611111111111E-2"/>
          <c:y val="0.22183731618963073"/>
          <c:w val="0.58680814814814819"/>
          <c:h val="0.62861098781518021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'!$AJ$22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'Resum '!$AK$22</c:f>
              <c:numCache>
                <c:formatCode>0%</c:formatCode>
                <c:ptCount val="1"/>
                <c:pt idx="0">
                  <c:v>6.8493150684931503E-2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370368"/>
        <c:axId val="227406592"/>
      </c:barChart>
      <c:catAx>
        <c:axId val="3653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ca-E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7406592"/>
        <c:crosses val="autoZero"/>
        <c:auto val="1"/>
        <c:lblAlgn val="ctr"/>
        <c:lblOffset val="100"/>
        <c:noMultiLvlLbl val="0"/>
      </c:catAx>
      <c:valAx>
        <c:axId val="227406592"/>
        <c:scaling>
          <c:orientation val="minMax"/>
          <c:max val="0.5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36537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728875308496888"/>
          <c:y val="0.57330635753864101"/>
          <c:w val="1.027343596975751E-2"/>
          <c:h val="8.4798775153105896E-3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bg1"/>
          </a:solidFill>
        </a:defRPr>
      </a:pPr>
      <a:endParaRPr lang="ca-E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ca-ES" sz="1600" u="sng"/>
              <a:t>Factors de contractació:</a:t>
            </a:r>
            <a:r>
              <a:rPr lang="ca-ES" sz="1600" u="sng" baseline="0"/>
              <a:t> </a:t>
            </a:r>
            <a:r>
              <a:rPr lang="ca-ES" sz="1600" u="sng"/>
              <a:t>Formació global rebuda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00277777777777"/>
          <c:y val="0.14844027777777777"/>
          <c:w val="0.56838611111111115"/>
          <c:h val="0.76318305555555555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5,15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'!$Y$41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'Resum '!$Z$41</c:f>
              <c:numCache>
                <c:formatCode>General</c:formatCode>
                <c:ptCount val="1"/>
                <c:pt idx="0">
                  <c:v>5.1538461538461515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96640"/>
        <c:axId val="249868288"/>
      </c:barChart>
      <c:catAx>
        <c:axId val="23169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ca-E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49868288"/>
        <c:crosses val="autoZero"/>
        <c:auto val="1"/>
        <c:lblAlgn val="ctr"/>
        <c:lblOffset val="100"/>
        <c:noMultiLvlLbl val="0"/>
      </c:catAx>
      <c:valAx>
        <c:axId val="249868288"/>
        <c:scaling>
          <c:orientation val="minMax"/>
          <c:max val="7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31696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Taules!$A$12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(Taules!$F$12,Taules!$H$12)</c:f>
              <c:numCache>
                <c:formatCode>General</c:formatCode>
                <c:ptCount val="2"/>
                <c:pt idx="0">
                  <c:v>292</c:v>
                </c:pt>
                <c:pt idx="1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482368"/>
        <c:axId val="365483904"/>
      </c:barChart>
      <c:catAx>
        <c:axId val="36548236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a-ES"/>
          </a:p>
        </c:txPr>
        <c:crossAx val="365483904"/>
        <c:crosses val="autoZero"/>
        <c:auto val="0"/>
        <c:lblAlgn val="ctr"/>
        <c:lblOffset val="100"/>
        <c:tickLblSkip val="1"/>
        <c:noMultiLvlLbl val="0"/>
      </c:catAx>
      <c:valAx>
        <c:axId val="365483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6548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Gràfics!$N$34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Gràfics!$N$35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Gràfics!$O$34</c:f>
              <c:strCache>
                <c:ptCount val="1"/>
                <c:pt idx="0">
                  <c:v>Home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Gràfics!$O$35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527424"/>
        <c:axId val="365528960"/>
      </c:barChart>
      <c:catAx>
        <c:axId val="36552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65528960"/>
        <c:crosses val="autoZero"/>
        <c:auto val="1"/>
        <c:lblAlgn val="ctr"/>
        <c:lblOffset val="100"/>
        <c:noMultiLvlLbl val="0"/>
      </c:catAx>
      <c:valAx>
        <c:axId val="365528960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3655274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Gràfics!$O$59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Gràfics!$O$60</c:f>
              <c:numCache>
                <c:formatCode>###0.0%</c:formatCode>
                <c:ptCount val="1"/>
                <c:pt idx="0">
                  <c:v>0.80952380952380953</c:v>
                </c:pt>
              </c:numCache>
            </c:numRef>
          </c:val>
        </c:ser>
        <c:ser>
          <c:idx val="1"/>
          <c:order val="1"/>
          <c:tx>
            <c:strRef>
              <c:f>Gràfics!$P$59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Gràfics!$P$60</c:f>
              <c:numCache>
                <c:formatCode>###0.0%</c:formatCode>
                <c:ptCount val="1"/>
                <c:pt idx="0">
                  <c:v>0.16666666666666669</c:v>
                </c:pt>
              </c:numCache>
            </c:numRef>
          </c:val>
        </c:ser>
        <c:ser>
          <c:idx val="2"/>
          <c:order val="2"/>
          <c:tx>
            <c:strRef>
              <c:f>Gràfics!$Q$59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Gràfics!$Q$60</c:f>
              <c:numCache>
                <c:formatCode>###0.0%</c:formatCode>
                <c:ptCount val="1"/>
                <c:pt idx="0">
                  <c:v>2.3809523809523808E-2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552000"/>
        <c:axId val="365553536"/>
      </c:barChart>
      <c:catAx>
        <c:axId val="365552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65553536"/>
        <c:crosses val="autoZero"/>
        <c:auto val="1"/>
        <c:lblAlgn val="ctr"/>
        <c:lblOffset val="100"/>
        <c:noMultiLvlLbl val="0"/>
      </c:catAx>
      <c:valAx>
        <c:axId val="365553536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out"/>
        <c:minorTickMark val="none"/>
        <c:tickLblPos val="nextTo"/>
        <c:crossAx val="3655520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A119"/><Relationship Id="rId18" Type="http://schemas.openxmlformats.org/officeDocument/2006/relationships/hyperlink" Target="#Gr&#224;fics!A190"/><Relationship Id="rId26" Type="http://schemas.openxmlformats.org/officeDocument/2006/relationships/hyperlink" Target="#Taules!A137"/><Relationship Id="rId39" Type="http://schemas.openxmlformats.org/officeDocument/2006/relationships/hyperlink" Target="#Gr&#224;fics!A499"/><Relationship Id="rId21" Type="http://schemas.openxmlformats.org/officeDocument/2006/relationships/hyperlink" Target="#Taules!A107"/><Relationship Id="rId34" Type="http://schemas.openxmlformats.org/officeDocument/2006/relationships/hyperlink" Target="#Taules!A194"/><Relationship Id="rId42" Type="http://schemas.openxmlformats.org/officeDocument/2006/relationships/hyperlink" Target="#Taules!A250"/><Relationship Id="rId47" Type="http://schemas.openxmlformats.org/officeDocument/2006/relationships/hyperlink" Target="#Gr&#224;fics!A636"/><Relationship Id="rId50" Type="http://schemas.openxmlformats.org/officeDocument/2006/relationships/hyperlink" Target="#Taules!A310"/><Relationship Id="rId55" Type="http://schemas.openxmlformats.org/officeDocument/2006/relationships/hyperlink" Target="#Gr&#224;fics!A733"/><Relationship Id="rId63" Type="http://schemas.openxmlformats.org/officeDocument/2006/relationships/image" Target="../media/image3.png"/><Relationship Id="rId68" Type="http://schemas.openxmlformats.org/officeDocument/2006/relationships/hyperlink" Target="210_1%20Enquestes%20a%20titulats.xlsx#Comparativa!B163" TargetMode="External"/><Relationship Id="rId7" Type="http://schemas.openxmlformats.org/officeDocument/2006/relationships/hyperlink" Target="#Taules!A18"/><Relationship Id="rId71" Type="http://schemas.openxmlformats.org/officeDocument/2006/relationships/hyperlink" Target="210_1%20Enquestes%20a%20titulats.xlsx#Comparativa!B278" TargetMode="External"/><Relationship Id="rId2" Type="http://schemas.openxmlformats.org/officeDocument/2006/relationships/image" Target="../media/image1.gif"/><Relationship Id="rId16" Type="http://schemas.openxmlformats.org/officeDocument/2006/relationships/hyperlink" Target="#Gr&#224;fics!A167"/><Relationship Id="rId29" Type="http://schemas.openxmlformats.org/officeDocument/2006/relationships/hyperlink" Target="#Taules!A157"/><Relationship Id="rId1" Type="http://schemas.openxmlformats.org/officeDocument/2006/relationships/hyperlink" Target="#Taules!A185"/><Relationship Id="rId6" Type="http://schemas.openxmlformats.org/officeDocument/2006/relationships/image" Target="../media/image2.gif"/><Relationship Id="rId11" Type="http://schemas.openxmlformats.org/officeDocument/2006/relationships/hyperlink" Target="#Gr&#224;fics!A76"/><Relationship Id="rId24" Type="http://schemas.openxmlformats.org/officeDocument/2006/relationships/hyperlink" Target="#Gr&#224;fics!A253"/><Relationship Id="rId32" Type="http://schemas.openxmlformats.org/officeDocument/2006/relationships/hyperlink" Target="#Gr&#224;fics!A397"/><Relationship Id="rId37" Type="http://schemas.openxmlformats.org/officeDocument/2006/relationships/hyperlink" Target="#Gr&#224;fics!A475"/><Relationship Id="rId40" Type="http://schemas.openxmlformats.org/officeDocument/2006/relationships/hyperlink" Target="#Taules!A230"/><Relationship Id="rId45" Type="http://schemas.openxmlformats.org/officeDocument/2006/relationships/hyperlink" Target="#Taules!A281"/><Relationship Id="rId53" Type="http://schemas.openxmlformats.org/officeDocument/2006/relationships/hyperlink" Target="#Gr&#224;fics!A708"/><Relationship Id="rId58" Type="http://schemas.openxmlformats.org/officeDocument/2006/relationships/hyperlink" Target="#Gr&#224;fics!A573"/><Relationship Id="rId66" Type="http://schemas.openxmlformats.org/officeDocument/2006/relationships/hyperlink" Target="210_1%20Enquestes%20a%20titulats.xlsx#Comparativa!B94" TargetMode="External"/><Relationship Id="rId5" Type="http://schemas.openxmlformats.org/officeDocument/2006/relationships/hyperlink" Target="#Gr&#224;fics!A8"/><Relationship Id="rId15" Type="http://schemas.openxmlformats.org/officeDocument/2006/relationships/hyperlink" Target="#Taules!A67"/><Relationship Id="rId23" Type="http://schemas.openxmlformats.org/officeDocument/2006/relationships/hyperlink" Target="#Taules!A117"/><Relationship Id="rId28" Type="http://schemas.openxmlformats.org/officeDocument/2006/relationships/hyperlink" Target="#Gr&#224;fics!A350"/><Relationship Id="rId36" Type="http://schemas.openxmlformats.org/officeDocument/2006/relationships/hyperlink" Target="#Taules!A203"/><Relationship Id="rId49" Type="http://schemas.openxmlformats.org/officeDocument/2006/relationships/hyperlink" Target="#Gr&#224;fics!A661"/><Relationship Id="rId57" Type="http://schemas.openxmlformats.org/officeDocument/2006/relationships/hyperlink" Target="#Gr&#224;fics!A754"/><Relationship Id="rId61" Type="http://schemas.openxmlformats.org/officeDocument/2006/relationships/hyperlink" Target="#Gr&#224;fics!A146"/><Relationship Id="rId10" Type="http://schemas.openxmlformats.org/officeDocument/2006/relationships/hyperlink" Target="#Taules!A39"/><Relationship Id="rId19" Type="http://schemas.openxmlformats.org/officeDocument/2006/relationships/hyperlink" Target="#Taules!A97"/><Relationship Id="rId31" Type="http://schemas.openxmlformats.org/officeDocument/2006/relationships/hyperlink" Target="#Taules!A167"/><Relationship Id="rId44" Type="http://schemas.openxmlformats.org/officeDocument/2006/relationships/hyperlink" Target="#Taules!A271"/><Relationship Id="rId52" Type="http://schemas.openxmlformats.org/officeDocument/2006/relationships/hyperlink" Target="#Taules!A320"/><Relationship Id="rId60" Type="http://schemas.openxmlformats.org/officeDocument/2006/relationships/hyperlink" Target="#Gr&#224;fics!A615"/><Relationship Id="rId65" Type="http://schemas.openxmlformats.org/officeDocument/2006/relationships/hyperlink" Target="210_1%20Enquestes%20a%20titulats.xlsx#Comparativa!B55" TargetMode="External"/><Relationship Id="rId4" Type="http://schemas.openxmlformats.org/officeDocument/2006/relationships/hyperlink" Target="210_1%20Enquestes%20a%20titulats.xlsx#Taules!A8" TargetMode="External"/><Relationship Id="rId9" Type="http://schemas.openxmlformats.org/officeDocument/2006/relationships/hyperlink" Target="#Gr&#224;fics!A52"/><Relationship Id="rId14" Type="http://schemas.openxmlformats.org/officeDocument/2006/relationships/hyperlink" Target="#Taules!A59"/><Relationship Id="rId22" Type="http://schemas.openxmlformats.org/officeDocument/2006/relationships/hyperlink" Target="#Gr&#224;fics!A232"/><Relationship Id="rId27" Type="http://schemas.openxmlformats.org/officeDocument/2006/relationships/hyperlink" Target="#Taules!A147"/><Relationship Id="rId30" Type="http://schemas.openxmlformats.org/officeDocument/2006/relationships/hyperlink" Target="#Gr&#224;fics!A371"/><Relationship Id="rId35" Type="http://schemas.openxmlformats.org/officeDocument/2006/relationships/hyperlink" Target="#Gr&#224;fics!A451"/><Relationship Id="rId43" Type="http://schemas.openxmlformats.org/officeDocument/2006/relationships/hyperlink" Target="#Taules!A260"/><Relationship Id="rId48" Type="http://schemas.openxmlformats.org/officeDocument/2006/relationships/hyperlink" Target="#Taules!A300"/><Relationship Id="rId56" Type="http://schemas.openxmlformats.org/officeDocument/2006/relationships/hyperlink" Target="#Taules!A338"/><Relationship Id="rId64" Type="http://schemas.openxmlformats.org/officeDocument/2006/relationships/hyperlink" Target="210_1%20Enquestes%20a%20titulats.xlsx#Comparativa!B13" TargetMode="External"/><Relationship Id="rId69" Type="http://schemas.openxmlformats.org/officeDocument/2006/relationships/hyperlink" Target="210_1%20Enquestes%20a%20titulats.xlsx#Comparativa!B197" TargetMode="External"/><Relationship Id="rId8" Type="http://schemas.openxmlformats.org/officeDocument/2006/relationships/hyperlink" Target="#Taules!A28"/><Relationship Id="rId51" Type="http://schemas.openxmlformats.org/officeDocument/2006/relationships/hyperlink" Target="#Gr&#224;fics!A683"/><Relationship Id="rId3" Type="http://schemas.openxmlformats.org/officeDocument/2006/relationships/hyperlink" Target="#Taules!A127"/><Relationship Id="rId12" Type="http://schemas.openxmlformats.org/officeDocument/2006/relationships/hyperlink" Target="#Taules!A49"/><Relationship Id="rId17" Type="http://schemas.openxmlformats.org/officeDocument/2006/relationships/hyperlink" Target="#Taules!A77"/><Relationship Id="rId25" Type="http://schemas.openxmlformats.org/officeDocument/2006/relationships/hyperlink" Target="#Gr&#224;fics!A303"/><Relationship Id="rId33" Type="http://schemas.openxmlformats.org/officeDocument/2006/relationships/hyperlink" Target="#Gr&#224;fics!A425"/><Relationship Id="rId38" Type="http://schemas.openxmlformats.org/officeDocument/2006/relationships/hyperlink" Target="#Taules!A212"/><Relationship Id="rId46" Type="http://schemas.openxmlformats.org/officeDocument/2006/relationships/hyperlink" Target="#Taules!A288"/><Relationship Id="rId59" Type="http://schemas.openxmlformats.org/officeDocument/2006/relationships/hyperlink" Target="#Gr&#224;fics!A594"/><Relationship Id="rId67" Type="http://schemas.openxmlformats.org/officeDocument/2006/relationships/hyperlink" Target="210_1%20Enquestes%20a%20titulats.xlsx#Comparativa!B128" TargetMode="External"/><Relationship Id="rId20" Type="http://schemas.openxmlformats.org/officeDocument/2006/relationships/hyperlink" Target="#Gr&#224;fics!A211"/><Relationship Id="rId41" Type="http://schemas.openxmlformats.org/officeDocument/2006/relationships/hyperlink" Target="#Gr&#224;fics!A524"/><Relationship Id="rId54" Type="http://schemas.openxmlformats.org/officeDocument/2006/relationships/hyperlink" Target="#Taules!A330"/><Relationship Id="rId62" Type="http://schemas.openxmlformats.org/officeDocument/2006/relationships/hyperlink" Target="#Gr&#224;fics!A329"/><Relationship Id="rId70" Type="http://schemas.openxmlformats.org/officeDocument/2006/relationships/hyperlink" Target="210_1%20Enquestes%20a%20titulats.xlsx#Comparativa!B239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Index!B50"/><Relationship Id="rId3" Type="http://schemas.openxmlformats.org/officeDocument/2006/relationships/hyperlink" Target="#Index!B21"/><Relationship Id="rId7" Type="http://schemas.openxmlformats.org/officeDocument/2006/relationships/chart" Target="../charts/chart44.xml"/><Relationship Id="rId12" Type="http://schemas.openxmlformats.org/officeDocument/2006/relationships/chart" Target="../charts/chart47.xml"/><Relationship Id="rId2" Type="http://schemas.openxmlformats.org/officeDocument/2006/relationships/chart" Target="../charts/chart40.xml"/><Relationship Id="rId1" Type="http://schemas.openxmlformats.org/officeDocument/2006/relationships/hyperlink" Target="#Index!A1"/><Relationship Id="rId6" Type="http://schemas.openxmlformats.org/officeDocument/2006/relationships/chart" Target="../charts/chart43.xml"/><Relationship Id="rId11" Type="http://schemas.openxmlformats.org/officeDocument/2006/relationships/chart" Target="../charts/chart46.xml"/><Relationship Id="rId5" Type="http://schemas.openxmlformats.org/officeDocument/2006/relationships/chart" Target="../charts/chart42.xml"/><Relationship Id="rId10" Type="http://schemas.openxmlformats.org/officeDocument/2006/relationships/hyperlink" Target="#Index!B61"/><Relationship Id="rId4" Type="http://schemas.openxmlformats.org/officeDocument/2006/relationships/chart" Target="../charts/chart41.xml"/><Relationship Id="rId9" Type="http://schemas.openxmlformats.org/officeDocument/2006/relationships/chart" Target="../charts/chart4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34" Type="http://schemas.openxmlformats.org/officeDocument/2006/relationships/hyperlink" Target="#Index!A1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38</xdr:row>
      <xdr:rowOff>0</xdr:rowOff>
    </xdr:from>
    <xdr:to>
      <xdr:col>4</xdr:col>
      <xdr:colOff>476250</xdr:colOff>
      <xdr:row>38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171450</xdr:colOff>
      <xdr:row>31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412750</xdr:colOff>
      <xdr:row>13</xdr:row>
      <xdr:rowOff>10584</xdr:rowOff>
    </xdr:from>
    <xdr:to>
      <xdr:col>4</xdr:col>
      <xdr:colOff>584200</xdr:colOff>
      <xdr:row>13</xdr:row>
      <xdr:rowOff>182034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3788834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579967</xdr:colOff>
      <xdr:row>13</xdr:row>
      <xdr:rowOff>17992</xdr:rowOff>
    </xdr:from>
    <xdr:to>
      <xdr:col>5</xdr:col>
      <xdr:colOff>109009</xdr:colOff>
      <xdr:row>13</xdr:row>
      <xdr:rowOff>160867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38967" y="379624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14</xdr:row>
      <xdr:rowOff>9525</xdr:rowOff>
    </xdr:from>
    <xdr:to>
      <xdr:col>4</xdr:col>
      <xdr:colOff>57150</xdr:colOff>
      <xdr:row>14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15</xdr:row>
      <xdr:rowOff>19050</xdr:rowOff>
    </xdr:from>
    <xdr:to>
      <xdr:col>4</xdr:col>
      <xdr:colOff>371475</xdr:colOff>
      <xdr:row>16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14</xdr:row>
      <xdr:rowOff>28575</xdr:rowOff>
    </xdr:from>
    <xdr:to>
      <xdr:col>4</xdr:col>
      <xdr:colOff>219075</xdr:colOff>
      <xdr:row>14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21</xdr:row>
      <xdr:rowOff>9525</xdr:rowOff>
    </xdr:from>
    <xdr:to>
      <xdr:col>5</xdr:col>
      <xdr:colOff>390525</xdr:colOff>
      <xdr:row>21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21</xdr:row>
      <xdr:rowOff>28575</xdr:rowOff>
    </xdr:from>
    <xdr:to>
      <xdr:col>5</xdr:col>
      <xdr:colOff>581025</xdr:colOff>
      <xdr:row>21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22</xdr:row>
      <xdr:rowOff>28575</xdr:rowOff>
    </xdr:from>
    <xdr:to>
      <xdr:col>3</xdr:col>
      <xdr:colOff>295275</xdr:colOff>
      <xdr:row>23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22</xdr:row>
      <xdr:rowOff>38100</xdr:rowOff>
    </xdr:from>
    <xdr:to>
      <xdr:col>3</xdr:col>
      <xdr:colOff>466725</xdr:colOff>
      <xdr:row>22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25</xdr:row>
      <xdr:rowOff>19050</xdr:rowOff>
    </xdr:from>
    <xdr:to>
      <xdr:col>3</xdr:col>
      <xdr:colOff>238125</xdr:colOff>
      <xdr:row>26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26</xdr:row>
      <xdr:rowOff>0</xdr:rowOff>
    </xdr:from>
    <xdr:to>
      <xdr:col>5</xdr:col>
      <xdr:colOff>142875</xdr:colOff>
      <xdr:row>26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26</xdr:row>
      <xdr:rowOff>9525</xdr:rowOff>
    </xdr:from>
    <xdr:to>
      <xdr:col>5</xdr:col>
      <xdr:colOff>304800</xdr:colOff>
      <xdr:row>26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209550</xdr:colOff>
      <xdr:row>27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27</xdr:row>
      <xdr:rowOff>9525</xdr:rowOff>
    </xdr:from>
    <xdr:to>
      <xdr:col>4</xdr:col>
      <xdr:colOff>371475</xdr:colOff>
      <xdr:row>27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28</xdr:row>
      <xdr:rowOff>19050</xdr:rowOff>
    </xdr:from>
    <xdr:to>
      <xdr:col>4</xdr:col>
      <xdr:colOff>342900</xdr:colOff>
      <xdr:row>29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28</xdr:row>
      <xdr:rowOff>28575</xdr:rowOff>
    </xdr:from>
    <xdr:to>
      <xdr:col>4</xdr:col>
      <xdr:colOff>504825</xdr:colOff>
      <xdr:row>28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29</xdr:row>
      <xdr:rowOff>9525</xdr:rowOff>
    </xdr:from>
    <xdr:to>
      <xdr:col>4</xdr:col>
      <xdr:colOff>123825</xdr:colOff>
      <xdr:row>29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29</xdr:row>
      <xdr:rowOff>19050</xdr:rowOff>
    </xdr:from>
    <xdr:to>
      <xdr:col>4</xdr:col>
      <xdr:colOff>285750</xdr:colOff>
      <xdr:row>29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30</xdr:row>
      <xdr:rowOff>0</xdr:rowOff>
    </xdr:from>
    <xdr:to>
      <xdr:col>4</xdr:col>
      <xdr:colOff>66675</xdr:colOff>
      <xdr:row>30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30</xdr:row>
      <xdr:rowOff>9525</xdr:rowOff>
    </xdr:from>
    <xdr:to>
      <xdr:col>4</xdr:col>
      <xdr:colOff>228600</xdr:colOff>
      <xdr:row>30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31</xdr:row>
      <xdr:rowOff>9525</xdr:rowOff>
    </xdr:from>
    <xdr:to>
      <xdr:col>3</xdr:col>
      <xdr:colOff>333375</xdr:colOff>
      <xdr:row>31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32</xdr:row>
      <xdr:rowOff>19050</xdr:rowOff>
    </xdr:from>
    <xdr:to>
      <xdr:col>4</xdr:col>
      <xdr:colOff>390525</xdr:colOff>
      <xdr:row>33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33</xdr:row>
      <xdr:rowOff>0</xdr:rowOff>
    </xdr:from>
    <xdr:to>
      <xdr:col>3</xdr:col>
      <xdr:colOff>238125</xdr:colOff>
      <xdr:row>33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33</xdr:row>
      <xdr:rowOff>9525</xdr:rowOff>
    </xdr:from>
    <xdr:to>
      <xdr:col>3</xdr:col>
      <xdr:colOff>400050</xdr:colOff>
      <xdr:row>33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34</xdr:row>
      <xdr:rowOff>28575</xdr:rowOff>
    </xdr:from>
    <xdr:to>
      <xdr:col>3</xdr:col>
      <xdr:colOff>114300</xdr:colOff>
      <xdr:row>35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34</xdr:row>
      <xdr:rowOff>38100</xdr:rowOff>
    </xdr:from>
    <xdr:to>
      <xdr:col>3</xdr:col>
      <xdr:colOff>276225</xdr:colOff>
      <xdr:row>34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36</xdr:row>
      <xdr:rowOff>9525</xdr:rowOff>
    </xdr:from>
    <xdr:to>
      <xdr:col>4</xdr:col>
      <xdr:colOff>76200</xdr:colOff>
      <xdr:row>36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36</xdr:row>
      <xdr:rowOff>19050</xdr:rowOff>
    </xdr:from>
    <xdr:to>
      <xdr:col>4</xdr:col>
      <xdr:colOff>238125</xdr:colOff>
      <xdr:row>36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38</xdr:row>
      <xdr:rowOff>9525</xdr:rowOff>
    </xdr:from>
    <xdr:to>
      <xdr:col>5</xdr:col>
      <xdr:colOff>28575</xdr:colOff>
      <xdr:row>38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41</xdr:row>
      <xdr:rowOff>9525</xdr:rowOff>
    </xdr:from>
    <xdr:to>
      <xdr:col>3</xdr:col>
      <xdr:colOff>523875</xdr:colOff>
      <xdr:row>41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41</xdr:row>
      <xdr:rowOff>19050</xdr:rowOff>
    </xdr:from>
    <xdr:to>
      <xdr:col>4</xdr:col>
      <xdr:colOff>76200</xdr:colOff>
      <xdr:row>41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42</xdr:row>
      <xdr:rowOff>9525</xdr:rowOff>
    </xdr:from>
    <xdr:to>
      <xdr:col>3</xdr:col>
      <xdr:colOff>533400</xdr:colOff>
      <xdr:row>42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42</xdr:row>
      <xdr:rowOff>19050</xdr:rowOff>
    </xdr:from>
    <xdr:to>
      <xdr:col>4</xdr:col>
      <xdr:colOff>85725</xdr:colOff>
      <xdr:row>42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43</xdr:row>
      <xdr:rowOff>9525</xdr:rowOff>
    </xdr:from>
    <xdr:to>
      <xdr:col>5</xdr:col>
      <xdr:colOff>9525</xdr:colOff>
      <xdr:row>43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43</xdr:row>
      <xdr:rowOff>19050</xdr:rowOff>
    </xdr:from>
    <xdr:to>
      <xdr:col>5</xdr:col>
      <xdr:colOff>171450</xdr:colOff>
      <xdr:row>43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44</xdr:row>
      <xdr:rowOff>19050</xdr:rowOff>
    </xdr:from>
    <xdr:to>
      <xdr:col>3</xdr:col>
      <xdr:colOff>342900</xdr:colOff>
      <xdr:row>45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28575</xdr:rowOff>
    </xdr:from>
    <xdr:to>
      <xdr:col>3</xdr:col>
      <xdr:colOff>504825</xdr:colOff>
      <xdr:row>44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50</xdr:row>
      <xdr:rowOff>19050</xdr:rowOff>
    </xdr:from>
    <xdr:to>
      <xdr:col>4</xdr:col>
      <xdr:colOff>466725</xdr:colOff>
      <xdr:row>51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51</xdr:row>
      <xdr:rowOff>9525</xdr:rowOff>
    </xdr:from>
    <xdr:to>
      <xdr:col>4</xdr:col>
      <xdr:colOff>76200</xdr:colOff>
      <xdr:row>51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52</xdr:row>
      <xdr:rowOff>9525</xdr:rowOff>
    </xdr:from>
    <xdr:to>
      <xdr:col>5</xdr:col>
      <xdr:colOff>438150</xdr:colOff>
      <xdr:row>52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52</xdr:row>
      <xdr:rowOff>180975</xdr:rowOff>
    </xdr:from>
    <xdr:to>
      <xdr:col>5</xdr:col>
      <xdr:colOff>57150</xdr:colOff>
      <xdr:row>53</xdr:row>
      <xdr:rowOff>161925</xdr:rowOff>
    </xdr:to>
    <xdr:pic>
      <xdr:nvPicPr>
        <xdr:cNvPr id="46" name="Imatge 45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194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55</xdr:row>
      <xdr:rowOff>0</xdr:rowOff>
    </xdr:from>
    <xdr:to>
      <xdr:col>2</xdr:col>
      <xdr:colOff>400050</xdr:colOff>
      <xdr:row>55</xdr:row>
      <xdr:rowOff>171450</xdr:rowOff>
    </xdr:to>
    <xdr:pic>
      <xdr:nvPicPr>
        <xdr:cNvPr id="47" name="Imatge 46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55</xdr:row>
      <xdr:rowOff>9525</xdr:rowOff>
    </xdr:from>
    <xdr:to>
      <xdr:col>2</xdr:col>
      <xdr:colOff>561975</xdr:colOff>
      <xdr:row>55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59</xdr:row>
      <xdr:rowOff>9525</xdr:rowOff>
    </xdr:from>
    <xdr:to>
      <xdr:col>5</xdr:col>
      <xdr:colOff>333375</xdr:colOff>
      <xdr:row>59</xdr:row>
      <xdr:rowOff>180975</xdr:rowOff>
    </xdr:to>
    <xdr:pic>
      <xdr:nvPicPr>
        <xdr:cNvPr id="49" name="Imatge 48" descr="icono-tabla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3115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59</xdr:row>
      <xdr:rowOff>19050</xdr:rowOff>
    </xdr:from>
    <xdr:to>
      <xdr:col>5</xdr:col>
      <xdr:colOff>495300</xdr:colOff>
      <xdr:row>59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60</xdr:row>
      <xdr:rowOff>9525</xdr:rowOff>
    </xdr:from>
    <xdr:to>
      <xdr:col>4</xdr:col>
      <xdr:colOff>352425</xdr:colOff>
      <xdr:row>60</xdr:row>
      <xdr:rowOff>180975</xdr:rowOff>
    </xdr:to>
    <xdr:pic>
      <xdr:nvPicPr>
        <xdr:cNvPr id="51" name="Imatge 50" descr="icono-tabla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60</xdr:row>
      <xdr:rowOff>19050</xdr:rowOff>
    </xdr:from>
    <xdr:to>
      <xdr:col>4</xdr:col>
      <xdr:colOff>514350</xdr:colOff>
      <xdr:row>60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60</xdr:row>
      <xdr:rowOff>180975</xdr:rowOff>
    </xdr:from>
    <xdr:to>
      <xdr:col>3</xdr:col>
      <xdr:colOff>276225</xdr:colOff>
      <xdr:row>61</xdr:row>
      <xdr:rowOff>161925</xdr:rowOff>
    </xdr:to>
    <xdr:pic>
      <xdr:nvPicPr>
        <xdr:cNvPr id="53" name="Imatge 52" descr="icono-tabla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61</xdr:row>
      <xdr:rowOff>0</xdr:rowOff>
    </xdr:from>
    <xdr:to>
      <xdr:col>3</xdr:col>
      <xdr:colOff>438150</xdr:colOff>
      <xdr:row>61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65</xdr:row>
      <xdr:rowOff>9525</xdr:rowOff>
    </xdr:from>
    <xdr:to>
      <xdr:col>5</xdr:col>
      <xdr:colOff>19050</xdr:colOff>
      <xdr:row>65</xdr:row>
      <xdr:rowOff>180975</xdr:rowOff>
    </xdr:to>
    <xdr:pic>
      <xdr:nvPicPr>
        <xdr:cNvPr id="55" name="Imatge 54" descr="icono-tabla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65</xdr:row>
      <xdr:rowOff>19050</xdr:rowOff>
    </xdr:from>
    <xdr:to>
      <xdr:col>5</xdr:col>
      <xdr:colOff>180975</xdr:colOff>
      <xdr:row>65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65</xdr:row>
      <xdr:rowOff>180975</xdr:rowOff>
    </xdr:from>
    <xdr:to>
      <xdr:col>4</xdr:col>
      <xdr:colOff>285750</xdr:colOff>
      <xdr:row>66</xdr:row>
      <xdr:rowOff>161925</xdr:rowOff>
    </xdr:to>
    <xdr:pic>
      <xdr:nvPicPr>
        <xdr:cNvPr id="57" name="Imatge 56" descr="icono-tabla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66</xdr:row>
      <xdr:rowOff>0</xdr:rowOff>
    </xdr:from>
    <xdr:to>
      <xdr:col>4</xdr:col>
      <xdr:colOff>447675</xdr:colOff>
      <xdr:row>66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50</xdr:row>
      <xdr:rowOff>42332</xdr:rowOff>
    </xdr:from>
    <xdr:to>
      <xdr:col>5</xdr:col>
      <xdr:colOff>47624</xdr:colOff>
      <xdr:row>50</xdr:row>
      <xdr:rowOff>185207</xdr:rowOff>
    </xdr:to>
    <xdr:pic>
      <xdr:nvPicPr>
        <xdr:cNvPr id="73" name="Imatge 41" descr="icono-grafico.gif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51</xdr:row>
      <xdr:rowOff>31750</xdr:rowOff>
    </xdr:from>
    <xdr:to>
      <xdr:col>4</xdr:col>
      <xdr:colOff>227542</xdr:colOff>
      <xdr:row>51</xdr:row>
      <xdr:rowOff>174625</xdr:rowOff>
    </xdr:to>
    <xdr:pic>
      <xdr:nvPicPr>
        <xdr:cNvPr id="74" name="Imatge 41" descr="icono-grafico.gif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52</xdr:row>
      <xdr:rowOff>10584</xdr:rowOff>
    </xdr:from>
    <xdr:to>
      <xdr:col>5</xdr:col>
      <xdr:colOff>597959</xdr:colOff>
      <xdr:row>52</xdr:row>
      <xdr:rowOff>153459</xdr:rowOff>
    </xdr:to>
    <xdr:pic>
      <xdr:nvPicPr>
        <xdr:cNvPr id="75" name="Imatge 41" descr="icono-grafico.gif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291042</xdr:colOff>
      <xdr:row>25</xdr:row>
      <xdr:rowOff>23284</xdr:rowOff>
    </xdr:from>
    <xdr:to>
      <xdr:col>3</xdr:col>
      <xdr:colOff>433917</xdr:colOff>
      <xdr:row>25</xdr:row>
      <xdr:rowOff>166159</xdr:rowOff>
    </xdr:to>
    <xdr:pic>
      <xdr:nvPicPr>
        <xdr:cNvPr id="66" name="Imatge 65" descr="icono-grafico.gif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36209" y="609811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443442</xdr:colOff>
      <xdr:row>32</xdr:row>
      <xdr:rowOff>37042</xdr:rowOff>
    </xdr:from>
    <xdr:to>
      <xdr:col>4</xdr:col>
      <xdr:colOff>586317</xdr:colOff>
      <xdr:row>32</xdr:row>
      <xdr:rowOff>179917</xdr:rowOff>
    </xdr:to>
    <xdr:pic>
      <xdr:nvPicPr>
        <xdr:cNvPr id="68" name="Imatge 67" descr="icono-grafico.gif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02442" y="7445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105833</xdr:colOff>
      <xdr:row>10</xdr:row>
      <xdr:rowOff>21167</xdr:rowOff>
    </xdr:from>
    <xdr:to>
      <xdr:col>1</xdr:col>
      <xdr:colOff>272086</xdr:colOff>
      <xdr:row>10</xdr:row>
      <xdr:rowOff>173566</xdr:rowOff>
    </xdr:to>
    <xdr:pic>
      <xdr:nvPicPr>
        <xdr:cNvPr id="78" name="Imatge 77" descr="Comparativa.PN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423333" y="320675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232834</xdr:colOff>
      <xdr:row>14</xdr:row>
      <xdr:rowOff>31749</xdr:rowOff>
    </xdr:from>
    <xdr:to>
      <xdr:col>4</xdr:col>
      <xdr:colOff>399087</xdr:colOff>
      <xdr:row>14</xdr:row>
      <xdr:rowOff>184148</xdr:rowOff>
    </xdr:to>
    <xdr:pic>
      <xdr:nvPicPr>
        <xdr:cNvPr id="79" name="Imatge 78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391834" y="4000499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603250</xdr:colOff>
      <xdr:row>21</xdr:row>
      <xdr:rowOff>21167</xdr:rowOff>
    </xdr:from>
    <xdr:to>
      <xdr:col>6</xdr:col>
      <xdr:colOff>155669</xdr:colOff>
      <xdr:row>21</xdr:row>
      <xdr:rowOff>173566</xdr:rowOff>
    </xdr:to>
    <xdr:pic>
      <xdr:nvPicPr>
        <xdr:cNvPr id="80" name="Imatge 79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376083" y="53340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370417</xdr:colOff>
      <xdr:row>26</xdr:row>
      <xdr:rowOff>0</xdr:rowOff>
    </xdr:from>
    <xdr:to>
      <xdr:col>5</xdr:col>
      <xdr:colOff>536670</xdr:colOff>
      <xdr:row>26</xdr:row>
      <xdr:rowOff>152399</xdr:rowOff>
    </xdr:to>
    <xdr:pic>
      <xdr:nvPicPr>
        <xdr:cNvPr id="81" name="Imatge 80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143250" y="6265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391584</xdr:colOff>
      <xdr:row>27</xdr:row>
      <xdr:rowOff>0</xdr:rowOff>
    </xdr:from>
    <xdr:to>
      <xdr:col>4</xdr:col>
      <xdr:colOff>557837</xdr:colOff>
      <xdr:row>27</xdr:row>
      <xdr:rowOff>152399</xdr:rowOff>
    </xdr:to>
    <xdr:pic>
      <xdr:nvPicPr>
        <xdr:cNvPr id="82" name="Imatge 81" descr="Comparativa.PN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550584" y="6455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349250</xdr:colOff>
      <xdr:row>31</xdr:row>
      <xdr:rowOff>10584</xdr:rowOff>
    </xdr:from>
    <xdr:to>
      <xdr:col>3</xdr:col>
      <xdr:colOff>515503</xdr:colOff>
      <xdr:row>31</xdr:row>
      <xdr:rowOff>162983</xdr:rowOff>
    </xdr:to>
    <xdr:pic>
      <xdr:nvPicPr>
        <xdr:cNvPr id="83" name="Imatge 82" descr="Comparativa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1894417" y="7228417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38</xdr:row>
      <xdr:rowOff>0</xdr:rowOff>
    </xdr:from>
    <xdr:to>
      <xdr:col>5</xdr:col>
      <xdr:colOff>229753</xdr:colOff>
      <xdr:row>38</xdr:row>
      <xdr:rowOff>152399</xdr:rowOff>
    </xdr:to>
    <xdr:pic>
      <xdr:nvPicPr>
        <xdr:cNvPr id="84" name="Imatge 83" descr="Comparativa.PNG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36333" y="8551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95252</xdr:colOff>
      <xdr:row>50</xdr:row>
      <xdr:rowOff>31750</xdr:rowOff>
    </xdr:from>
    <xdr:to>
      <xdr:col>5</xdr:col>
      <xdr:colOff>261505</xdr:colOff>
      <xdr:row>50</xdr:row>
      <xdr:rowOff>184149</xdr:rowOff>
    </xdr:to>
    <xdr:pic>
      <xdr:nvPicPr>
        <xdr:cNvPr id="85" name="Imatge 84" descr="Comparativa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68085" y="10879667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455082</xdr:colOff>
      <xdr:row>61</xdr:row>
      <xdr:rowOff>10584</xdr:rowOff>
    </xdr:from>
    <xdr:to>
      <xdr:col>4</xdr:col>
      <xdr:colOff>7502</xdr:colOff>
      <xdr:row>61</xdr:row>
      <xdr:rowOff>162983</xdr:rowOff>
    </xdr:to>
    <xdr:pic>
      <xdr:nvPicPr>
        <xdr:cNvPr id="86" name="Imatge 85" descr="Comparativa.PNG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000249" y="12964584"/>
          <a:ext cx="166253" cy="1523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</xdr:row>
      <xdr:rowOff>0</xdr:rowOff>
    </xdr:from>
    <xdr:to>
      <xdr:col>2</xdr:col>
      <xdr:colOff>11907</xdr:colOff>
      <xdr:row>13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43852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14</xdr:row>
      <xdr:rowOff>71437</xdr:rowOff>
    </xdr:from>
    <xdr:to>
      <xdr:col>18</xdr:col>
      <xdr:colOff>476251</xdr:colOff>
      <xdr:row>41</xdr:row>
      <xdr:rowOff>119062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53</xdr:row>
      <xdr:rowOff>178594</xdr:rowOff>
    </xdr:from>
    <xdr:to>
      <xdr:col>2</xdr:col>
      <xdr:colOff>1</xdr:colOff>
      <xdr:row>55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196101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56</xdr:row>
      <xdr:rowOff>47626</xdr:rowOff>
    </xdr:from>
    <xdr:to>
      <xdr:col>17</xdr:col>
      <xdr:colOff>523875</xdr:colOff>
      <xdr:row>84</xdr:row>
      <xdr:rowOff>130969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93</xdr:row>
      <xdr:rowOff>0</xdr:rowOff>
    </xdr:from>
    <xdr:to>
      <xdr:col>2</xdr:col>
      <xdr:colOff>23813</xdr:colOff>
      <xdr:row>94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5262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202407</xdr:colOff>
      <xdr:row>96</xdr:row>
      <xdr:rowOff>23813</xdr:rowOff>
    </xdr:from>
    <xdr:to>
      <xdr:col>17</xdr:col>
      <xdr:colOff>415388</xdr:colOff>
      <xdr:row>124</xdr:row>
      <xdr:rowOff>107813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107156</xdr:colOff>
      <xdr:row>126</xdr:row>
      <xdr:rowOff>178593</xdr:rowOff>
    </xdr:from>
    <xdr:to>
      <xdr:col>2</xdr:col>
      <xdr:colOff>23813</xdr:colOff>
      <xdr:row>128</xdr:row>
      <xdr:rowOff>11906</xdr:rowOff>
    </xdr:to>
    <xdr:sp macro="" textlink="">
      <xdr:nvSpPr>
        <xdr:cNvPr id="8" name="Fletxa corbada a l'esquerra 7">
          <a:hlinkClick xmlns:r="http://schemas.openxmlformats.org/officeDocument/2006/relationships" r:id="rId3"/>
        </xdr:cNvPr>
        <xdr:cNvSpPr/>
      </xdr:nvSpPr>
      <xdr:spPr>
        <a:xfrm>
          <a:off x="716756" y="2606754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95250</xdr:colOff>
      <xdr:row>162</xdr:row>
      <xdr:rowOff>0</xdr:rowOff>
    </xdr:from>
    <xdr:to>
      <xdr:col>2</xdr:col>
      <xdr:colOff>11907</xdr:colOff>
      <xdr:row>163</xdr:row>
      <xdr:rowOff>23812</xdr:rowOff>
    </xdr:to>
    <xdr:sp macro="" textlink="">
      <xdr:nvSpPr>
        <xdr:cNvPr id="9" name="Fletxa corbada a l'esquerra 8">
          <a:hlinkClick xmlns:r="http://schemas.openxmlformats.org/officeDocument/2006/relationships" r:id="rId3"/>
        </xdr:cNvPr>
        <xdr:cNvSpPr/>
      </xdr:nvSpPr>
      <xdr:spPr>
        <a:xfrm>
          <a:off x="704850" y="328231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164</xdr:row>
      <xdr:rowOff>178592</xdr:rowOff>
    </xdr:from>
    <xdr:to>
      <xdr:col>19</xdr:col>
      <xdr:colOff>142874</xdr:colOff>
      <xdr:row>192</xdr:row>
      <xdr:rowOff>11906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107157</xdr:colOff>
      <xdr:row>196</xdr:row>
      <xdr:rowOff>0</xdr:rowOff>
    </xdr:from>
    <xdr:to>
      <xdr:col>2</xdr:col>
      <xdr:colOff>23814</xdr:colOff>
      <xdr:row>197</xdr:row>
      <xdr:rowOff>23813</xdr:rowOff>
    </xdr:to>
    <xdr:sp macro="" textlink="">
      <xdr:nvSpPr>
        <xdr:cNvPr id="11" name="Fletxa corbada a l'esquerra 10">
          <a:hlinkClick xmlns:r="http://schemas.openxmlformats.org/officeDocument/2006/relationships" r:id="rId3"/>
        </xdr:cNvPr>
        <xdr:cNvSpPr/>
      </xdr:nvSpPr>
      <xdr:spPr>
        <a:xfrm>
          <a:off x="716757" y="393763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</xdr:colOff>
      <xdr:row>200</xdr:row>
      <xdr:rowOff>23811</xdr:rowOff>
    </xdr:from>
    <xdr:to>
      <xdr:col>18</xdr:col>
      <xdr:colOff>400501</xdr:colOff>
      <xdr:row>229</xdr:row>
      <xdr:rowOff>187311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107157</xdr:colOff>
      <xdr:row>238</xdr:row>
      <xdr:rowOff>0</xdr:rowOff>
    </xdr:from>
    <xdr:to>
      <xdr:col>2</xdr:col>
      <xdr:colOff>23814</xdr:colOff>
      <xdr:row>239</xdr:row>
      <xdr:rowOff>23813</xdr:rowOff>
    </xdr:to>
    <xdr:sp macro="" textlink="">
      <xdr:nvSpPr>
        <xdr:cNvPr id="13" name="Fletxa corbada a l'esquerra 12">
          <a:hlinkClick xmlns:r="http://schemas.openxmlformats.org/officeDocument/2006/relationships" r:id="rId8"/>
        </xdr:cNvPr>
        <xdr:cNvSpPr/>
      </xdr:nvSpPr>
      <xdr:spPr>
        <a:xfrm>
          <a:off x="716757" y="4781550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240</xdr:row>
      <xdr:rowOff>59531</xdr:rowOff>
    </xdr:from>
    <xdr:to>
      <xdr:col>14</xdr:col>
      <xdr:colOff>535782</xdr:colOff>
      <xdr:row>269</xdr:row>
      <xdr:rowOff>-1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107156</xdr:colOff>
      <xdr:row>277</xdr:row>
      <xdr:rowOff>0</xdr:rowOff>
    </xdr:from>
    <xdr:to>
      <xdr:col>2</xdr:col>
      <xdr:colOff>23813</xdr:colOff>
      <xdr:row>278</xdr:row>
      <xdr:rowOff>23814</xdr:rowOff>
    </xdr:to>
    <xdr:sp macro="" textlink="">
      <xdr:nvSpPr>
        <xdr:cNvPr id="15" name="Fletxa corbada a l'esquerra 14">
          <a:hlinkClick xmlns:r="http://schemas.openxmlformats.org/officeDocument/2006/relationships" r:id="rId10"/>
        </xdr:cNvPr>
        <xdr:cNvSpPr/>
      </xdr:nvSpPr>
      <xdr:spPr>
        <a:xfrm>
          <a:off x="716756" y="55635525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279</xdr:row>
      <xdr:rowOff>23812</xdr:rowOff>
    </xdr:from>
    <xdr:to>
      <xdr:col>19</xdr:col>
      <xdr:colOff>59531</xdr:colOff>
      <xdr:row>308</xdr:row>
      <xdr:rowOff>166687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202407</xdr:colOff>
      <xdr:row>129</xdr:row>
      <xdr:rowOff>35719</xdr:rowOff>
    </xdr:from>
    <xdr:to>
      <xdr:col>18</xdr:col>
      <xdr:colOff>119063</xdr:colOff>
      <xdr:row>159</xdr:row>
      <xdr:rowOff>95250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269081</xdr:colOff>
      <xdr:row>8</xdr:row>
      <xdr:rowOff>52388</xdr:rowOff>
    </xdr:from>
    <xdr:to>
      <xdr:col>9</xdr:col>
      <xdr:colOff>182681</xdr:colOff>
      <xdr:row>24</xdr:row>
      <xdr:rowOff>197988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536576</xdr:colOff>
      <xdr:row>15</xdr:row>
      <xdr:rowOff>60324</xdr:rowOff>
    </xdr:from>
    <xdr:to>
      <xdr:col>8</xdr:col>
      <xdr:colOff>352426</xdr:colOff>
      <xdr:row>22</xdr:row>
      <xdr:rowOff>9525</xdr:rowOff>
    </xdr:to>
    <xdr:sp macro="" textlink="">
      <xdr:nvSpPr>
        <xdr:cNvPr id="3" name="Crida de fletxa a l'esquerra 2"/>
        <xdr:cNvSpPr/>
      </xdr:nvSpPr>
      <xdr:spPr>
        <a:xfrm>
          <a:off x="2974976" y="3651249"/>
          <a:ext cx="2254250" cy="1416051"/>
        </a:xfrm>
        <a:prstGeom prst="leftArrowCallou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Un 81% dels titulats en Arquitectura es troba en situació activa.</a:t>
          </a:r>
        </a:p>
      </xdr:txBody>
    </xdr:sp>
    <xdr:clientData/>
  </xdr:twoCellAnchor>
  <xdr:twoCellAnchor>
    <xdr:from>
      <xdr:col>9</xdr:col>
      <xdr:colOff>174623</xdr:colOff>
      <xdr:row>24</xdr:row>
      <xdr:rowOff>182034</xdr:rowOff>
    </xdr:from>
    <xdr:to>
      <xdr:col>18</xdr:col>
      <xdr:colOff>88223</xdr:colOff>
      <xdr:row>41</xdr:row>
      <xdr:rowOff>111734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184150</xdr:colOff>
      <xdr:row>41</xdr:row>
      <xdr:rowOff>114696</xdr:rowOff>
    </xdr:from>
    <xdr:to>
      <xdr:col>18</xdr:col>
      <xdr:colOff>97750</xdr:colOff>
      <xdr:row>58</xdr:row>
      <xdr:rowOff>44396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168275</xdr:colOff>
      <xdr:row>8</xdr:row>
      <xdr:rowOff>53976</xdr:rowOff>
    </xdr:from>
    <xdr:to>
      <xdr:col>18</xdr:col>
      <xdr:colOff>82551</xdr:colOff>
      <xdr:row>24</xdr:row>
      <xdr:rowOff>199576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41</xdr:row>
      <xdr:rowOff>104775</xdr:rowOff>
    </xdr:from>
    <xdr:to>
      <xdr:col>9</xdr:col>
      <xdr:colOff>154899</xdr:colOff>
      <xdr:row>58</xdr:row>
      <xdr:rowOff>34475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266700</xdr:colOff>
      <xdr:row>24</xdr:row>
      <xdr:rowOff>190500</xdr:rowOff>
    </xdr:from>
    <xdr:to>
      <xdr:col>9</xdr:col>
      <xdr:colOff>180300</xdr:colOff>
      <xdr:row>41</xdr:row>
      <xdr:rowOff>120200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482600</xdr:colOff>
      <xdr:row>14</xdr:row>
      <xdr:rowOff>38100</xdr:rowOff>
    </xdr:from>
    <xdr:to>
      <xdr:col>11</xdr:col>
      <xdr:colOff>546100</xdr:colOff>
      <xdr:row>19</xdr:row>
      <xdr:rowOff>139700</xdr:rowOff>
    </xdr:to>
    <xdr:sp macro="" textlink="">
      <xdr:nvSpPr>
        <xdr:cNvPr id="9" name="QuadreDeText 8"/>
        <xdr:cNvSpPr txBox="1"/>
      </xdr:nvSpPr>
      <xdr:spPr>
        <a:xfrm>
          <a:off x="5969000" y="3419475"/>
          <a:ext cx="1282700" cy="1149350"/>
        </a:xfrm>
        <a:prstGeom prst="rect">
          <a:avLst/>
        </a:prstGeom>
        <a:solidFill>
          <a:schemeClr val="lt1"/>
        </a:solidFill>
        <a:ln w="15875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100" b="1"/>
            <a:t>El</a:t>
          </a:r>
          <a:r>
            <a:rPr lang="ca-ES" sz="1100" b="1" baseline="0"/>
            <a:t> 51% dels titulats en Arquitectura enquestats són autònoms</a:t>
          </a:r>
          <a:endParaRPr lang="ca-ES" sz="1100" b="1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0.63735</cdr:x>
      <cdr:y>0.30519</cdr:y>
    </cdr:from>
    <cdr:to>
      <cdr:x>0.91311</cdr:x>
      <cdr:y>0.70888</cdr:y>
    </cdr:to>
    <cdr:sp macro="" textlink="">
      <cdr:nvSpPr>
        <cdr:cNvPr id="6" name="QuadreDeText 2"/>
        <cdr:cNvSpPr txBox="1"/>
      </cdr:nvSpPr>
      <cdr:spPr>
        <a:xfrm xmlns:a="http://schemas.openxmlformats.org/drawingml/2006/main">
          <a:off x="3441700" y="1065741"/>
          <a:ext cx="1489077" cy="14096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5875" cmpd="sng">
          <a:solidFill>
            <a:schemeClr val="accent4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82% dels titulats en Arquitectura enquestats diuen que han necessitat la titulació específica i que fan funcions pròpies en el seu lloc de treball</a:t>
          </a:r>
          <a:endParaRPr lang="ca-ES">
            <a:effectLst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0.0341</cdr:x>
      <cdr:y>0.33095</cdr:y>
    </cdr:from>
    <cdr:to>
      <cdr:x>0.27164</cdr:x>
      <cdr:y>0.66009</cdr:y>
    </cdr:to>
    <cdr:sp macro="" textlink="">
      <cdr:nvSpPr>
        <cdr:cNvPr id="2" name="QuadreDeText 2"/>
        <cdr:cNvSpPr txBox="1"/>
      </cdr:nvSpPr>
      <cdr:spPr>
        <a:xfrm xmlns:a="http://schemas.openxmlformats.org/drawingml/2006/main">
          <a:off x="184150" y="1155700"/>
          <a:ext cx="1282700" cy="11493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5875" cmpd="sng">
          <a:solidFill>
            <a:schemeClr val="accent4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Gairebé el 80% dels titulats en Arquitectura</a:t>
          </a:r>
          <a:r>
            <a:rPr lang="ca-ES" sz="1100" b="1" baseline="0"/>
            <a:t> repetirien  la mateixa universitat</a:t>
          </a:r>
          <a:endParaRPr lang="ca-ES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0.63342</cdr:x>
      <cdr:y>0.2379</cdr:y>
    </cdr:from>
    <cdr:to>
      <cdr:x>0.96366</cdr:x>
      <cdr:y>0.66657</cdr:y>
    </cdr:to>
    <cdr:sp macro="" textlink="">
      <cdr:nvSpPr>
        <cdr:cNvPr id="3" name="Clau doble 2"/>
        <cdr:cNvSpPr/>
      </cdr:nvSpPr>
      <cdr:spPr>
        <a:xfrm xmlns:a="http://schemas.openxmlformats.org/drawingml/2006/main">
          <a:off x="3420465" y="830748"/>
          <a:ext cx="1783296" cy="1496937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 b="1" cap="none" spc="0">
              <a:ln>
                <a:noFill/>
              </a:ln>
              <a:solidFill>
                <a:schemeClr val="tx1"/>
              </a:solidFill>
              <a:effectLst/>
            </a:rPr>
            <a:t>El 7% dels titulats</a:t>
          </a:r>
          <a:r>
            <a:rPr lang="es-ES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en Arquitectura, </a:t>
          </a:r>
          <a:r>
            <a:rPr lang="es-ES" sz="1200" b="1" cap="none" spc="0">
              <a:ln>
                <a:noFill/>
              </a:ln>
              <a:solidFill>
                <a:schemeClr val="tx1"/>
              </a:solidFill>
              <a:effectLst/>
            </a:rPr>
            <a:t>cobra</a:t>
          </a:r>
          <a:r>
            <a:rPr lang="es-ES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més de 30.000 €/anuals bruts</a:t>
          </a:r>
          <a:endParaRPr lang="es-ES" sz="12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0.71496</cdr:x>
      <cdr:y>0.28458</cdr:y>
    </cdr:from>
    <cdr:to>
      <cdr:x>0.94102</cdr:x>
      <cdr:y>0.72191</cdr:y>
    </cdr:to>
    <cdr:sp macro="" textlink="">
      <cdr:nvSpPr>
        <cdr:cNvPr id="3" name="Rectangle arrodonit 2"/>
        <cdr:cNvSpPr/>
      </cdr:nvSpPr>
      <cdr:spPr>
        <a:xfrm xmlns:a="http://schemas.openxmlformats.org/drawingml/2006/main">
          <a:off x="3860800" y="993775"/>
          <a:ext cx="1220717" cy="152718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titulats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Arquitectura donen una nota mitjana de 5,15 a la formació global rebuda</a:t>
          </a:r>
          <a:endParaRPr lang="ca-ES">
            <a:effectLst/>
          </a:endParaRPr>
        </a:p>
      </cdr:txBody>
    </cdr:sp>
  </cdr:relSizeAnchor>
  <cdr:relSizeAnchor xmlns:cdr="http://schemas.openxmlformats.org/drawingml/2006/chartDrawing">
    <cdr:from>
      <cdr:x>0.13288</cdr:x>
      <cdr:y>0.13871</cdr:y>
    </cdr:from>
    <cdr:to>
      <cdr:x>0.87514</cdr:x>
      <cdr:y>0.21184</cdr:y>
    </cdr:to>
    <cdr:sp macro="" textlink="">
      <cdr:nvSpPr>
        <cdr:cNvPr id="8" name="QuadreDeText 1"/>
        <cdr:cNvSpPr txBox="1"/>
      </cdr:nvSpPr>
      <cdr:spPr>
        <a:xfrm xmlns:a="http://schemas.openxmlformats.org/drawingml/2006/main">
          <a:off x="717552" y="484392"/>
          <a:ext cx="4008204" cy="255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000"/>
            <a:t>Escala</a:t>
          </a:r>
          <a:r>
            <a:rPr lang="ca-ES" sz="1000" baseline="0"/>
            <a:t> de valoració</a:t>
          </a:r>
          <a:r>
            <a:rPr lang="ca-ES" sz="1000"/>
            <a:t>: 1 - Gens important , 7 - Molt important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</xdr:row>
      <xdr:rowOff>95250</xdr:rowOff>
    </xdr:from>
    <xdr:to>
      <xdr:col>0</xdr:col>
      <xdr:colOff>454819</xdr:colOff>
      <xdr:row>7</xdr:row>
      <xdr:rowOff>219074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276225" y="1981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16</xdr:row>
      <xdr:rowOff>95250</xdr:rowOff>
    </xdr:from>
    <xdr:to>
      <xdr:col>0</xdr:col>
      <xdr:colOff>454819</xdr:colOff>
      <xdr:row>17</xdr:row>
      <xdr:rowOff>190499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276225" y="3943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26</xdr:row>
      <xdr:rowOff>133350</xdr:rowOff>
    </xdr:from>
    <xdr:to>
      <xdr:col>0</xdr:col>
      <xdr:colOff>502444</xdr:colOff>
      <xdr:row>27</xdr:row>
      <xdr:rowOff>228599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323850" y="6248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38</xdr:row>
      <xdr:rowOff>123825</xdr:rowOff>
    </xdr:from>
    <xdr:to>
      <xdr:col>0</xdr:col>
      <xdr:colOff>445294</xdr:colOff>
      <xdr:row>39</xdr:row>
      <xdr:rowOff>219074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266700" y="9124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48</xdr:row>
      <xdr:rowOff>152400</xdr:rowOff>
    </xdr:from>
    <xdr:to>
      <xdr:col>0</xdr:col>
      <xdr:colOff>502444</xdr:colOff>
      <xdr:row>50</xdr:row>
      <xdr:rowOff>19049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323850" y="11296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58</xdr:row>
      <xdr:rowOff>133350</xdr:rowOff>
    </xdr:from>
    <xdr:to>
      <xdr:col>0</xdr:col>
      <xdr:colOff>502444</xdr:colOff>
      <xdr:row>59</xdr:row>
      <xdr:rowOff>228599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323850" y="13973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66</xdr:row>
      <xdr:rowOff>104775</xdr:rowOff>
    </xdr:from>
    <xdr:to>
      <xdr:col>0</xdr:col>
      <xdr:colOff>502444</xdr:colOff>
      <xdr:row>67</xdr:row>
      <xdr:rowOff>200024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323850" y="15516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76</xdr:row>
      <xdr:rowOff>133350</xdr:rowOff>
    </xdr:from>
    <xdr:to>
      <xdr:col>0</xdr:col>
      <xdr:colOff>483394</xdr:colOff>
      <xdr:row>77</xdr:row>
      <xdr:rowOff>228599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304800" y="17907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86</xdr:row>
      <xdr:rowOff>133350</xdr:rowOff>
    </xdr:from>
    <xdr:to>
      <xdr:col>0</xdr:col>
      <xdr:colOff>483394</xdr:colOff>
      <xdr:row>87</xdr:row>
      <xdr:rowOff>228599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304800" y="19850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96</xdr:row>
      <xdr:rowOff>123825</xdr:rowOff>
    </xdr:from>
    <xdr:to>
      <xdr:col>0</xdr:col>
      <xdr:colOff>435769</xdr:colOff>
      <xdr:row>97</xdr:row>
      <xdr:rowOff>219074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257175" y="21821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106</xdr:row>
      <xdr:rowOff>95250</xdr:rowOff>
    </xdr:from>
    <xdr:to>
      <xdr:col>0</xdr:col>
      <xdr:colOff>407194</xdr:colOff>
      <xdr:row>107</xdr:row>
      <xdr:rowOff>190499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228600" y="23774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238125</xdr:colOff>
      <xdr:row>116</xdr:row>
      <xdr:rowOff>114300</xdr:rowOff>
    </xdr:from>
    <xdr:to>
      <xdr:col>0</xdr:col>
      <xdr:colOff>416719</xdr:colOff>
      <xdr:row>117</xdr:row>
      <xdr:rowOff>209549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238125" y="25984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126</xdr:row>
      <xdr:rowOff>114300</xdr:rowOff>
    </xdr:from>
    <xdr:to>
      <xdr:col>0</xdr:col>
      <xdr:colOff>388144</xdr:colOff>
      <xdr:row>127</xdr:row>
      <xdr:rowOff>209549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209550" y="28127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238125</xdr:colOff>
      <xdr:row>136</xdr:row>
      <xdr:rowOff>123825</xdr:rowOff>
    </xdr:from>
    <xdr:to>
      <xdr:col>0</xdr:col>
      <xdr:colOff>416719</xdr:colOff>
      <xdr:row>137</xdr:row>
      <xdr:rowOff>219074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238125" y="30394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146</xdr:row>
      <xdr:rowOff>123825</xdr:rowOff>
    </xdr:from>
    <xdr:to>
      <xdr:col>0</xdr:col>
      <xdr:colOff>435769</xdr:colOff>
      <xdr:row>147</xdr:row>
      <xdr:rowOff>219074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257175" y="32375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238125</xdr:colOff>
      <xdr:row>156</xdr:row>
      <xdr:rowOff>133350</xdr:rowOff>
    </xdr:from>
    <xdr:to>
      <xdr:col>0</xdr:col>
      <xdr:colOff>416719</xdr:colOff>
      <xdr:row>157</xdr:row>
      <xdr:rowOff>228599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238125" y="34528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166</xdr:row>
      <xdr:rowOff>133350</xdr:rowOff>
    </xdr:from>
    <xdr:to>
      <xdr:col>0</xdr:col>
      <xdr:colOff>435769</xdr:colOff>
      <xdr:row>167</xdr:row>
      <xdr:rowOff>228599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257175" y="37280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175</xdr:row>
      <xdr:rowOff>152400</xdr:rowOff>
    </xdr:from>
    <xdr:to>
      <xdr:col>0</xdr:col>
      <xdr:colOff>426244</xdr:colOff>
      <xdr:row>177</xdr:row>
      <xdr:rowOff>19049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247650" y="39214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238125</xdr:colOff>
      <xdr:row>184</xdr:row>
      <xdr:rowOff>142875</xdr:rowOff>
    </xdr:from>
    <xdr:to>
      <xdr:col>0</xdr:col>
      <xdr:colOff>416719</xdr:colOff>
      <xdr:row>186</xdr:row>
      <xdr:rowOff>9524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238125" y="41243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238125</xdr:colOff>
      <xdr:row>193</xdr:row>
      <xdr:rowOff>161925</xdr:rowOff>
    </xdr:from>
    <xdr:to>
      <xdr:col>0</xdr:col>
      <xdr:colOff>416719</xdr:colOff>
      <xdr:row>195</xdr:row>
      <xdr:rowOff>28574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238125" y="43329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202</xdr:row>
      <xdr:rowOff>123825</xdr:rowOff>
    </xdr:from>
    <xdr:to>
      <xdr:col>0</xdr:col>
      <xdr:colOff>426244</xdr:colOff>
      <xdr:row>203</xdr:row>
      <xdr:rowOff>219074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247650" y="45081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238125</xdr:colOff>
      <xdr:row>211</xdr:row>
      <xdr:rowOff>114300</xdr:rowOff>
    </xdr:from>
    <xdr:to>
      <xdr:col>0</xdr:col>
      <xdr:colOff>416719</xdr:colOff>
      <xdr:row>212</xdr:row>
      <xdr:rowOff>209549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238125" y="46863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220</xdr:row>
      <xdr:rowOff>123825</xdr:rowOff>
    </xdr:from>
    <xdr:to>
      <xdr:col>0</xdr:col>
      <xdr:colOff>426244</xdr:colOff>
      <xdr:row>221</xdr:row>
      <xdr:rowOff>219074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247650" y="48663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229</xdr:row>
      <xdr:rowOff>123825</xdr:rowOff>
    </xdr:from>
    <xdr:to>
      <xdr:col>0</xdr:col>
      <xdr:colOff>435769</xdr:colOff>
      <xdr:row>230</xdr:row>
      <xdr:rowOff>219074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257175" y="50453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238</xdr:row>
      <xdr:rowOff>171450</xdr:rowOff>
    </xdr:from>
    <xdr:to>
      <xdr:col>0</xdr:col>
      <xdr:colOff>407194</xdr:colOff>
      <xdr:row>239</xdr:row>
      <xdr:rowOff>228599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42875" y="52778025"/>
          <a:ext cx="264319" cy="2476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248</xdr:row>
      <xdr:rowOff>133350</xdr:rowOff>
    </xdr:from>
    <xdr:to>
      <xdr:col>0</xdr:col>
      <xdr:colOff>445294</xdr:colOff>
      <xdr:row>249</xdr:row>
      <xdr:rowOff>228599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266700" y="54673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258</xdr:row>
      <xdr:rowOff>152400</xdr:rowOff>
    </xdr:from>
    <xdr:to>
      <xdr:col>0</xdr:col>
      <xdr:colOff>435769</xdr:colOff>
      <xdr:row>260</xdr:row>
      <xdr:rowOff>19049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257175" y="56911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269</xdr:row>
      <xdr:rowOff>133350</xdr:rowOff>
    </xdr:from>
    <xdr:to>
      <xdr:col>0</xdr:col>
      <xdr:colOff>435769</xdr:colOff>
      <xdr:row>270</xdr:row>
      <xdr:rowOff>228599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257175" y="59064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285750</xdr:colOff>
      <xdr:row>279</xdr:row>
      <xdr:rowOff>123825</xdr:rowOff>
    </xdr:from>
    <xdr:to>
      <xdr:col>0</xdr:col>
      <xdr:colOff>464344</xdr:colOff>
      <xdr:row>280</xdr:row>
      <xdr:rowOff>219074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285750" y="61198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288</xdr:row>
      <xdr:rowOff>161925</xdr:rowOff>
    </xdr:from>
    <xdr:to>
      <xdr:col>0</xdr:col>
      <xdr:colOff>435769</xdr:colOff>
      <xdr:row>289</xdr:row>
      <xdr:rowOff>228599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219075" y="63779400"/>
          <a:ext cx="216694" cy="25717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298</xdr:row>
      <xdr:rowOff>161925</xdr:rowOff>
    </xdr:from>
    <xdr:to>
      <xdr:col>0</xdr:col>
      <xdr:colOff>454819</xdr:colOff>
      <xdr:row>300</xdr:row>
      <xdr:rowOff>28574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276225" y="65751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308</xdr:row>
      <xdr:rowOff>142875</xdr:rowOff>
    </xdr:from>
    <xdr:to>
      <xdr:col>0</xdr:col>
      <xdr:colOff>407194</xdr:colOff>
      <xdr:row>310</xdr:row>
      <xdr:rowOff>9524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228600" y="67713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318</xdr:row>
      <xdr:rowOff>114300</xdr:rowOff>
    </xdr:from>
    <xdr:to>
      <xdr:col>0</xdr:col>
      <xdr:colOff>426244</xdr:colOff>
      <xdr:row>319</xdr:row>
      <xdr:rowOff>209549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247650" y="69856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328</xdr:row>
      <xdr:rowOff>152400</xdr:rowOff>
    </xdr:from>
    <xdr:to>
      <xdr:col>0</xdr:col>
      <xdr:colOff>445294</xdr:colOff>
      <xdr:row>330</xdr:row>
      <xdr:rowOff>19049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266700" y="72047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295275</xdr:colOff>
      <xdr:row>336</xdr:row>
      <xdr:rowOff>114300</xdr:rowOff>
    </xdr:from>
    <xdr:to>
      <xdr:col>0</xdr:col>
      <xdr:colOff>473869</xdr:colOff>
      <xdr:row>338</xdr:row>
      <xdr:rowOff>9524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295275" y="73580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147637</xdr:rowOff>
    </xdr:from>
    <xdr:to>
      <xdr:col>9</xdr:col>
      <xdr:colOff>532725</xdr:colOff>
      <xdr:row>27</xdr:row>
      <xdr:rowOff>128137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30</xdr:row>
      <xdr:rowOff>138112</xdr:rowOff>
    </xdr:from>
    <xdr:to>
      <xdr:col>9</xdr:col>
      <xdr:colOff>542250</xdr:colOff>
      <xdr:row>49</xdr:row>
      <xdr:rowOff>118612</xdr:rowOff>
    </xdr:to>
    <xdr:graphicFrame macro="">
      <xdr:nvGraphicFramePr>
        <xdr:cNvPr id="11" name="Gràfic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52</xdr:row>
      <xdr:rowOff>185737</xdr:rowOff>
    </xdr:from>
    <xdr:to>
      <xdr:col>9</xdr:col>
      <xdr:colOff>542250</xdr:colOff>
      <xdr:row>71</xdr:row>
      <xdr:rowOff>166237</xdr:rowOff>
    </xdr:to>
    <xdr:graphicFrame macro="">
      <xdr:nvGraphicFramePr>
        <xdr:cNvPr id="13" name="Gràfic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77</xdr:row>
      <xdr:rowOff>23812</xdr:rowOff>
    </xdr:from>
    <xdr:to>
      <xdr:col>9</xdr:col>
      <xdr:colOff>542250</xdr:colOff>
      <xdr:row>95</xdr:row>
      <xdr:rowOff>80512</xdr:rowOff>
    </xdr:to>
    <xdr:graphicFrame macro="">
      <xdr:nvGraphicFramePr>
        <xdr:cNvPr id="17" name="Gràfic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97</xdr:row>
      <xdr:rowOff>80962</xdr:rowOff>
    </xdr:from>
    <xdr:to>
      <xdr:col>12</xdr:col>
      <xdr:colOff>494400</xdr:colOff>
      <xdr:row>117</xdr:row>
      <xdr:rowOff>116662</xdr:rowOff>
    </xdr:to>
    <xdr:graphicFrame macro="">
      <xdr:nvGraphicFramePr>
        <xdr:cNvPr id="18" name="Gràfic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119</xdr:row>
      <xdr:rowOff>147637</xdr:rowOff>
    </xdr:from>
    <xdr:to>
      <xdr:col>15</xdr:col>
      <xdr:colOff>465600</xdr:colOff>
      <xdr:row>141</xdr:row>
      <xdr:rowOff>162337</xdr:rowOff>
    </xdr:to>
    <xdr:graphicFrame macro="">
      <xdr:nvGraphicFramePr>
        <xdr:cNvPr id="19" name="Gràfic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146</xdr:row>
      <xdr:rowOff>109537</xdr:rowOff>
    </xdr:from>
    <xdr:to>
      <xdr:col>9</xdr:col>
      <xdr:colOff>551775</xdr:colOff>
      <xdr:row>164</xdr:row>
      <xdr:rowOff>128137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167</xdr:row>
      <xdr:rowOff>157162</xdr:rowOff>
    </xdr:from>
    <xdr:to>
      <xdr:col>15</xdr:col>
      <xdr:colOff>475125</xdr:colOff>
      <xdr:row>188</xdr:row>
      <xdr:rowOff>57562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38100</xdr:colOff>
      <xdr:row>191</xdr:row>
      <xdr:rowOff>4762</xdr:rowOff>
    </xdr:from>
    <xdr:to>
      <xdr:col>9</xdr:col>
      <xdr:colOff>561300</xdr:colOff>
      <xdr:row>209</xdr:row>
      <xdr:rowOff>23362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211</xdr:row>
      <xdr:rowOff>185737</xdr:rowOff>
    </xdr:from>
    <xdr:to>
      <xdr:col>9</xdr:col>
      <xdr:colOff>532725</xdr:colOff>
      <xdr:row>230</xdr:row>
      <xdr:rowOff>13837</xdr:rowOff>
    </xdr:to>
    <xdr:graphicFrame macro="">
      <xdr:nvGraphicFramePr>
        <xdr:cNvPr id="7" name="Gràfic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233</xdr:row>
      <xdr:rowOff>4762</xdr:rowOff>
    </xdr:from>
    <xdr:to>
      <xdr:col>9</xdr:col>
      <xdr:colOff>532725</xdr:colOff>
      <xdr:row>251</xdr:row>
      <xdr:rowOff>23362</xdr:rowOff>
    </xdr:to>
    <xdr:graphicFrame macro="">
      <xdr:nvGraphicFramePr>
        <xdr:cNvPr id="8" name="Gràfic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19050</xdr:colOff>
      <xdr:row>254</xdr:row>
      <xdr:rowOff>4762</xdr:rowOff>
    </xdr:from>
    <xdr:to>
      <xdr:col>9</xdr:col>
      <xdr:colOff>542250</xdr:colOff>
      <xdr:row>272</xdr:row>
      <xdr:rowOff>23362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274</xdr:row>
      <xdr:rowOff>185737</xdr:rowOff>
    </xdr:from>
    <xdr:to>
      <xdr:col>9</xdr:col>
      <xdr:colOff>523200</xdr:colOff>
      <xdr:row>301</xdr:row>
      <xdr:rowOff>13837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303</xdr:row>
      <xdr:rowOff>176212</xdr:rowOff>
    </xdr:from>
    <xdr:to>
      <xdr:col>12</xdr:col>
      <xdr:colOff>494400</xdr:colOff>
      <xdr:row>327</xdr:row>
      <xdr:rowOff>4312</xdr:rowOff>
    </xdr:to>
    <xdr:graphicFrame macro="">
      <xdr:nvGraphicFramePr>
        <xdr:cNvPr id="12" name="Gràfic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329</xdr:row>
      <xdr:rowOff>185737</xdr:rowOff>
    </xdr:from>
    <xdr:to>
      <xdr:col>9</xdr:col>
      <xdr:colOff>523200</xdr:colOff>
      <xdr:row>348</xdr:row>
      <xdr:rowOff>13837</xdr:rowOff>
    </xdr:to>
    <xdr:graphicFrame macro="">
      <xdr:nvGraphicFramePr>
        <xdr:cNvPr id="14" name="Gràfic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28575</xdr:colOff>
      <xdr:row>350</xdr:row>
      <xdr:rowOff>185737</xdr:rowOff>
    </xdr:from>
    <xdr:to>
      <xdr:col>12</xdr:col>
      <xdr:colOff>522975</xdr:colOff>
      <xdr:row>369</xdr:row>
      <xdr:rowOff>13837</xdr:rowOff>
    </xdr:to>
    <xdr:graphicFrame macro="">
      <xdr:nvGraphicFramePr>
        <xdr:cNvPr id="15" name="Gràfic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451</xdr:row>
      <xdr:rowOff>80962</xdr:rowOff>
    </xdr:from>
    <xdr:to>
      <xdr:col>12</xdr:col>
      <xdr:colOff>494400</xdr:colOff>
      <xdr:row>473</xdr:row>
      <xdr:rowOff>76612</xdr:rowOff>
    </xdr:to>
    <xdr:graphicFrame macro="">
      <xdr:nvGraphicFramePr>
        <xdr:cNvPr id="22" name="Gràfic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475</xdr:row>
      <xdr:rowOff>100012</xdr:rowOff>
    </xdr:from>
    <xdr:to>
      <xdr:col>12</xdr:col>
      <xdr:colOff>494400</xdr:colOff>
      <xdr:row>497</xdr:row>
      <xdr:rowOff>412</xdr:rowOff>
    </xdr:to>
    <xdr:graphicFrame macro="">
      <xdr:nvGraphicFramePr>
        <xdr:cNvPr id="23" name="Gràfic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9525</xdr:colOff>
      <xdr:row>500</xdr:row>
      <xdr:rowOff>4762</xdr:rowOff>
    </xdr:from>
    <xdr:to>
      <xdr:col>15</xdr:col>
      <xdr:colOff>475125</xdr:colOff>
      <xdr:row>522</xdr:row>
      <xdr:rowOff>19462</xdr:rowOff>
    </xdr:to>
    <xdr:graphicFrame macro="">
      <xdr:nvGraphicFramePr>
        <xdr:cNvPr id="24" name="Gràfic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372</xdr:row>
      <xdr:rowOff>0</xdr:rowOff>
    </xdr:from>
    <xdr:to>
      <xdr:col>12</xdr:col>
      <xdr:colOff>494400</xdr:colOff>
      <xdr:row>395</xdr:row>
      <xdr:rowOff>16650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398</xdr:row>
      <xdr:rowOff>57150</xdr:rowOff>
    </xdr:from>
    <xdr:to>
      <xdr:col>15</xdr:col>
      <xdr:colOff>465600</xdr:colOff>
      <xdr:row>422</xdr:row>
      <xdr:rowOff>258450</xdr:rowOff>
    </xdr:to>
    <xdr:graphicFrame macro="">
      <xdr:nvGraphicFramePr>
        <xdr:cNvPr id="40" name="Gràfic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426</xdr:row>
      <xdr:rowOff>0</xdr:rowOff>
    </xdr:from>
    <xdr:to>
      <xdr:col>15</xdr:col>
      <xdr:colOff>465600</xdr:colOff>
      <xdr:row>447</xdr:row>
      <xdr:rowOff>18600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525</xdr:row>
      <xdr:rowOff>0</xdr:rowOff>
    </xdr:from>
    <xdr:to>
      <xdr:col>12</xdr:col>
      <xdr:colOff>494400</xdr:colOff>
      <xdr:row>546</xdr:row>
      <xdr:rowOff>129000</xdr:rowOff>
    </xdr:to>
    <xdr:graphicFrame macro="">
      <xdr:nvGraphicFramePr>
        <xdr:cNvPr id="42" name="Gràfic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551</xdr:row>
      <xdr:rowOff>0</xdr:rowOff>
    </xdr:from>
    <xdr:to>
      <xdr:col>9</xdr:col>
      <xdr:colOff>523200</xdr:colOff>
      <xdr:row>569</xdr:row>
      <xdr:rowOff>18600</xdr:rowOff>
    </xdr:to>
    <xdr:graphicFrame macro="">
      <xdr:nvGraphicFramePr>
        <xdr:cNvPr id="44" name="Gràfic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574</xdr:row>
      <xdr:rowOff>0</xdr:rowOff>
    </xdr:from>
    <xdr:to>
      <xdr:col>9</xdr:col>
      <xdr:colOff>523200</xdr:colOff>
      <xdr:row>591</xdr:row>
      <xdr:rowOff>132900</xdr:rowOff>
    </xdr:to>
    <xdr:graphicFrame macro="">
      <xdr:nvGraphicFramePr>
        <xdr:cNvPr id="45" name="Gràfic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595</xdr:row>
      <xdr:rowOff>0</xdr:rowOff>
    </xdr:from>
    <xdr:to>
      <xdr:col>9</xdr:col>
      <xdr:colOff>523200</xdr:colOff>
      <xdr:row>613</xdr:row>
      <xdr:rowOff>18600</xdr:rowOff>
    </xdr:to>
    <xdr:graphicFrame macro="">
      <xdr:nvGraphicFramePr>
        <xdr:cNvPr id="46" name="Gràfic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616</xdr:row>
      <xdr:rowOff>0</xdr:rowOff>
    </xdr:from>
    <xdr:to>
      <xdr:col>12</xdr:col>
      <xdr:colOff>494400</xdr:colOff>
      <xdr:row>634</xdr:row>
      <xdr:rowOff>18600</xdr:rowOff>
    </xdr:to>
    <xdr:graphicFrame macro="">
      <xdr:nvGraphicFramePr>
        <xdr:cNvPr id="47" name="Gràfic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639</xdr:row>
      <xdr:rowOff>0</xdr:rowOff>
    </xdr:from>
    <xdr:to>
      <xdr:col>9</xdr:col>
      <xdr:colOff>523200</xdr:colOff>
      <xdr:row>657</xdr:row>
      <xdr:rowOff>18600</xdr:rowOff>
    </xdr:to>
    <xdr:graphicFrame macro="">
      <xdr:nvGraphicFramePr>
        <xdr:cNvPr id="48" name="Gràfic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662</xdr:row>
      <xdr:rowOff>0</xdr:rowOff>
    </xdr:from>
    <xdr:to>
      <xdr:col>9</xdr:col>
      <xdr:colOff>523200</xdr:colOff>
      <xdr:row>680</xdr:row>
      <xdr:rowOff>132900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684</xdr:row>
      <xdr:rowOff>0</xdr:rowOff>
    </xdr:from>
    <xdr:to>
      <xdr:col>15</xdr:col>
      <xdr:colOff>465600</xdr:colOff>
      <xdr:row>705</xdr:row>
      <xdr:rowOff>186150</xdr:rowOff>
    </xdr:to>
    <xdr:graphicFrame macro="">
      <xdr:nvGraphicFramePr>
        <xdr:cNvPr id="50" name="Gràfic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9525</xdr:colOff>
      <xdr:row>708</xdr:row>
      <xdr:rowOff>166687</xdr:rowOff>
    </xdr:from>
    <xdr:to>
      <xdr:col>12</xdr:col>
      <xdr:colOff>503925</xdr:colOff>
      <xdr:row>729</xdr:row>
      <xdr:rowOff>105187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734</xdr:row>
      <xdr:rowOff>0</xdr:rowOff>
    </xdr:from>
    <xdr:to>
      <xdr:col>9</xdr:col>
      <xdr:colOff>523200</xdr:colOff>
      <xdr:row>752</xdr:row>
      <xdr:rowOff>18600</xdr:rowOff>
    </xdr:to>
    <xdr:graphicFrame macro="">
      <xdr:nvGraphicFramePr>
        <xdr:cNvPr id="52" name="Gràfic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755</xdr:row>
      <xdr:rowOff>0</xdr:rowOff>
    </xdr:from>
    <xdr:to>
      <xdr:col>12</xdr:col>
      <xdr:colOff>494400</xdr:colOff>
      <xdr:row>777</xdr:row>
      <xdr:rowOff>14700</xdr:rowOff>
    </xdr:to>
    <xdr:graphicFrame macro="">
      <xdr:nvGraphicFramePr>
        <xdr:cNvPr id="53" name="Gràfic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323850</xdr:colOff>
      <xdr:row>7</xdr:row>
      <xdr:rowOff>28575</xdr:rowOff>
    </xdr:from>
    <xdr:to>
      <xdr:col>0</xdr:col>
      <xdr:colOff>502444</xdr:colOff>
      <xdr:row>8</xdr:row>
      <xdr:rowOff>47624</xdr:rowOff>
    </xdr:to>
    <xdr:sp macro="" textlink="">
      <xdr:nvSpPr>
        <xdr:cNvPr id="35" name="Fletxa corbada a l'esquerra 34">
          <a:hlinkClick xmlns:r="http://schemas.openxmlformats.org/officeDocument/2006/relationships" r:id="rId34"/>
        </xdr:cNvPr>
        <xdr:cNvSpPr/>
      </xdr:nvSpPr>
      <xdr:spPr>
        <a:xfrm>
          <a:off x="323850" y="1990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29</xdr:row>
      <xdr:rowOff>0</xdr:rowOff>
    </xdr:from>
    <xdr:to>
      <xdr:col>0</xdr:col>
      <xdr:colOff>502444</xdr:colOff>
      <xdr:row>30</xdr:row>
      <xdr:rowOff>19049</xdr:rowOff>
    </xdr:to>
    <xdr:sp macro="" textlink="">
      <xdr:nvSpPr>
        <xdr:cNvPr id="36" name="Fletxa corbada a l'esquerra 35">
          <a:hlinkClick xmlns:r="http://schemas.openxmlformats.org/officeDocument/2006/relationships" r:id="rId34"/>
        </xdr:cNvPr>
        <xdr:cNvSpPr/>
      </xdr:nvSpPr>
      <xdr:spPr>
        <a:xfrm>
          <a:off x="323850" y="6229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51</xdr:row>
      <xdr:rowOff>9525</xdr:rowOff>
    </xdr:from>
    <xdr:to>
      <xdr:col>0</xdr:col>
      <xdr:colOff>483394</xdr:colOff>
      <xdr:row>52</xdr:row>
      <xdr:rowOff>28574</xdr:rowOff>
    </xdr:to>
    <xdr:sp macro="" textlink="">
      <xdr:nvSpPr>
        <xdr:cNvPr id="37" name="Fletxa corbada a l'esquerra 36">
          <a:hlinkClick xmlns:r="http://schemas.openxmlformats.org/officeDocument/2006/relationships" r:id="rId34"/>
        </xdr:cNvPr>
        <xdr:cNvSpPr/>
      </xdr:nvSpPr>
      <xdr:spPr>
        <a:xfrm>
          <a:off x="304800" y="10620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75</xdr:row>
      <xdr:rowOff>0</xdr:rowOff>
    </xdr:from>
    <xdr:to>
      <xdr:col>0</xdr:col>
      <xdr:colOff>454819</xdr:colOff>
      <xdr:row>76</xdr:row>
      <xdr:rowOff>19049</xdr:rowOff>
    </xdr:to>
    <xdr:sp macro="" textlink="">
      <xdr:nvSpPr>
        <xdr:cNvPr id="38" name="Fletxa corbada a l'esquerra 37">
          <a:hlinkClick xmlns:r="http://schemas.openxmlformats.org/officeDocument/2006/relationships" r:id="rId34"/>
        </xdr:cNvPr>
        <xdr:cNvSpPr/>
      </xdr:nvSpPr>
      <xdr:spPr>
        <a:xfrm>
          <a:off x="276225" y="15678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118</xdr:row>
      <xdr:rowOff>9525</xdr:rowOff>
    </xdr:from>
    <xdr:to>
      <xdr:col>0</xdr:col>
      <xdr:colOff>502444</xdr:colOff>
      <xdr:row>119</xdr:row>
      <xdr:rowOff>28574</xdr:rowOff>
    </xdr:to>
    <xdr:sp macro="" textlink="">
      <xdr:nvSpPr>
        <xdr:cNvPr id="43" name="Fletxa corbada a l'esquerra 42">
          <a:hlinkClick xmlns:r="http://schemas.openxmlformats.org/officeDocument/2006/relationships" r:id="rId34"/>
        </xdr:cNvPr>
        <xdr:cNvSpPr/>
      </xdr:nvSpPr>
      <xdr:spPr>
        <a:xfrm>
          <a:off x="323850" y="24260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145</xdr:row>
      <xdr:rowOff>19050</xdr:rowOff>
    </xdr:from>
    <xdr:to>
      <xdr:col>0</xdr:col>
      <xdr:colOff>550069</xdr:colOff>
      <xdr:row>146</xdr:row>
      <xdr:rowOff>38099</xdr:rowOff>
    </xdr:to>
    <xdr:sp macro="" textlink="">
      <xdr:nvSpPr>
        <xdr:cNvPr id="51" name="Fletxa corbada a l'esquerra 50">
          <a:hlinkClick xmlns:r="http://schemas.openxmlformats.org/officeDocument/2006/relationships" r:id="rId34"/>
        </xdr:cNvPr>
        <xdr:cNvSpPr/>
      </xdr:nvSpPr>
      <xdr:spPr>
        <a:xfrm>
          <a:off x="371475" y="29537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166</xdr:row>
      <xdr:rowOff>19050</xdr:rowOff>
    </xdr:from>
    <xdr:to>
      <xdr:col>0</xdr:col>
      <xdr:colOff>483394</xdr:colOff>
      <xdr:row>167</xdr:row>
      <xdr:rowOff>38099</xdr:rowOff>
    </xdr:to>
    <xdr:sp macro="" textlink="">
      <xdr:nvSpPr>
        <xdr:cNvPr id="54" name="Fletxa corbada a l'esquerra 53">
          <a:hlinkClick xmlns:r="http://schemas.openxmlformats.org/officeDocument/2006/relationships" r:id="rId34"/>
        </xdr:cNvPr>
        <xdr:cNvSpPr/>
      </xdr:nvSpPr>
      <xdr:spPr>
        <a:xfrm>
          <a:off x="304800" y="33728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189</xdr:row>
      <xdr:rowOff>19050</xdr:rowOff>
    </xdr:from>
    <xdr:to>
      <xdr:col>0</xdr:col>
      <xdr:colOff>502444</xdr:colOff>
      <xdr:row>190</xdr:row>
      <xdr:rowOff>38099</xdr:rowOff>
    </xdr:to>
    <xdr:sp macro="" textlink="">
      <xdr:nvSpPr>
        <xdr:cNvPr id="55" name="Fletxa corbada a l'esquerra 54">
          <a:hlinkClick xmlns:r="http://schemas.openxmlformats.org/officeDocument/2006/relationships" r:id="rId34"/>
        </xdr:cNvPr>
        <xdr:cNvSpPr/>
      </xdr:nvSpPr>
      <xdr:spPr>
        <a:xfrm>
          <a:off x="323850" y="38709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210</xdr:row>
      <xdr:rowOff>19050</xdr:rowOff>
    </xdr:from>
    <xdr:to>
      <xdr:col>0</xdr:col>
      <xdr:colOff>531019</xdr:colOff>
      <xdr:row>211</xdr:row>
      <xdr:rowOff>38099</xdr:rowOff>
    </xdr:to>
    <xdr:sp macro="" textlink="">
      <xdr:nvSpPr>
        <xdr:cNvPr id="56" name="Fletxa corbada a l'esquerra 55">
          <a:hlinkClick xmlns:r="http://schemas.openxmlformats.org/officeDocument/2006/relationships" r:id="rId34"/>
        </xdr:cNvPr>
        <xdr:cNvSpPr/>
      </xdr:nvSpPr>
      <xdr:spPr>
        <a:xfrm>
          <a:off x="352425" y="42900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231</xdr:row>
      <xdr:rowOff>19050</xdr:rowOff>
    </xdr:from>
    <xdr:to>
      <xdr:col>0</xdr:col>
      <xdr:colOff>502444</xdr:colOff>
      <xdr:row>232</xdr:row>
      <xdr:rowOff>38099</xdr:rowOff>
    </xdr:to>
    <xdr:sp macro="" textlink="">
      <xdr:nvSpPr>
        <xdr:cNvPr id="57" name="Fletxa corbada a l'esquerra 56">
          <a:hlinkClick xmlns:r="http://schemas.openxmlformats.org/officeDocument/2006/relationships" r:id="rId34"/>
        </xdr:cNvPr>
        <xdr:cNvSpPr/>
      </xdr:nvSpPr>
      <xdr:spPr>
        <a:xfrm>
          <a:off x="323850" y="47091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252</xdr:row>
      <xdr:rowOff>0</xdr:rowOff>
    </xdr:from>
    <xdr:to>
      <xdr:col>0</xdr:col>
      <xdr:colOff>521494</xdr:colOff>
      <xdr:row>253</xdr:row>
      <xdr:rowOff>19049</xdr:rowOff>
    </xdr:to>
    <xdr:sp macro="" textlink="">
      <xdr:nvSpPr>
        <xdr:cNvPr id="58" name="Fletxa corbada a l'esquerra 57">
          <a:hlinkClick xmlns:r="http://schemas.openxmlformats.org/officeDocument/2006/relationships" r:id="rId34"/>
        </xdr:cNvPr>
        <xdr:cNvSpPr/>
      </xdr:nvSpPr>
      <xdr:spPr>
        <a:xfrm>
          <a:off x="342900" y="51263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273</xdr:row>
      <xdr:rowOff>19050</xdr:rowOff>
    </xdr:from>
    <xdr:to>
      <xdr:col>0</xdr:col>
      <xdr:colOff>521494</xdr:colOff>
      <xdr:row>274</xdr:row>
      <xdr:rowOff>38099</xdr:rowOff>
    </xdr:to>
    <xdr:sp macro="" textlink="">
      <xdr:nvSpPr>
        <xdr:cNvPr id="59" name="Fletxa corbada a l'esquerra 58">
          <a:hlinkClick xmlns:r="http://schemas.openxmlformats.org/officeDocument/2006/relationships" r:id="rId34"/>
        </xdr:cNvPr>
        <xdr:cNvSpPr/>
      </xdr:nvSpPr>
      <xdr:spPr>
        <a:xfrm>
          <a:off x="342900" y="55473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302</xdr:row>
      <xdr:rowOff>19050</xdr:rowOff>
    </xdr:from>
    <xdr:to>
      <xdr:col>0</xdr:col>
      <xdr:colOff>502444</xdr:colOff>
      <xdr:row>303</xdr:row>
      <xdr:rowOff>38099</xdr:rowOff>
    </xdr:to>
    <xdr:sp macro="" textlink="">
      <xdr:nvSpPr>
        <xdr:cNvPr id="60" name="Fletxa corbada a l'esquerra 59">
          <a:hlinkClick xmlns:r="http://schemas.openxmlformats.org/officeDocument/2006/relationships" r:id="rId34"/>
        </xdr:cNvPr>
        <xdr:cNvSpPr/>
      </xdr:nvSpPr>
      <xdr:spPr>
        <a:xfrm>
          <a:off x="323850" y="61188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328</xdr:row>
      <xdr:rowOff>19050</xdr:rowOff>
    </xdr:from>
    <xdr:to>
      <xdr:col>0</xdr:col>
      <xdr:colOff>511969</xdr:colOff>
      <xdr:row>329</xdr:row>
      <xdr:rowOff>38099</xdr:rowOff>
    </xdr:to>
    <xdr:sp macro="" textlink="">
      <xdr:nvSpPr>
        <xdr:cNvPr id="61" name="Fletxa corbada a l'esquerra 60">
          <a:hlinkClick xmlns:r="http://schemas.openxmlformats.org/officeDocument/2006/relationships" r:id="rId34"/>
        </xdr:cNvPr>
        <xdr:cNvSpPr/>
      </xdr:nvSpPr>
      <xdr:spPr>
        <a:xfrm>
          <a:off x="333375" y="66332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349</xdr:row>
      <xdr:rowOff>19050</xdr:rowOff>
    </xdr:from>
    <xdr:to>
      <xdr:col>0</xdr:col>
      <xdr:colOff>521494</xdr:colOff>
      <xdr:row>350</xdr:row>
      <xdr:rowOff>38099</xdr:rowOff>
    </xdr:to>
    <xdr:sp macro="" textlink="">
      <xdr:nvSpPr>
        <xdr:cNvPr id="62" name="Fletxa corbada a l'esquerra 61">
          <a:hlinkClick xmlns:r="http://schemas.openxmlformats.org/officeDocument/2006/relationships" r:id="rId34"/>
        </xdr:cNvPr>
        <xdr:cNvSpPr/>
      </xdr:nvSpPr>
      <xdr:spPr>
        <a:xfrm>
          <a:off x="342900" y="70523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370</xdr:row>
      <xdr:rowOff>28575</xdr:rowOff>
    </xdr:from>
    <xdr:to>
      <xdr:col>0</xdr:col>
      <xdr:colOff>531019</xdr:colOff>
      <xdr:row>371</xdr:row>
      <xdr:rowOff>47624</xdr:rowOff>
    </xdr:to>
    <xdr:sp macro="" textlink="">
      <xdr:nvSpPr>
        <xdr:cNvPr id="63" name="Fletxa corbada a l'esquerra 62">
          <a:hlinkClick xmlns:r="http://schemas.openxmlformats.org/officeDocument/2006/relationships" r:id="rId34"/>
        </xdr:cNvPr>
        <xdr:cNvSpPr/>
      </xdr:nvSpPr>
      <xdr:spPr>
        <a:xfrm>
          <a:off x="352425" y="74761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396</xdr:row>
      <xdr:rowOff>28575</xdr:rowOff>
    </xdr:from>
    <xdr:to>
      <xdr:col>0</xdr:col>
      <xdr:colOff>531019</xdr:colOff>
      <xdr:row>397</xdr:row>
      <xdr:rowOff>47624</xdr:rowOff>
    </xdr:to>
    <xdr:sp macro="" textlink="">
      <xdr:nvSpPr>
        <xdr:cNvPr id="64" name="Fletxa corbada a l'esquerra 63">
          <a:hlinkClick xmlns:r="http://schemas.openxmlformats.org/officeDocument/2006/relationships" r:id="rId34"/>
        </xdr:cNvPr>
        <xdr:cNvSpPr/>
      </xdr:nvSpPr>
      <xdr:spPr>
        <a:xfrm>
          <a:off x="352425" y="79905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424</xdr:row>
      <xdr:rowOff>28575</xdr:rowOff>
    </xdr:from>
    <xdr:to>
      <xdr:col>0</xdr:col>
      <xdr:colOff>540544</xdr:colOff>
      <xdr:row>425</xdr:row>
      <xdr:rowOff>47624</xdr:rowOff>
    </xdr:to>
    <xdr:sp macro="" textlink="">
      <xdr:nvSpPr>
        <xdr:cNvPr id="65" name="Fletxa corbada a l'esquerra 64">
          <a:hlinkClick xmlns:r="http://schemas.openxmlformats.org/officeDocument/2006/relationships" r:id="rId34"/>
        </xdr:cNvPr>
        <xdr:cNvSpPr/>
      </xdr:nvSpPr>
      <xdr:spPr>
        <a:xfrm>
          <a:off x="361950" y="85639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450</xdr:row>
      <xdr:rowOff>9525</xdr:rowOff>
    </xdr:from>
    <xdr:to>
      <xdr:col>0</xdr:col>
      <xdr:colOff>511969</xdr:colOff>
      <xdr:row>451</xdr:row>
      <xdr:rowOff>28574</xdr:rowOff>
    </xdr:to>
    <xdr:sp macro="" textlink="">
      <xdr:nvSpPr>
        <xdr:cNvPr id="66" name="Fletxa corbada a l'esquerra 65">
          <a:hlinkClick xmlns:r="http://schemas.openxmlformats.org/officeDocument/2006/relationships" r:id="rId34"/>
        </xdr:cNvPr>
        <xdr:cNvSpPr/>
      </xdr:nvSpPr>
      <xdr:spPr>
        <a:xfrm>
          <a:off x="333375" y="90944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474</xdr:row>
      <xdr:rowOff>28575</xdr:rowOff>
    </xdr:from>
    <xdr:to>
      <xdr:col>0</xdr:col>
      <xdr:colOff>540544</xdr:colOff>
      <xdr:row>475</xdr:row>
      <xdr:rowOff>47624</xdr:rowOff>
    </xdr:to>
    <xdr:sp macro="" textlink="">
      <xdr:nvSpPr>
        <xdr:cNvPr id="67" name="Fletxa corbada a l'esquerra 66">
          <a:hlinkClick xmlns:r="http://schemas.openxmlformats.org/officeDocument/2006/relationships" r:id="rId34"/>
        </xdr:cNvPr>
        <xdr:cNvSpPr/>
      </xdr:nvSpPr>
      <xdr:spPr>
        <a:xfrm>
          <a:off x="361950" y="95726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498</xdr:row>
      <xdr:rowOff>28575</xdr:rowOff>
    </xdr:from>
    <xdr:to>
      <xdr:col>0</xdr:col>
      <xdr:colOff>511969</xdr:colOff>
      <xdr:row>499</xdr:row>
      <xdr:rowOff>47624</xdr:rowOff>
    </xdr:to>
    <xdr:sp macro="" textlink="">
      <xdr:nvSpPr>
        <xdr:cNvPr id="68" name="Fletxa corbada a l'esquerra 67">
          <a:hlinkClick xmlns:r="http://schemas.openxmlformats.org/officeDocument/2006/relationships" r:id="rId34"/>
        </xdr:cNvPr>
        <xdr:cNvSpPr/>
      </xdr:nvSpPr>
      <xdr:spPr>
        <a:xfrm>
          <a:off x="333375" y="100603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523</xdr:row>
      <xdr:rowOff>47625</xdr:rowOff>
    </xdr:from>
    <xdr:to>
      <xdr:col>0</xdr:col>
      <xdr:colOff>540544</xdr:colOff>
      <xdr:row>524</xdr:row>
      <xdr:rowOff>66674</xdr:rowOff>
    </xdr:to>
    <xdr:sp macro="" textlink="">
      <xdr:nvSpPr>
        <xdr:cNvPr id="69" name="Fletxa corbada a l'esquerra 68">
          <a:hlinkClick xmlns:r="http://schemas.openxmlformats.org/officeDocument/2006/relationships" r:id="rId34"/>
        </xdr:cNvPr>
        <xdr:cNvSpPr/>
      </xdr:nvSpPr>
      <xdr:spPr>
        <a:xfrm>
          <a:off x="361950" y="105575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548</xdr:row>
      <xdr:rowOff>114300</xdr:rowOff>
    </xdr:from>
    <xdr:to>
      <xdr:col>0</xdr:col>
      <xdr:colOff>550069</xdr:colOff>
      <xdr:row>548</xdr:row>
      <xdr:rowOff>400049</xdr:rowOff>
    </xdr:to>
    <xdr:sp macro="" textlink="">
      <xdr:nvSpPr>
        <xdr:cNvPr id="70" name="Fletxa corbada a l'esquerra 69">
          <a:hlinkClick xmlns:r="http://schemas.openxmlformats.org/officeDocument/2006/relationships" r:id="rId34"/>
        </xdr:cNvPr>
        <xdr:cNvSpPr/>
      </xdr:nvSpPr>
      <xdr:spPr>
        <a:xfrm>
          <a:off x="371475" y="110670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572</xdr:row>
      <xdr:rowOff>9525</xdr:rowOff>
    </xdr:from>
    <xdr:to>
      <xdr:col>0</xdr:col>
      <xdr:colOff>540544</xdr:colOff>
      <xdr:row>573</xdr:row>
      <xdr:rowOff>28574</xdr:rowOff>
    </xdr:to>
    <xdr:sp macro="" textlink="">
      <xdr:nvSpPr>
        <xdr:cNvPr id="71" name="Fletxa corbada a l'esquerra 70">
          <a:hlinkClick xmlns:r="http://schemas.openxmlformats.org/officeDocument/2006/relationships" r:id="rId34"/>
        </xdr:cNvPr>
        <xdr:cNvSpPr/>
      </xdr:nvSpPr>
      <xdr:spPr>
        <a:xfrm>
          <a:off x="361950" y="115481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593</xdr:row>
      <xdr:rowOff>28575</xdr:rowOff>
    </xdr:from>
    <xdr:to>
      <xdr:col>0</xdr:col>
      <xdr:colOff>511969</xdr:colOff>
      <xdr:row>594</xdr:row>
      <xdr:rowOff>47624</xdr:rowOff>
    </xdr:to>
    <xdr:sp macro="" textlink="">
      <xdr:nvSpPr>
        <xdr:cNvPr id="72" name="Fletxa corbada a l'esquerra 71">
          <a:hlinkClick xmlns:r="http://schemas.openxmlformats.org/officeDocument/2006/relationships" r:id="rId34"/>
        </xdr:cNvPr>
        <xdr:cNvSpPr/>
      </xdr:nvSpPr>
      <xdr:spPr>
        <a:xfrm>
          <a:off x="333375" y="119767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614</xdr:row>
      <xdr:rowOff>9525</xdr:rowOff>
    </xdr:from>
    <xdr:to>
      <xdr:col>0</xdr:col>
      <xdr:colOff>511969</xdr:colOff>
      <xdr:row>615</xdr:row>
      <xdr:rowOff>28574</xdr:rowOff>
    </xdr:to>
    <xdr:sp macro="" textlink="">
      <xdr:nvSpPr>
        <xdr:cNvPr id="73" name="Fletxa corbada a l'esquerra 72">
          <a:hlinkClick xmlns:r="http://schemas.openxmlformats.org/officeDocument/2006/relationships" r:id="rId34"/>
        </xdr:cNvPr>
        <xdr:cNvSpPr/>
      </xdr:nvSpPr>
      <xdr:spPr>
        <a:xfrm>
          <a:off x="333375" y="123939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637</xdr:row>
      <xdr:rowOff>28575</xdr:rowOff>
    </xdr:from>
    <xdr:to>
      <xdr:col>0</xdr:col>
      <xdr:colOff>531019</xdr:colOff>
      <xdr:row>638</xdr:row>
      <xdr:rowOff>47624</xdr:rowOff>
    </xdr:to>
    <xdr:sp macro="" textlink="">
      <xdr:nvSpPr>
        <xdr:cNvPr id="74" name="Fletxa corbada a l'esquerra 73">
          <a:hlinkClick xmlns:r="http://schemas.openxmlformats.org/officeDocument/2006/relationships" r:id="rId34"/>
        </xdr:cNvPr>
        <xdr:cNvSpPr/>
      </xdr:nvSpPr>
      <xdr:spPr>
        <a:xfrm>
          <a:off x="352425" y="128749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660</xdr:row>
      <xdr:rowOff>28575</xdr:rowOff>
    </xdr:from>
    <xdr:to>
      <xdr:col>0</xdr:col>
      <xdr:colOff>511969</xdr:colOff>
      <xdr:row>661</xdr:row>
      <xdr:rowOff>47624</xdr:rowOff>
    </xdr:to>
    <xdr:sp macro="" textlink="">
      <xdr:nvSpPr>
        <xdr:cNvPr id="75" name="Fletxa corbada a l'esquerra 74">
          <a:hlinkClick xmlns:r="http://schemas.openxmlformats.org/officeDocument/2006/relationships" r:id="rId34"/>
        </xdr:cNvPr>
        <xdr:cNvSpPr/>
      </xdr:nvSpPr>
      <xdr:spPr>
        <a:xfrm>
          <a:off x="333375" y="133426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681</xdr:row>
      <xdr:rowOff>171450</xdr:rowOff>
    </xdr:from>
    <xdr:to>
      <xdr:col>0</xdr:col>
      <xdr:colOff>540544</xdr:colOff>
      <xdr:row>683</xdr:row>
      <xdr:rowOff>57149</xdr:rowOff>
    </xdr:to>
    <xdr:sp macro="" textlink="">
      <xdr:nvSpPr>
        <xdr:cNvPr id="76" name="Fletxa corbada a l'esquerra 75">
          <a:hlinkClick xmlns:r="http://schemas.openxmlformats.org/officeDocument/2006/relationships" r:id="rId34"/>
        </xdr:cNvPr>
        <xdr:cNvSpPr/>
      </xdr:nvSpPr>
      <xdr:spPr>
        <a:xfrm>
          <a:off x="361950" y="137760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707</xdr:row>
      <xdr:rowOff>57150</xdr:rowOff>
    </xdr:from>
    <xdr:to>
      <xdr:col>0</xdr:col>
      <xdr:colOff>521494</xdr:colOff>
      <xdr:row>708</xdr:row>
      <xdr:rowOff>38099</xdr:rowOff>
    </xdr:to>
    <xdr:sp macro="" textlink="">
      <xdr:nvSpPr>
        <xdr:cNvPr id="77" name="Fletxa corbada a l'esquerra 76">
          <a:hlinkClick xmlns:r="http://schemas.openxmlformats.org/officeDocument/2006/relationships" r:id="rId34"/>
        </xdr:cNvPr>
        <xdr:cNvSpPr/>
      </xdr:nvSpPr>
      <xdr:spPr>
        <a:xfrm>
          <a:off x="342900" y="142732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732</xdr:row>
      <xdr:rowOff>47625</xdr:rowOff>
    </xdr:from>
    <xdr:to>
      <xdr:col>0</xdr:col>
      <xdr:colOff>540544</xdr:colOff>
      <xdr:row>733</xdr:row>
      <xdr:rowOff>66674</xdr:rowOff>
    </xdr:to>
    <xdr:sp macro="" textlink="">
      <xdr:nvSpPr>
        <xdr:cNvPr id="78" name="Fletxa corbada a l'esquerra 77">
          <a:hlinkClick xmlns:r="http://schemas.openxmlformats.org/officeDocument/2006/relationships" r:id="rId34"/>
        </xdr:cNvPr>
        <xdr:cNvSpPr/>
      </xdr:nvSpPr>
      <xdr:spPr>
        <a:xfrm>
          <a:off x="361950" y="148066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753</xdr:row>
      <xdr:rowOff>38100</xdr:rowOff>
    </xdr:from>
    <xdr:to>
      <xdr:col>0</xdr:col>
      <xdr:colOff>559594</xdr:colOff>
      <xdr:row>754</xdr:row>
      <xdr:rowOff>57149</xdr:rowOff>
    </xdr:to>
    <xdr:sp macro="" textlink="">
      <xdr:nvSpPr>
        <xdr:cNvPr id="79" name="Fletxa corbada a l'esquerra 78">
          <a:hlinkClick xmlns:r="http://schemas.openxmlformats.org/officeDocument/2006/relationships" r:id="rId34"/>
        </xdr:cNvPr>
        <xdr:cNvSpPr/>
      </xdr:nvSpPr>
      <xdr:spPr>
        <a:xfrm>
          <a:off x="381000" y="152247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0.21749</cdr:x>
      <cdr:y>0.92535</cdr:y>
    </cdr:from>
    <cdr:to>
      <cdr:x>0.50082</cdr:x>
      <cdr:y>0.98785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174425" y="3331251"/>
          <a:ext cx="1530000" cy="22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100" b="1"/>
            <a:t>Població total</a:t>
          </a:r>
        </a:p>
        <a:p xmlns:a="http://schemas.openxmlformats.org/drawingml/2006/main">
          <a:endParaRPr lang="ca-ES" sz="1100"/>
        </a:p>
      </cdr:txBody>
    </cdr:sp>
  </cdr:relSizeAnchor>
  <cdr:relSizeAnchor xmlns:cdr="http://schemas.openxmlformats.org/drawingml/2006/chartDrawing">
    <cdr:from>
      <cdr:x>0.64088</cdr:x>
      <cdr:y>0.92428</cdr:y>
    </cdr:from>
    <cdr:to>
      <cdr:x>0.92421</cdr:x>
      <cdr:y>0.98678</cdr:y>
    </cdr:to>
    <cdr:sp macro="" textlink="">
      <cdr:nvSpPr>
        <cdr:cNvPr id="3" name="QuadreDeText 1"/>
        <cdr:cNvSpPr txBox="1"/>
      </cdr:nvSpPr>
      <cdr:spPr>
        <a:xfrm xmlns:a="http://schemas.openxmlformats.org/drawingml/2006/main">
          <a:off x="3460750" y="3327400"/>
          <a:ext cx="1530000" cy="22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1100" b="1"/>
            <a:t>Total de la mostra</a:t>
          </a:r>
        </a:p>
        <a:p xmlns:a="http://schemas.openxmlformats.org/drawingml/2006/main">
          <a:endParaRPr lang="ca-E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10/RESULTATS%20UPC/Centres%20Propis/Taules/210%20Enquestes%20a%20titulats%20(nova%20versi&#24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Tècnica"/>
      <sheetName val="Resum"/>
      <sheetName val="Index"/>
      <sheetName val="Taules"/>
      <sheetName val="Gràfics"/>
      <sheetName val="Comparativa"/>
      <sheetName val="Taules comparativa"/>
    </sheetNames>
    <sheetDataSet>
      <sheetData sheetId="0"/>
      <sheetData sheetId="1"/>
      <sheetData sheetId="2"/>
      <sheetData sheetId="3"/>
      <sheetData sheetId="4">
        <row r="509">
          <cell r="D509">
            <v>3.80246913580247</v>
          </cell>
          <cell r="E509">
            <v>5.7530864197530898</v>
          </cell>
          <cell r="F509">
            <v>1.654320987654321</v>
          </cell>
          <cell r="G509">
            <v>4.185185185185186</v>
          </cell>
          <cell r="H509">
            <v>3.7037037037037033</v>
          </cell>
          <cell r="I509">
            <v>4.6296296296296298</v>
          </cell>
          <cell r="J509">
            <v>-1.9506172839506197</v>
          </cell>
          <cell r="K509">
            <v>-2.5308641975308648</v>
          </cell>
          <cell r="L509">
            <v>-0.92592592592592649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showGridLines="0" tabSelected="1" workbookViewId="0"/>
  </sheetViews>
  <sheetFormatPr defaultRowHeight="15"/>
  <sheetData>
    <row r="2" spans="1:16" ht="28.5">
      <c r="A2" s="16"/>
      <c r="B2" s="288" t="s">
        <v>238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6"/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6"/>
    </row>
    <row r="5" spans="1:16" ht="28.5">
      <c r="A5" s="16"/>
      <c r="B5" s="19"/>
      <c r="C5" s="20"/>
      <c r="D5" s="20"/>
      <c r="E5" s="18"/>
      <c r="F5" s="18"/>
      <c r="G5" s="18"/>
      <c r="H5" s="18"/>
      <c r="I5" s="18"/>
      <c r="J5" s="18"/>
      <c r="K5" s="18"/>
      <c r="L5" s="16"/>
      <c r="M5" s="16"/>
      <c r="N5" s="16"/>
      <c r="O5" s="16"/>
      <c r="P5" s="16"/>
    </row>
    <row r="7" spans="1:16" ht="33.75">
      <c r="B7" s="289" t="s">
        <v>239</v>
      </c>
      <c r="C7" s="289"/>
      <c r="D7" s="289"/>
      <c r="E7" s="289"/>
    </row>
    <row r="11" spans="1:16" ht="18.75">
      <c r="B11" s="290" t="s">
        <v>240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</row>
    <row r="12" spans="1:16" ht="18.75">
      <c r="A12" s="21"/>
      <c r="B12" s="22"/>
      <c r="C12" s="22"/>
      <c r="D12" s="22"/>
      <c r="E12" s="22"/>
      <c r="F12" s="22"/>
      <c r="G12" s="22"/>
      <c r="H12" s="22"/>
      <c r="I12" s="22"/>
      <c r="J12" s="21"/>
      <c r="K12" s="21"/>
      <c r="L12" s="21"/>
      <c r="M12" s="21"/>
      <c r="N12" s="21"/>
      <c r="O12" s="21"/>
      <c r="P12" s="21"/>
    </row>
    <row r="13" spans="1:16">
      <c r="B13" s="23" t="s">
        <v>241</v>
      </c>
      <c r="C13" s="24"/>
      <c r="D13" t="s">
        <v>258</v>
      </c>
    </row>
    <row r="14" spans="1:16">
      <c r="B14" s="23" t="s">
        <v>242</v>
      </c>
      <c r="C14" s="24"/>
      <c r="D14" t="s">
        <v>243</v>
      </c>
    </row>
    <row r="15" spans="1:16">
      <c r="B15" s="23"/>
      <c r="C15" s="24"/>
      <c r="D15" t="s">
        <v>244</v>
      </c>
    </row>
    <row r="16" spans="1:16">
      <c r="B16" s="23"/>
      <c r="C16" s="24"/>
      <c r="D16" t="s">
        <v>245</v>
      </c>
    </row>
    <row r="17" spans="1:16">
      <c r="B17" s="23"/>
      <c r="C17" s="24"/>
    </row>
    <row r="18" spans="1:16">
      <c r="B18" s="23" t="s">
        <v>246</v>
      </c>
      <c r="C18" s="24"/>
      <c r="D18" t="s">
        <v>247</v>
      </c>
    </row>
    <row r="19" spans="1:16">
      <c r="B19" s="23" t="s">
        <v>248</v>
      </c>
      <c r="C19" s="24"/>
      <c r="D19" t="s">
        <v>249</v>
      </c>
    </row>
    <row r="20" spans="1:16">
      <c r="B20" s="23"/>
      <c r="C20" s="24"/>
    </row>
    <row r="21" spans="1:16">
      <c r="B21" s="23" t="s">
        <v>250</v>
      </c>
      <c r="C21" s="24"/>
      <c r="D21" t="s">
        <v>238</v>
      </c>
    </row>
    <row r="22" spans="1:16">
      <c r="B22" s="23" t="s">
        <v>251</v>
      </c>
      <c r="C22" s="24"/>
      <c r="D22" t="s">
        <v>252</v>
      </c>
    </row>
    <row r="23" spans="1:16">
      <c r="B23" s="25"/>
      <c r="C23" s="26"/>
    </row>
    <row r="24" spans="1:16">
      <c r="B24" s="25"/>
      <c r="C24" s="26"/>
    </row>
    <row r="25" spans="1:16">
      <c r="B25" s="25"/>
      <c r="C25" s="26"/>
    </row>
    <row r="26" spans="1:16">
      <c r="B26" s="25"/>
      <c r="C26" s="26"/>
    </row>
    <row r="27" spans="1:16" ht="16.5" thickBot="1">
      <c r="B27" s="27" t="s">
        <v>253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6" ht="15.75">
      <c r="B28" s="30"/>
      <c r="C28" s="26"/>
    </row>
    <row r="29" spans="1:16">
      <c r="B29" s="25"/>
      <c r="C29" s="26"/>
    </row>
    <row r="30" spans="1:16">
      <c r="A30" s="21"/>
      <c r="B30" s="25"/>
      <c r="C30" s="26"/>
      <c r="D30" s="31" t="s">
        <v>241</v>
      </c>
      <c r="E30" s="31" t="s">
        <v>254</v>
      </c>
      <c r="F30" s="31" t="s">
        <v>255</v>
      </c>
      <c r="G30" s="32" t="s">
        <v>256</v>
      </c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15.75" thickBot="1">
      <c r="A31" s="33"/>
      <c r="B31" s="291" t="s">
        <v>252</v>
      </c>
      <c r="C31" s="292"/>
      <c r="D31" s="34">
        <v>292</v>
      </c>
      <c r="E31" s="35">
        <v>84</v>
      </c>
      <c r="F31" s="36">
        <f>E31/D31</f>
        <v>0.28767123287671231</v>
      </c>
      <c r="G31" s="36">
        <f>1.96*(SQRT(((0.5^2)/E31)*((D31-E31)/(D31-1))))</f>
        <v>9.0400660926736778E-2</v>
      </c>
      <c r="H31" s="33"/>
      <c r="I31" s="33"/>
      <c r="J31" s="33"/>
      <c r="K31" s="33"/>
      <c r="L31" s="33"/>
      <c r="M31" s="33"/>
      <c r="N31" s="33"/>
      <c r="O31" s="33"/>
      <c r="P31" s="33"/>
    </row>
    <row r="32" spans="1:16" ht="15.75" thickBot="1">
      <c r="B32" s="293" t="s">
        <v>257</v>
      </c>
      <c r="C32" s="294"/>
      <c r="D32" s="37">
        <f>SUM(D31:D31)</f>
        <v>292</v>
      </c>
      <c r="E32" s="38">
        <f>SUM(E31:E31)</f>
        <v>84</v>
      </c>
      <c r="F32" s="39">
        <f t="shared" ref="F32" si="0">E32/D32</f>
        <v>0.28767123287671231</v>
      </c>
      <c r="G32" s="40">
        <f t="shared" ref="G32" si="1">1.96*(SQRT(((0.5^2)/E32)*((D32-E32)/(D32-1))))</f>
        <v>9.0400660926736778E-2</v>
      </c>
    </row>
  </sheetData>
  <mergeCells count="5">
    <mergeCell ref="B2:P2"/>
    <mergeCell ref="B7:E7"/>
    <mergeCell ref="B11:M11"/>
    <mergeCell ref="B31:C31"/>
    <mergeCell ref="B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7"/>
  <sheetViews>
    <sheetView showGridLines="0" zoomScale="90" zoomScaleNormal="90" workbookViewId="0"/>
  </sheetViews>
  <sheetFormatPr defaultColWidth="9.140625" defaultRowHeight="15"/>
  <cols>
    <col min="1" max="1" width="4.7109375" style="152" customWidth="1"/>
    <col min="2" max="16384" width="9.140625" style="152"/>
  </cols>
  <sheetData>
    <row r="2" spans="2:16" s="147" customFormat="1" ht="47.25" customHeight="1">
      <c r="B2" s="295" t="s">
        <v>238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2:16" s="147" customFormat="1" ht="18.75" customHeight="1"/>
    <row r="4" spans="2:16" s="147" customFormat="1" ht="18.75" customHeight="1"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2:16" s="147" customFormat="1" ht="33.75" customHeight="1">
      <c r="B5" s="150"/>
      <c r="C5" s="151"/>
      <c r="D5" s="151"/>
      <c r="E5" s="149"/>
      <c r="F5" s="149"/>
      <c r="G5" s="149"/>
      <c r="H5" s="149"/>
      <c r="I5" s="149"/>
      <c r="J5" s="149"/>
      <c r="K5" s="149"/>
    </row>
    <row r="6" spans="2:16" ht="31.5">
      <c r="H6" s="153"/>
    </row>
    <row r="7" spans="2:16" ht="33.75">
      <c r="B7" s="296" t="s">
        <v>322</v>
      </c>
      <c r="C7" s="296"/>
    </row>
    <row r="8" spans="2:16" ht="18" customHeight="1">
      <c r="B8" s="154"/>
      <c r="C8" s="154"/>
    </row>
    <row r="9" spans="2:16" s="158" customFormat="1" ht="15.75" customHeight="1">
      <c r="B9" s="155" t="s">
        <v>424</v>
      </c>
      <c r="C9" s="156"/>
      <c r="D9" s="156"/>
      <c r="E9" s="156"/>
      <c r="F9" s="157"/>
      <c r="I9" s="158" t="s">
        <v>323</v>
      </c>
    </row>
    <row r="10" spans="2:16" ht="15.75" customHeight="1">
      <c r="B10" s="159" t="s">
        <v>425</v>
      </c>
      <c r="C10" s="160"/>
      <c r="D10" s="160"/>
      <c r="E10" s="160"/>
      <c r="F10" s="161"/>
    </row>
    <row r="11" spans="2:16" ht="15.75" customHeight="1">
      <c r="B11" s="248" t="s">
        <v>423</v>
      </c>
      <c r="C11" s="249"/>
      <c r="D11" s="249"/>
      <c r="E11" s="249"/>
      <c r="F11" s="250"/>
    </row>
    <row r="13" spans="2:16" ht="15.75" thickBot="1">
      <c r="B13" s="162" t="s">
        <v>259</v>
      </c>
      <c r="C13" s="162"/>
      <c r="D13" s="162"/>
      <c r="E13" s="162"/>
      <c r="F13" s="162"/>
      <c r="G13" s="162"/>
      <c r="H13" s="162"/>
      <c r="I13" s="162"/>
      <c r="J13" s="162"/>
    </row>
    <row r="14" spans="2:16">
      <c r="C14" s="170" t="s">
        <v>361</v>
      </c>
    </row>
    <row r="15" spans="2:16">
      <c r="C15" s="152" t="s">
        <v>324</v>
      </c>
    </row>
    <row r="16" spans="2:16">
      <c r="C16" s="152" t="s">
        <v>325</v>
      </c>
    </row>
    <row r="18" spans="2:10" ht="15.75" thickBot="1">
      <c r="B18" s="162" t="s">
        <v>261</v>
      </c>
      <c r="C18" s="162"/>
      <c r="D18" s="162"/>
      <c r="E18" s="162"/>
      <c r="F18" s="162"/>
      <c r="G18" s="162"/>
      <c r="H18" s="162"/>
      <c r="I18" s="162"/>
      <c r="J18" s="162"/>
    </row>
    <row r="19" spans="2:10">
      <c r="B19" s="163" t="s">
        <v>326</v>
      </c>
    </row>
    <row r="21" spans="2:10">
      <c r="B21" s="164" t="s">
        <v>327</v>
      </c>
      <c r="C21" s="165"/>
      <c r="D21" s="165"/>
      <c r="E21" s="165"/>
      <c r="F21" s="166"/>
    </row>
    <row r="22" spans="2:10">
      <c r="C22" s="152" t="s">
        <v>328</v>
      </c>
    </row>
    <row r="23" spans="2:10">
      <c r="C23" s="152" t="s">
        <v>329</v>
      </c>
    </row>
    <row r="25" spans="2:10">
      <c r="B25" s="167" t="s">
        <v>330</v>
      </c>
      <c r="C25" s="168"/>
      <c r="D25" s="168"/>
      <c r="E25" s="168"/>
    </row>
    <row r="26" spans="2:10">
      <c r="C26" s="152" t="s">
        <v>331</v>
      </c>
    </row>
    <row r="27" spans="2:10">
      <c r="C27" s="152" t="s">
        <v>332</v>
      </c>
    </row>
    <row r="28" spans="2:10">
      <c r="C28" s="152" t="s">
        <v>333</v>
      </c>
    </row>
    <row r="29" spans="2:10">
      <c r="C29" s="152" t="s">
        <v>334</v>
      </c>
    </row>
    <row r="30" spans="2:10">
      <c r="C30" s="152" t="s">
        <v>335</v>
      </c>
    </row>
    <row r="31" spans="2:10">
      <c r="C31" s="152" t="s">
        <v>336</v>
      </c>
    </row>
    <row r="32" spans="2:10">
      <c r="C32" s="152" t="s">
        <v>337</v>
      </c>
    </row>
    <row r="33" spans="2:10">
      <c r="C33" s="152" t="s">
        <v>338</v>
      </c>
    </row>
    <row r="34" spans="2:10">
      <c r="C34" s="152" t="s">
        <v>339</v>
      </c>
    </row>
    <row r="35" spans="2:10">
      <c r="C35" s="152" t="s">
        <v>340</v>
      </c>
    </row>
    <row r="37" spans="2:10">
      <c r="B37" s="167" t="s">
        <v>341</v>
      </c>
      <c r="C37" s="168"/>
      <c r="D37" s="168"/>
      <c r="E37" s="168"/>
    </row>
    <row r="38" spans="2:10">
      <c r="B38" s="168"/>
      <c r="C38" s="168"/>
      <c r="D38" s="168"/>
      <c r="E38" s="168"/>
    </row>
    <row r="39" spans="2:10">
      <c r="B39" s="167" t="s">
        <v>342</v>
      </c>
      <c r="C39" s="168"/>
      <c r="D39" s="168"/>
      <c r="E39" s="168"/>
      <c r="F39" s="168"/>
    </row>
    <row r="40" spans="2:10">
      <c r="B40" s="167"/>
      <c r="C40" s="168"/>
      <c r="D40" s="168"/>
      <c r="E40" s="168"/>
      <c r="F40" s="168"/>
    </row>
    <row r="41" spans="2:10">
      <c r="B41" s="167" t="s">
        <v>343</v>
      </c>
      <c r="C41" s="168"/>
      <c r="D41" s="168"/>
      <c r="E41" s="168"/>
      <c r="F41" s="168"/>
    </row>
    <row r="42" spans="2:10">
      <c r="C42" s="152" t="s">
        <v>344</v>
      </c>
    </row>
    <row r="43" spans="2:10">
      <c r="C43" s="152" t="s">
        <v>345</v>
      </c>
    </row>
    <row r="44" spans="2:10">
      <c r="C44" s="152" t="s">
        <v>346</v>
      </c>
    </row>
    <row r="45" spans="2:10">
      <c r="C45" s="152" t="s">
        <v>347</v>
      </c>
    </row>
    <row r="47" spans="2:10" ht="15.75" thickBot="1">
      <c r="B47" s="162" t="s">
        <v>348</v>
      </c>
      <c r="C47" s="162"/>
      <c r="D47" s="162"/>
      <c r="E47" s="162"/>
      <c r="F47" s="162"/>
      <c r="G47" s="162"/>
      <c r="H47" s="162"/>
      <c r="I47" s="162"/>
      <c r="J47" s="162"/>
    </row>
    <row r="48" spans="2:10">
      <c r="B48" s="163" t="s">
        <v>349</v>
      </c>
    </row>
    <row r="50" spans="2:10">
      <c r="B50" s="167" t="s">
        <v>350</v>
      </c>
      <c r="C50" s="168"/>
      <c r="D50" s="168"/>
    </row>
    <row r="51" spans="2:10">
      <c r="B51" s="167"/>
      <c r="C51" s="152" t="s">
        <v>351</v>
      </c>
      <c r="D51" s="168"/>
    </row>
    <row r="52" spans="2:10">
      <c r="B52" s="167"/>
      <c r="C52" s="152" t="s">
        <v>352</v>
      </c>
      <c r="D52" s="168"/>
    </row>
    <row r="53" spans="2:10">
      <c r="B53" s="167"/>
      <c r="C53" s="152" t="s">
        <v>353</v>
      </c>
      <c r="D53" s="168"/>
    </row>
    <row r="54" spans="2:10">
      <c r="B54" s="167"/>
      <c r="C54" s="152" t="s">
        <v>354</v>
      </c>
      <c r="D54" s="168"/>
    </row>
    <row r="55" spans="2:10">
      <c r="B55" s="168"/>
      <c r="C55" s="168"/>
      <c r="D55" s="168"/>
    </row>
    <row r="56" spans="2:10">
      <c r="B56" s="167" t="s">
        <v>355</v>
      </c>
      <c r="C56" s="168"/>
      <c r="D56" s="168"/>
    </row>
    <row r="57" spans="2:10">
      <c r="B57" s="169"/>
    </row>
    <row r="58" spans="2:10" ht="15.75" thickBot="1">
      <c r="B58" s="162" t="s">
        <v>271</v>
      </c>
      <c r="C58" s="162"/>
      <c r="D58" s="162"/>
      <c r="E58" s="162"/>
      <c r="F58" s="162"/>
      <c r="G58" s="162"/>
      <c r="H58" s="162"/>
      <c r="I58" s="162"/>
      <c r="J58" s="162"/>
    </row>
    <row r="60" spans="2:10">
      <c r="C60" s="152" t="s">
        <v>356</v>
      </c>
    </row>
    <row r="61" spans="2:10">
      <c r="C61" s="152" t="s">
        <v>357</v>
      </c>
    </row>
    <row r="62" spans="2:10">
      <c r="C62" s="152" t="s">
        <v>358</v>
      </c>
    </row>
    <row r="64" spans="2:10" ht="15.75" thickBot="1">
      <c r="B64" s="162" t="s">
        <v>272</v>
      </c>
      <c r="C64" s="162"/>
      <c r="D64" s="162"/>
      <c r="E64" s="162"/>
      <c r="F64" s="162"/>
      <c r="G64" s="162"/>
      <c r="H64" s="162"/>
      <c r="I64" s="162"/>
      <c r="J64" s="162"/>
    </row>
    <row r="66" spans="3:3">
      <c r="C66" s="152" t="s">
        <v>359</v>
      </c>
    </row>
    <row r="67" spans="3:3">
      <c r="C67" s="152" t="s">
        <v>360</v>
      </c>
    </row>
  </sheetData>
  <mergeCells count="2">
    <mergeCell ref="B2:P2"/>
    <mergeCell ref="B7:C7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67"/>
  <sheetViews>
    <sheetView showGridLines="0" zoomScaleNormal="100" workbookViewId="0">
      <selection activeCell="A3" sqref="A3"/>
    </sheetView>
  </sheetViews>
  <sheetFormatPr defaultRowHeight="15"/>
  <cols>
    <col min="1" max="19" width="9.140625" style="152"/>
    <col min="20" max="20" width="9.140625" style="180"/>
    <col min="21" max="49" width="9.140625" style="251"/>
    <col min="50" max="16384" width="9.140625" style="152"/>
  </cols>
  <sheetData>
    <row r="2" spans="1:45" ht="28.5">
      <c r="A2" s="295" t="s">
        <v>426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</row>
    <row r="3" spans="1:4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45">
      <c r="A4" s="147"/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9"/>
      <c r="O4" s="147"/>
      <c r="P4" s="147"/>
      <c r="Q4" s="147"/>
      <c r="R4" s="147"/>
    </row>
    <row r="5" spans="1:45" ht="28.5">
      <c r="A5" s="150"/>
      <c r="B5" s="151"/>
      <c r="C5" s="151"/>
      <c r="D5" s="149"/>
      <c r="E5" s="149"/>
      <c r="F5" s="149"/>
      <c r="G5" s="149"/>
      <c r="H5" s="149"/>
      <c r="I5" s="149"/>
      <c r="J5" s="149"/>
      <c r="K5" s="147"/>
      <c r="L5" s="147"/>
      <c r="M5" s="147"/>
      <c r="N5" s="147"/>
      <c r="O5" s="147"/>
      <c r="P5" s="147"/>
      <c r="Q5" s="147"/>
      <c r="R5" s="147"/>
      <c r="S5" s="252"/>
      <c r="T5" s="174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</row>
    <row r="6" spans="1:45">
      <c r="S6" s="252"/>
      <c r="T6" s="174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</row>
    <row r="7" spans="1:45" ht="33.75">
      <c r="A7" s="253" t="s">
        <v>427</v>
      </c>
      <c r="B7" s="253"/>
      <c r="S7" s="252"/>
      <c r="T7" s="174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</row>
    <row r="8" spans="1:45" ht="17.100000000000001" customHeight="1">
      <c r="S8" s="252"/>
      <c r="T8" s="174"/>
      <c r="U8" s="252"/>
      <c r="V8" s="252"/>
      <c r="W8" s="298" t="s">
        <v>8</v>
      </c>
      <c r="X8" s="298"/>
      <c r="Y8" s="298"/>
      <c r="Z8" s="298"/>
      <c r="AA8" s="298"/>
      <c r="AB8" s="298"/>
      <c r="AC8" s="298"/>
      <c r="AD8" s="298"/>
      <c r="AE8" s="254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</row>
    <row r="9" spans="1:45" ht="17.100000000000001" customHeight="1">
      <c r="S9" s="252"/>
      <c r="T9" s="174"/>
      <c r="U9" s="252"/>
      <c r="V9" s="252"/>
      <c r="W9" s="252" t="s">
        <v>428</v>
      </c>
      <c r="X9" s="252"/>
      <c r="Y9" s="299" t="s">
        <v>9</v>
      </c>
      <c r="Z9" s="299"/>
      <c r="AA9" s="299"/>
      <c r="AB9" s="299"/>
      <c r="AC9" s="299"/>
      <c r="AD9" s="299"/>
      <c r="AE9" s="254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</row>
    <row r="10" spans="1:45" ht="17.100000000000001" customHeight="1">
      <c r="S10" s="252"/>
      <c r="T10" s="174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4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</row>
    <row r="11" spans="1:45" ht="17.100000000000001" customHeight="1">
      <c r="S11" s="252"/>
      <c r="T11" s="174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4"/>
      <c r="AS11" s="252"/>
    </row>
    <row r="12" spans="1:45" ht="17.100000000000001" customHeight="1">
      <c r="S12" s="252"/>
      <c r="T12" s="174"/>
      <c r="U12" s="252"/>
      <c r="V12" s="300" t="s">
        <v>8</v>
      </c>
      <c r="W12" s="300"/>
      <c r="X12" s="300"/>
      <c r="Y12" s="300"/>
      <c r="Z12" s="300"/>
      <c r="AA12" s="300"/>
      <c r="AB12" s="300"/>
      <c r="AC12" s="300"/>
      <c r="AD12" s="255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4"/>
      <c r="AS12" s="252"/>
    </row>
    <row r="13" spans="1:45" ht="17.100000000000001" customHeight="1">
      <c r="S13" s="252"/>
      <c r="T13" s="174"/>
      <c r="U13" s="252"/>
      <c r="V13" s="252" t="s">
        <v>428</v>
      </c>
      <c r="W13" s="252"/>
      <c r="X13" s="252" t="s">
        <v>9</v>
      </c>
      <c r="Y13" s="252"/>
      <c r="Z13" s="252"/>
      <c r="AA13" s="252"/>
      <c r="AB13" s="252"/>
      <c r="AC13" s="252"/>
      <c r="AD13" s="255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4"/>
      <c r="AS13" s="252"/>
    </row>
    <row r="14" spans="1:45" ht="17.100000000000001" customHeight="1">
      <c r="S14" s="252"/>
      <c r="T14" s="174"/>
      <c r="U14" s="252"/>
      <c r="V14" s="252"/>
      <c r="W14" s="252"/>
      <c r="X14" s="252" t="s">
        <v>10</v>
      </c>
      <c r="Y14" s="252" t="s">
        <v>11</v>
      </c>
      <c r="Z14" s="252" t="s">
        <v>12</v>
      </c>
      <c r="AA14" s="252"/>
      <c r="AB14" s="252"/>
      <c r="AC14" s="252"/>
      <c r="AD14" s="255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6"/>
      <c r="AQ14" s="252"/>
      <c r="AR14" s="254"/>
      <c r="AS14" s="252"/>
    </row>
    <row r="15" spans="1:45" ht="17.100000000000001" customHeight="1">
      <c r="S15" s="252"/>
      <c r="T15" s="174"/>
      <c r="U15" s="252"/>
      <c r="V15" s="252"/>
      <c r="W15" s="252"/>
      <c r="X15" s="252"/>
      <c r="Y15" s="252"/>
      <c r="Z15" s="252"/>
      <c r="AA15" s="252"/>
      <c r="AB15" s="252"/>
      <c r="AC15" s="252"/>
      <c r="AD15" s="255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6"/>
      <c r="AQ15" s="252"/>
      <c r="AR15" s="254"/>
      <c r="AS15" s="252"/>
    </row>
    <row r="16" spans="1:45" ht="17.100000000000001" customHeight="1">
      <c r="S16" s="252"/>
      <c r="T16" s="174"/>
      <c r="U16" s="252"/>
      <c r="V16" s="297" t="s">
        <v>429</v>
      </c>
      <c r="W16" s="257" t="s">
        <v>6</v>
      </c>
      <c r="X16" s="258">
        <v>0.80952380952380953</v>
      </c>
      <c r="Y16" s="258">
        <v>0.16666666666666669</v>
      </c>
      <c r="Z16" s="258">
        <v>2.3809523809523808E-2</v>
      </c>
      <c r="AA16" s="252"/>
      <c r="AB16" s="259"/>
      <c r="AC16" s="252"/>
      <c r="AD16" s="255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</row>
    <row r="17" spans="19:53" ht="17.100000000000001" customHeight="1">
      <c r="S17" s="252"/>
      <c r="T17" s="174"/>
      <c r="U17" s="252"/>
      <c r="V17" s="297"/>
      <c r="W17" s="257"/>
      <c r="X17" s="259"/>
      <c r="Y17" s="258"/>
      <c r="Z17" s="259"/>
      <c r="AA17" s="258"/>
      <c r="AB17" s="259"/>
      <c r="AC17" s="258"/>
      <c r="AD17" s="255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</row>
    <row r="18" spans="19:53" ht="17.100000000000001" customHeight="1">
      <c r="S18" s="252"/>
      <c r="T18" s="174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</row>
    <row r="19" spans="19:53" ht="17.100000000000001" customHeight="1">
      <c r="S19" s="252"/>
      <c r="T19" s="174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 t="s">
        <v>428</v>
      </c>
      <c r="AJ19" s="252"/>
      <c r="AK19" s="252" t="s">
        <v>83</v>
      </c>
      <c r="AL19" s="252"/>
      <c r="AM19" s="252"/>
      <c r="AN19" s="252"/>
      <c r="AO19" s="252"/>
      <c r="AP19" s="252"/>
      <c r="AQ19" s="252"/>
      <c r="AR19" s="252"/>
      <c r="AS19" s="252"/>
    </row>
    <row r="20" spans="19:53" ht="17.100000000000001" customHeight="1">
      <c r="S20" s="252"/>
      <c r="T20" s="174"/>
      <c r="U20" s="252"/>
      <c r="V20" s="252"/>
      <c r="W20" s="252" t="s">
        <v>428</v>
      </c>
      <c r="X20" s="252"/>
      <c r="Y20" s="252" t="s">
        <v>54</v>
      </c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</row>
    <row r="21" spans="19:53" ht="17.100000000000001" customHeight="1">
      <c r="S21" s="252"/>
      <c r="T21" s="174"/>
      <c r="U21" s="252"/>
      <c r="V21" s="252"/>
      <c r="W21" s="252"/>
      <c r="X21" s="252"/>
      <c r="Y21" s="252" t="s">
        <v>55</v>
      </c>
      <c r="Z21" s="252" t="s">
        <v>56</v>
      </c>
      <c r="AA21" s="252" t="s">
        <v>57</v>
      </c>
      <c r="AB21" s="252" t="s">
        <v>58</v>
      </c>
      <c r="AC21" s="252" t="s">
        <v>59</v>
      </c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</row>
    <row r="22" spans="19:53" ht="17.100000000000001" customHeight="1">
      <c r="S22" s="252"/>
      <c r="T22" s="174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7" t="s">
        <v>429</v>
      </c>
      <c r="AJ22" s="257" t="s">
        <v>6</v>
      </c>
      <c r="AK22" s="260">
        <f>SUM(AN30+AP30)</f>
        <v>6.8493150684931503E-2</v>
      </c>
      <c r="AL22" s="258"/>
      <c r="AM22" s="259"/>
      <c r="AN22" s="252"/>
      <c r="AO22" s="252"/>
      <c r="AP22" s="252"/>
      <c r="AQ22" s="252"/>
      <c r="AR22" s="252"/>
      <c r="AS22" s="252"/>
    </row>
    <row r="23" spans="19:53" ht="17.100000000000001" customHeight="1">
      <c r="S23" s="252"/>
      <c r="T23" s="174"/>
      <c r="U23" s="252"/>
      <c r="V23" s="252"/>
      <c r="W23" s="257" t="s">
        <v>429</v>
      </c>
      <c r="X23" s="257" t="s">
        <v>6</v>
      </c>
      <c r="Y23" s="258">
        <v>0.3048780487804878</v>
      </c>
      <c r="Z23" s="258">
        <v>0.51219512195121952</v>
      </c>
      <c r="AA23" s="258">
        <v>0.15853658536585366</v>
      </c>
      <c r="AB23" s="258">
        <v>0</v>
      </c>
      <c r="AC23" s="258">
        <v>2.4390243902439025E-2</v>
      </c>
      <c r="AD23" s="252"/>
      <c r="AE23" s="259"/>
      <c r="AF23" s="252"/>
      <c r="AG23" s="259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</row>
    <row r="24" spans="19:53" ht="17.100000000000001" customHeight="1">
      <c r="S24" s="252"/>
      <c r="T24" s="174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</row>
    <row r="25" spans="19:53" ht="17.100000000000001" customHeight="1">
      <c r="S25" s="252"/>
      <c r="T25" s="174"/>
      <c r="U25" s="252"/>
      <c r="V25" s="252"/>
      <c r="W25" s="252"/>
      <c r="X25" s="252"/>
      <c r="AD25" s="258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</row>
    <row r="26" spans="19:53" ht="17.100000000000001" customHeight="1">
      <c r="S26" s="252"/>
      <c r="T26" s="174"/>
      <c r="U26" s="252"/>
      <c r="V26" s="252"/>
      <c r="W26" s="252"/>
      <c r="X26" s="261"/>
      <c r="Y26" s="262"/>
      <c r="Z26" s="262"/>
      <c r="AA26" s="262" t="s">
        <v>430</v>
      </c>
      <c r="AB26" s="262"/>
      <c r="AC26" s="262"/>
      <c r="AD26" s="261"/>
      <c r="AE26" s="261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</row>
    <row r="27" spans="19:53" ht="17.100000000000001" customHeight="1">
      <c r="S27" s="252"/>
      <c r="T27" s="174"/>
      <c r="U27" s="252"/>
      <c r="V27" s="252"/>
      <c r="W27" s="252"/>
      <c r="X27" s="261"/>
      <c r="Y27" s="262"/>
      <c r="Z27" s="262"/>
      <c r="AA27" s="262"/>
      <c r="AB27" s="262"/>
      <c r="AC27" s="262" t="s">
        <v>51</v>
      </c>
      <c r="AD27" s="262"/>
      <c r="AE27" s="261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5"/>
    </row>
    <row r="28" spans="19:53" ht="17.100000000000001" customHeight="1">
      <c r="S28" s="252"/>
      <c r="T28" s="174"/>
      <c r="U28" s="252"/>
      <c r="V28" s="252"/>
      <c r="W28" s="252"/>
      <c r="X28" s="261"/>
      <c r="Y28" s="262"/>
      <c r="Z28" s="262"/>
      <c r="AA28" s="262"/>
      <c r="AB28" s="262" t="s">
        <v>431</v>
      </c>
      <c r="AC28" s="262" t="s">
        <v>432</v>
      </c>
      <c r="AD28" s="262" t="s">
        <v>23</v>
      </c>
      <c r="AE28" s="261" t="s">
        <v>433</v>
      </c>
      <c r="AF28" s="252"/>
      <c r="AG28" s="252"/>
      <c r="AH28" s="252"/>
      <c r="AI28" s="252"/>
      <c r="AJ28" s="252"/>
      <c r="AK28" s="252"/>
      <c r="AL28" s="252"/>
      <c r="AM28" s="252" t="s">
        <v>90</v>
      </c>
      <c r="AN28" s="252"/>
      <c r="AO28" s="252" t="s">
        <v>91</v>
      </c>
      <c r="AP28" s="252"/>
      <c r="AQ28" s="255"/>
    </row>
    <row r="29" spans="19:53" ht="17.100000000000001" customHeight="1">
      <c r="S29" s="252"/>
      <c r="T29" s="174"/>
      <c r="U29" s="252"/>
      <c r="V29" s="252"/>
      <c r="W29" s="252"/>
      <c r="X29" s="261"/>
      <c r="Y29" s="262"/>
      <c r="Z29" s="262"/>
      <c r="AA29" s="262"/>
      <c r="AB29" s="262" t="s">
        <v>434</v>
      </c>
      <c r="AC29" s="262" t="s">
        <v>434</v>
      </c>
      <c r="AD29" s="262" t="s">
        <v>434</v>
      </c>
      <c r="AE29" s="261" t="s">
        <v>434</v>
      </c>
      <c r="AF29" s="252"/>
      <c r="AG29" s="252"/>
      <c r="AH29" s="252"/>
      <c r="AI29" s="252"/>
      <c r="AJ29" s="252"/>
      <c r="AK29" s="252"/>
      <c r="AL29" s="252"/>
      <c r="AM29" s="252" t="s">
        <v>435</v>
      </c>
      <c r="AN29" s="252" t="s">
        <v>436</v>
      </c>
      <c r="AO29" s="252" t="s">
        <v>435</v>
      </c>
      <c r="AP29" s="252" t="s">
        <v>436</v>
      </c>
      <c r="AQ29" s="255"/>
    </row>
    <row r="30" spans="19:53" ht="17.100000000000001" customHeight="1">
      <c r="S30" s="252"/>
      <c r="T30" s="174"/>
      <c r="U30" s="252"/>
      <c r="V30" s="252"/>
      <c r="W30" s="255"/>
      <c r="X30" s="261" t="s">
        <v>429</v>
      </c>
      <c r="Y30" s="262" t="s">
        <v>6</v>
      </c>
      <c r="Z30" s="262" t="s">
        <v>47</v>
      </c>
      <c r="AA30" s="262" t="s">
        <v>48</v>
      </c>
      <c r="AB30" s="263">
        <v>0</v>
      </c>
      <c r="AC30" s="263">
        <v>0</v>
      </c>
      <c r="AD30" s="263">
        <v>0</v>
      </c>
      <c r="AE30" s="264">
        <v>0.81699999999999995</v>
      </c>
      <c r="AF30" s="258"/>
      <c r="AG30" s="259"/>
      <c r="AH30" s="258"/>
      <c r="AI30" s="259"/>
      <c r="AJ30" s="258"/>
      <c r="AK30" s="259"/>
      <c r="AL30" s="258"/>
      <c r="AM30" s="259">
        <v>5</v>
      </c>
      <c r="AN30" s="258">
        <v>6.8493150684931503E-2</v>
      </c>
      <c r="AO30" s="259">
        <v>0</v>
      </c>
      <c r="AP30" s="258">
        <v>0</v>
      </c>
      <c r="AQ30" s="255"/>
    </row>
    <row r="31" spans="19:53" ht="17.100000000000001" customHeight="1">
      <c r="S31" s="252"/>
      <c r="T31" s="174"/>
      <c r="U31" s="252"/>
      <c r="V31" s="252"/>
      <c r="W31" s="255"/>
      <c r="X31" s="261"/>
      <c r="Y31" s="262"/>
      <c r="Z31" s="262"/>
      <c r="AA31" s="262" t="s">
        <v>49</v>
      </c>
      <c r="AB31" s="263">
        <v>3.6999999999999998E-2</v>
      </c>
      <c r="AC31" s="263">
        <v>0</v>
      </c>
      <c r="AD31" s="263">
        <v>0</v>
      </c>
      <c r="AE31" s="265">
        <v>0</v>
      </c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</row>
    <row r="32" spans="19:53" ht="17.100000000000001" customHeight="1">
      <c r="S32" s="252"/>
      <c r="T32" s="174"/>
      <c r="U32" s="252"/>
      <c r="V32" s="252"/>
      <c r="W32" s="255"/>
      <c r="X32" s="261"/>
      <c r="Y32" s="261"/>
      <c r="Z32" s="261"/>
      <c r="AA32" s="261" t="s">
        <v>50</v>
      </c>
      <c r="AB32" s="265">
        <v>0.14599999999999999</v>
      </c>
      <c r="AC32" s="265">
        <v>0</v>
      </c>
      <c r="AD32" s="265">
        <v>0</v>
      </c>
      <c r="AE32" s="265">
        <v>0</v>
      </c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</row>
    <row r="33" spans="19:45" ht="17.100000000000001" customHeight="1">
      <c r="S33" s="252"/>
      <c r="T33" s="174"/>
      <c r="U33" s="252"/>
      <c r="V33" s="252"/>
      <c r="W33" s="255"/>
      <c r="X33" s="261"/>
      <c r="Y33" s="261" t="s">
        <v>7</v>
      </c>
      <c r="Z33" s="261" t="s">
        <v>47</v>
      </c>
      <c r="AA33" s="261" t="s">
        <v>48</v>
      </c>
      <c r="AB33" s="265">
        <v>0</v>
      </c>
      <c r="AC33" s="265">
        <v>0</v>
      </c>
      <c r="AD33" s="265">
        <v>0</v>
      </c>
      <c r="AE33" s="266">
        <v>0.81699999999999995</v>
      </c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</row>
    <row r="34" spans="19:45" ht="17.100000000000001" customHeight="1">
      <c r="S34" s="252"/>
      <c r="T34" s="174"/>
      <c r="U34" s="252"/>
      <c r="V34" s="252"/>
      <c r="W34" s="255"/>
      <c r="X34" s="261"/>
      <c r="Y34" s="261"/>
      <c r="Z34" s="261"/>
      <c r="AA34" s="261" t="s">
        <v>49</v>
      </c>
      <c r="AB34" s="265">
        <v>3.6999999999999998E-2</v>
      </c>
      <c r="AC34" s="265">
        <v>0</v>
      </c>
      <c r="AD34" s="265">
        <v>0</v>
      </c>
      <c r="AE34" s="266">
        <v>0</v>
      </c>
      <c r="AF34" s="252"/>
      <c r="AG34" s="252"/>
      <c r="AH34" s="252"/>
      <c r="AI34" s="252"/>
    </row>
    <row r="35" spans="19:45" ht="17.100000000000001" customHeight="1">
      <c r="S35" s="252"/>
      <c r="T35" s="174"/>
      <c r="U35" s="252"/>
      <c r="V35" s="252"/>
      <c r="W35" s="255"/>
      <c r="X35" s="261"/>
      <c r="Y35" s="261"/>
      <c r="Z35" s="261"/>
      <c r="AA35" s="261" t="s">
        <v>50</v>
      </c>
      <c r="AB35" s="265">
        <v>0.14599999999999999</v>
      </c>
      <c r="AC35" s="265">
        <v>0</v>
      </c>
      <c r="AD35" s="265">
        <v>0</v>
      </c>
      <c r="AE35" s="266">
        <v>0</v>
      </c>
      <c r="AF35" s="252"/>
      <c r="AG35" s="252"/>
      <c r="AH35" s="252"/>
      <c r="AI35" s="252"/>
    </row>
    <row r="36" spans="19:45" ht="17.100000000000001" customHeight="1">
      <c r="S36" s="252"/>
      <c r="T36" s="174"/>
      <c r="U36" s="252"/>
      <c r="V36" s="252"/>
      <c r="W36" s="252"/>
      <c r="X36" s="261"/>
      <c r="Y36" s="261"/>
      <c r="Z36" s="261"/>
      <c r="AA36" s="261"/>
      <c r="AB36" s="261"/>
      <c r="AC36" s="261"/>
      <c r="AD36" s="261"/>
      <c r="AE36" s="254"/>
      <c r="AF36" s="252"/>
      <c r="AG36" s="252"/>
      <c r="AH36" s="252"/>
      <c r="AI36" s="252"/>
    </row>
    <row r="37" spans="19:45" ht="17.100000000000001" customHeight="1">
      <c r="S37" s="252"/>
      <c r="T37" s="174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4"/>
      <c r="AF37" s="252"/>
      <c r="AG37" s="252"/>
      <c r="AH37" s="252"/>
      <c r="AI37" s="252"/>
    </row>
    <row r="38" spans="19:45" ht="17.100000000000001" customHeight="1">
      <c r="S38" s="252"/>
      <c r="T38" s="174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4"/>
      <c r="AF38" s="252"/>
      <c r="AG38" s="252"/>
      <c r="AH38" s="252"/>
      <c r="AI38" s="252"/>
    </row>
    <row r="39" spans="19:45" ht="17.100000000000001" customHeight="1">
      <c r="S39" s="252"/>
      <c r="T39" s="174"/>
      <c r="U39" s="252"/>
      <c r="V39" s="252"/>
      <c r="W39" s="252"/>
      <c r="X39" s="252" t="s">
        <v>428</v>
      </c>
      <c r="Y39" s="252"/>
      <c r="Z39" s="252" t="s">
        <v>437</v>
      </c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4"/>
      <c r="AP39" s="252"/>
      <c r="AQ39" s="252"/>
      <c r="AR39" s="252"/>
      <c r="AS39" s="252"/>
    </row>
    <row r="40" spans="19:45" ht="17.100000000000001" customHeight="1">
      <c r="S40" s="252"/>
      <c r="T40" s="174"/>
      <c r="U40" s="252"/>
      <c r="V40" s="252"/>
      <c r="W40" s="252"/>
      <c r="X40" s="252"/>
      <c r="Y40" s="252"/>
      <c r="Z40" s="252" t="s">
        <v>438</v>
      </c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</row>
    <row r="41" spans="19:45" ht="17.100000000000001" customHeight="1">
      <c r="S41" s="252"/>
      <c r="T41" s="174"/>
      <c r="U41" s="252"/>
      <c r="V41" s="252"/>
      <c r="W41" s="252"/>
      <c r="X41" s="252" t="s">
        <v>429</v>
      </c>
      <c r="Y41" s="252" t="s">
        <v>6</v>
      </c>
      <c r="Z41" s="252">
        <v>5.1538461538461515</v>
      </c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</row>
    <row r="42" spans="19:45" ht="17.100000000000001" customHeight="1">
      <c r="S42" s="252"/>
      <c r="T42" s="174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</row>
    <row r="43" spans="19:45" ht="17.100000000000001" customHeight="1">
      <c r="S43" s="252"/>
      <c r="T43" s="174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</row>
    <row r="44" spans="19:45" ht="17.100000000000001" customHeight="1">
      <c r="S44" s="252"/>
      <c r="T44" s="174"/>
      <c r="U44" s="252"/>
      <c r="V44" s="252"/>
      <c r="W44" s="252"/>
      <c r="X44" s="300" t="s">
        <v>439</v>
      </c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255"/>
      <c r="AM44" s="252"/>
      <c r="AN44" s="252"/>
      <c r="AO44" s="252"/>
      <c r="AP44" s="252"/>
      <c r="AQ44" s="252"/>
      <c r="AR44" s="252"/>
      <c r="AS44" s="252"/>
    </row>
    <row r="45" spans="19:45" ht="17.100000000000001" customHeight="1">
      <c r="S45" s="252"/>
      <c r="T45" s="174"/>
      <c r="U45" s="252"/>
      <c r="V45" s="252"/>
      <c r="W45" s="252"/>
      <c r="X45" s="252" t="s">
        <v>428</v>
      </c>
      <c r="Y45" s="252"/>
      <c r="Z45" s="252" t="s">
        <v>293</v>
      </c>
      <c r="AA45" s="252" t="s">
        <v>294</v>
      </c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5"/>
      <c r="AM45" s="252"/>
      <c r="AN45" s="252"/>
      <c r="AO45" s="252"/>
      <c r="AP45" s="252"/>
      <c r="AQ45" s="252"/>
      <c r="AR45" s="252"/>
      <c r="AS45" s="252"/>
    </row>
    <row r="46" spans="19:45" ht="17.100000000000001" customHeight="1">
      <c r="S46" s="252"/>
      <c r="T46" s="174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5"/>
      <c r="AM46" s="252"/>
      <c r="AN46" s="252"/>
      <c r="AO46" s="252"/>
      <c r="AP46" s="252"/>
      <c r="AQ46" s="252"/>
      <c r="AR46" s="252"/>
      <c r="AS46" s="252"/>
    </row>
    <row r="47" spans="19:45" ht="17.100000000000001" customHeight="1">
      <c r="S47" s="252"/>
      <c r="T47" s="174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 t="s">
        <v>436</v>
      </c>
      <c r="AJ47" s="252"/>
      <c r="AK47" s="252"/>
      <c r="AL47" s="255"/>
      <c r="AM47" s="252"/>
      <c r="AN47" s="252"/>
      <c r="AO47" s="252"/>
      <c r="AP47" s="252"/>
      <c r="AQ47" s="252"/>
      <c r="AR47" s="252"/>
      <c r="AS47" s="252"/>
    </row>
    <row r="48" spans="19:45" ht="17.100000000000001" customHeight="1">
      <c r="S48" s="252"/>
      <c r="T48" s="174"/>
      <c r="U48" s="252"/>
      <c r="V48" s="252"/>
      <c r="W48" s="252"/>
      <c r="X48" s="297" t="s">
        <v>429</v>
      </c>
      <c r="Y48" s="257" t="s">
        <v>6</v>
      </c>
      <c r="Z48" s="258">
        <v>0.69512195121951226</v>
      </c>
      <c r="AA48" s="258">
        <v>0.79761904761904756</v>
      </c>
      <c r="AB48" s="259"/>
      <c r="AC48" s="252"/>
      <c r="AD48" s="259"/>
      <c r="AE48" s="258"/>
      <c r="AF48" s="259"/>
      <c r="AG48" s="258"/>
      <c r="AH48" s="259"/>
      <c r="AI48" s="252"/>
      <c r="AJ48" s="259"/>
      <c r="AK48" s="258"/>
      <c r="AL48" s="255"/>
      <c r="AM48" s="252"/>
      <c r="AN48" s="252"/>
      <c r="AO48" s="252"/>
      <c r="AP48" s="252"/>
      <c r="AQ48" s="252"/>
      <c r="AR48" s="252"/>
      <c r="AS48" s="252"/>
    </row>
    <row r="49" spans="19:45" ht="17.100000000000001" customHeight="1">
      <c r="S49" s="252"/>
      <c r="T49" s="174"/>
      <c r="U49" s="252"/>
      <c r="V49" s="252"/>
      <c r="W49" s="252"/>
      <c r="X49" s="297"/>
      <c r="Y49" s="257"/>
      <c r="Z49" s="258"/>
      <c r="AA49" s="258"/>
      <c r="AB49" s="259"/>
      <c r="AC49" s="252"/>
      <c r="AD49" s="259"/>
      <c r="AE49" s="258"/>
      <c r="AF49" s="259"/>
      <c r="AG49" s="258"/>
      <c r="AH49" s="259"/>
      <c r="AI49" s="252"/>
      <c r="AJ49" s="259"/>
      <c r="AK49" s="258"/>
      <c r="AL49" s="255"/>
      <c r="AM49" s="252"/>
      <c r="AN49" s="252"/>
      <c r="AO49" s="252"/>
      <c r="AP49" s="252"/>
      <c r="AQ49" s="252"/>
      <c r="AR49" s="252"/>
      <c r="AS49" s="252"/>
    </row>
    <row r="50" spans="19:45" ht="17.100000000000001" customHeight="1">
      <c r="S50" s="252"/>
      <c r="T50" s="174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4"/>
      <c r="AQ50" s="252"/>
      <c r="AR50" s="252"/>
      <c r="AS50" s="252"/>
    </row>
    <row r="51" spans="19:45" ht="17.100000000000001" customHeight="1">
      <c r="S51" s="252"/>
      <c r="T51" s="174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4"/>
      <c r="AQ51" s="252"/>
      <c r="AR51" s="252"/>
      <c r="AS51" s="252"/>
    </row>
    <row r="52" spans="19:45" ht="17.100000000000001" customHeight="1">
      <c r="S52" s="252"/>
      <c r="T52" s="174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 t="s">
        <v>436</v>
      </c>
      <c r="AP52" s="254"/>
      <c r="AQ52" s="252"/>
      <c r="AR52" s="252"/>
      <c r="AS52" s="252"/>
    </row>
    <row r="53" spans="19:45" ht="17.100000000000001" customHeight="1">
      <c r="S53" s="252"/>
      <c r="T53" s="174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67">
        <v>0</v>
      </c>
      <c r="AP53" s="254"/>
      <c r="AQ53" s="252"/>
      <c r="AR53" s="252"/>
      <c r="AS53" s="252"/>
    </row>
    <row r="54" spans="19:45" ht="17.100000000000001" customHeight="1">
      <c r="S54" s="252"/>
      <c r="T54" s="174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67">
        <v>0</v>
      </c>
      <c r="AP54" s="254"/>
      <c r="AQ54" s="252"/>
      <c r="AR54" s="252"/>
      <c r="AS54" s="252"/>
    </row>
    <row r="55" spans="19:45" ht="17.100000000000001" customHeight="1">
      <c r="S55" s="252"/>
      <c r="T55" s="174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</row>
    <row r="56" spans="19:45" ht="17.100000000000001" customHeight="1"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</row>
    <row r="57" spans="19:45" ht="17.100000000000001" customHeight="1"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</row>
    <row r="58" spans="19:45" ht="17.100000000000001" customHeight="1"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</row>
    <row r="59" spans="19:45" ht="17.100000000000001" customHeight="1"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</row>
    <row r="60" spans="19:45" ht="17.100000000000001" customHeight="1"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</row>
    <row r="61" spans="19:45" ht="17.100000000000001" customHeight="1"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</row>
    <row r="62" spans="19:45" ht="17.100000000000001" customHeight="1"/>
    <row r="63" spans="19:45" ht="17.100000000000001" customHeight="1"/>
    <row r="64" spans="19:45" ht="17.100000000000001" customHeight="1"/>
    <row r="65" ht="17.100000000000001" customHeight="1"/>
    <row r="66" ht="17.100000000000001" customHeight="1"/>
    <row r="67" ht="17.100000000000001" customHeight="1"/>
  </sheetData>
  <mergeCells count="7">
    <mergeCell ref="X48:X49"/>
    <mergeCell ref="A2:R2"/>
    <mergeCell ref="W8:AD8"/>
    <mergeCell ref="Y9:AD9"/>
    <mergeCell ref="V12:AC12"/>
    <mergeCell ref="V16:V17"/>
    <mergeCell ref="X44:AK4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45"/>
  <sheetViews>
    <sheetView showGridLines="0" zoomScaleNormal="100" workbookViewId="0">
      <selection activeCell="A2" sqref="A2:O2"/>
    </sheetView>
  </sheetViews>
  <sheetFormatPr defaultRowHeight="15"/>
  <cols>
    <col min="1" max="1" width="15.5703125" customWidth="1"/>
    <col min="2" max="2" width="9.7109375" customWidth="1"/>
    <col min="3" max="3" width="7" customWidth="1"/>
    <col min="4" max="6" width="9.7109375" customWidth="1"/>
    <col min="7" max="7" width="7" customWidth="1"/>
    <col min="8" max="8" width="9.7109375" customWidth="1"/>
    <col min="9" max="9" width="6.5703125" customWidth="1"/>
    <col min="10" max="12" width="9.7109375" customWidth="1"/>
    <col min="13" max="13" width="6" customWidth="1"/>
    <col min="14" max="14" width="9.7109375" customWidth="1"/>
    <col min="15" max="15" width="6.5703125" customWidth="1"/>
    <col min="16" max="17" width="9.7109375" customWidth="1"/>
    <col min="18" max="18" width="9.7109375" bestFit="1" customWidth="1"/>
    <col min="19" max="19" width="6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6" bestFit="1" customWidth="1"/>
    <col min="30" max="30" width="9.7109375" bestFit="1" customWidth="1"/>
    <col min="31" max="31" width="6" bestFit="1" customWidth="1"/>
    <col min="32" max="32" width="9.7109375" bestFit="1" customWidth="1"/>
    <col min="33" max="33" width="7" bestFit="1" customWidth="1"/>
    <col min="34" max="34" width="9.7109375" bestFit="1" customWidth="1"/>
    <col min="35" max="35" width="7" bestFit="1" customWidth="1"/>
    <col min="36" max="36" width="9.7109375" bestFit="1" customWidth="1"/>
    <col min="37" max="37" width="5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5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5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2" spans="1:15" ht="28.5">
      <c r="A2" s="288" t="s">
        <v>238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</row>
    <row r="4" spans="1:15" ht="29.25" thickBot="1">
      <c r="A4" s="41" t="s">
        <v>260</v>
      </c>
      <c r="B4" s="41"/>
      <c r="C4" s="41"/>
      <c r="D4" s="41"/>
      <c r="E4" s="41"/>
      <c r="F4" s="41"/>
      <c r="G4" s="41"/>
    </row>
    <row r="5" spans="1:15" ht="28.5">
      <c r="A5" s="19"/>
    </row>
    <row r="6" spans="1:15" ht="32.25" thickBot="1">
      <c r="A6" s="42" t="s">
        <v>259</v>
      </c>
      <c r="B6" s="42"/>
      <c r="C6" s="42"/>
      <c r="D6" s="42"/>
      <c r="E6" s="42"/>
      <c r="F6" s="268"/>
    </row>
    <row r="7" spans="1:15" ht="12.75" customHeight="1"/>
    <row r="8" spans="1:15" ht="18" customHeight="1" thickBot="1">
      <c r="A8" s="301" t="s">
        <v>0</v>
      </c>
      <c r="B8" s="301"/>
      <c r="C8" s="301"/>
      <c r="D8" s="301"/>
      <c r="E8" s="301"/>
    </row>
    <row r="9" spans="1:15" ht="15" customHeight="1" thickTop="1">
      <c r="A9" s="306"/>
      <c r="B9" s="302" t="s">
        <v>1</v>
      </c>
      <c r="C9" s="303"/>
      <c r="D9" s="303"/>
      <c r="E9" s="304"/>
      <c r="F9" s="330" t="s">
        <v>241</v>
      </c>
      <c r="G9" s="331"/>
    </row>
    <row r="10" spans="1:15" ht="15" customHeight="1">
      <c r="A10" s="340"/>
      <c r="B10" s="342" t="s">
        <v>2</v>
      </c>
      <c r="C10" s="343"/>
      <c r="D10" s="344" t="s">
        <v>3</v>
      </c>
      <c r="E10" s="345"/>
      <c r="F10" s="332"/>
      <c r="G10" s="333"/>
    </row>
    <row r="11" spans="1:15" ht="15" customHeight="1" thickBot="1">
      <c r="A11" s="341"/>
      <c r="B11" s="43" t="s">
        <v>4</v>
      </c>
      <c r="C11" s="44" t="s">
        <v>5</v>
      </c>
      <c r="D11" s="44" t="s">
        <v>4</v>
      </c>
      <c r="E11" s="45" t="s">
        <v>5</v>
      </c>
      <c r="F11" s="43" t="s">
        <v>4</v>
      </c>
      <c r="G11" s="51" t="s">
        <v>5</v>
      </c>
    </row>
    <row r="12" spans="1:15" ht="15" customHeight="1" thickTop="1">
      <c r="A12" s="2" t="s">
        <v>6</v>
      </c>
      <c r="B12" s="4">
        <v>42</v>
      </c>
      <c r="C12" s="5">
        <v>0.5</v>
      </c>
      <c r="D12" s="6">
        <v>42</v>
      </c>
      <c r="E12" s="7">
        <v>0.5</v>
      </c>
      <c r="F12" s="52">
        <v>292</v>
      </c>
      <c r="G12" s="53">
        <f>SUM(B12,D12)/F12</f>
        <v>0.28767123287671231</v>
      </c>
      <c r="H12" s="62">
        <v>84</v>
      </c>
    </row>
    <row r="13" spans="1:15" ht="15" customHeight="1" thickBot="1">
      <c r="A13" s="3" t="s">
        <v>7</v>
      </c>
      <c r="B13" s="8">
        <v>42</v>
      </c>
      <c r="C13" s="9">
        <v>0.5</v>
      </c>
      <c r="D13" s="10">
        <v>42</v>
      </c>
      <c r="E13" s="11">
        <v>0.5</v>
      </c>
      <c r="F13" s="54">
        <v>292</v>
      </c>
      <c r="G13" s="55">
        <f>SUM(B13,D13)/F13</f>
        <v>0.28767123287671231</v>
      </c>
    </row>
    <row r="14" spans="1:15" ht="15.75" thickTop="1"/>
    <row r="16" spans="1:15" ht="18">
      <c r="A16" s="1"/>
    </row>
    <row r="18" spans="1:11" ht="18" customHeight="1">
      <c r="A18" s="305" t="s">
        <v>8</v>
      </c>
      <c r="B18" s="305"/>
      <c r="C18" s="305"/>
      <c r="D18" s="305"/>
      <c r="E18" s="305"/>
      <c r="F18" s="305"/>
      <c r="G18" s="305"/>
    </row>
    <row r="19" spans="1:11" ht="15" customHeight="1">
      <c r="A19" s="306"/>
      <c r="B19" s="309" t="s">
        <v>9</v>
      </c>
      <c r="C19" s="310"/>
      <c r="D19" s="310"/>
      <c r="E19" s="310"/>
      <c r="F19" s="310"/>
      <c r="G19" s="311"/>
    </row>
    <row r="20" spans="1:11" ht="37.5" customHeight="1">
      <c r="A20" s="307"/>
      <c r="B20" s="312" t="s">
        <v>10</v>
      </c>
      <c r="C20" s="313"/>
      <c r="D20" s="313" t="s">
        <v>11</v>
      </c>
      <c r="E20" s="313"/>
      <c r="F20" s="313" t="s">
        <v>12</v>
      </c>
      <c r="G20" s="314"/>
    </row>
    <row r="21" spans="1:11" ht="15" customHeight="1">
      <c r="A21" s="308"/>
      <c r="B21" s="43" t="s">
        <v>4</v>
      </c>
      <c r="C21" s="44" t="s">
        <v>5</v>
      </c>
      <c r="D21" s="44" t="s">
        <v>4</v>
      </c>
      <c r="E21" s="44" t="s">
        <v>5</v>
      </c>
      <c r="F21" s="44" t="s">
        <v>4</v>
      </c>
      <c r="G21" s="45" t="s">
        <v>5</v>
      </c>
    </row>
    <row r="22" spans="1:11" ht="15" customHeight="1">
      <c r="A22" s="2" t="s">
        <v>6</v>
      </c>
      <c r="B22" s="4">
        <v>68</v>
      </c>
      <c r="C22" s="5">
        <v>0.80952380952380953</v>
      </c>
      <c r="D22" s="6">
        <v>14</v>
      </c>
      <c r="E22" s="5">
        <v>0.16666666666666669</v>
      </c>
      <c r="F22" s="6">
        <v>2</v>
      </c>
      <c r="G22" s="7">
        <v>2.3809523809523808E-2</v>
      </c>
    </row>
    <row r="23" spans="1:11" ht="15" customHeight="1">
      <c r="A23" s="3" t="s">
        <v>7</v>
      </c>
      <c r="B23" s="8">
        <v>68</v>
      </c>
      <c r="C23" s="9">
        <v>0.80952380952380953</v>
      </c>
      <c r="D23" s="10">
        <v>14</v>
      </c>
      <c r="E23" s="9">
        <v>0.16666666666666669</v>
      </c>
      <c r="F23" s="10">
        <v>2</v>
      </c>
      <c r="G23" s="11">
        <v>2.3809523809523808E-2</v>
      </c>
    </row>
    <row r="26" spans="1:11" ht="18">
      <c r="A26" s="1"/>
    </row>
    <row r="28" spans="1:11" ht="18" customHeight="1">
      <c r="A28" s="305" t="s">
        <v>13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</row>
    <row r="29" spans="1:11" ht="15" customHeight="1">
      <c r="A29" s="306"/>
      <c r="B29" s="309" t="s">
        <v>14</v>
      </c>
      <c r="C29" s="310"/>
      <c r="D29" s="310"/>
      <c r="E29" s="310"/>
      <c r="F29" s="310"/>
      <c r="G29" s="310"/>
      <c r="H29" s="310"/>
      <c r="I29" s="310"/>
      <c r="J29" s="310"/>
      <c r="K29" s="311"/>
    </row>
    <row r="30" spans="1:11" ht="51" customHeight="1">
      <c r="A30" s="307"/>
      <c r="B30" s="312" t="s">
        <v>15</v>
      </c>
      <c r="C30" s="313"/>
      <c r="D30" s="313" t="s">
        <v>16</v>
      </c>
      <c r="E30" s="313"/>
      <c r="F30" s="313" t="s">
        <v>17</v>
      </c>
      <c r="G30" s="313"/>
      <c r="H30" s="313" t="s">
        <v>18</v>
      </c>
      <c r="I30" s="313"/>
      <c r="J30" s="313" t="s">
        <v>19</v>
      </c>
      <c r="K30" s="314"/>
    </row>
    <row r="31" spans="1:11" ht="15" customHeight="1">
      <c r="A31" s="308"/>
      <c r="B31" s="43" t="s">
        <v>4</v>
      </c>
      <c r="C31" s="44" t="s">
        <v>5</v>
      </c>
      <c r="D31" s="44" t="s">
        <v>4</v>
      </c>
      <c r="E31" s="44" t="s">
        <v>5</v>
      </c>
      <c r="F31" s="44" t="s">
        <v>4</v>
      </c>
      <c r="G31" s="44" t="s">
        <v>5</v>
      </c>
      <c r="H31" s="44" t="s">
        <v>4</v>
      </c>
      <c r="I31" s="44" t="s">
        <v>5</v>
      </c>
      <c r="J31" s="44" t="s">
        <v>4</v>
      </c>
      <c r="K31" s="45" t="s">
        <v>5</v>
      </c>
    </row>
    <row r="32" spans="1:11" ht="15" customHeight="1">
      <c r="A32" s="2" t="s">
        <v>6</v>
      </c>
      <c r="B32" s="4">
        <v>7</v>
      </c>
      <c r="C32" s="5">
        <v>8.5365853658536592E-2</v>
      </c>
      <c r="D32" s="6">
        <v>65</v>
      </c>
      <c r="E32" s="5">
        <v>0.79268292682926822</v>
      </c>
      <c r="F32" s="6">
        <v>2</v>
      </c>
      <c r="G32" s="5">
        <v>2.4390243902439025E-2</v>
      </c>
      <c r="H32" s="6">
        <v>8</v>
      </c>
      <c r="I32" s="5">
        <v>9.7560975609756101E-2</v>
      </c>
      <c r="J32" s="6">
        <v>0</v>
      </c>
      <c r="K32" s="7">
        <v>0</v>
      </c>
    </row>
    <row r="33" spans="1:17" ht="15" customHeight="1">
      <c r="A33" s="3" t="s">
        <v>7</v>
      </c>
      <c r="B33" s="8">
        <v>7</v>
      </c>
      <c r="C33" s="9">
        <v>8.5365853658536592E-2</v>
      </c>
      <c r="D33" s="10">
        <v>65</v>
      </c>
      <c r="E33" s="9">
        <v>0.79268292682926822</v>
      </c>
      <c r="F33" s="10">
        <v>2</v>
      </c>
      <c r="G33" s="9">
        <v>2.4390243902439025E-2</v>
      </c>
      <c r="H33" s="10">
        <v>8</v>
      </c>
      <c r="I33" s="9">
        <v>9.7560975609756101E-2</v>
      </c>
      <c r="J33" s="10">
        <v>0</v>
      </c>
      <c r="K33" s="11">
        <v>0</v>
      </c>
    </row>
    <row r="36" spans="1:17" ht="32.25" thickBot="1">
      <c r="A36" s="42" t="s">
        <v>261</v>
      </c>
      <c r="B36" s="42"/>
    </row>
    <row r="37" spans="1:17" ht="15" customHeight="1">
      <c r="A37" s="384" t="s">
        <v>469</v>
      </c>
      <c r="B37" s="268"/>
    </row>
    <row r="38" spans="1:17" ht="21">
      <c r="A38" s="46" t="s">
        <v>262</v>
      </c>
    </row>
    <row r="40" spans="1:17" ht="18" customHeight="1" thickBot="1">
      <c r="A40" s="305" t="s">
        <v>20</v>
      </c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</row>
    <row r="41" spans="1:17" ht="15" customHeight="1">
      <c r="A41" s="306"/>
      <c r="B41" s="309" t="s">
        <v>21</v>
      </c>
      <c r="C41" s="310"/>
      <c r="D41" s="310"/>
      <c r="E41" s="310"/>
      <c r="F41" s="310" t="s">
        <v>22</v>
      </c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1"/>
    </row>
    <row r="42" spans="1:17" ht="27.95" customHeight="1">
      <c r="A42" s="307"/>
      <c r="B42" s="312" t="s">
        <v>23</v>
      </c>
      <c r="C42" s="313"/>
      <c r="D42" s="313" t="s">
        <v>24</v>
      </c>
      <c r="E42" s="313"/>
      <c r="F42" s="313" t="s">
        <v>25</v>
      </c>
      <c r="G42" s="313"/>
      <c r="H42" s="313" t="s">
        <v>26</v>
      </c>
      <c r="I42" s="313"/>
      <c r="J42" s="313" t="s">
        <v>27</v>
      </c>
      <c r="K42" s="313"/>
      <c r="L42" s="313" t="s">
        <v>28</v>
      </c>
      <c r="M42" s="313"/>
      <c r="N42" s="313" t="s">
        <v>29</v>
      </c>
      <c r="O42" s="313"/>
      <c r="P42" s="313" t="s">
        <v>30</v>
      </c>
      <c r="Q42" s="314"/>
    </row>
    <row r="43" spans="1:17" ht="15" customHeight="1">
      <c r="A43" s="308"/>
      <c r="B43" s="43" t="s">
        <v>4</v>
      </c>
      <c r="C43" s="44" t="s">
        <v>5</v>
      </c>
      <c r="D43" s="44" t="s">
        <v>4</v>
      </c>
      <c r="E43" s="44" t="s">
        <v>5</v>
      </c>
      <c r="F43" s="44" t="s">
        <v>4</v>
      </c>
      <c r="G43" s="44" t="s">
        <v>5</v>
      </c>
      <c r="H43" s="44" t="s">
        <v>4</v>
      </c>
      <c r="I43" s="44" t="s">
        <v>5</v>
      </c>
      <c r="J43" s="44" t="s">
        <v>4</v>
      </c>
      <c r="K43" s="44" t="s">
        <v>5</v>
      </c>
      <c r="L43" s="44" t="s">
        <v>4</v>
      </c>
      <c r="M43" s="44" t="s">
        <v>5</v>
      </c>
      <c r="N43" s="44" t="s">
        <v>4</v>
      </c>
      <c r="O43" s="44" t="s">
        <v>5</v>
      </c>
      <c r="P43" s="44" t="s">
        <v>4</v>
      </c>
      <c r="Q43" s="45" t="s">
        <v>5</v>
      </c>
    </row>
    <row r="44" spans="1:17" ht="15" customHeight="1">
      <c r="A44" s="2" t="s">
        <v>6</v>
      </c>
      <c r="B44" s="4">
        <v>55</v>
      </c>
      <c r="C44" s="5">
        <v>0.67073170731707321</v>
      </c>
      <c r="D44" s="6">
        <v>27</v>
      </c>
      <c r="E44" s="5">
        <v>0.32926829268292684</v>
      </c>
      <c r="F44" s="6">
        <v>45</v>
      </c>
      <c r="G44" s="5">
        <v>0.54878048780487798</v>
      </c>
      <c r="H44" s="6">
        <v>8</v>
      </c>
      <c r="I44" s="5">
        <v>9.7560975609756101E-2</v>
      </c>
      <c r="J44" s="6">
        <v>7</v>
      </c>
      <c r="K44" s="5">
        <v>8.5365853658536592E-2</v>
      </c>
      <c r="L44" s="6">
        <v>10</v>
      </c>
      <c r="M44" s="5">
        <v>0.12195121951219512</v>
      </c>
      <c r="N44" s="6">
        <v>2</v>
      </c>
      <c r="O44" s="5">
        <v>2.4390243902439025E-2</v>
      </c>
      <c r="P44" s="6">
        <v>10</v>
      </c>
      <c r="Q44" s="7">
        <v>0.12195121951219512</v>
      </c>
    </row>
    <row r="45" spans="1:17" ht="15" customHeight="1">
      <c r="A45" s="3" t="s">
        <v>7</v>
      </c>
      <c r="B45" s="8">
        <v>55</v>
      </c>
      <c r="C45" s="9">
        <v>0.67073170731707321</v>
      </c>
      <c r="D45" s="10">
        <v>27</v>
      </c>
      <c r="E45" s="9">
        <v>0.32926829268292684</v>
      </c>
      <c r="F45" s="10">
        <v>45</v>
      </c>
      <c r="G45" s="9">
        <v>0.54878048780487798</v>
      </c>
      <c r="H45" s="10">
        <v>8</v>
      </c>
      <c r="I45" s="9">
        <v>9.7560975609756101E-2</v>
      </c>
      <c r="J45" s="10">
        <v>7</v>
      </c>
      <c r="K45" s="9">
        <v>8.5365853658536592E-2</v>
      </c>
      <c r="L45" s="10">
        <v>10</v>
      </c>
      <c r="M45" s="9">
        <v>0.12195121951219512</v>
      </c>
      <c r="N45" s="10">
        <v>2</v>
      </c>
      <c r="O45" s="9">
        <v>2.4390243902439025E-2</v>
      </c>
      <c r="P45" s="10">
        <v>10</v>
      </c>
      <c r="Q45" s="11">
        <v>0.12195121951219512</v>
      </c>
    </row>
    <row r="48" spans="1:17" ht="18">
      <c r="A48" s="1"/>
    </row>
    <row r="50" spans="1:29" ht="18" customHeight="1">
      <c r="A50" s="305" t="s">
        <v>480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</row>
    <row r="51" spans="1:29" ht="15" customHeight="1">
      <c r="A51" s="306"/>
      <c r="B51" s="309" t="s">
        <v>32</v>
      </c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1"/>
    </row>
    <row r="52" spans="1:29" ht="66" customHeight="1">
      <c r="A52" s="307"/>
      <c r="B52" s="312" t="s">
        <v>33</v>
      </c>
      <c r="C52" s="313"/>
      <c r="D52" s="313" t="s">
        <v>34</v>
      </c>
      <c r="E52" s="313"/>
      <c r="F52" s="313" t="s">
        <v>35</v>
      </c>
      <c r="G52" s="313"/>
      <c r="H52" s="313" t="s">
        <v>36</v>
      </c>
      <c r="I52" s="313"/>
      <c r="J52" s="313" t="s">
        <v>37</v>
      </c>
      <c r="K52" s="313"/>
      <c r="L52" s="313" t="s">
        <v>38</v>
      </c>
      <c r="M52" s="313"/>
      <c r="N52" s="313" t="s">
        <v>39</v>
      </c>
      <c r="O52" s="313"/>
      <c r="P52" s="313" t="s">
        <v>40</v>
      </c>
      <c r="Q52" s="313"/>
      <c r="R52" s="313" t="s">
        <v>41</v>
      </c>
      <c r="S52" s="313"/>
      <c r="T52" s="313" t="s">
        <v>42</v>
      </c>
      <c r="U52" s="313"/>
      <c r="V52" s="313" t="s">
        <v>43</v>
      </c>
      <c r="W52" s="313"/>
      <c r="X52" s="313" t="s">
        <v>44</v>
      </c>
      <c r="Y52" s="314"/>
    </row>
    <row r="53" spans="1:29" ht="15" customHeight="1">
      <c r="A53" s="308"/>
      <c r="B53" s="43" t="s">
        <v>4</v>
      </c>
      <c r="C53" s="44" t="s">
        <v>5</v>
      </c>
      <c r="D53" s="44" t="s">
        <v>4</v>
      </c>
      <c r="E53" s="44" t="s">
        <v>5</v>
      </c>
      <c r="F53" s="44" t="s">
        <v>4</v>
      </c>
      <c r="G53" s="44" t="s">
        <v>5</v>
      </c>
      <c r="H53" s="44" t="s">
        <v>4</v>
      </c>
      <c r="I53" s="44" t="s">
        <v>5</v>
      </c>
      <c r="J53" s="44" t="s">
        <v>4</v>
      </c>
      <c r="K53" s="44" t="s">
        <v>5</v>
      </c>
      <c r="L53" s="44" t="s">
        <v>4</v>
      </c>
      <c r="M53" s="44" t="s">
        <v>5</v>
      </c>
      <c r="N53" s="44" t="s">
        <v>4</v>
      </c>
      <c r="O53" s="44" t="s">
        <v>5</v>
      </c>
      <c r="P53" s="44" t="s">
        <v>4</v>
      </c>
      <c r="Q53" s="44" t="s">
        <v>5</v>
      </c>
      <c r="R53" s="44" t="s">
        <v>4</v>
      </c>
      <c r="S53" s="44" t="s">
        <v>5</v>
      </c>
      <c r="T53" s="44" t="s">
        <v>4</v>
      </c>
      <c r="U53" s="44" t="s">
        <v>5</v>
      </c>
      <c r="V53" s="44" t="s">
        <v>4</v>
      </c>
      <c r="W53" s="44" t="s">
        <v>5</v>
      </c>
      <c r="X53" s="44" t="s">
        <v>4</v>
      </c>
      <c r="Y53" s="45" t="s">
        <v>5</v>
      </c>
    </row>
    <row r="54" spans="1:29" ht="15" customHeight="1">
      <c r="A54" s="2" t="s">
        <v>6</v>
      </c>
      <c r="B54" s="4">
        <v>36</v>
      </c>
      <c r="C54" s="5">
        <v>0.4390243902439025</v>
      </c>
      <c r="D54" s="6">
        <v>0</v>
      </c>
      <c r="E54" s="5">
        <v>0</v>
      </c>
      <c r="F54" s="6">
        <v>0</v>
      </c>
      <c r="G54" s="5">
        <v>0</v>
      </c>
      <c r="H54" s="6">
        <v>1</v>
      </c>
      <c r="I54" s="5">
        <v>1.2195121951219513E-2</v>
      </c>
      <c r="J54" s="6">
        <v>2</v>
      </c>
      <c r="K54" s="5">
        <v>2.4390243902439025E-2</v>
      </c>
      <c r="L54" s="6">
        <v>8</v>
      </c>
      <c r="M54" s="5">
        <v>9.7560975609756101E-2</v>
      </c>
      <c r="N54" s="6">
        <v>7</v>
      </c>
      <c r="O54" s="5">
        <v>8.5365853658536592E-2</v>
      </c>
      <c r="P54" s="6">
        <v>14</v>
      </c>
      <c r="Q54" s="5">
        <v>0.17073170731707318</v>
      </c>
      <c r="R54" s="6">
        <v>1</v>
      </c>
      <c r="S54" s="5">
        <v>1.2195121951219513E-2</v>
      </c>
      <c r="T54" s="6">
        <v>0</v>
      </c>
      <c r="U54" s="5">
        <v>0</v>
      </c>
      <c r="V54" s="6">
        <v>7</v>
      </c>
      <c r="W54" s="5">
        <v>8.5365853658536592E-2</v>
      </c>
      <c r="X54" s="6">
        <v>6</v>
      </c>
      <c r="Y54" s="7">
        <v>7.3170731707317083E-2</v>
      </c>
    </row>
    <row r="55" spans="1:29" ht="15" customHeight="1">
      <c r="A55" s="3" t="s">
        <v>7</v>
      </c>
      <c r="B55" s="8">
        <v>36</v>
      </c>
      <c r="C55" s="9">
        <v>0.4390243902439025</v>
      </c>
      <c r="D55" s="10">
        <v>0</v>
      </c>
      <c r="E55" s="9">
        <v>0</v>
      </c>
      <c r="F55" s="10">
        <v>0</v>
      </c>
      <c r="G55" s="9">
        <v>0</v>
      </c>
      <c r="H55" s="10">
        <v>1</v>
      </c>
      <c r="I55" s="9">
        <v>1.2195121951219513E-2</v>
      </c>
      <c r="J55" s="10">
        <v>2</v>
      </c>
      <c r="K55" s="9">
        <v>2.4390243902439025E-2</v>
      </c>
      <c r="L55" s="10">
        <v>8</v>
      </c>
      <c r="M55" s="9">
        <v>9.7560975609756101E-2</v>
      </c>
      <c r="N55" s="10">
        <v>7</v>
      </c>
      <c r="O55" s="9">
        <v>8.5365853658536592E-2</v>
      </c>
      <c r="P55" s="10">
        <v>14</v>
      </c>
      <c r="Q55" s="9">
        <v>0.17073170731707318</v>
      </c>
      <c r="R55" s="10">
        <v>1</v>
      </c>
      <c r="S55" s="9">
        <v>1.2195121951219513E-2</v>
      </c>
      <c r="T55" s="10">
        <v>0</v>
      </c>
      <c r="U55" s="9">
        <v>0</v>
      </c>
      <c r="V55" s="10">
        <v>7</v>
      </c>
      <c r="W55" s="9">
        <v>8.5365853658536592E-2</v>
      </c>
      <c r="X55" s="10">
        <v>6</v>
      </c>
      <c r="Y55" s="11">
        <v>7.3170731707317083E-2</v>
      </c>
    </row>
    <row r="58" spans="1:29" ht="23.25">
      <c r="A58" s="48" t="s">
        <v>263</v>
      </c>
    </row>
    <row r="60" spans="1:29" ht="18" customHeight="1" thickBot="1">
      <c r="A60" s="301" t="s">
        <v>45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:29" ht="15" customHeight="1" thickTop="1">
      <c r="A61" s="306"/>
      <c r="B61" s="302" t="s">
        <v>278</v>
      </c>
      <c r="C61" s="303"/>
      <c r="D61" s="303"/>
      <c r="E61" s="303"/>
      <c r="F61" s="303"/>
      <c r="G61" s="303"/>
      <c r="H61" s="303"/>
      <c r="I61" s="303"/>
      <c r="J61" s="303"/>
      <c r="K61" s="304"/>
    </row>
    <row r="62" spans="1:29" ht="15" customHeight="1">
      <c r="A62" s="307"/>
      <c r="B62" s="326" t="s">
        <v>277</v>
      </c>
      <c r="C62" s="313"/>
      <c r="D62" s="326" t="s">
        <v>276</v>
      </c>
      <c r="E62" s="313"/>
      <c r="F62" s="326" t="s">
        <v>275</v>
      </c>
      <c r="G62" s="313"/>
      <c r="H62" s="326" t="s">
        <v>274</v>
      </c>
      <c r="I62" s="313"/>
      <c r="J62" s="326" t="s">
        <v>273</v>
      </c>
      <c r="K62" s="314"/>
    </row>
    <row r="63" spans="1:29" ht="15" customHeight="1" thickBot="1">
      <c r="A63" s="308"/>
      <c r="B63" s="44" t="s">
        <v>4</v>
      </c>
      <c r="C63" s="44" t="s">
        <v>5</v>
      </c>
      <c r="D63" s="44" t="s">
        <v>4</v>
      </c>
      <c r="E63" s="44" t="s">
        <v>5</v>
      </c>
      <c r="F63" s="44" t="s">
        <v>4</v>
      </c>
      <c r="G63" s="44" t="s">
        <v>5</v>
      </c>
      <c r="H63" s="44" t="s">
        <v>4</v>
      </c>
      <c r="I63" s="44" t="s">
        <v>5</v>
      </c>
      <c r="J63" s="44" t="s">
        <v>4</v>
      </c>
      <c r="K63" s="45" t="s">
        <v>5</v>
      </c>
    </row>
    <row r="64" spans="1:29" ht="15" customHeight="1" thickTop="1">
      <c r="A64" s="2" t="s">
        <v>6</v>
      </c>
      <c r="B64" s="6">
        <v>33</v>
      </c>
      <c r="C64" s="5">
        <v>0.40200000000000002</v>
      </c>
      <c r="D64" s="6">
        <v>14</v>
      </c>
      <c r="E64" s="5">
        <v>0.17073170731707318</v>
      </c>
      <c r="F64" s="6">
        <v>16</v>
      </c>
      <c r="G64" s="5">
        <v>0.1951219512195122</v>
      </c>
      <c r="H64" s="6">
        <v>15</v>
      </c>
      <c r="I64" s="5">
        <v>0.18292682926829268</v>
      </c>
      <c r="J64" s="6">
        <v>4</v>
      </c>
      <c r="K64" s="7">
        <v>4.878048780487805E-2</v>
      </c>
    </row>
    <row r="65" spans="1:13" ht="15" customHeight="1" thickBot="1">
      <c r="A65" s="3" t="s">
        <v>7</v>
      </c>
      <c r="B65" s="10">
        <v>33</v>
      </c>
      <c r="C65" s="9">
        <v>0.40200000000000002</v>
      </c>
      <c r="D65" s="10">
        <v>14</v>
      </c>
      <c r="E65" s="9">
        <v>0.17073170731707318</v>
      </c>
      <c r="F65" s="10">
        <v>16</v>
      </c>
      <c r="G65" s="9">
        <v>0.1951219512195122</v>
      </c>
      <c r="H65" s="10">
        <v>15</v>
      </c>
      <c r="I65" s="9">
        <v>0.18292682926829268</v>
      </c>
      <c r="J65" s="10">
        <v>4</v>
      </c>
      <c r="K65" s="11">
        <v>4.878048780487805E-2</v>
      </c>
    </row>
    <row r="66" spans="1:13" ht="15.75" thickTop="1"/>
    <row r="68" spans="1:13" ht="15.75" thickBot="1">
      <c r="A68" s="315" t="s">
        <v>304</v>
      </c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</row>
    <row r="69" spans="1:13" ht="15.75" thickTop="1">
      <c r="A69" s="316"/>
      <c r="B69" s="319" t="s">
        <v>47</v>
      </c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1"/>
    </row>
    <row r="70" spans="1:13">
      <c r="A70" s="317"/>
      <c r="B70" s="322" t="s">
        <v>48</v>
      </c>
      <c r="C70" s="323"/>
      <c r="D70" s="323"/>
      <c r="E70" s="323"/>
      <c r="F70" s="323" t="s">
        <v>49</v>
      </c>
      <c r="G70" s="323"/>
      <c r="H70" s="323"/>
      <c r="I70" s="323"/>
      <c r="J70" s="323" t="s">
        <v>50</v>
      </c>
      <c r="K70" s="323"/>
      <c r="L70" s="323"/>
      <c r="M70" s="324"/>
    </row>
    <row r="71" spans="1:13" ht="31.5" customHeight="1">
      <c r="A71" s="317"/>
      <c r="B71" s="322" t="s">
        <v>51</v>
      </c>
      <c r="C71" s="323"/>
      <c r="D71" s="323"/>
      <c r="E71" s="323"/>
      <c r="F71" s="323" t="s">
        <v>52</v>
      </c>
      <c r="G71" s="323"/>
      <c r="H71" s="323"/>
      <c r="I71" s="323"/>
      <c r="J71" s="323" t="s">
        <v>52</v>
      </c>
      <c r="K71" s="323"/>
      <c r="L71" s="323"/>
      <c r="M71" s="324"/>
    </row>
    <row r="72" spans="1:13" ht="27" customHeight="1">
      <c r="A72" s="317"/>
      <c r="B72" s="312" t="s">
        <v>306</v>
      </c>
      <c r="C72" s="313"/>
      <c r="D72" s="327" t="s">
        <v>305</v>
      </c>
      <c r="E72" s="328"/>
      <c r="F72" s="329" t="s">
        <v>306</v>
      </c>
      <c r="G72" s="323"/>
      <c r="H72" s="323" t="s">
        <v>305</v>
      </c>
      <c r="I72" s="323"/>
      <c r="J72" s="323" t="s">
        <v>306</v>
      </c>
      <c r="K72" s="323"/>
      <c r="L72" s="323" t="s">
        <v>305</v>
      </c>
      <c r="M72" s="324"/>
    </row>
    <row r="73" spans="1:13" ht="15.75" thickBot="1">
      <c r="A73" s="318"/>
      <c r="B73" s="43" t="s">
        <v>4</v>
      </c>
      <c r="C73" s="44" t="s">
        <v>5</v>
      </c>
      <c r="D73" s="44" t="s">
        <v>4</v>
      </c>
      <c r="E73" s="135" t="s">
        <v>5</v>
      </c>
      <c r="F73" s="134" t="s">
        <v>4</v>
      </c>
      <c r="G73" s="131" t="s">
        <v>5</v>
      </c>
      <c r="H73" s="131" t="s">
        <v>4</v>
      </c>
      <c r="I73" s="131" t="s">
        <v>5</v>
      </c>
      <c r="J73" s="131" t="s">
        <v>4</v>
      </c>
      <c r="K73" s="131" t="s">
        <v>5</v>
      </c>
      <c r="L73" s="131" t="s">
        <v>4</v>
      </c>
      <c r="M73" s="132" t="s">
        <v>5</v>
      </c>
    </row>
    <row r="74" spans="1:13" ht="15.75" thickTop="1">
      <c r="A74" s="90" t="s">
        <v>6</v>
      </c>
      <c r="B74" s="4">
        <v>0</v>
      </c>
      <c r="C74" s="5">
        <v>0</v>
      </c>
      <c r="D74" s="6">
        <v>67</v>
      </c>
      <c r="E74" s="7">
        <f>D74/(SUM(D74,H74,J74,L74))</f>
        <v>0.81707317073170727</v>
      </c>
      <c r="F74" s="93">
        <v>0</v>
      </c>
      <c r="G74" s="92">
        <v>0</v>
      </c>
      <c r="H74" s="93">
        <v>3</v>
      </c>
      <c r="I74" s="111">
        <f>H74/(SUM(D74,H74,J74,L74))</f>
        <v>3.6585365853658534E-2</v>
      </c>
      <c r="J74" s="93">
        <v>9</v>
      </c>
      <c r="K74" s="92">
        <f>J74/(SUM(L74,J74,H74,D74))</f>
        <v>0.10975609756097561</v>
      </c>
      <c r="L74" s="93">
        <v>3</v>
      </c>
      <c r="M74" s="94">
        <f>L74/(SUM(L74,J74,H74,D74))</f>
        <v>3.6585365853658534E-2</v>
      </c>
    </row>
    <row r="75" spans="1:13" ht="15.75" thickBot="1">
      <c r="A75" s="95" t="s">
        <v>7</v>
      </c>
      <c r="B75" s="8">
        <v>0</v>
      </c>
      <c r="C75" s="9">
        <v>0</v>
      </c>
      <c r="D75" s="10">
        <v>67</v>
      </c>
      <c r="E75" s="133">
        <v>0.81699999999999995</v>
      </c>
      <c r="F75" s="98">
        <v>0</v>
      </c>
      <c r="G75" s="97">
        <v>0</v>
      </c>
      <c r="H75" s="98">
        <v>3</v>
      </c>
      <c r="I75" s="112">
        <v>3.6999999999999998E-2</v>
      </c>
      <c r="J75" s="98">
        <v>9</v>
      </c>
      <c r="K75" s="97">
        <v>0.11</v>
      </c>
      <c r="L75" s="98">
        <v>3</v>
      </c>
      <c r="M75" s="99">
        <v>3.6999999999999998E-2</v>
      </c>
    </row>
    <row r="76" spans="1:13" ht="18.75" thickTop="1">
      <c r="A76" s="1"/>
    </row>
    <row r="78" spans="1:13" ht="18" customHeight="1">
      <c r="A78" s="305" t="s">
        <v>53</v>
      </c>
      <c r="B78" s="305"/>
      <c r="C78" s="305"/>
      <c r="D78" s="305"/>
      <c r="E78" s="305"/>
      <c r="F78" s="305"/>
      <c r="G78" s="305"/>
      <c r="H78" s="305"/>
      <c r="I78" s="305"/>
      <c r="J78" s="305"/>
      <c r="K78" s="305"/>
    </row>
    <row r="79" spans="1:13" ht="15" customHeight="1">
      <c r="A79" s="306"/>
      <c r="B79" s="309" t="s">
        <v>54</v>
      </c>
      <c r="C79" s="310"/>
      <c r="D79" s="310"/>
      <c r="E79" s="310"/>
      <c r="F79" s="310"/>
      <c r="G79" s="310"/>
      <c r="H79" s="310"/>
      <c r="I79" s="310"/>
      <c r="J79" s="310"/>
      <c r="K79" s="311"/>
    </row>
    <row r="80" spans="1:13" ht="15" customHeight="1">
      <c r="A80" s="307"/>
      <c r="B80" s="312" t="s">
        <v>55</v>
      </c>
      <c r="C80" s="313"/>
      <c r="D80" s="313" t="s">
        <v>56</v>
      </c>
      <c r="E80" s="313"/>
      <c r="F80" s="313" t="s">
        <v>57</v>
      </c>
      <c r="G80" s="313"/>
      <c r="H80" s="313" t="s">
        <v>58</v>
      </c>
      <c r="I80" s="313"/>
      <c r="J80" s="313" t="s">
        <v>59</v>
      </c>
      <c r="K80" s="314"/>
    </row>
    <row r="81" spans="1:11" ht="15" customHeight="1">
      <c r="A81" s="308"/>
      <c r="B81" s="43" t="s">
        <v>4</v>
      </c>
      <c r="C81" s="44" t="s">
        <v>5</v>
      </c>
      <c r="D81" s="44" t="s">
        <v>4</v>
      </c>
      <c r="E81" s="44" t="s">
        <v>5</v>
      </c>
      <c r="F81" s="44" t="s">
        <v>4</v>
      </c>
      <c r="G81" s="44" t="s">
        <v>5</v>
      </c>
      <c r="H81" s="44" t="s">
        <v>4</v>
      </c>
      <c r="I81" s="44" t="s">
        <v>5</v>
      </c>
      <c r="J81" s="44" t="s">
        <v>4</v>
      </c>
      <c r="K81" s="45" t="s">
        <v>5</v>
      </c>
    </row>
    <row r="82" spans="1:11" ht="15" customHeight="1">
      <c r="A82" s="2" t="s">
        <v>6</v>
      </c>
      <c r="B82" s="4">
        <v>25</v>
      </c>
      <c r="C82" s="5">
        <v>0.3048780487804878</v>
      </c>
      <c r="D82" s="6">
        <v>42</v>
      </c>
      <c r="E82" s="5">
        <v>0.51219512195121952</v>
      </c>
      <c r="F82" s="6">
        <v>13</v>
      </c>
      <c r="G82" s="5">
        <v>0.15853658536585366</v>
      </c>
      <c r="H82" s="6">
        <v>0</v>
      </c>
      <c r="I82" s="5">
        <v>0</v>
      </c>
      <c r="J82" s="6">
        <v>2</v>
      </c>
      <c r="K82" s="7">
        <v>2.4390243902439025E-2</v>
      </c>
    </row>
    <row r="83" spans="1:11" ht="15" customHeight="1">
      <c r="A83" s="3" t="s">
        <v>7</v>
      </c>
      <c r="B83" s="8">
        <v>25</v>
      </c>
      <c r="C83" s="9">
        <v>0.3048780487804878</v>
      </c>
      <c r="D83" s="10">
        <v>42</v>
      </c>
      <c r="E83" s="9">
        <v>0.51219512195121952</v>
      </c>
      <c r="F83" s="10">
        <v>13</v>
      </c>
      <c r="G83" s="9">
        <v>0.15853658536585366</v>
      </c>
      <c r="H83" s="10">
        <v>0</v>
      </c>
      <c r="I83" s="9">
        <v>0</v>
      </c>
      <c r="J83" s="10">
        <v>2</v>
      </c>
      <c r="K83" s="11">
        <v>2.4390243902439025E-2</v>
      </c>
    </row>
    <row r="86" spans="1:11">
      <c r="A86" s="384" t="s">
        <v>470</v>
      </c>
    </row>
    <row r="88" spans="1:11" ht="18" customHeight="1">
      <c r="A88" s="305" t="s">
        <v>60</v>
      </c>
      <c r="B88" s="305"/>
      <c r="C88" s="305"/>
      <c r="D88" s="305"/>
      <c r="E88" s="305"/>
    </row>
    <row r="89" spans="1:11" ht="15" customHeight="1">
      <c r="A89" s="306"/>
      <c r="B89" s="309" t="s">
        <v>61</v>
      </c>
      <c r="C89" s="310"/>
      <c r="D89" s="310"/>
      <c r="E89" s="311"/>
    </row>
    <row r="90" spans="1:11" ht="15" customHeight="1">
      <c r="A90" s="307"/>
      <c r="B90" s="312" t="s">
        <v>62</v>
      </c>
      <c r="C90" s="313"/>
      <c r="D90" s="313" t="s">
        <v>63</v>
      </c>
      <c r="E90" s="314"/>
    </row>
    <row r="91" spans="1:11" ht="15" customHeight="1">
      <c r="A91" s="308"/>
      <c r="B91" s="43" t="s">
        <v>4</v>
      </c>
      <c r="C91" s="44" t="s">
        <v>5</v>
      </c>
      <c r="D91" s="44" t="s">
        <v>4</v>
      </c>
      <c r="E91" s="45" t="s">
        <v>5</v>
      </c>
    </row>
    <row r="92" spans="1:11" ht="15" customHeight="1">
      <c r="A92" s="2" t="s">
        <v>6</v>
      </c>
      <c r="B92" s="4">
        <v>41</v>
      </c>
      <c r="C92" s="5">
        <v>0.97619047619047616</v>
      </c>
      <c r="D92" s="6">
        <v>1</v>
      </c>
      <c r="E92" s="7">
        <v>2.3809523809523808E-2</v>
      </c>
    </row>
    <row r="93" spans="1:11" ht="15" customHeight="1">
      <c r="A93" s="3" t="s">
        <v>7</v>
      </c>
      <c r="B93" s="8">
        <v>41</v>
      </c>
      <c r="C93" s="9">
        <v>0.97619047619047616</v>
      </c>
      <c r="D93" s="10">
        <v>1</v>
      </c>
      <c r="E93" s="11">
        <v>2.3809523809523808E-2</v>
      </c>
    </row>
    <row r="96" spans="1:11">
      <c r="A96" s="384" t="s">
        <v>471</v>
      </c>
    </row>
    <row r="98" spans="1:7" ht="18" customHeight="1" thickBot="1">
      <c r="A98" s="305" t="s">
        <v>64</v>
      </c>
      <c r="B98" s="305"/>
      <c r="C98" s="305"/>
      <c r="D98" s="305"/>
      <c r="E98" s="305"/>
    </row>
    <row r="99" spans="1:7" ht="15" customHeight="1">
      <c r="A99" s="306"/>
      <c r="B99" s="309" t="s">
        <v>479</v>
      </c>
      <c r="C99" s="310"/>
      <c r="D99" s="310"/>
      <c r="E99" s="311"/>
    </row>
    <row r="100" spans="1:7" ht="15" customHeight="1">
      <c r="A100" s="307"/>
      <c r="B100" s="312" t="s">
        <v>23</v>
      </c>
      <c r="C100" s="313"/>
      <c r="D100" s="313" t="s">
        <v>24</v>
      </c>
      <c r="E100" s="314"/>
    </row>
    <row r="101" spans="1:7" ht="15" customHeight="1">
      <c r="A101" s="308"/>
      <c r="B101" s="43" t="s">
        <v>4</v>
      </c>
      <c r="C101" s="44" t="s">
        <v>5</v>
      </c>
      <c r="D101" s="44" t="s">
        <v>4</v>
      </c>
      <c r="E101" s="45" t="s">
        <v>5</v>
      </c>
    </row>
    <row r="102" spans="1:7" ht="15" customHeight="1">
      <c r="A102" s="2" t="s">
        <v>6</v>
      </c>
      <c r="B102" s="4">
        <v>21</v>
      </c>
      <c r="C102" s="5">
        <v>0.25609756097560976</v>
      </c>
      <c r="D102" s="6">
        <v>61</v>
      </c>
      <c r="E102" s="7">
        <v>0.74390243902439024</v>
      </c>
    </row>
    <row r="103" spans="1:7" ht="15" customHeight="1">
      <c r="A103" s="3" t="s">
        <v>7</v>
      </c>
      <c r="B103" s="8">
        <v>21</v>
      </c>
      <c r="C103" s="9">
        <v>0.25609756097560976</v>
      </c>
      <c r="D103" s="10">
        <v>61</v>
      </c>
      <c r="E103" s="11">
        <v>0.74390243902439024</v>
      </c>
    </row>
    <row r="106" spans="1:7" ht="18">
      <c r="A106" s="1"/>
    </row>
    <row r="108" spans="1:7" ht="18" customHeight="1">
      <c r="A108" s="305" t="s">
        <v>66</v>
      </c>
      <c r="B108" s="305"/>
      <c r="C108" s="305"/>
      <c r="D108" s="305"/>
      <c r="E108" s="305"/>
      <c r="F108" s="305"/>
      <c r="G108" s="305"/>
    </row>
    <row r="109" spans="1:7" ht="15" customHeight="1">
      <c r="A109" s="306"/>
      <c r="B109" s="309" t="s">
        <v>67</v>
      </c>
      <c r="C109" s="310"/>
      <c r="D109" s="310"/>
      <c r="E109" s="310"/>
      <c r="F109" s="310"/>
      <c r="G109" s="311"/>
    </row>
    <row r="110" spans="1:7" ht="31.5" customHeight="1">
      <c r="A110" s="307"/>
      <c r="B110" s="312" t="s">
        <v>68</v>
      </c>
      <c r="C110" s="313"/>
      <c r="D110" s="313" t="s">
        <v>69</v>
      </c>
      <c r="E110" s="313"/>
      <c r="F110" s="313" t="s">
        <v>30</v>
      </c>
      <c r="G110" s="314"/>
    </row>
    <row r="111" spans="1:7" ht="15" customHeight="1">
      <c r="A111" s="308"/>
      <c r="B111" s="43" t="s">
        <v>4</v>
      </c>
      <c r="C111" s="44" t="s">
        <v>5</v>
      </c>
      <c r="D111" s="44" t="s">
        <v>4</v>
      </c>
      <c r="E111" s="44" t="s">
        <v>5</v>
      </c>
      <c r="F111" s="44" t="s">
        <v>4</v>
      </c>
      <c r="G111" s="45" t="s">
        <v>5</v>
      </c>
    </row>
    <row r="112" spans="1:7" ht="15" customHeight="1">
      <c r="A112" s="2" t="s">
        <v>6</v>
      </c>
      <c r="B112" s="4">
        <v>1</v>
      </c>
      <c r="C112" s="5">
        <v>8.3333333333333343E-2</v>
      </c>
      <c r="D112" s="6">
        <v>8</v>
      </c>
      <c r="E112" s="5">
        <v>0.66666666666666674</v>
      </c>
      <c r="F112" s="6">
        <v>3</v>
      </c>
      <c r="G112" s="7">
        <v>0.25</v>
      </c>
    </row>
    <row r="113" spans="1:19" ht="15" customHeight="1">
      <c r="A113" s="3" t="s">
        <v>7</v>
      </c>
      <c r="B113" s="8">
        <v>1</v>
      </c>
      <c r="C113" s="9">
        <v>8.3333333333333343E-2</v>
      </c>
      <c r="D113" s="10">
        <v>8</v>
      </c>
      <c r="E113" s="9">
        <v>0.66666666666666674</v>
      </c>
      <c r="F113" s="10">
        <v>3</v>
      </c>
      <c r="G113" s="11">
        <v>0.25</v>
      </c>
    </row>
    <row r="116" spans="1:19" ht="18">
      <c r="A116" s="1"/>
    </row>
    <row r="118" spans="1:19" ht="18" customHeight="1">
      <c r="A118" s="305" t="s">
        <v>70</v>
      </c>
      <c r="B118" s="305"/>
      <c r="C118" s="305"/>
      <c r="D118" s="305"/>
      <c r="E118" s="305"/>
      <c r="F118" s="305"/>
      <c r="G118" s="305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</row>
    <row r="119" spans="1:19" ht="15" customHeight="1">
      <c r="A119" s="306"/>
      <c r="B119" s="309" t="s">
        <v>71</v>
      </c>
      <c r="C119" s="310"/>
      <c r="D119" s="310"/>
      <c r="E119" s="310"/>
      <c r="F119" s="310" t="s">
        <v>72</v>
      </c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1"/>
    </row>
    <row r="120" spans="1:19" ht="27.95" customHeight="1">
      <c r="A120" s="307"/>
      <c r="B120" s="312" t="s">
        <v>73</v>
      </c>
      <c r="C120" s="313"/>
      <c r="D120" s="313" t="s">
        <v>74</v>
      </c>
      <c r="E120" s="313"/>
      <c r="F120" s="313" t="s">
        <v>75</v>
      </c>
      <c r="G120" s="313"/>
      <c r="H120" s="313" t="s">
        <v>76</v>
      </c>
      <c r="I120" s="313"/>
      <c r="J120" s="313" t="s">
        <v>77</v>
      </c>
      <c r="K120" s="313"/>
      <c r="L120" s="313" t="s">
        <v>78</v>
      </c>
      <c r="M120" s="313"/>
      <c r="N120" s="313" t="s">
        <v>79</v>
      </c>
      <c r="O120" s="313"/>
      <c r="P120" s="313" t="s">
        <v>80</v>
      </c>
      <c r="Q120" s="313"/>
      <c r="R120" s="313" t="s">
        <v>81</v>
      </c>
      <c r="S120" s="314"/>
    </row>
    <row r="121" spans="1:19" ht="15" customHeight="1">
      <c r="A121" s="308"/>
      <c r="B121" s="43" t="s">
        <v>4</v>
      </c>
      <c r="C121" s="44" t="s">
        <v>5</v>
      </c>
      <c r="D121" s="44" t="s">
        <v>4</v>
      </c>
      <c r="E121" s="44" t="s">
        <v>5</v>
      </c>
      <c r="F121" s="44" t="s">
        <v>4</v>
      </c>
      <c r="G121" s="44" t="s">
        <v>5</v>
      </c>
      <c r="H121" s="44" t="s">
        <v>4</v>
      </c>
      <c r="I121" s="44" t="s">
        <v>5</v>
      </c>
      <c r="J121" s="44" t="s">
        <v>4</v>
      </c>
      <c r="K121" s="44" t="s">
        <v>5</v>
      </c>
      <c r="L121" s="44" t="s">
        <v>4</v>
      </c>
      <c r="M121" s="44" t="s">
        <v>5</v>
      </c>
      <c r="N121" s="44" t="s">
        <v>4</v>
      </c>
      <c r="O121" s="44" t="s">
        <v>5</v>
      </c>
      <c r="P121" s="44" t="s">
        <v>4</v>
      </c>
      <c r="Q121" s="44" t="s">
        <v>5</v>
      </c>
      <c r="R121" s="44" t="s">
        <v>4</v>
      </c>
      <c r="S121" s="45" t="s">
        <v>5</v>
      </c>
    </row>
    <row r="122" spans="1:19" ht="15" customHeight="1">
      <c r="A122" s="2" t="s">
        <v>6</v>
      </c>
      <c r="B122" s="4">
        <v>2</v>
      </c>
      <c r="C122" s="5">
        <v>2.4390243902439025E-2</v>
      </c>
      <c r="D122" s="6">
        <v>80</v>
      </c>
      <c r="E122" s="5">
        <v>0.97560975609756095</v>
      </c>
      <c r="F122" s="6">
        <v>56</v>
      </c>
      <c r="G122" s="5">
        <v>0.68292682926829273</v>
      </c>
      <c r="H122" s="6">
        <v>3</v>
      </c>
      <c r="I122" s="5">
        <v>3.6585365853658541E-2</v>
      </c>
      <c r="J122" s="6">
        <v>4</v>
      </c>
      <c r="K122" s="5">
        <v>4.878048780487805E-2</v>
      </c>
      <c r="L122" s="6">
        <v>2</v>
      </c>
      <c r="M122" s="5">
        <v>2.4390243902439025E-2</v>
      </c>
      <c r="N122" s="6">
        <v>13</v>
      </c>
      <c r="O122" s="5">
        <v>0.15853658536585366</v>
      </c>
      <c r="P122" s="6">
        <v>2</v>
      </c>
      <c r="Q122" s="5">
        <v>2.4390243902439025E-2</v>
      </c>
      <c r="R122" s="6">
        <v>2</v>
      </c>
      <c r="S122" s="7">
        <v>2.4390243902439025E-2</v>
      </c>
    </row>
    <row r="123" spans="1:19" ht="15" customHeight="1">
      <c r="A123" s="3" t="s">
        <v>7</v>
      </c>
      <c r="B123" s="8">
        <v>2</v>
      </c>
      <c r="C123" s="9">
        <v>2.4390243902439025E-2</v>
      </c>
      <c r="D123" s="10">
        <v>80</v>
      </c>
      <c r="E123" s="9">
        <v>0.97560975609756095</v>
      </c>
      <c r="F123" s="10">
        <v>56</v>
      </c>
      <c r="G123" s="9">
        <v>0.68292682926829273</v>
      </c>
      <c r="H123" s="10">
        <v>3</v>
      </c>
      <c r="I123" s="9">
        <v>3.6585365853658541E-2</v>
      </c>
      <c r="J123" s="10">
        <v>4</v>
      </c>
      <c r="K123" s="9">
        <v>4.878048780487805E-2</v>
      </c>
      <c r="L123" s="10">
        <v>2</v>
      </c>
      <c r="M123" s="9">
        <v>2.4390243902439025E-2</v>
      </c>
      <c r="N123" s="10">
        <v>13</v>
      </c>
      <c r="O123" s="9">
        <v>0.15853658536585366</v>
      </c>
      <c r="P123" s="10">
        <v>2</v>
      </c>
      <c r="Q123" s="9">
        <v>2.4390243902439025E-2</v>
      </c>
      <c r="R123" s="10">
        <v>2</v>
      </c>
      <c r="S123" s="11">
        <v>2.4390243902439025E-2</v>
      </c>
    </row>
    <row r="126" spans="1:19" ht="18">
      <c r="A126" s="1"/>
    </row>
    <row r="128" spans="1:19" ht="18" customHeight="1">
      <c r="A128" s="305" t="s">
        <v>82</v>
      </c>
      <c r="B128" s="305"/>
      <c r="C128" s="305"/>
      <c r="D128" s="305"/>
      <c r="E128" s="305"/>
      <c r="F128" s="305"/>
      <c r="G128" s="305"/>
      <c r="H128" s="305"/>
      <c r="I128" s="305"/>
      <c r="J128" s="305"/>
      <c r="K128" s="305"/>
      <c r="L128" s="305"/>
      <c r="M128" s="305"/>
      <c r="N128" s="305"/>
      <c r="O128" s="305"/>
      <c r="P128" s="305"/>
      <c r="Q128" s="305"/>
    </row>
    <row r="129" spans="1:17" ht="15" customHeight="1">
      <c r="A129" s="306"/>
      <c r="B129" s="309" t="s">
        <v>83</v>
      </c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1"/>
    </row>
    <row r="130" spans="1:17" ht="36.75" customHeight="1">
      <c r="A130" s="307"/>
      <c r="B130" s="312" t="s">
        <v>84</v>
      </c>
      <c r="C130" s="313"/>
      <c r="D130" s="313" t="s">
        <v>85</v>
      </c>
      <c r="E130" s="313"/>
      <c r="F130" s="313" t="s">
        <v>86</v>
      </c>
      <c r="G130" s="313"/>
      <c r="H130" s="313" t="s">
        <v>87</v>
      </c>
      <c r="I130" s="313"/>
      <c r="J130" s="313" t="s">
        <v>88</v>
      </c>
      <c r="K130" s="313"/>
      <c r="L130" s="313" t="s">
        <v>89</v>
      </c>
      <c r="M130" s="313"/>
      <c r="N130" s="313" t="s">
        <v>90</v>
      </c>
      <c r="O130" s="313"/>
      <c r="P130" s="313" t="s">
        <v>91</v>
      </c>
      <c r="Q130" s="314"/>
    </row>
    <row r="131" spans="1:17" ht="15" customHeight="1">
      <c r="A131" s="308"/>
      <c r="B131" s="43" t="s">
        <v>4</v>
      </c>
      <c r="C131" s="44" t="s">
        <v>5</v>
      </c>
      <c r="D131" s="44" t="s">
        <v>4</v>
      </c>
      <c r="E131" s="44" t="s">
        <v>5</v>
      </c>
      <c r="F131" s="44" t="s">
        <v>4</v>
      </c>
      <c r="G131" s="44" t="s">
        <v>5</v>
      </c>
      <c r="H131" s="44" t="s">
        <v>4</v>
      </c>
      <c r="I131" s="44" t="s">
        <v>5</v>
      </c>
      <c r="J131" s="44" t="s">
        <v>4</v>
      </c>
      <c r="K131" s="44" t="s">
        <v>5</v>
      </c>
      <c r="L131" s="44" t="s">
        <v>4</v>
      </c>
      <c r="M131" s="44" t="s">
        <v>5</v>
      </c>
      <c r="N131" s="44" t="s">
        <v>4</v>
      </c>
      <c r="O131" s="44" t="s">
        <v>5</v>
      </c>
      <c r="P131" s="44" t="s">
        <v>4</v>
      </c>
      <c r="Q131" s="45" t="s">
        <v>5</v>
      </c>
    </row>
    <row r="132" spans="1:17" ht="15" customHeight="1">
      <c r="A132" s="2" t="s">
        <v>6</v>
      </c>
      <c r="B132" s="4">
        <v>6</v>
      </c>
      <c r="C132" s="5">
        <v>8.2191780821917818E-2</v>
      </c>
      <c r="D132" s="6">
        <v>14</v>
      </c>
      <c r="E132" s="5">
        <v>0.19178082191780821</v>
      </c>
      <c r="F132" s="6">
        <v>11</v>
      </c>
      <c r="G132" s="5">
        <v>0.15068493150684931</v>
      </c>
      <c r="H132" s="6">
        <v>11</v>
      </c>
      <c r="I132" s="5">
        <v>0.15068493150684931</v>
      </c>
      <c r="J132" s="6">
        <v>17</v>
      </c>
      <c r="K132" s="5">
        <v>0.23287671232876711</v>
      </c>
      <c r="L132" s="6">
        <v>9</v>
      </c>
      <c r="M132" s="5">
        <v>0.12328767123287671</v>
      </c>
      <c r="N132" s="6">
        <v>5</v>
      </c>
      <c r="O132" s="5">
        <v>6.8493150684931503E-2</v>
      </c>
      <c r="P132" s="6">
        <v>0</v>
      </c>
      <c r="Q132" s="7">
        <v>0</v>
      </c>
    </row>
    <row r="133" spans="1:17" ht="15" customHeight="1">
      <c r="A133" s="3" t="s">
        <v>7</v>
      </c>
      <c r="B133" s="8">
        <v>6</v>
      </c>
      <c r="C133" s="9">
        <v>8.2191780821917818E-2</v>
      </c>
      <c r="D133" s="10">
        <v>14</v>
      </c>
      <c r="E133" s="9">
        <v>0.19178082191780821</v>
      </c>
      <c r="F133" s="10">
        <v>11</v>
      </c>
      <c r="G133" s="9">
        <v>0.15068493150684931</v>
      </c>
      <c r="H133" s="10">
        <v>11</v>
      </c>
      <c r="I133" s="9">
        <v>0.15068493150684931</v>
      </c>
      <c r="J133" s="10">
        <v>17</v>
      </c>
      <c r="K133" s="9">
        <v>0.23287671232876711</v>
      </c>
      <c r="L133" s="10">
        <v>9</v>
      </c>
      <c r="M133" s="9">
        <v>0.12328767123287671</v>
      </c>
      <c r="N133" s="10">
        <v>5</v>
      </c>
      <c r="O133" s="9">
        <v>6.8493150684931503E-2</v>
      </c>
      <c r="P133" s="10">
        <v>0</v>
      </c>
      <c r="Q133" s="11">
        <v>0</v>
      </c>
    </row>
    <row r="136" spans="1:17" ht="18">
      <c r="A136" s="1"/>
    </row>
    <row r="138" spans="1:17" ht="18" customHeight="1">
      <c r="A138" s="305" t="s">
        <v>92</v>
      </c>
      <c r="B138" s="305"/>
      <c r="C138" s="305"/>
      <c r="D138" s="305"/>
      <c r="E138" s="305"/>
      <c r="F138" s="305"/>
      <c r="G138" s="305"/>
      <c r="H138" s="305"/>
      <c r="I138" s="305"/>
      <c r="J138" s="305"/>
      <c r="K138" s="305"/>
      <c r="L138" s="305"/>
      <c r="M138" s="305"/>
    </row>
    <row r="139" spans="1:17" ht="15" customHeight="1">
      <c r="A139" s="306"/>
      <c r="B139" s="309" t="s">
        <v>93</v>
      </c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1"/>
    </row>
    <row r="140" spans="1:17" ht="15" customHeight="1">
      <c r="A140" s="307"/>
      <c r="B140" s="312" t="s">
        <v>94</v>
      </c>
      <c r="C140" s="313"/>
      <c r="D140" s="313" t="s">
        <v>95</v>
      </c>
      <c r="E140" s="313"/>
      <c r="F140" s="313" t="s">
        <v>96</v>
      </c>
      <c r="G140" s="313"/>
      <c r="H140" s="313" t="s">
        <v>97</v>
      </c>
      <c r="I140" s="313"/>
      <c r="J140" s="313" t="s">
        <v>98</v>
      </c>
      <c r="K140" s="313"/>
      <c r="L140" s="313" t="s">
        <v>99</v>
      </c>
      <c r="M140" s="314"/>
    </row>
    <row r="141" spans="1:17" ht="15" customHeight="1">
      <c r="A141" s="308"/>
      <c r="B141" s="43" t="s">
        <v>4</v>
      </c>
      <c r="C141" s="44" t="s">
        <v>5</v>
      </c>
      <c r="D141" s="44" t="s">
        <v>4</v>
      </c>
      <c r="E141" s="44" t="s">
        <v>5</v>
      </c>
      <c r="F141" s="44" t="s">
        <v>4</v>
      </c>
      <c r="G141" s="44" t="s">
        <v>5</v>
      </c>
      <c r="H141" s="44" t="s">
        <v>4</v>
      </c>
      <c r="I141" s="44" t="s">
        <v>5</v>
      </c>
      <c r="J141" s="44" t="s">
        <v>4</v>
      </c>
      <c r="K141" s="44" t="s">
        <v>5</v>
      </c>
      <c r="L141" s="44" t="s">
        <v>4</v>
      </c>
      <c r="M141" s="45" t="s">
        <v>5</v>
      </c>
    </row>
    <row r="142" spans="1:17" ht="15" customHeight="1">
      <c r="A142" s="2" t="s">
        <v>6</v>
      </c>
      <c r="B142" s="4">
        <v>55</v>
      </c>
      <c r="C142" s="5">
        <v>0.67073170731707321</v>
      </c>
      <c r="D142" s="6">
        <v>12</v>
      </c>
      <c r="E142" s="5">
        <v>0.14634146341463417</v>
      </c>
      <c r="F142" s="6">
        <v>7</v>
      </c>
      <c r="G142" s="5">
        <v>8.5365853658536592E-2</v>
      </c>
      <c r="H142" s="6">
        <v>2</v>
      </c>
      <c r="I142" s="5">
        <v>2.4390243902439025E-2</v>
      </c>
      <c r="J142" s="6">
        <v>1</v>
      </c>
      <c r="K142" s="5">
        <v>1.2195121951219513E-2</v>
      </c>
      <c r="L142" s="6">
        <v>5</v>
      </c>
      <c r="M142" s="7">
        <v>6.097560975609756E-2</v>
      </c>
    </row>
    <row r="143" spans="1:17" ht="15" customHeight="1">
      <c r="A143" s="3" t="s">
        <v>7</v>
      </c>
      <c r="B143" s="8">
        <v>55</v>
      </c>
      <c r="C143" s="9">
        <v>0.67073170731707321</v>
      </c>
      <c r="D143" s="10">
        <v>12</v>
      </c>
      <c r="E143" s="9">
        <v>0.14634146341463417</v>
      </c>
      <c r="F143" s="10">
        <v>7</v>
      </c>
      <c r="G143" s="9">
        <v>8.5365853658536592E-2</v>
      </c>
      <c r="H143" s="10">
        <v>2</v>
      </c>
      <c r="I143" s="9">
        <v>2.4390243902439025E-2</v>
      </c>
      <c r="J143" s="10">
        <v>1</v>
      </c>
      <c r="K143" s="9">
        <v>1.2195121951219513E-2</v>
      </c>
      <c r="L143" s="10">
        <v>5</v>
      </c>
      <c r="M143" s="11">
        <v>6.097560975609756E-2</v>
      </c>
    </row>
    <row r="146" spans="1:57" ht="18">
      <c r="A146" s="1"/>
    </row>
    <row r="148" spans="1:57" ht="18" customHeight="1">
      <c r="A148" s="305" t="s">
        <v>100</v>
      </c>
      <c r="B148" s="305"/>
      <c r="C148" s="305"/>
      <c r="D148" s="305"/>
      <c r="E148" s="305"/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  <c r="U148" s="305"/>
      <c r="V148" s="305"/>
      <c r="W148" s="305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  <c r="AJ148" s="305"/>
      <c r="AK148" s="305"/>
    </row>
    <row r="149" spans="1:57" ht="27.95" customHeight="1">
      <c r="A149" s="306"/>
      <c r="B149" s="309" t="s">
        <v>101</v>
      </c>
      <c r="C149" s="310"/>
      <c r="D149" s="310"/>
      <c r="E149" s="310"/>
      <c r="F149" s="310" t="s">
        <v>102</v>
      </c>
      <c r="G149" s="310"/>
      <c r="H149" s="310"/>
      <c r="I149" s="310"/>
      <c r="J149" s="310" t="s">
        <v>103</v>
      </c>
      <c r="K149" s="310"/>
      <c r="L149" s="310"/>
      <c r="M149" s="310"/>
      <c r="N149" s="310" t="s">
        <v>104</v>
      </c>
      <c r="O149" s="310"/>
      <c r="P149" s="310"/>
      <c r="Q149" s="310"/>
      <c r="R149" s="310" t="s">
        <v>105</v>
      </c>
      <c r="S149" s="310"/>
      <c r="T149" s="310"/>
      <c r="U149" s="310"/>
      <c r="V149" s="310" t="s">
        <v>106</v>
      </c>
      <c r="W149" s="310"/>
      <c r="X149" s="310"/>
      <c r="Y149" s="310"/>
      <c r="Z149" s="310" t="s">
        <v>107</v>
      </c>
      <c r="AA149" s="310"/>
      <c r="AB149" s="310"/>
      <c r="AC149" s="310"/>
      <c r="AD149" s="310" t="s">
        <v>108</v>
      </c>
      <c r="AE149" s="310"/>
      <c r="AF149" s="310"/>
      <c r="AG149" s="310"/>
      <c r="AH149" s="310" t="s">
        <v>109</v>
      </c>
      <c r="AI149" s="310"/>
      <c r="AJ149" s="310"/>
      <c r="AK149" s="311"/>
    </row>
    <row r="150" spans="1:57" ht="15" customHeight="1">
      <c r="A150" s="307"/>
      <c r="B150" s="312" t="s">
        <v>110</v>
      </c>
      <c r="C150" s="313"/>
      <c r="D150" s="313" t="s">
        <v>111</v>
      </c>
      <c r="E150" s="313"/>
      <c r="F150" s="313" t="s">
        <v>23</v>
      </c>
      <c r="G150" s="313"/>
      <c r="H150" s="313" t="s">
        <v>24</v>
      </c>
      <c r="I150" s="313"/>
      <c r="J150" s="313" t="s">
        <v>23</v>
      </c>
      <c r="K150" s="313"/>
      <c r="L150" s="313" t="s">
        <v>24</v>
      </c>
      <c r="M150" s="313"/>
      <c r="N150" s="313" t="s">
        <v>110</v>
      </c>
      <c r="O150" s="313"/>
      <c r="P150" s="313" t="s">
        <v>111</v>
      </c>
      <c r="Q150" s="313"/>
      <c r="R150" s="313" t="s">
        <v>110</v>
      </c>
      <c r="S150" s="313"/>
      <c r="T150" s="313" t="s">
        <v>111</v>
      </c>
      <c r="U150" s="313"/>
      <c r="V150" s="313" t="s">
        <v>110</v>
      </c>
      <c r="W150" s="313"/>
      <c r="X150" s="313" t="s">
        <v>111</v>
      </c>
      <c r="Y150" s="313"/>
      <c r="Z150" s="313" t="s">
        <v>110</v>
      </c>
      <c r="AA150" s="313"/>
      <c r="AB150" s="313" t="s">
        <v>111</v>
      </c>
      <c r="AC150" s="313"/>
      <c r="AD150" s="313" t="s">
        <v>110</v>
      </c>
      <c r="AE150" s="313"/>
      <c r="AF150" s="313" t="s">
        <v>111</v>
      </c>
      <c r="AG150" s="313"/>
      <c r="AH150" s="313" t="s">
        <v>110</v>
      </c>
      <c r="AI150" s="313"/>
      <c r="AJ150" s="313" t="s">
        <v>111</v>
      </c>
      <c r="AK150" s="314"/>
    </row>
    <row r="151" spans="1:57" ht="15" customHeight="1">
      <c r="A151" s="308"/>
      <c r="B151" s="43" t="s">
        <v>4</v>
      </c>
      <c r="C151" s="44" t="s">
        <v>5</v>
      </c>
      <c r="D151" s="44" t="s">
        <v>4</v>
      </c>
      <c r="E151" s="44" t="s">
        <v>5</v>
      </c>
      <c r="F151" s="44" t="s">
        <v>4</v>
      </c>
      <c r="G151" s="44" t="s">
        <v>5</v>
      </c>
      <c r="H151" s="44" t="s">
        <v>4</v>
      </c>
      <c r="I151" s="44" t="s">
        <v>5</v>
      </c>
      <c r="J151" s="44" t="s">
        <v>4</v>
      </c>
      <c r="K151" s="44" t="s">
        <v>5</v>
      </c>
      <c r="L151" s="44" t="s">
        <v>4</v>
      </c>
      <c r="M151" s="44" t="s">
        <v>5</v>
      </c>
      <c r="N151" s="44" t="s">
        <v>4</v>
      </c>
      <c r="O151" s="44" t="s">
        <v>5</v>
      </c>
      <c r="P151" s="44" t="s">
        <v>4</v>
      </c>
      <c r="Q151" s="44" t="s">
        <v>5</v>
      </c>
      <c r="R151" s="44" t="s">
        <v>4</v>
      </c>
      <c r="S151" s="44" t="s">
        <v>5</v>
      </c>
      <c r="T151" s="44" t="s">
        <v>4</v>
      </c>
      <c r="U151" s="44" t="s">
        <v>5</v>
      </c>
      <c r="V151" s="44" t="s">
        <v>4</v>
      </c>
      <c r="W151" s="44" t="s">
        <v>5</v>
      </c>
      <c r="X151" s="44" t="s">
        <v>4</v>
      </c>
      <c r="Y151" s="44" t="s">
        <v>5</v>
      </c>
      <c r="Z151" s="44" t="s">
        <v>4</v>
      </c>
      <c r="AA151" s="44" t="s">
        <v>5</v>
      </c>
      <c r="AB151" s="44" t="s">
        <v>4</v>
      </c>
      <c r="AC151" s="44" t="s">
        <v>5</v>
      </c>
      <c r="AD151" s="44" t="s">
        <v>4</v>
      </c>
      <c r="AE151" s="44" t="s">
        <v>5</v>
      </c>
      <c r="AF151" s="44" t="s">
        <v>4</v>
      </c>
      <c r="AG151" s="44" t="s">
        <v>5</v>
      </c>
      <c r="AH151" s="44" t="s">
        <v>4</v>
      </c>
      <c r="AI151" s="44" t="s">
        <v>5</v>
      </c>
      <c r="AJ151" s="44" t="s">
        <v>4</v>
      </c>
      <c r="AK151" s="45" t="s">
        <v>5</v>
      </c>
    </row>
    <row r="152" spans="1:57" ht="15" customHeight="1">
      <c r="A152" s="2" t="s">
        <v>6</v>
      </c>
      <c r="B152" s="4">
        <v>42</v>
      </c>
      <c r="C152" s="5">
        <v>0.51219512195121952</v>
      </c>
      <c r="D152" s="6">
        <v>40</v>
      </c>
      <c r="E152" s="5">
        <v>0.48780487804878048</v>
      </c>
      <c r="F152" s="6">
        <v>75</v>
      </c>
      <c r="G152" s="5">
        <v>0.91463414634146345</v>
      </c>
      <c r="H152" s="6">
        <v>7</v>
      </c>
      <c r="I152" s="5">
        <v>8.5365853658536592E-2</v>
      </c>
      <c r="J152" s="6">
        <v>80</v>
      </c>
      <c r="K152" s="5">
        <v>0.97560975609756095</v>
      </c>
      <c r="L152" s="6">
        <v>2</v>
      </c>
      <c r="M152" s="5">
        <v>2.4390243902439025E-2</v>
      </c>
      <c r="N152" s="6">
        <v>78</v>
      </c>
      <c r="O152" s="5">
        <v>0.95121951219512202</v>
      </c>
      <c r="P152" s="6">
        <v>4</v>
      </c>
      <c r="Q152" s="5">
        <v>4.878048780487805E-2</v>
      </c>
      <c r="R152" s="6">
        <v>81</v>
      </c>
      <c r="S152" s="5">
        <v>0.98780487804878048</v>
      </c>
      <c r="T152" s="6">
        <v>1</v>
      </c>
      <c r="U152" s="5">
        <v>1.2195121951219513E-2</v>
      </c>
      <c r="V152" s="6">
        <v>25</v>
      </c>
      <c r="W152" s="5">
        <v>0.3048780487804878</v>
      </c>
      <c r="X152" s="6">
        <v>57</v>
      </c>
      <c r="Y152" s="5">
        <v>0.69512195121951226</v>
      </c>
      <c r="Z152" s="6">
        <v>31</v>
      </c>
      <c r="AA152" s="5">
        <v>0.37804878048780488</v>
      </c>
      <c r="AB152" s="6">
        <v>51</v>
      </c>
      <c r="AC152" s="5">
        <v>0.62195121951219512</v>
      </c>
      <c r="AD152" s="6">
        <v>0</v>
      </c>
      <c r="AE152" s="5">
        <v>0</v>
      </c>
      <c r="AF152" s="6">
        <v>3</v>
      </c>
      <c r="AG152" s="5">
        <v>1</v>
      </c>
      <c r="AH152" s="6">
        <v>3</v>
      </c>
      <c r="AI152" s="5">
        <v>1</v>
      </c>
      <c r="AJ152" s="6">
        <v>0</v>
      </c>
      <c r="AK152" s="7">
        <v>0</v>
      </c>
    </row>
    <row r="153" spans="1:57" ht="15" customHeight="1">
      <c r="A153" s="3" t="s">
        <v>7</v>
      </c>
      <c r="B153" s="8">
        <v>42</v>
      </c>
      <c r="C153" s="9">
        <v>0.51219512195121952</v>
      </c>
      <c r="D153" s="10">
        <v>40</v>
      </c>
      <c r="E153" s="9">
        <v>0.48780487804878048</v>
      </c>
      <c r="F153" s="10">
        <v>75</v>
      </c>
      <c r="G153" s="9">
        <v>0.91463414634146345</v>
      </c>
      <c r="H153" s="10">
        <v>7</v>
      </c>
      <c r="I153" s="9">
        <v>8.5365853658536592E-2</v>
      </c>
      <c r="J153" s="10">
        <v>80</v>
      </c>
      <c r="K153" s="9">
        <v>0.97560975609756095</v>
      </c>
      <c r="L153" s="10">
        <v>2</v>
      </c>
      <c r="M153" s="9">
        <v>2.4390243902439025E-2</v>
      </c>
      <c r="N153" s="10">
        <v>78</v>
      </c>
      <c r="O153" s="9">
        <v>0.95121951219512202</v>
      </c>
      <c r="P153" s="10">
        <v>4</v>
      </c>
      <c r="Q153" s="9">
        <v>4.878048780487805E-2</v>
      </c>
      <c r="R153" s="10">
        <v>81</v>
      </c>
      <c r="S153" s="9">
        <v>0.98780487804878048</v>
      </c>
      <c r="T153" s="10">
        <v>1</v>
      </c>
      <c r="U153" s="9">
        <v>1.2195121951219513E-2</v>
      </c>
      <c r="V153" s="10">
        <v>25</v>
      </c>
      <c r="W153" s="9">
        <v>0.3048780487804878</v>
      </c>
      <c r="X153" s="10">
        <v>57</v>
      </c>
      <c r="Y153" s="9">
        <v>0.69512195121951226</v>
      </c>
      <c r="Z153" s="10">
        <v>31</v>
      </c>
      <c r="AA153" s="9">
        <v>0.37804878048780488</v>
      </c>
      <c r="AB153" s="10">
        <v>51</v>
      </c>
      <c r="AC153" s="9">
        <v>0.62195121951219512</v>
      </c>
      <c r="AD153" s="10">
        <v>0</v>
      </c>
      <c r="AE153" s="9">
        <v>0</v>
      </c>
      <c r="AF153" s="10">
        <v>3</v>
      </c>
      <c r="AG153" s="9">
        <v>1</v>
      </c>
      <c r="AH153" s="10">
        <v>3</v>
      </c>
      <c r="AI153" s="9">
        <v>1</v>
      </c>
      <c r="AJ153" s="10">
        <v>0</v>
      </c>
      <c r="AK153" s="11">
        <v>0</v>
      </c>
    </row>
    <row r="156" spans="1:57" ht="18">
      <c r="A156" s="1"/>
    </row>
    <row r="158" spans="1:57" ht="18" customHeight="1">
      <c r="A158" s="305" t="s">
        <v>112</v>
      </c>
      <c r="B158" s="305"/>
      <c r="C158" s="305"/>
      <c r="D158" s="305"/>
      <c r="E158" s="305"/>
      <c r="F158" s="305"/>
      <c r="G158" s="305"/>
      <c r="H158" s="305"/>
      <c r="I158" s="305"/>
      <c r="J158" s="305"/>
      <c r="K158" s="305"/>
      <c r="L158" s="305"/>
      <c r="M158" s="305"/>
      <c r="N158" s="305"/>
      <c r="O158" s="305"/>
      <c r="P158" s="305"/>
      <c r="Q158" s="305"/>
      <c r="R158" s="305"/>
      <c r="S158" s="305"/>
      <c r="T158" s="305"/>
      <c r="U158" s="305"/>
      <c r="V158" s="305"/>
      <c r="W158" s="305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  <c r="AJ158" s="305"/>
      <c r="AK158" s="305"/>
      <c r="AL158" s="305"/>
      <c r="AM158" s="305"/>
      <c r="AN158" s="305"/>
      <c r="AO158" s="305"/>
      <c r="AP158" s="305"/>
      <c r="AQ158" s="305"/>
      <c r="AR158" s="305"/>
      <c r="AS158" s="305"/>
      <c r="AT158" s="305"/>
      <c r="AU158" s="305"/>
      <c r="AV158" s="305"/>
      <c r="AW158" s="305"/>
      <c r="AX158" s="305"/>
      <c r="AY158" s="305"/>
      <c r="AZ158" s="305"/>
      <c r="BA158" s="305"/>
      <c r="BB158" s="305"/>
      <c r="BC158" s="305"/>
      <c r="BD158" s="305"/>
      <c r="BE158" s="305"/>
    </row>
    <row r="159" spans="1:57" ht="15" customHeight="1">
      <c r="A159" s="306"/>
      <c r="B159" s="309" t="s">
        <v>113</v>
      </c>
      <c r="C159" s="310"/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10"/>
      <c r="U159" s="310"/>
      <c r="V159" s="310"/>
      <c r="W159" s="310"/>
      <c r="X159" s="310"/>
      <c r="Y159" s="310"/>
      <c r="Z159" s="310"/>
      <c r="AA159" s="310"/>
      <c r="AB159" s="310"/>
      <c r="AC159" s="310"/>
      <c r="AD159" s="310"/>
      <c r="AE159" s="310"/>
      <c r="AF159" s="310"/>
      <c r="AG159" s="310"/>
      <c r="AH159" s="310"/>
      <c r="AI159" s="310"/>
      <c r="AJ159" s="310"/>
      <c r="AK159" s="310"/>
      <c r="AL159" s="310"/>
      <c r="AM159" s="310"/>
      <c r="AN159" s="310"/>
      <c r="AO159" s="310"/>
      <c r="AP159" s="310"/>
      <c r="AQ159" s="310"/>
      <c r="AR159" s="310"/>
      <c r="AS159" s="310"/>
      <c r="AT159" s="310"/>
      <c r="AU159" s="310"/>
      <c r="AV159" s="310"/>
      <c r="AW159" s="310"/>
      <c r="AX159" s="310"/>
      <c r="AY159" s="310"/>
      <c r="AZ159" s="310"/>
      <c r="BA159" s="310"/>
      <c r="BB159" s="310"/>
      <c r="BC159" s="310"/>
      <c r="BD159" s="310"/>
      <c r="BE159" s="311"/>
    </row>
    <row r="160" spans="1:57" ht="70.5" customHeight="1">
      <c r="A160" s="307"/>
      <c r="B160" s="312" t="s">
        <v>114</v>
      </c>
      <c r="C160" s="313"/>
      <c r="D160" s="313" t="s">
        <v>115</v>
      </c>
      <c r="E160" s="313"/>
      <c r="F160" s="313" t="s">
        <v>116</v>
      </c>
      <c r="G160" s="313"/>
      <c r="H160" s="313" t="s">
        <v>117</v>
      </c>
      <c r="I160" s="313"/>
      <c r="J160" s="313" t="s">
        <v>118</v>
      </c>
      <c r="K160" s="313"/>
      <c r="L160" s="313" t="s">
        <v>119</v>
      </c>
      <c r="M160" s="313"/>
      <c r="N160" s="313" t="s">
        <v>120</v>
      </c>
      <c r="O160" s="313"/>
      <c r="P160" s="313" t="s">
        <v>121</v>
      </c>
      <c r="Q160" s="313"/>
      <c r="R160" s="313" t="s">
        <v>122</v>
      </c>
      <c r="S160" s="313"/>
      <c r="T160" s="313" t="s">
        <v>123</v>
      </c>
      <c r="U160" s="313"/>
      <c r="V160" s="313" t="s">
        <v>124</v>
      </c>
      <c r="W160" s="313"/>
      <c r="X160" s="313" t="s">
        <v>125</v>
      </c>
      <c r="Y160" s="313"/>
      <c r="Z160" s="313" t="s">
        <v>126</v>
      </c>
      <c r="AA160" s="313"/>
      <c r="AB160" s="313" t="s">
        <v>127</v>
      </c>
      <c r="AC160" s="313"/>
      <c r="AD160" s="313" t="s">
        <v>128</v>
      </c>
      <c r="AE160" s="313"/>
      <c r="AF160" s="313" t="s">
        <v>129</v>
      </c>
      <c r="AG160" s="313"/>
      <c r="AH160" s="313" t="s">
        <v>130</v>
      </c>
      <c r="AI160" s="313"/>
      <c r="AJ160" s="313" t="s">
        <v>131</v>
      </c>
      <c r="AK160" s="313"/>
      <c r="AL160" s="313" t="s">
        <v>132</v>
      </c>
      <c r="AM160" s="313"/>
      <c r="AN160" s="313" t="s">
        <v>133</v>
      </c>
      <c r="AO160" s="313"/>
      <c r="AP160" s="313" t="s">
        <v>134</v>
      </c>
      <c r="AQ160" s="313"/>
      <c r="AR160" s="313" t="s">
        <v>135</v>
      </c>
      <c r="AS160" s="313"/>
      <c r="AT160" s="313" t="s">
        <v>136</v>
      </c>
      <c r="AU160" s="313"/>
      <c r="AV160" s="313" t="s">
        <v>137</v>
      </c>
      <c r="AW160" s="313"/>
      <c r="AX160" s="313" t="s">
        <v>138</v>
      </c>
      <c r="AY160" s="313"/>
      <c r="AZ160" s="313" t="s">
        <v>139</v>
      </c>
      <c r="BA160" s="313"/>
      <c r="BB160" s="313" t="s">
        <v>140</v>
      </c>
      <c r="BC160" s="313"/>
      <c r="BD160" s="313" t="s">
        <v>141</v>
      </c>
      <c r="BE160" s="314"/>
    </row>
    <row r="161" spans="1:57" ht="15" customHeight="1">
      <c r="A161" s="308"/>
      <c r="B161" s="43" t="s">
        <v>4</v>
      </c>
      <c r="C161" s="44" t="s">
        <v>5</v>
      </c>
      <c r="D161" s="44" t="s">
        <v>4</v>
      </c>
      <c r="E161" s="44" t="s">
        <v>5</v>
      </c>
      <c r="F161" s="44" t="s">
        <v>4</v>
      </c>
      <c r="G161" s="44" t="s">
        <v>5</v>
      </c>
      <c r="H161" s="44" t="s">
        <v>4</v>
      </c>
      <c r="I161" s="44" t="s">
        <v>5</v>
      </c>
      <c r="J161" s="44" t="s">
        <v>4</v>
      </c>
      <c r="K161" s="44" t="s">
        <v>5</v>
      </c>
      <c r="L161" s="44" t="s">
        <v>4</v>
      </c>
      <c r="M161" s="44" t="s">
        <v>5</v>
      </c>
      <c r="N161" s="44" t="s">
        <v>4</v>
      </c>
      <c r="O161" s="44" t="s">
        <v>5</v>
      </c>
      <c r="P161" s="44" t="s">
        <v>4</v>
      </c>
      <c r="Q161" s="44" t="s">
        <v>5</v>
      </c>
      <c r="R161" s="44" t="s">
        <v>4</v>
      </c>
      <c r="S161" s="44" t="s">
        <v>5</v>
      </c>
      <c r="T161" s="44" t="s">
        <v>4</v>
      </c>
      <c r="U161" s="44" t="s">
        <v>5</v>
      </c>
      <c r="V161" s="44" t="s">
        <v>4</v>
      </c>
      <c r="W161" s="44" t="s">
        <v>5</v>
      </c>
      <c r="X161" s="44" t="s">
        <v>4</v>
      </c>
      <c r="Y161" s="44" t="s">
        <v>5</v>
      </c>
      <c r="Z161" s="44" t="s">
        <v>4</v>
      </c>
      <c r="AA161" s="44" t="s">
        <v>5</v>
      </c>
      <c r="AB161" s="44" t="s">
        <v>4</v>
      </c>
      <c r="AC161" s="44" t="s">
        <v>5</v>
      </c>
      <c r="AD161" s="44" t="s">
        <v>4</v>
      </c>
      <c r="AE161" s="44" t="s">
        <v>5</v>
      </c>
      <c r="AF161" s="44" t="s">
        <v>4</v>
      </c>
      <c r="AG161" s="44" t="s">
        <v>5</v>
      </c>
      <c r="AH161" s="44" t="s">
        <v>4</v>
      </c>
      <c r="AI161" s="44" t="s">
        <v>5</v>
      </c>
      <c r="AJ161" s="44" t="s">
        <v>4</v>
      </c>
      <c r="AK161" s="44" t="s">
        <v>5</v>
      </c>
      <c r="AL161" s="44" t="s">
        <v>4</v>
      </c>
      <c r="AM161" s="44" t="s">
        <v>5</v>
      </c>
      <c r="AN161" s="44" t="s">
        <v>4</v>
      </c>
      <c r="AO161" s="44" t="s">
        <v>5</v>
      </c>
      <c r="AP161" s="44" t="s">
        <v>4</v>
      </c>
      <c r="AQ161" s="44" t="s">
        <v>5</v>
      </c>
      <c r="AR161" s="44" t="s">
        <v>4</v>
      </c>
      <c r="AS161" s="44" t="s">
        <v>5</v>
      </c>
      <c r="AT161" s="44" t="s">
        <v>4</v>
      </c>
      <c r="AU161" s="44" t="s">
        <v>5</v>
      </c>
      <c r="AV161" s="44" t="s">
        <v>4</v>
      </c>
      <c r="AW161" s="44" t="s">
        <v>5</v>
      </c>
      <c r="AX161" s="44" t="s">
        <v>4</v>
      </c>
      <c r="AY161" s="44" t="s">
        <v>5</v>
      </c>
      <c r="AZ161" s="44" t="s">
        <v>4</v>
      </c>
      <c r="BA161" s="44" t="s">
        <v>5</v>
      </c>
      <c r="BB161" s="44" t="s">
        <v>4</v>
      </c>
      <c r="BC161" s="44" t="s">
        <v>5</v>
      </c>
      <c r="BD161" s="44" t="s">
        <v>4</v>
      </c>
      <c r="BE161" s="45" t="s">
        <v>5</v>
      </c>
    </row>
    <row r="162" spans="1:57" ht="15" customHeight="1">
      <c r="A162" s="2" t="s">
        <v>6</v>
      </c>
      <c r="B162" s="4">
        <v>0</v>
      </c>
      <c r="C162" s="5">
        <v>0</v>
      </c>
      <c r="D162" s="6">
        <v>0</v>
      </c>
      <c r="E162" s="5">
        <v>0</v>
      </c>
      <c r="F162" s="6">
        <v>0</v>
      </c>
      <c r="G162" s="5">
        <v>0</v>
      </c>
      <c r="H162" s="6">
        <v>1</v>
      </c>
      <c r="I162" s="5">
        <v>1.2195121951219513E-2</v>
      </c>
      <c r="J162" s="6">
        <v>0</v>
      </c>
      <c r="K162" s="5">
        <v>0</v>
      </c>
      <c r="L162" s="6">
        <v>0</v>
      </c>
      <c r="M162" s="5">
        <v>0</v>
      </c>
      <c r="N162" s="6">
        <v>0</v>
      </c>
      <c r="O162" s="5">
        <v>0</v>
      </c>
      <c r="P162" s="6">
        <v>0</v>
      </c>
      <c r="Q162" s="5">
        <v>0</v>
      </c>
      <c r="R162" s="6">
        <v>0</v>
      </c>
      <c r="S162" s="5">
        <v>0</v>
      </c>
      <c r="T162" s="6">
        <v>0</v>
      </c>
      <c r="U162" s="5">
        <v>0</v>
      </c>
      <c r="V162" s="6">
        <v>0</v>
      </c>
      <c r="W162" s="5">
        <v>0</v>
      </c>
      <c r="X162" s="6">
        <v>0</v>
      </c>
      <c r="Y162" s="5">
        <v>0</v>
      </c>
      <c r="Z162" s="6">
        <v>1</v>
      </c>
      <c r="AA162" s="5">
        <v>1.2195121951219513E-2</v>
      </c>
      <c r="AB162" s="6">
        <v>0</v>
      </c>
      <c r="AC162" s="5">
        <v>0</v>
      </c>
      <c r="AD162" s="6">
        <v>59</v>
      </c>
      <c r="AE162" s="5">
        <v>0.71951219512195119</v>
      </c>
      <c r="AF162" s="6">
        <v>3</v>
      </c>
      <c r="AG162" s="5">
        <v>3.6585365853658541E-2</v>
      </c>
      <c r="AH162" s="6">
        <v>0</v>
      </c>
      <c r="AI162" s="5">
        <v>0</v>
      </c>
      <c r="AJ162" s="6">
        <v>1</v>
      </c>
      <c r="AK162" s="5">
        <v>1.2195121951219513E-2</v>
      </c>
      <c r="AL162" s="6">
        <v>0</v>
      </c>
      <c r="AM162" s="5">
        <v>0</v>
      </c>
      <c r="AN162" s="6">
        <v>0</v>
      </c>
      <c r="AO162" s="5">
        <v>0</v>
      </c>
      <c r="AP162" s="6">
        <v>2</v>
      </c>
      <c r="AQ162" s="5">
        <v>2.4390243902439025E-2</v>
      </c>
      <c r="AR162" s="6">
        <v>6</v>
      </c>
      <c r="AS162" s="5">
        <v>7.3170731707317083E-2</v>
      </c>
      <c r="AT162" s="6">
        <v>3</v>
      </c>
      <c r="AU162" s="5">
        <v>3.6585365853658541E-2</v>
      </c>
      <c r="AV162" s="6">
        <v>3</v>
      </c>
      <c r="AW162" s="5">
        <v>3.6585365853658541E-2</v>
      </c>
      <c r="AX162" s="6">
        <v>1</v>
      </c>
      <c r="AY162" s="5">
        <v>1.2195121951219513E-2</v>
      </c>
      <c r="AZ162" s="6">
        <v>2</v>
      </c>
      <c r="BA162" s="5">
        <v>2.4390243902439025E-2</v>
      </c>
      <c r="BB162" s="6">
        <v>0</v>
      </c>
      <c r="BC162" s="5">
        <v>0</v>
      </c>
      <c r="BD162" s="6">
        <v>0</v>
      </c>
      <c r="BE162" s="7">
        <v>0</v>
      </c>
    </row>
    <row r="163" spans="1:57" ht="15" customHeight="1">
      <c r="A163" s="3" t="s">
        <v>7</v>
      </c>
      <c r="B163" s="8">
        <v>0</v>
      </c>
      <c r="C163" s="9">
        <v>0</v>
      </c>
      <c r="D163" s="10">
        <v>0</v>
      </c>
      <c r="E163" s="9">
        <v>0</v>
      </c>
      <c r="F163" s="10">
        <v>0</v>
      </c>
      <c r="G163" s="9">
        <v>0</v>
      </c>
      <c r="H163" s="10">
        <v>1</v>
      </c>
      <c r="I163" s="9">
        <v>1.2195121951219513E-2</v>
      </c>
      <c r="J163" s="10">
        <v>0</v>
      </c>
      <c r="K163" s="9">
        <v>0</v>
      </c>
      <c r="L163" s="10">
        <v>0</v>
      </c>
      <c r="M163" s="9">
        <v>0</v>
      </c>
      <c r="N163" s="10">
        <v>0</v>
      </c>
      <c r="O163" s="9">
        <v>0</v>
      </c>
      <c r="P163" s="10">
        <v>0</v>
      </c>
      <c r="Q163" s="9">
        <v>0</v>
      </c>
      <c r="R163" s="10">
        <v>0</v>
      </c>
      <c r="S163" s="9">
        <v>0</v>
      </c>
      <c r="T163" s="10">
        <v>0</v>
      </c>
      <c r="U163" s="9">
        <v>0</v>
      </c>
      <c r="V163" s="10">
        <v>0</v>
      </c>
      <c r="W163" s="9">
        <v>0</v>
      </c>
      <c r="X163" s="10">
        <v>0</v>
      </c>
      <c r="Y163" s="9">
        <v>0</v>
      </c>
      <c r="Z163" s="10">
        <v>1</v>
      </c>
      <c r="AA163" s="9">
        <v>1.2195121951219513E-2</v>
      </c>
      <c r="AB163" s="10">
        <v>0</v>
      </c>
      <c r="AC163" s="9">
        <v>0</v>
      </c>
      <c r="AD163" s="10">
        <v>59</v>
      </c>
      <c r="AE163" s="9">
        <v>0.71951219512195119</v>
      </c>
      <c r="AF163" s="10">
        <v>3</v>
      </c>
      <c r="AG163" s="9">
        <v>3.6585365853658541E-2</v>
      </c>
      <c r="AH163" s="10">
        <v>0</v>
      </c>
      <c r="AI163" s="9">
        <v>0</v>
      </c>
      <c r="AJ163" s="10">
        <v>1</v>
      </c>
      <c r="AK163" s="9">
        <v>1.2195121951219513E-2</v>
      </c>
      <c r="AL163" s="10">
        <v>0</v>
      </c>
      <c r="AM163" s="9">
        <v>0</v>
      </c>
      <c r="AN163" s="10">
        <v>0</v>
      </c>
      <c r="AO163" s="9">
        <v>0</v>
      </c>
      <c r="AP163" s="10">
        <v>2</v>
      </c>
      <c r="AQ163" s="9">
        <v>2.4390243902439025E-2</v>
      </c>
      <c r="AR163" s="10">
        <v>6</v>
      </c>
      <c r="AS163" s="9">
        <v>7.3170731707317083E-2</v>
      </c>
      <c r="AT163" s="10">
        <v>3</v>
      </c>
      <c r="AU163" s="9">
        <v>3.6585365853658541E-2</v>
      </c>
      <c r="AV163" s="10">
        <v>3</v>
      </c>
      <c r="AW163" s="9">
        <v>3.6585365853658541E-2</v>
      </c>
      <c r="AX163" s="10">
        <v>1</v>
      </c>
      <c r="AY163" s="9">
        <v>1.2195121951219513E-2</v>
      </c>
      <c r="AZ163" s="10">
        <v>2</v>
      </c>
      <c r="BA163" s="9">
        <v>2.4390243902439025E-2</v>
      </c>
      <c r="BB163" s="10">
        <v>0</v>
      </c>
      <c r="BC163" s="9">
        <v>0</v>
      </c>
      <c r="BD163" s="10">
        <v>0</v>
      </c>
      <c r="BE163" s="11">
        <v>0</v>
      </c>
    </row>
    <row r="166" spans="1:57" ht="23.25">
      <c r="A166" s="48" t="s">
        <v>264</v>
      </c>
    </row>
    <row r="167" spans="1:57">
      <c r="A167" s="385" t="s">
        <v>472</v>
      </c>
    </row>
    <row r="168" spans="1:57" ht="18" customHeight="1" thickBot="1">
      <c r="A168" s="305" t="s">
        <v>142</v>
      </c>
      <c r="B168" s="305"/>
      <c r="C168" s="305"/>
      <c r="D168" s="305"/>
      <c r="E168" s="305"/>
      <c r="F168" s="305"/>
      <c r="G168" s="305"/>
      <c r="H168" s="305"/>
      <c r="I168" s="305"/>
      <c r="J168" s="305"/>
      <c r="K168" s="305"/>
      <c r="L168" s="305"/>
      <c r="M168" s="305"/>
    </row>
    <row r="169" spans="1:57" ht="24.75" customHeight="1" thickTop="1">
      <c r="A169" s="306" t="s">
        <v>417</v>
      </c>
      <c r="B169" s="309" t="s">
        <v>143</v>
      </c>
      <c r="C169" s="310"/>
      <c r="D169" s="310"/>
      <c r="E169" s="310" t="s">
        <v>144</v>
      </c>
      <c r="F169" s="310"/>
      <c r="G169" s="310"/>
      <c r="H169" s="310" t="s">
        <v>145</v>
      </c>
      <c r="I169" s="310"/>
      <c r="J169" s="310"/>
      <c r="K169" s="310" t="s">
        <v>146</v>
      </c>
      <c r="L169" s="310"/>
      <c r="M169" s="311"/>
    </row>
    <row r="170" spans="1:57" ht="15" customHeight="1" thickBot="1">
      <c r="A170" s="308"/>
      <c r="B170" s="43" t="s">
        <v>4</v>
      </c>
      <c r="C170" s="44" t="s">
        <v>147</v>
      </c>
      <c r="D170" s="44" t="s">
        <v>148</v>
      </c>
      <c r="E170" s="44" t="s">
        <v>4</v>
      </c>
      <c r="F170" s="44" t="s">
        <v>147</v>
      </c>
      <c r="G170" s="44" t="s">
        <v>148</v>
      </c>
      <c r="H170" s="44" t="s">
        <v>4</v>
      </c>
      <c r="I170" s="44" t="s">
        <v>147</v>
      </c>
      <c r="J170" s="44" t="s">
        <v>148</v>
      </c>
      <c r="K170" s="44" t="s">
        <v>4</v>
      </c>
      <c r="L170" s="44" t="s">
        <v>147</v>
      </c>
      <c r="M170" s="45" t="s">
        <v>148</v>
      </c>
    </row>
    <row r="171" spans="1:57" ht="15" customHeight="1" thickTop="1">
      <c r="A171" s="2" t="s">
        <v>6</v>
      </c>
      <c r="B171" s="4">
        <v>39</v>
      </c>
      <c r="C171" s="12">
        <v>4.8461538461538458</v>
      </c>
      <c r="D171" s="12">
        <v>1.7402126539511373</v>
      </c>
      <c r="E171" s="6">
        <v>39</v>
      </c>
      <c r="F171" s="12">
        <v>5</v>
      </c>
      <c r="G171" s="12">
        <v>1.8918106058538344</v>
      </c>
      <c r="H171" s="6">
        <v>39</v>
      </c>
      <c r="I171" s="12">
        <v>4.1025641025641031</v>
      </c>
      <c r="J171" s="12">
        <v>2.1000610491736684</v>
      </c>
      <c r="K171" s="6">
        <v>39</v>
      </c>
      <c r="L171" s="12">
        <v>5.5384615384615392</v>
      </c>
      <c r="M171" s="13">
        <v>1.3735500267967529</v>
      </c>
    </row>
    <row r="172" spans="1:57" ht="15" customHeight="1" thickBot="1">
      <c r="A172" s="3" t="s">
        <v>7</v>
      </c>
      <c r="B172" s="8">
        <v>39</v>
      </c>
      <c r="C172" s="14">
        <v>4.8461538461538458</v>
      </c>
      <c r="D172" s="14">
        <v>1.7402126539511373</v>
      </c>
      <c r="E172" s="10">
        <v>39</v>
      </c>
      <c r="F172" s="14">
        <v>5</v>
      </c>
      <c r="G172" s="14">
        <v>1.8918106058538344</v>
      </c>
      <c r="H172" s="10">
        <v>39</v>
      </c>
      <c r="I172" s="14">
        <v>4.1025641025641031</v>
      </c>
      <c r="J172" s="14">
        <v>2.1000610491736684</v>
      </c>
      <c r="K172" s="10">
        <v>39</v>
      </c>
      <c r="L172" s="14">
        <v>5.5384615384615392</v>
      </c>
      <c r="M172" s="15">
        <v>1.3735500267967529</v>
      </c>
    </row>
    <row r="173" spans="1:57" ht="15.75" thickTop="1"/>
    <row r="175" spans="1:57" ht="18">
      <c r="A175" s="1"/>
    </row>
    <row r="177" spans="1:17" ht="18" customHeight="1" thickBot="1">
      <c r="A177" s="315" t="s">
        <v>142</v>
      </c>
      <c r="B177" s="325"/>
      <c r="C177" s="325"/>
      <c r="D177" s="325"/>
      <c r="E177" s="325"/>
      <c r="F177" s="325"/>
      <c r="G177" s="325"/>
      <c r="H177" s="325"/>
      <c r="I177" s="325"/>
      <c r="J177" s="325"/>
      <c r="K177" s="325"/>
      <c r="L177" s="325"/>
      <c r="M177" s="325"/>
    </row>
    <row r="178" spans="1:17" ht="29.25" customHeight="1" thickTop="1">
      <c r="A178" s="306" t="s">
        <v>417</v>
      </c>
      <c r="B178" s="309" t="s">
        <v>149</v>
      </c>
      <c r="C178" s="310"/>
      <c r="D178" s="310"/>
      <c r="E178" s="310" t="s">
        <v>150</v>
      </c>
      <c r="F178" s="310"/>
      <c r="G178" s="310"/>
      <c r="H178" s="310" t="s">
        <v>151</v>
      </c>
      <c r="I178" s="310"/>
      <c r="J178" s="310"/>
      <c r="K178" s="310" t="s">
        <v>152</v>
      </c>
      <c r="L178" s="310"/>
      <c r="M178" s="311"/>
    </row>
    <row r="179" spans="1:17" ht="15" customHeight="1" thickBot="1">
      <c r="A179" s="308"/>
      <c r="B179" s="43" t="s">
        <v>4</v>
      </c>
      <c r="C179" s="44" t="s">
        <v>147</v>
      </c>
      <c r="D179" s="44" t="s">
        <v>148</v>
      </c>
      <c r="E179" s="44" t="s">
        <v>4</v>
      </c>
      <c r="F179" s="44" t="s">
        <v>147</v>
      </c>
      <c r="G179" s="44" t="s">
        <v>148</v>
      </c>
      <c r="H179" s="44" t="s">
        <v>4</v>
      </c>
      <c r="I179" s="44" t="s">
        <v>147</v>
      </c>
      <c r="J179" s="44" t="s">
        <v>148</v>
      </c>
      <c r="K179" s="44" t="s">
        <v>4</v>
      </c>
      <c r="L179" s="44" t="s">
        <v>147</v>
      </c>
      <c r="M179" s="45" t="s">
        <v>148</v>
      </c>
    </row>
    <row r="180" spans="1:17" ht="15" customHeight="1" thickTop="1">
      <c r="A180" s="2" t="s">
        <v>6</v>
      </c>
      <c r="B180" s="4">
        <v>39</v>
      </c>
      <c r="C180" s="12">
        <v>5.3589743589743586</v>
      </c>
      <c r="D180" s="12">
        <v>1.3666551462599921</v>
      </c>
      <c r="E180" s="6">
        <v>39</v>
      </c>
      <c r="F180" s="12">
        <v>4.7179487179487172</v>
      </c>
      <c r="G180" s="12">
        <v>1.5208847485439441</v>
      </c>
      <c r="H180" s="6">
        <v>39</v>
      </c>
      <c r="I180" s="12">
        <v>5.2051282051282044</v>
      </c>
      <c r="J180" s="12">
        <v>1.6088486759413614</v>
      </c>
      <c r="K180" s="6">
        <v>39</v>
      </c>
      <c r="L180" s="12">
        <v>5.1538461538461533</v>
      </c>
      <c r="M180" s="13">
        <v>1.6309258193860567</v>
      </c>
    </row>
    <row r="181" spans="1:17" ht="15" customHeight="1" thickBot="1">
      <c r="A181" s="3" t="s">
        <v>7</v>
      </c>
      <c r="B181" s="8">
        <v>39</v>
      </c>
      <c r="C181" s="14">
        <v>5.3589743589743586</v>
      </c>
      <c r="D181" s="14">
        <v>1.3666551462599921</v>
      </c>
      <c r="E181" s="10">
        <v>39</v>
      </c>
      <c r="F181" s="14">
        <v>4.7179487179487172</v>
      </c>
      <c r="G181" s="14">
        <v>1.5208847485439441</v>
      </c>
      <c r="H181" s="10">
        <v>39</v>
      </c>
      <c r="I181" s="14">
        <v>5.2051282051282044</v>
      </c>
      <c r="J181" s="14">
        <v>1.6088486759413614</v>
      </c>
      <c r="K181" s="10">
        <v>39</v>
      </c>
      <c r="L181" s="14">
        <v>5.1538461538461533</v>
      </c>
      <c r="M181" s="15">
        <v>1.6309258193860567</v>
      </c>
    </row>
    <row r="182" spans="1:17" ht="15.75" thickTop="1"/>
    <row r="184" spans="1:17" ht="23.25">
      <c r="A184" s="48" t="s">
        <v>265</v>
      </c>
    </row>
    <row r="185" spans="1:17">
      <c r="A185" s="385" t="s">
        <v>473</v>
      </c>
    </row>
    <row r="186" spans="1:17" ht="18" customHeight="1" thickBot="1">
      <c r="A186" s="315" t="s">
        <v>153</v>
      </c>
      <c r="B186" s="325"/>
      <c r="C186" s="325"/>
      <c r="D186" s="325"/>
      <c r="E186" s="325"/>
      <c r="F186" s="325"/>
      <c r="G186" s="325"/>
      <c r="H186" s="325"/>
      <c r="I186" s="325"/>
      <c r="J186" s="325"/>
      <c r="K186" s="325"/>
      <c r="L186" s="325"/>
      <c r="M186" s="325"/>
      <c r="N186" s="325"/>
      <c r="O186" s="325"/>
      <c r="P186" s="325"/>
      <c r="Q186" s="282"/>
    </row>
    <row r="187" spans="1:17" ht="31.5" customHeight="1" thickTop="1" thickBot="1">
      <c r="A187" s="386" t="s">
        <v>417</v>
      </c>
      <c r="B187" s="334" t="s">
        <v>154</v>
      </c>
      <c r="C187" s="388"/>
      <c r="D187" s="389"/>
      <c r="E187" s="335" t="s">
        <v>155</v>
      </c>
      <c r="F187" s="388"/>
      <c r="G187" s="389"/>
      <c r="H187" s="335" t="s">
        <v>156</v>
      </c>
      <c r="I187" s="388"/>
      <c r="J187" s="389"/>
      <c r="K187" s="335" t="s">
        <v>157</v>
      </c>
      <c r="L187" s="388"/>
      <c r="M187" s="389"/>
      <c r="N187" s="390" t="s">
        <v>158</v>
      </c>
      <c r="O187" s="388"/>
      <c r="P187" s="391"/>
      <c r="Q187" s="282"/>
    </row>
    <row r="188" spans="1:17" ht="15" customHeight="1" thickBot="1">
      <c r="A188" s="387"/>
      <c r="B188" s="392" t="s">
        <v>4</v>
      </c>
      <c r="C188" s="393" t="s">
        <v>147</v>
      </c>
      <c r="D188" s="393" t="s">
        <v>148</v>
      </c>
      <c r="E188" s="393" t="s">
        <v>4</v>
      </c>
      <c r="F188" s="393" t="s">
        <v>147</v>
      </c>
      <c r="G188" s="393" t="s">
        <v>148</v>
      </c>
      <c r="H188" s="393" t="s">
        <v>4</v>
      </c>
      <c r="I188" s="393" t="s">
        <v>147</v>
      </c>
      <c r="J188" s="393" t="s">
        <v>148</v>
      </c>
      <c r="K188" s="393" t="s">
        <v>4</v>
      </c>
      <c r="L188" s="393" t="s">
        <v>147</v>
      </c>
      <c r="M188" s="393" t="s">
        <v>148</v>
      </c>
      <c r="N188" s="393" t="s">
        <v>4</v>
      </c>
      <c r="O188" s="393" t="s">
        <v>147</v>
      </c>
      <c r="P188" s="394" t="s">
        <v>148</v>
      </c>
      <c r="Q188" s="282"/>
    </row>
    <row r="189" spans="1:17" ht="15" customHeight="1" thickTop="1">
      <c r="A189" s="90" t="s">
        <v>6</v>
      </c>
      <c r="B189" s="91">
        <v>67</v>
      </c>
      <c r="C189" s="395">
        <v>5.4179104477611943</v>
      </c>
      <c r="D189" s="395">
        <v>1.2690876433108715</v>
      </c>
      <c r="E189" s="93">
        <v>67</v>
      </c>
      <c r="F189" s="395">
        <v>4.3283582089552235</v>
      </c>
      <c r="G189" s="395">
        <v>1.9414775668210718</v>
      </c>
      <c r="H189" s="93">
        <v>67</v>
      </c>
      <c r="I189" s="395">
        <v>3.8507462686567169</v>
      </c>
      <c r="J189" s="395">
        <v>1.777414971271341</v>
      </c>
      <c r="K189" s="93">
        <v>67</v>
      </c>
      <c r="L189" s="395">
        <v>4.7761194029850733</v>
      </c>
      <c r="M189" s="395">
        <v>1.640592054277118</v>
      </c>
      <c r="N189" s="93">
        <v>67</v>
      </c>
      <c r="O189" s="395">
        <v>5.1343283582089549</v>
      </c>
      <c r="P189" s="396">
        <v>1.4657247911100284</v>
      </c>
      <c r="Q189" s="282"/>
    </row>
    <row r="190" spans="1:17" ht="15" customHeight="1" thickBot="1">
      <c r="A190" s="95" t="s">
        <v>7</v>
      </c>
      <c r="B190" s="96">
        <v>67</v>
      </c>
      <c r="C190" s="397">
        <v>5.4179104477611943</v>
      </c>
      <c r="D190" s="397">
        <v>1.2690876433108715</v>
      </c>
      <c r="E190" s="98">
        <v>67</v>
      </c>
      <c r="F190" s="397">
        <v>4.3283582089552235</v>
      </c>
      <c r="G190" s="397">
        <v>1.9414775668210718</v>
      </c>
      <c r="H190" s="98">
        <v>67</v>
      </c>
      <c r="I190" s="397">
        <v>3.8507462686567169</v>
      </c>
      <c r="J190" s="397">
        <v>1.777414971271341</v>
      </c>
      <c r="K190" s="98">
        <v>67</v>
      </c>
      <c r="L190" s="397">
        <v>4.7761194029850733</v>
      </c>
      <c r="M190" s="397">
        <v>1.640592054277118</v>
      </c>
      <c r="N190" s="98">
        <v>67</v>
      </c>
      <c r="O190" s="397">
        <v>5.1343283582089549</v>
      </c>
      <c r="P190" s="398">
        <v>1.4657247911100284</v>
      </c>
      <c r="Q190" s="282"/>
    </row>
    <row r="191" spans="1:17" ht="15.75" thickTop="1"/>
    <row r="193" spans="1:19" ht="23.25">
      <c r="A193" s="48" t="s">
        <v>266</v>
      </c>
    </row>
    <row r="194" spans="1:19">
      <c r="A194" s="385" t="s">
        <v>474</v>
      </c>
    </row>
    <row r="195" spans="1:19" ht="18" customHeight="1" thickBot="1">
      <c r="A195" s="315" t="s">
        <v>159</v>
      </c>
      <c r="B195" s="325"/>
      <c r="C195" s="325"/>
      <c r="D195" s="325"/>
      <c r="E195" s="325"/>
      <c r="F195" s="325"/>
      <c r="G195" s="325"/>
      <c r="H195" s="325"/>
      <c r="I195" s="325"/>
      <c r="J195" s="325"/>
      <c r="K195" s="325"/>
      <c r="L195" s="325"/>
      <c r="M195" s="325"/>
    </row>
    <row r="196" spans="1:19" ht="15" customHeight="1" thickTop="1">
      <c r="A196" s="306" t="s">
        <v>417</v>
      </c>
      <c r="B196" s="309" t="s">
        <v>440</v>
      </c>
      <c r="C196" s="310"/>
      <c r="D196" s="310"/>
      <c r="E196" s="310" t="s">
        <v>441</v>
      </c>
      <c r="F196" s="310"/>
      <c r="G196" s="310"/>
      <c r="H196" s="310" t="s">
        <v>442</v>
      </c>
      <c r="I196" s="310"/>
      <c r="J196" s="310"/>
      <c r="K196" s="310" t="s">
        <v>443</v>
      </c>
      <c r="L196" s="310"/>
      <c r="M196" s="310"/>
    </row>
    <row r="197" spans="1:19" ht="15" customHeight="1" thickBot="1">
      <c r="A197" s="308"/>
      <c r="B197" s="43" t="s">
        <v>4</v>
      </c>
      <c r="C197" s="44" t="s">
        <v>147</v>
      </c>
      <c r="D197" s="44" t="s">
        <v>148</v>
      </c>
      <c r="E197" s="44" t="s">
        <v>4</v>
      </c>
      <c r="F197" s="44" t="s">
        <v>147</v>
      </c>
      <c r="G197" s="44" t="s">
        <v>148</v>
      </c>
      <c r="H197" s="44" t="s">
        <v>4</v>
      </c>
      <c r="I197" s="44" t="s">
        <v>147</v>
      </c>
      <c r="J197" s="44" t="s">
        <v>444</v>
      </c>
      <c r="K197" s="44" t="s">
        <v>4</v>
      </c>
      <c r="L197" s="44" t="s">
        <v>147</v>
      </c>
      <c r="M197" s="44" t="s">
        <v>444</v>
      </c>
    </row>
    <row r="198" spans="1:19" ht="15" customHeight="1" thickTop="1">
      <c r="A198" s="269" t="s">
        <v>6</v>
      </c>
      <c r="B198" s="270">
        <v>84</v>
      </c>
      <c r="C198" s="271">
        <v>4.738095238095239</v>
      </c>
      <c r="D198" s="271">
        <v>1.1731848077903424</v>
      </c>
      <c r="E198" s="272">
        <v>82</v>
      </c>
      <c r="F198" s="271">
        <v>4.048780487804879</v>
      </c>
      <c r="G198" s="271">
        <v>1.5862249542673637</v>
      </c>
      <c r="H198" s="272">
        <v>84</v>
      </c>
      <c r="I198" s="271">
        <v>4.166666666666667</v>
      </c>
      <c r="J198" s="271">
        <v>1.6489013014756317</v>
      </c>
      <c r="K198" s="272">
        <v>82</v>
      </c>
      <c r="L198" s="271">
        <v>4.0121951219512191</v>
      </c>
      <c r="M198" s="273">
        <v>1.6517398417024607</v>
      </c>
    </row>
    <row r="199" spans="1:19" ht="15" customHeight="1" thickBot="1">
      <c r="A199" s="274" t="s">
        <v>7</v>
      </c>
      <c r="B199" s="275">
        <v>84</v>
      </c>
      <c r="C199" s="276">
        <v>4.738095238095239</v>
      </c>
      <c r="D199" s="276">
        <v>1.1731848077903424</v>
      </c>
      <c r="E199" s="277">
        <v>82</v>
      </c>
      <c r="F199" s="276">
        <v>4.048780487804879</v>
      </c>
      <c r="G199" s="276">
        <v>1.5862249542673637</v>
      </c>
      <c r="H199" s="277">
        <v>84</v>
      </c>
      <c r="I199" s="276">
        <v>4.166666666666667</v>
      </c>
      <c r="J199" s="276">
        <v>1.6489013014756317</v>
      </c>
      <c r="K199" s="277">
        <v>82</v>
      </c>
      <c r="L199" s="276">
        <v>4.0121951219512191</v>
      </c>
      <c r="M199" s="278">
        <v>1.6517398417024607</v>
      </c>
    </row>
    <row r="202" spans="1:19" ht="18">
      <c r="A202" s="1"/>
    </row>
    <row r="204" spans="1:19" ht="18" customHeight="1" thickBot="1">
      <c r="A204" s="315" t="s">
        <v>162</v>
      </c>
      <c r="B204" s="325"/>
      <c r="C204" s="325"/>
      <c r="D204" s="325"/>
      <c r="E204" s="325"/>
      <c r="F204" s="325"/>
      <c r="G204" s="325"/>
      <c r="H204" s="325"/>
      <c r="I204" s="325"/>
      <c r="J204" s="325"/>
      <c r="K204" s="325"/>
      <c r="L204" s="325"/>
      <c r="M204" s="325"/>
      <c r="N204" s="325"/>
      <c r="O204" s="325"/>
      <c r="P204" s="325"/>
      <c r="Q204" s="325"/>
      <c r="R204" s="325"/>
      <c r="S204" s="325"/>
    </row>
    <row r="205" spans="1:19" ht="25.5" customHeight="1" thickTop="1">
      <c r="A205" s="306" t="s">
        <v>417</v>
      </c>
      <c r="B205" s="309" t="s">
        <v>445</v>
      </c>
      <c r="C205" s="310"/>
      <c r="D205" s="310"/>
      <c r="E205" s="310" t="s">
        <v>446</v>
      </c>
      <c r="F205" s="310"/>
      <c r="G205" s="310"/>
      <c r="H205" s="310" t="s">
        <v>447</v>
      </c>
      <c r="I205" s="310"/>
      <c r="J205" s="310"/>
      <c r="K205" s="310" t="s">
        <v>448</v>
      </c>
      <c r="L205" s="310"/>
      <c r="M205" s="310"/>
      <c r="N205" s="310" t="s">
        <v>449</v>
      </c>
      <c r="O205" s="310"/>
      <c r="P205" s="310"/>
      <c r="Q205" s="310" t="s">
        <v>450</v>
      </c>
      <c r="R205" s="310"/>
      <c r="S205" s="310"/>
    </row>
    <row r="206" spans="1:19" ht="15" customHeight="1" thickBot="1">
      <c r="A206" s="308"/>
      <c r="B206" s="43" t="s">
        <v>4</v>
      </c>
      <c r="C206" s="44" t="s">
        <v>147</v>
      </c>
      <c r="D206" s="44" t="s">
        <v>148</v>
      </c>
      <c r="E206" s="44" t="s">
        <v>4</v>
      </c>
      <c r="F206" s="44" t="s">
        <v>147</v>
      </c>
      <c r="G206" s="44" t="s">
        <v>148</v>
      </c>
      <c r="H206" s="44" t="s">
        <v>4</v>
      </c>
      <c r="I206" s="44" t="s">
        <v>147</v>
      </c>
      <c r="J206" s="44" t="s">
        <v>148</v>
      </c>
      <c r="K206" s="44" t="s">
        <v>4</v>
      </c>
      <c r="L206" s="44" t="s">
        <v>147</v>
      </c>
      <c r="M206" s="44" t="s">
        <v>148</v>
      </c>
      <c r="N206" s="44" t="s">
        <v>4</v>
      </c>
      <c r="O206" s="44" t="s">
        <v>147</v>
      </c>
      <c r="P206" s="44" t="s">
        <v>148</v>
      </c>
      <c r="Q206" s="44" t="s">
        <v>4</v>
      </c>
      <c r="R206" s="44" t="s">
        <v>147</v>
      </c>
      <c r="S206" s="44" t="s">
        <v>148</v>
      </c>
    </row>
    <row r="207" spans="1:19" ht="15" customHeight="1" thickTop="1">
      <c r="A207" s="269" t="s">
        <v>6</v>
      </c>
      <c r="B207" s="270">
        <v>84</v>
      </c>
      <c r="C207" s="271">
        <v>3.9404761904761902</v>
      </c>
      <c r="D207" s="271">
        <v>1.6526808486147841</v>
      </c>
      <c r="E207" s="272">
        <v>82</v>
      </c>
      <c r="F207" s="271">
        <v>6.0609756097560963</v>
      </c>
      <c r="G207" s="271">
        <v>0.99811626250244323</v>
      </c>
      <c r="H207" s="272">
        <v>84</v>
      </c>
      <c r="I207" s="271">
        <v>1.7142857142857146</v>
      </c>
      <c r="J207" s="271">
        <v>1.2376759076283179</v>
      </c>
      <c r="K207" s="272">
        <v>82</v>
      </c>
      <c r="L207" s="271">
        <v>4.9756097560975627</v>
      </c>
      <c r="M207" s="271">
        <v>2.024392057842122</v>
      </c>
      <c r="N207" s="272">
        <v>84</v>
      </c>
      <c r="O207" s="271">
        <v>3.9642857142857135</v>
      </c>
      <c r="P207" s="271">
        <v>1.6313674400982554</v>
      </c>
      <c r="Q207" s="272">
        <v>82</v>
      </c>
      <c r="R207" s="271">
        <v>4.9878048780487783</v>
      </c>
      <c r="S207" s="273">
        <v>1.5112246888609331</v>
      </c>
    </row>
    <row r="208" spans="1:19" ht="15" customHeight="1" thickBot="1">
      <c r="A208" s="274" t="s">
        <v>7</v>
      </c>
      <c r="B208" s="275">
        <v>84</v>
      </c>
      <c r="C208" s="276">
        <v>3.9404761904761902</v>
      </c>
      <c r="D208" s="276">
        <v>1.6526808486147841</v>
      </c>
      <c r="E208" s="277">
        <v>82</v>
      </c>
      <c r="F208" s="276">
        <v>6.0609756097560963</v>
      </c>
      <c r="G208" s="276">
        <v>0.99811626250244323</v>
      </c>
      <c r="H208" s="277">
        <v>84</v>
      </c>
      <c r="I208" s="276">
        <v>1.7142857142857146</v>
      </c>
      <c r="J208" s="276">
        <v>1.2376759076283179</v>
      </c>
      <c r="K208" s="277">
        <v>82</v>
      </c>
      <c r="L208" s="276">
        <v>4.9756097560975627</v>
      </c>
      <c r="M208" s="276">
        <v>2.024392057842122</v>
      </c>
      <c r="N208" s="277">
        <v>84</v>
      </c>
      <c r="O208" s="276">
        <v>3.9642857142857135</v>
      </c>
      <c r="P208" s="276">
        <v>1.6313674400982554</v>
      </c>
      <c r="Q208" s="277">
        <v>82</v>
      </c>
      <c r="R208" s="276">
        <v>4.9878048780487783</v>
      </c>
      <c r="S208" s="278">
        <v>1.5112246888609331</v>
      </c>
    </row>
    <row r="211" spans="1:19" ht="18">
      <c r="A211" s="1"/>
    </row>
    <row r="213" spans="1:19" ht="18" customHeight="1" thickBot="1">
      <c r="A213" s="315" t="s">
        <v>166</v>
      </c>
      <c r="B213" s="325"/>
      <c r="C213" s="325"/>
      <c r="D213" s="325"/>
      <c r="E213" s="325"/>
      <c r="F213" s="325"/>
      <c r="G213" s="325"/>
      <c r="H213" s="325"/>
      <c r="I213" s="325"/>
      <c r="J213" s="325"/>
      <c r="K213" s="325"/>
      <c r="L213" s="325"/>
      <c r="M213" s="325"/>
      <c r="N213" s="325"/>
      <c r="O213" s="325"/>
      <c r="P213" s="325"/>
      <c r="Q213" s="325"/>
      <c r="R213" s="325"/>
      <c r="S213" s="325"/>
    </row>
    <row r="214" spans="1:19" ht="15" customHeight="1" thickTop="1">
      <c r="A214" s="306" t="s">
        <v>417</v>
      </c>
      <c r="B214" s="309" t="s">
        <v>451</v>
      </c>
      <c r="C214" s="310"/>
      <c r="D214" s="310"/>
      <c r="E214" s="310" t="s">
        <v>452</v>
      </c>
      <c r="F214" s="310"/>
      <c r="G214" s="310"/>
      <c r="H214" s="310" t="s">
        <v>453</v>
      </c>
      <c r="I214" s="310"/>
      <c r="J214" s="310"/>
      <c r="K214" s="310" t="s">
        <v>454</v>
      </c>
      <c r="L214" s="310"/>
      <c r="M214" s="310"/>
      <c r="N214" s="310" t="s">
        <v>455</v>
      </c>
      <c r="O214" s="310"/>
      <c r="P214" s="310"/>
      <c r="Q214" s="310" t="s">
        <v>456</v>
      </c>
      <c r="R214" s="310"/>
      <c r="S214" s="310"/>
    </row>
    <row r="215" spans="1:19" ht="15" customHeight="1" thickBot="1">
      <c r="A215" s="308"/>
      <c r="B215" s="43" t="s">
        <v>4</v>
      </c>
      <c r="C215" s="44" t="s">
        <v>147</v>
      </c>
      <c r="D215" s="44" t="s">
        <v>148</v>
      </c>
      <c r="E215" s="44" t="s">
        <v>4</v>
      </c>
      <c r="F215" s="44" t="s">
        <v>147</v>
      </c>
      <c r="G215" s="44" t="s">
        <v>148</v>
      </c>
      <c r="H215" s="44" t="s">
        <v>4</v>
      </c>
      <c r="I215" s="44" t="s">
        <v>147</v>
      </c>
      <c r="J215" s="44" t="s">
        <v>148</v>
      </c>
      <c r="K215" s="44" t="s">
        <v>4</v>
      </c>
      <c r="L215" s="44" t="s">
        <v>147</v>
      </c>
      <c r="M215" s="44" t="s">
        <v>148</v>
      </c>
      <c r="N215" s="44" t="s">
        <v>4</v>
      </c>
      <c r="O215" s="44" t="s">
        <v>147</v>
      </c>
      <c r="P215" s="44" t="s">
        <v>148</v>
      </c>
      <c r="Q215" s="44" t="s">
        <v>4</v>
      </c>
      <c r="R215" s="44" t="s">
        <v>147</v>
      </c>
      <c r="S215" s="44" t="s">
        <v>148</v>
      </c>
    </row>
    <row r="216" spans="1:19" ht="15" customHeight="1" thickTop="1">
      <c r="A216" s="269" t="s">
        <v>6</v>
      </c>
      <c r="B216" s="270">
        <v>84</v>
      </c>
      <c r="C216" s="271">
        <v>3.9880952380952377</v>
      </c>
      <c r="D216" s="271">
        <v>1.7664479887176188</v>
      </c>
      <c r="E216" s="272">
        <v>82</v>
      </c>
      <c r="F216" s="271">
        <v>5.6341463414634161</v>
      </c>
      <c r="G216" s="271">
        <v>1.3288089452166112</v>
      </c>
      <c r="H216" s="272">
        <v>84</v>
      </c>
      <c r="I216" s="271">
        <v>3.8809523809523814</v>
      </c>
      <c r="J216" s="271">
        <v>1.7383329634109255</v>
      </c>
      <c r="K216" s="272">
        <v>82</v>
      </c>
      <c r="L216" s="271">
        <v>5.5243902439024408</v>
      </c>
      <c r="M216" s="271">
        <v>1.371901534782366</v>
      </c>
      <c r="N216" s="272">
        <v>84</v>
      </c>
      <c r="O216" s="271">
        <v>3.3809523809523809</v>
      </c>
      <c r="P216" s="271">
        <v>1.5280885130545292</v>
      </c>
      <c r="Q216" s="272">
        <v>82</v>
      </c>
      <c r="R216" s="271">
        <v>5.0609756097560972</v>
      </c>
      <c r="S216" s="273">
        <v>1.4259288588526717</v>
      </c>
    </row>
    <row r="217" spans="1:19" ht="15" customHeight="1" thickBot="1">
      <c r="A217" s="274" t="s">
        <v>7</v>
      </c>
      <c r="B217" s="275">
        <v>84</v>
      </c>
      <c r="C217" s="276">
        <v>3.9880952380952377</v>
      </c>
      <c r="D217" s="276">
        <v>1.7664479887176188</v>
      </c>
      <c r="E217" s="277">
        <v>82</v>
      </c>
      <c r="F217" s="276">
        <v>5.6341463414634161</v>
      </c>
      <c r="G217" s="276">
        <v>1.3288089452166112</v>
      </c>
      <c r="H217" s="277">
        <v>84</v>
      </c>
      <c r="I217" s="276">
        <v>3.8809523809523814</v>
      </c>
      <c r="J217" s="276">
        <v>1.7383329634109255</v>
      </c>
      <c r="K217" s="277">
        <v>82</v>
      </c>
      <c r="L217" s="276">
        <v>5.5243902439024408</v>
      </c>
      <c r="M217" s="276">
        <v>1.371901534782366</v>
      </c>
      <c r="N217" s="277">
        <v>84</v>
      </c>
      <c r="O217" s="276">
        <v>3.3809523809523809</v>
      </c>
      <c r="P217" s="276">
        <v>1.5280885130545292</v>
      </c>
      <c r="Q217" s="277">
        <v>82</v>
      </c>
      <c r="R217" s="276">
        <v>5.0609756097560972</v>
      </c>
      <c r="S217" s="278">
        <v>1.4259288588526717</v>
      </c>
    </row>
    <row r="220" spans="1:19" ht="18">
      <c r="A220" s="1"/>
    </row>
    <row r="222" spans="1:19" ht="18" customHeight="1" thickBot="1">
      <c r="A222" s="315" t="s">
        <v>166</v>
      </c>
      <c r="B222" s="325"/>
      <c r="C222" s="325"/>
      <c r="D222" s="325"/>
      <c r="E222" s="325"/>
      <c r="F222" s="325"/>
      <c r="G222" s="325"/>
      <c r="H222" s="325"/>
      <c r="I222" s="325"/>
      <c r="J222" s="325"/>
      <c r="K222" s="325"/>
      <c r="L222" s="325"/>
      <c r="M222" s="325"/>
      <c r="N222" s="325"/>
      <c r="O222" s="325"/>
      <c r="P222" s="325"/>
      <c r="Q222" s="325"/>
      <c r="R222" s="325"/>
      <c r="S222" s="325"/>
    </row>
    <row r="223" spans="1:19" ht="15" customHeight="1" thickTop="1">
      <c r="A223" s="306" t="s">
        <v>417</v>
      </c>
      <c r="B223" s="309" t="s">
        <v>457</v>
      </c>
      <c r="C223" s="310"/>
      <c r="D223" s="310"/>
      <c r="E223" s="310" t="s">
        <v>458</v>
      </c>
      <c r="F223" s="310"/>
      <c r="G223" s="310"/>
      <c r="H223" s="310" t="s">
        <v>459</v>
      </c>
      <c r="I223" s="310"/>
      <c r="J223" s="310"/>
      <c r="K223" s="310" t="s">
        <v>460</v>
      </c>
      <c r="L223" s="310"/>
      <c r="M223" s="310"/>
      <c r="N223" s="310" t="s">
        <v>461</v>
      </c>
      <c r="O223" s="310"/>
      <c r="P223" s="310"/>
      <c r="Q223" s="310" t="s">
        <v>462</v>
      </c>
      <c r="R223" s="310"/>
      <c r="S223" s="310"/>
    </row>
    <row r="224" spans="1:19" ht="15" customHeight="1" thickBot="1">
      <c r="A224" s="308"/>
      <c r="B224" s="43" t="s">
        <v>4</v>
      </c>
      <c r="C224" s="44" t="s">
        <v>147</v>
      </c>
      <c r="D224" s="44" t="s">
        <v>148</v>
      </c>
      <c r="E224" s="44" t="s">
        <v>4</v>
      </c>
      <c r="F224" s="44" t="s">
        <v>147</v>
      </c>
      <c r="G224" s="44" t="s">
        <v>148</v>
      </c>
      <c r="H224" s="44" t="s">
        <v>4</v>
      </c>
      <c r="I224" s="44" t="s">
        <v>147</v>
      </c>
      <c r="J224" s="44" t="s">
        <v>148</v>
      </c>
      <c r="K224" s="44" t="s">
        <v>4</v>
      </c>
      <c r="L224" s="44" t="s">
        <v>147</v>
      </c>
      <c r="M224" s="44" t="s">
        <v>148</v>
      </c>
      <c r="N224" s="44" t="s">
        <v>4</v>
      </c>
      <c r="O224" s="44" t="s">
        <v>147</v>
      </c>
      <c r="P224" s="44" t="s">
        <v>148</v>
      </c>
      <c r="Q224" s="44" t="s">
        <v>4</v>
      </c>
      <c r="R224" s="44" t="s">
        <v>147</v>
      </c>
      <c r="S224" s="44" t="s">
        <v>148</v>
      </c>
    </row>
    <row r="225" spans="1:19" ht="15" customHeight="1" thickTop="1">
      <c r="A225" s="269" t="s">
        <v>6</v>
      </c>
      <c r="B225" s="270">
        <v>84</v>
      </c>
      <c r="C225" s="271">
        <v>5.3928571428571415</v>
      </c>
      <c r="D225" s="271">
        <v>1.3173344494224357</v>
      </c>
      <c r="E225" s="272">
        <v>82</v>
      </c>
      <c r="F225" s="271">
        <v>5.8780487804878057</v>
      </c>
      <c r="G225" s="271">
        <v>1.1373593404003968</v>
      </c>
      <c r="H225" s="272">
        <v>84</v>
      </c>
      <c r="I225" s="271">
        <v>3.4999999999999996</v>
      </c>
      <c r="J225" s="271">
        <v>1.6464638998453551</v>
      </c>
      <c r="K225" s="272">
        <v>82</v>
      </c>
      <c r="L225" s="271">
        <v>4.9268292682926811</v>
      </c>
      <c r="M225" s="271">
        <v>1.6084690044859591</v>
      </c>
      <c r="N225" s="272">
        <v>84</v>
      </c>
      <c r="O225" s="271">
        <v>4.4761904761904736</v>
      </c>
      <c r="P225" s="271">
        <v>1.5247057031945499</v>
      </c>
      <c r="Q225" s="272">
        <v>82</v>
      </c>
      <c r="R225" s="271">
        <v>5.7439024390243896</v>
      </c>
      <c r="S225" s="273">
        <v>1.2453466532097175</v>
      </c>
    </row>
    <row r="226" spans="1:19" ht="15" customHeight="1" thickBot="1">
      <c r="A226" s="274" t="s">
        <v>7</v>
      </c>
      <c r="B226" s="275">
        <v>84</v>
      </c>
      <c r="C226" s="276">
        <v>5.3928571428571415</v>
      </c>
      <c r="D226" s="276">
        <v>1.3173344494224357</v>
      </c>
      <c r="E226" s="277">
        <v>82</v>
      </c>
      <c r="F226" s="276">
        <v>5.8780487804878057</v>
      </c>
      <c r="G226" s="276">
        <v>1.1373593404003968</v>
      </c>
      <c r="H226" s="277">
        <v>84</v>
      </c>
      <c r="I226" s="276">
        <v>3.4999999999999996</v>
      </c>
      <c r="J226" s="276">
        <v>1.6464638998453551</v>
      </c>
      <c r="K226" s="277">
        <v>82</v>
      </c>
      <c r="L226" s="276">
        <v>4.9268292682926811</v>
      </c>
      <c r="M226" s="276">
        <v>1.6084690044859591</v>
      </c>
      <c r="N226" s="277">
        <v>84</v>
      </c>
      <c r="O226" s="276">
        <v>4.4761904761904736</v>
      </c>
      <c r="P226" s="276">
        <v>1.5247057031945499</v>
      </c>
      <c r="Q226" s="277">
        <v>82</v>
      </c>
      <c r="R226" s="276">
        <v>5.7439024390243896</v>
      </c>
      <c r="S226" s="278">
        <v>1.2453466532097175</v>
      </c>
    </row>
    <row r="229" spans="1:19" ht="18">
      <c r="A229" s="1"/>
    </row>
    <row r="231" spans="1:19" ht="18" customHeight="1" thickBot="1">
      <c r="A231" s="315" t="s">
        <v>173</v>
      </c>
      <c r="B231" s="325"/>
      <c r="C231" s="325"/>
      <c r="D231" s="325"/>
      <c r="E231" s="325"/>
      <c r="F231" s="325"/>
      <c r="G231" s="325"/>
      <c r="H231" s="325"/>
      <c r="I231" s="325"/>
      <c r="J231" s="325"/>
      <c r="K231" s="325"/>
      <c r="L231" s="325"/>
      <c r="M231" s="325"/>
      <c r="N231" s="325"/>
      <c r="O231" s="325"/>
      <c r="P231" s="325"/>
      <c r="Q231" s="325"/>
      <c r="R231" s="325"/>
      <c r="S231" s="325"/>
    </row>
    <row r="232" spans="1:19" ht="15" customHeight="1" thickTop="1">
      <c r="A232" s="306" t="s">
        <v>417</v>
      </c>
      <c r="B232" s="309" t="s">
        <v>463</v>
      </c>
      <c r="C232" s="310"/>
      <c r="D232" s="310"/>
      <c r="E232" s="310" t="s">
        <v>464</v>
      </c>
      <c r="F232" s="310"/>
      <c r="G232" s="310"/>
      <c r="H232" s="310" t="s">
        <v>465</v>
      </c>
      <c r="I232" s="310"/>
      <c r="J232" s="310"/>
      <c r="K232" s="310" t="s">
        <v>466</v>
      </c>
      <c r="L232" s="310"/>
      <c r="M232" s="310"/>
      <c r="N232" s="310" t="s">
        <v>467</v>
      </c>
      <c r="O232" s="310"/>
      <c r="P232" s="310"/>
      <c r="Q232" s="310" t="s">
        <v>468</v>
      </c>
      <c r="R232" s="310"/>
      <c r="S232" s="310"/>
    </row>
    <row r="233" spans="1:19" ht="15" customHeight="1" thickBot="1">
      <c r="A233" s="308"/>
      <c r="B233" s="43" t="s">
        <v>4</v>
      </c>
      <c r="C233" s="44" t="s">
        <v>147</v>
      </c>
      <c r="D233" s="44" t="s">
        <v>148</v>
      </c>
      <c r="E233" s="44" t="s">
        <v>4</v>
      </c>
      <c r="F233" s="44" t="s">
        <v>147</v>
      </c>
      <c r="G233" s="44" t="s">
        <v>148</v>
      </c>
      <c r="H233" s="44" t="s">
        <v>4</v>
      </c>
      <c r="I233" s="44" t="s">
        <v>147</v>
      </c>
      <c r="J233" s="44" t="s">
        <v>148</v>
      </c>
      <c r="K233" s="44" t="s">
        <v>4</v>
      </c>
      <c r="L233" s="44" t="s">
        <v>147</v>
      </c>
      <c r="M233" s="44" t="s">
        <v>148</v>
      </c>
      <c r="N233" s="44" t="s">
        <v>4</v>
      </c>
      <c r="O233" s="44" t="s">
        <v>147</v>
      </c>
      <c r="P233" s="44" t="s">
        <v>148</v>
      </c>
      <c r="Q233" s="44" t="s">
        <v>4</v>
      </c>
      <c r="R233" s="44" t="s">
        <v>147</v>
      </c>
      <c r="S233" s="44" t="s">
        <v>148</v>
      </c>
    </row>
    <row r="234" spans="1:19" ht="15" customHeight="1" thickTop="1">
      <c r="A234" s="269" t="s">
        <v>6</v>
      </c>
      <c r="B234" s="270">
        <v>84</v>
      </c>
      <c r="C234" s="271">
        <v>4.6309523809523796</v>
      </c>
      <c r="D234" s="271">
        <v>1.4460562230130416</v>
      </c>
      <c r="E234" s="272">
        <v>82</v>
      </c>
      <c r="F234" s="271">
        <v>5.8170731707317067</v>
      </c>
      <c r="G234" s="271">
        <v>1.1980235655928262</v>
      </c>
      <c r="H234" s="272">
        <v>84</v>
      </c>
      <c r="I234" s="271">
        <v>5.738095238095239</v>
      </c>
      <c r="J234" s="271">
        <v>1.299852147468417</v>
      </c>
      <c r="K234" s="272">
        <v>82</v>
      </c>
      <c r="L234" s="271">
        <v>5.0121951219512209</v>
      </c>
      <c r="M234" s="271">
        <v>1.7532608240113474</v>
      </c>
      <c r="N234" s="272">
        <v>84</v>
      </c>
      <c r="O234" s="271">
        <v>5.2380952380952364</v>
      </c>
      <c r="P234" s="271">
        <v>1.3044783624304932</v>
      </c>
      <c r="Q234" s="272">
        <v>82</v>
      </c>
      <c r="R234" s="271">
        <v>4.9146341463414638</v>
      </c>
      <c r="S234" s="273">
        <v>1.6570181422536998</v>
      </c>
    </row>
    <row r="235" spans="1:19" ht="15" customHeight="1" thickBot="1">
      <c r="A235" s="274" t="s">
        <v>7</v>
      </c>
      <c r="B235" s="275">
        <v>84</v>
      </c>
      <c r="C235" s="276">
        <v>4.6309523809523796</v>
      </c>
      <c r="D235" s="276">
        <v>1.4460562230130416</v>
      </c>
      <c r="E235" s="277">
        <v>82</v>
      </c>
      <c r="F235" s="276">
        <v>5.8170731707317067</v>
      </c>
      <c r="G235" s="276">
        <v>1.1980235655928262</v>
      </c>
      <c r="H235" s="277">
        <v>84</v>
      </c>
      <c r="I235" s="276">
        <v>5.738095238095239</v>
      </c>
      <c r="J235" s="276">
        <v>1.299852147468417</v>
      </c>
      <c r="K235" s="277">
        <v>82</v>
      </c>
      <c r="L235" s="276">
        <v>5.0121951219512209</v>
      </c>
      <c r="M235" s="276">
        <v>1.7532608240113474</v>
      </c>
      <c r="N235" s="277">
        <v>84</v>
      </c>
      <c r="O235" s="276">
        <v>5.2380952380952364</v>
      </c>
      <c r="P235" s="276">
        <v>1.3044783624304932</v>
      </c>
      <c r="Q235" s="277">
        <v>82</v>
      </c>
      <c r="R235" s="276">
        <v>4.9146341463414638</v>
      </c>
      <c r="S235" s="278">
        <v>1.6570181422536998</v>
      </c>
    </row>
    <row r="238" spans="1:19" ht="32.25" thickBot="1">
      <c r="A238" s="42" t="s">
        <v>267</v>
      </c>
      <c r="B238" s="42"/>
      <c r="C238" s="42"/>
      <c r="D238" s="42"/>
      <c r="E238" s="42"/>
      <c r="F238" s="42"/>
    </row>
    <row r="239" spans="1:19">
      <c r="A239" s="384" t="s">
        <v>475</v>
      </c>
    </row>
    <row r="240" spans="1:19" ht="18" customHeight="1" thickBot="1">
      <c r="A240" s="399" t="s">
        <v>177</v>
      </c>
      <c r="B240" s="315"/>
      <c r="C240" s="315"/>
      <c r="D240" s="315"/>
      <c r="E240" s="315"/>
    </row>
    <row r="241" spans="1:9" ht="15" customHeight="1" thickTop="1">
      <c r="A241" s="306" t="s">
        <v>417</v>
      </c>
      <c r="B241" s="400" t="s">
        <v>373</v>
      </c>
      <c r="C241" s="401"/>
      <c r="D241" s="402" t="s">
        <v>478</v>
      </c>
      <c r="E241" s="403"/>
    </row>
    <row r="242" spans="1:9" ht="15" customHeight="1" thickBot="1">
      <c r="A242" s="404"/>
      <c r="B242" s="405" t="s">
        <v>4</v>
      </c>
      <c r="C242" s="406" t="s">
        <v>5</v>
      </c>
      <c r="D242" s="406" t="s">
        <v>4</v>
      </c>
      <c r="E242" s="407" t="s">
        <v>5</v>
      </c>
    </row>
    <row r="243" spans="1:9" ht="15" customHeight="1" thickTop="1">
      <c r="A243" s="90" t="s">
        <v>6</v>
      </c>
      <c r="B243" s="91">
        <v>13</v>
      </c>
      <c r="C243" s="408">
        <v>0.8125</v>
      </c>
      <c r="D243" s="93">
        <v>3</v>
      </c>
      <c r="E243" s="408">
        <v>0.1875</v>
      </c>
    </row>
    <row r="244" spans="1:9" ht="15" customHeight="1" thickBot="1">
      <c r="A244" s="95" t="s">
        <v>7</v>
      </c>
      <c r="B244" s="96">
        <v>13</v>
      </c>
      <c r="C244" s="409">
        <v>0.8125</v>
      </c>
      <c r="D244" s="98">
        <v>3</v>
      </c>
      <c r="E244" s="409">
        <v>0.1875</v>
      </c>
    </row>
    <row r="245" spans="1:9" ht="15.75" thickTop="1"/>
    <row r="247" spans="1:9" ht="23.25">
      <c r="A247" s="48" t="s">
        <v>268</v>
      </c>
    </row>
    <row r="248" spans="1:9">
      <c r="A248" s="384" t="s">
        <v>476</v>
      </c>
    </row>
    <row r="250" spans="1:9" ht="18" customHeight="1">
      <c r="A250" s="305" t="s">
        <v>180</v>
      </c>
      <c r="B250" s="305"/>
      <c r="C250" s="305"/>
      <c r="D250" s="305"/>
      <c r="E250" s="305"/>
      <c r="F250" s="305"/>
      <c r="G250" s="305"/>
      <c r="H250" s="305"/>
      <c r="I250" s="305"/>
    </row>
    <row r="251" spans="1:9" ht="15" customHeight="1">
      <c r="A251" s="306"/>
      <c r="B251" s="309" t="s">
        <v>181</v>
      </c>
      <c r="C251" s="310"/>
      <c r="D251" s="310"/>
      <c r="E251" s="310"/>
      <c r="F251" s="310"/>
      <c r="G251" s="310"/>
      <c r="H251" s="310"/>
      <c r="I251" s="311"/>
    </row>
    <row r="252" spans="1:9" ht="33.75" customHeight="1">
      <c r="A252" s="307"/>
      <c r="B252" s="312" t="s">
        <v>68</v>
      </c>
      <c r="C252" s="313"/>
      <c r="D252" s="313" t="s">
        <v>69</v>
      </c>
      <c r="E252" s="313"/>
      <c r="F252" s="313" t="s">
        <v>182</v>
      </c>
      <c r="G252" s="313"/>
      <c r="H252" s="313" t="s">
        <v>183</v>
      </c>
      <c r="I252" s="314"/>
    </row>
    <row r="253" spans="1:9" ht="15" customHeight="1">
      <c r="A253" s="308"/>
      <c r="B253" s="43" t="s">
        <v>4</v>
      </c>
      <c r="C253" s="44" t="s">
        <v>5</v>
      </c>
      <c r="D253" s="44" t="s">
        <v>4</v>
      </c>
      <c r="E253" s="44" t="s">
        <v>5</v>
      </c>
      <c r="F253" s="44" t="s">
        <v>4</v>
      </c>
      <c r="G253" s="44" t="s">
        <v>5</v>
      </c>
      <c r="H253" s="44" t="s">
        <v>4</v>
      </c>
      <c r="I253" s="45" t="s">
        <v>5</v>
      </c>
    </row>
    <row r="254" spans="1:9" ht="15" customHeight="1">
      <c r="A254" s="2" t="s">
        <v>6</v>
      </c>
      <c r="B254" s="4">
        <v>8</v>
      </c>
      <c r="C254" s="5">
        <v>0.61538461538461542</v>
      </c>
      <c r="D254" s="6">
        <v>3</v>
      </c>
      <c r="E254" s="5">
        <v>0.23076923076923075</v>
      </c>
      <c r="F254" s="6">
        <v>2</v>
      </c>
      <c r="G254" s="5">
        <v>0.15384615384615385</v>
      </c>
      <c r="H254" s="6">
        <v>0</v>
      </c>
      <c r="I254" s="7">
        <v>0</v>
      </c>
    </row>
    <row r="255" spans="1:9" ht="15" customHeight="1">
      <c r="A255" s="3" t="s">
        <v>7</v>
      </c>
      <c r="B255" s="8">
        <v>8</v>
      </c>
      <c r="C255" s="9">
        <v>0.61538461538461542</v>
      </c>
      <c r="D255" s="10">
        <v>3</v>
      </c>
      <c r="E255" s="9">
        <v>0.23076923076923075</v>
      </c>
      <c r="F255" s="10">
        <v>2</v>
      </c>
      <c r="G255" s="9">
        <v>0.15384615384615385</v>
      </c>
      <c r="H255" s="10">
        <v>0</v>
      </c>
      <c r="I255" s="11">
        <v>0</v>
      </c>
    </row>
    <row r="258" spans="1:25" ht="18">
      <c r="A258" s="1"/>
    </row>
    <row r="260" spans="1:25" ht="18" customHeight="1">
      <c r="A260" s="305" t="s">
        <v>184</v>
      </c>
      <c r="B260" s="305"/>
      <c r="C260" s="305"/>
      <c r="D260" s="305"/>
      <c r="E260" s="305"/>
      <c r="F260" s="305"/>
      <c r="G260" s="305"/>
      <c r="H260" s="305"/>
      <c r="I260" s="305"/>
    </row>
    <row r="261" spans="1:25" ht="15" customHeight="1">
      <c r="A261" s="306"/>
      <c r="B261" s="309" t="s">
        <v>185</v>
      </c>
      <c r="C261" s="310"/>
      <c r="D261" s="310"/>
      <c r="E261" s="310"/>
      <c r="F261" s="310"/>
      <c r="G261" s="310"/>
      <c r="H261" s="310"/>
      <c r="I261" s="311"/>
    </row>
    <row r="262" spans="1:25" ht="15" customHeight="1">
      <c r="A262" s="307"/>
      <c r="B262" s="312" t="s">
        <v>186</v>
      </c>
      <c r="C262" s="313"/>
      <c r="D262" s="313" t="s">
        <v>187</v>
      </c>
      <c r="E262" s="313"/>
      <c r="F262" s="313" t="s">
        <v>188</v>
      </c>
      <c r="G262" s="313"/>
      <c r="H262" s="313" t="s">
        <v>189</v>
      </c>
      <c r="I262" s="314"/>
    </row>
    <row r="263" spans="1:25" ht="15" customHeight="1">
      <c r="A263" s="308"/>
      <c r="B263" s="43" t="s">
        <v>4</v>
      </c>
      <c r="C263" s="44" t="s">
        <v>5</v>
      </c>
      <c r="D263" s="44" t="s">
        <v>4</v>
      </c>
      <c r="E263" s="44" t="s">
        <v>5</v>
      </c>
      <c r="F263" s="44" t="s">
        <v>4</v>
      </c>
      <c r="G263" s="44" t="s">
        <v>5</v>
      </c>
      <c r="H263" s="44" t="s">
        <v>4</v>
      </c>
      <c r="I263" s="45" t="s">
        <v>5</v>
      </c>
    </row>
    <row r="264" spans="1:25" ht="15" customHeight="1">
      <c r="A264" s="2" t="s">
        <v>6</v>
      </c>
      <c r="B264" s="4">
        <v>9</v>
      </c>
      <c r="C264" s="5">
        <v>0.69230769230769229</v>
      </c>
      <c r="D264" s="6">
        <v>4</v>
      </c>
      <c r="E264" s="5">
        <v>0.30769230769230771</v>
      </c>
      <c r="F264" s="6">
        <v>0</v>
      </c>
      <c r="G264" s="5">
        <v>0</v>
      </c>
      <c r="H264" s="6">
        <v>0</v>
      </c>
      <c r="I264" s="7">
        <v>0</v>
      </c>
    </row>
    <row r="265" spans="1:25" ht="15" customHeight="1">
      <c r="A265" s="3" t="s">
        <v>7</v>
      </c>
      <c r="B265" s="8">
        <v>9</v>
      </c>
      <c r="C265" s="9">
        <v>0.69230769230769229</v>
      </c>
      <c r="D265" s="10">
        <v>4</v>
      </c>
      <c r="E265" s="9">
        <v>0.30769230769230771</v>
      </c>
      <c r="F265" s="10">
        <v>0</v>
      </c>
      <c r="G265" s="9">
        <v>0</v>
      </c>
      <c r="H265" s="10">
        <v>0</v>
      </c>
      <c r="I265" s="11">
        <v>0</v>
      </c>
    </row>
    <row r="268" spans="1:25" ht="18">
      <c r="A268" s="1"/>
    </row>
    <row r="271" spans="1:25" ht="18" customHeight="1">
      <c r="A271" s="305" t="s">
        <v>190</v>
      </c>
      <c r="B271" s="305"/>
      <c r="C271" s="305"/>
      <c r="D271" s="305"/>
      <c r="E271" s="305"/>
      <c r="F271" s="305"/>
      <c r="G271" s="305"/>
      <c r="H271" s="305"/>
      <c r="I271" s="305"/>
      <c r="J271" s="305"/>
      <c r="K271" s="305"/>
      <c r="L271" s="305"/>
      <c r="M271" s="305"/>
      <c r="N271" s="305"/>
      <c r="O271" s="305"/>
      <c r="P271" s="305"/>
      <c r="Q271" s="305"/>
      <c r="R271" s="305"/>
      <c r="S271" s="305"/>
      <c r="T271" s="305"/>
      <c r="U271" s="305"/>
      <c r="V271" s="305"/>
      <c r="W271" s="305"/>
      <c r="X271" s="305"/>
      <c r="Y271" s="305"/>
    </row>
    <row r="272" spans="1:25" ht="27.95" customHeight="1">
      <c r="A272" s="306"/>
      <c r="B272" s="309" t="s">
        <v>191</v>
      </c>
      <c r="C272" s="310"/>
      <c r="D272" s="310" t="s">
        <v>192</v>
      </c>
      <c r="E272" s="310"/>
      <c r="F272" s="310" t="s">
        <v>193</v>
      </c>
      <c r="G272" s="310"/>
      <c r="H272" s="310" t="s">
        <v>194</v>
      </c>
      <c r="I272" s="310"/>
      <c r="J272" s="310" t="s">
        <v>195</v>
      </c>
      <c r="K272" s="310"/>
      <c r="L272" s="310" t="s">
        <v>196</v>
      </c>
      <c r="M272" s="310"/>
      <c r="N272" s="310" t="s">
        <v>197</v>
      </c>
      <c r="O272" s="310"/>
      <c r="P272" s="310" t="s">
        <v>198</v>
      </c>
      <c r="Q272" s="310"/>
      <c r="R272" s="310" t="s">
        <v>199</v>
      </c>
      <c r="S272" s="310"/>
      <c r="T272" s="310" t="s">
        <v>43</v>
      </c>
      <c r="U272" s="310"/>
      <c r="V272" s="310" t="s">
        <v>200</v>
      </c>
      <c r="W272" s="310"/>
      <c r="X272" s="310" t="s">
        <v>44</v>
      </c>
      <c r="Y272" s="311"/>
    </row>
    <row r="273" spans="1:29" ht="15" customHeight="1">
      <c r="A273" s="307"/>
      <c r="B273" s="312" t="s">
        <v>111</v>
      </c>
      <c r="C273" s="313"/>
      <c r="D273" s="313" t="s">
        <v>24</v>
      </c>
      <c r="E273" s="313"/>
      <c r="F273" s="313" t="s">
        <v>24</v>
      </c>
      <c r="G273" s="313"/>
      <c r="H273" s="313" t="s">
        <v>24</v>
      </c>
      <c r="I273" s="313"/>
      <c r="J273" s="313" t="s">
        <v>24</v>
      </c>
      <c r="K273" s="313"/>
      <c r="L273" s="313" t="s">
        <v>24</v>
      </c>
      <c r="M273" s="313"/>
      <c r="N273" s="313" t="s">
        <v>24</v>
      </c>
      <c r="O273" s="313"/>
      <c r="P273" s="313" t="s">
        <v>24</v>
      </c>
      <c r="Q273" s="313"/>
      <c r="R273" s="313" t="s">
        <v>24</v>
      </c>
      <c r="S273" s="313"/>
      <c r="T273" s="313" t="s">
        <v>24</v>
      </c>
      <c r="U273" s="313"/>
      <c r="V273" s="313" t="s">
        <v>24</v>
      </c>
      <c r="W273" s="313"/>
      <c r="X273" s="313" t="s">
        <v>24</v>
      </c>
      <c r="Y273" s="314"/>
    </row>
    <row r="274" spans="1:29" ht="15" customHeight="1">
      <c r="A274" s="308"/>
      <c r="B274" s="43" t="s">
        <v>4</v>
      </c>
      <c r="C274" s="44" t="s">
        <v>5</v>
      </c>
      <c r="D274" s="44" t="s">
        <v>4</v>
      </c>
      <c r="E274" s="44" t="s">
        <v>5</v>
      </c>
      <c r="F274" s="44" t="s">
        <v>4</v>
      </c>
      <c r="G274" s="44" t="s">
        <v>5</v>
      </c>
      <c r="H274" s="44" t="s">
        <v>4</v>
      </c>
      <c r="I274" s="44" t="s">
        <v>5</v>
      </c>
      <c r="J274" s="44" t="s">
        <v>4</v>
      </c>
      <c r="K274" s="44" t="s">
        <v>5</v>
      </c>
      <c r="L274" s="44" t="s">
        <v>4</v>
      </c>
      <c r="M274" s="44" t="s">
        <v>5</v>
      </c>
      <c r="N274" s="44" t="s">
        <v>4</v>
      </c>
      <c r="O274" s="44" t="s">
        <v>5</v>
      </c>
      <c r="P274" s="44" t="s">
        <v>4</v>
      </c>
      <c r="Q274" s="44" t="s">
        <v>5</v>
      </c>
      <c r="R274" s="44" t="s">
        <v>4</v>
      </c>
      <c r="S274" s="44" t="s">
        <v>5</v>
      </c>
      <c r="T274" s="44" t="s">
        <v>4</v>
      </c>
      <c r="U274" s="44" t="s">
        <v>5</v>
      </c>
      <c r="V274" s="44" t="s">
        <v>4</v>
      </c>
      <c r="W274" s="44" t="s">
        <v>5</v>
      </c>
      <c r="X274" s="44" t="s">
        <v>4</v>
      </c>
      <c r="Y274" s="45" t="s">
        <v>5</v>
      </c>
    </row>
    <row r="275" spans="1:29" ht="15" customHeight="1">
      <c r="A275" s="2" t="s">
        <v>6</v>
      </c>
      <c r="B275" s="4">
        <v>11</v>
      </c>
      <c r="C275" s="5">
        <v>0.13414634146341464</v>
      </c>
      <c r="D275" s="6">
        <v>12</v>
      </c>
      <c r="E275" s="5">
        <v>0.14457831325301204</v>
      </c>
      <c r="F275" s="6">
        <v>1</v>
      </c>
      <c r="G275" s="5">
        <v>1.3888888888888888E-2</v>
      </c>
      <c r="H275" s="6">
        <v>0</v>
      </c>
      <c r="I275" s="5">
        <v>0</v>
      </c>
      <c r="J275" s="6">
        <v>3</v>
      </c>
      <c r="K275" s="5">
        <v>4.0540540540540543E-2</v>
      </c>
      <c r="L275" s="6">
        <v>0</v>
      </c>
      <c r="M275" s="5">
        <v>0</v>
      </c>
      <c r="N275" s="6">
        <v>0</v>
      </c>
      <c r="O275" s="5">
        <v>0</v>
      </c>
      <c r="P275" s="6">
        <v>0</v>
      </c>
      <c r="Q275" s="5">
        <v>0</v>
      </c>
      <c r="R275" s="6">
        <v>0</v>
      </c>
      <c r="S275" s="5">
        <v>0</v>
      </c>
      <c r="T275" s="6">
        <v>13</v>
      </c>
      <c r="U275" s="5">
        <v>0.15476190476190477</v>
      </c>
      <c r="V275" s="6">
        <v>0</v>
      </c>
      <c r="W275" s="5">
        <v>0</v>
      </c>
      <c r="X275" s="6">
        <v>0</v>
      </c>
      <c r="Y275" s="7">
        <v>0</v>
      </c>
    </row>
    <row r="276" spans="1:29" ht="15" customHeight="1">
      <c r="A276" s="3" t="s">
        <v>7</v>
      </c>
      <c r="B276" s="8">
        <v>11</v>
      </c>
      <c r="C276" s="9">
        <v>0.13414634146341464</v>
      </c>
      <c r="D276" s="10">
        <v>12</v>
      </c>
      <c r="E276" s="9">
        <v>0.14457831325301204</v>
      </c>
      <c r="F276" s="10">
        <v>1</v>
      </c>
      <c r="G276" s="9">
        <v>1.3888888888888888E-2</v>
      </c>
      <c r="H276" s="10">
        <v>0</v>
      </c>
      <c r="I276" s="9">
        <v>0</v>
      </c>
      <c r="J276" s="10">
        <v>3</v>
      </c>
      <c r="K276" s="9">
        <v>4.0540540540540543E-2</v>
      </c>
      <c r="L276" s="10">
        <v>0</v>
      </c>
      <c r="M276" s="9">
        <v>0</v>
      </c>
      <c r="N276" s="10">
        <v>0</v>
      </c>
      <c r="O276" s="9">
        <v>0</v>
      </c>
      <c r="P276" s="10">
        <v>0</v>
      </c>
      <c r="Q276" s="9">
        <v>0</v>
      </c>
      <c r="R276" s="10">
        <v>0</v>
      </c>
      <c r="S276" s="9">
        <v>0</v>
      </c>
      <c r="T276" s="10">
        <v>13</v>
      </c>
      <c r="U276" s="9">
        <v>0.15476190476190477</v>
      </c>
      <c r="V276" s="10">
        <v>0</v>
      </c>
      <c r="W276" s="9">
        <v>0</v>
      </c>
      <c r="X276" s="10">
        <v>0</v>
      </c>
      <c r="Y276" s="11">
        <v>0</v>
      </c>
    </row>
    <row r="279" spans="1:29" ht="18">
      <c r="A279" s="1"/>
    </row>
    <row r="281" spans="1:29" ht="18" customHeight="1" thickBot="1">
      <c r="A281" s="315" t="s">
        <v>201</v>
      </c>
      <c r="B281" s="325"/>
      <c r="C281" s="325"/>
      <c r="D281" s="325"/>
      <c r="E281" s="325"/>
      <c r="F281" s="325"/>
      <c r="G281" s="325"/>
      <c r="H281" s="325"/>
      <c r="I281" s="325"/>
      <c r="J281" s="325"/>
      <c r="K281" s="325"/>
      <c r="L281" s="325"/>
      <c r="M281" s="325"/>
      <c r="N281" s="325"/>
      <c r="O281" s="325"/>
      <c r="P281" s="325"/>
      <c r="Q281" s="325"/>
      <c r="R281" s="325"/>
      <c r="S281" s="325"/>
      <c r="T281" s="325"/>
      <c r="U281" s="325"/>
      <c r="V281" s="325"/>
      <c r="W281" s="325"/>
      <c r="X281" s="325"/>
      <c r="Y281" s="325"/>
      <c r="Z281" s="325"/>
      <c r="AA281" s="325"/>
      <c r="AB281" s="325"/>
      <c r="AC281" s="282"/>
    </row>
    <row r="282" spans="1:29" ht="45" customHeight="1" thickTop="1">
      <c r="A282" s="306" t="s">
        <v>417</v>
      </c>
      <c r="B282" s="347" t="s">
        <v>202</v>
      </c>
      <c r="C282" s="348"/>
      <c r="D282" s="349"/>
      <c r="E282" s="350" t="s">
        <v>203</v>
      </c>
      <c r="F282" s="348"/>
      <c r="G282" s="349"/>
      <c r="H282" s="350" t="s">
        <v>204</v>
      </c>
      <c r="I282" s="348"/>
      <c r="J282" s="349"/>
      <c r="K282" s="350" t="s">
        <v>205</v>
      </c>
      <c r="L282" s="348"/>
      <c r="M282" s="349"/>
      <c r="N282" s="350" t="s">
        <v>206</v>
      </c>
      <c r="O282" s="348"/>
      <c r="P282" s="349"/>
      <c r="Q282" s="350" t="s">
        <v>207</v>
      </c>
      <c r="R282" s="348"/>
      <c r="S282" s="349"/>
      <c r="T282" s="350" t="s">
        <v>208</v>
      </c>
      <c r="U282" s="348"/>
      <c r="V282" s="349"/>
      <c r="W282" s="350" t="s">
        <v>209</v>
      </c>
      <c r="X282" s="348"/>
      <c r="Y282" s="349"/>
      <c r="Z282" s="351" t="s">
        <v>210</v>
      </c>
      <c r="AA282" s="348"/>
      <c r="AB282" s="352"/>
      <c r="AC282" s="282"/>
    </row>
    <row r="283" spans="1:29" ht="15" customHeight="1" thickBot="1">
      <c r="A283" s="346"/>
      <c r="B283" s="285" t="s">
        <v>4</v>
      </c>
      <c r="C283" s="286" t="s">
        <v>147</v>
      </c>
      <c r="D283" s="286" t="s">
        <v>148</v>
      </c>
      <c r="E283" s="286" t="s">
        <v>4</v>
      </c>
      <c r="F283" s="286" t="s">
        <v>147</v>
      </c>
      <c r="G283" s="286" t="s">
        <v>148</v>
      </c>
      <c r="H283" s="286" t="s">
        <v>4</v>
      </c>
      <c r="I283" s="286" t="s">
        <v>147</v>
      </c>
      <c r="J283" s="286" t="s">
        <v>148</v>
      </c>
      <c r="K283" s="286" t="s">
        <v>4</v>
      </c>
      <c r="L283" s="286" t="s">
        <v>147</v>
      </c>
      <c r="M283" s="286" t="s">
        <v>148</v>
      </c>
      <c r="N283" s="286" t="s">
        <v>4</v>
      </c>
      <c r="O283" s="286" t="s">
        <v>147</v>
      </c>
      <c r="P283" s="286" t="s">
        <v>148</v>
      </c>
      <c r="Q283" s="286" t="s">
        <v>4</v>
      </c>
      <c r="R283" s="286" t="s">
        <v>147</v>
      </c>
      <c r="S283" s="286" t="s">
        <v>148</v>
      </c>
      <c r="T283" s="286" t="s">
        <v>4</v>
      </c>
      <c r="U283" s="286" t="s">
        <v>147</v>
      </c>
      <c r="V283" s="286" t="s">
        <v>148</v>
      </c>
      <c r="W283" s="286" t="s">
        <v>4</v>
      </c>
      <c r="X283" s="286" t="s">
        <v>147</v>
      </c>
      <c r="Y283" s="286" t="s">
        <v>148</v>
      </c>
      <c r="Z283" s="286" t="s">
        <v>4</v>
      </c>
      <c r="AA283" s="286" t="s">
        <v>147</v>
      </c>
      <c r="AB283" s="287" t="s">
        <v>148</v>
      </c>
      <c r="AC283" s="282"/>
    </row>
    <row r="284" spans="1:29" ht="15" customHeight="1" thickTop="1">
      <c r="A284" s="279" t="s">
        <v>6</v>
      </c>
      <c r="B284" s="280">
        <v>13</v>
      </c>
      <c r="C284" s="283">
        <v>2.384615384615385</v>
      </c>
      <c r="D284" s="283">
        <v>1.7097008285302209</v>
      </c>
      <c r="E284" s="281">
        <v>13</v>
      </c>
      <c r="F284" s="283">
        <v>1.8461538461538463</v>
      </c>
      <c r="G284" s="283">
        <v>1.3445044840729643</v>
      </c>
      <c r="H284" s="281">
        <v>13</v>
      </c>
      <c r="I284" s="283">
        <v>3.5384615384615383</v>
      </c>
      <c r="J284" s="283">
        <v>2.4019223070763069</v>
      </c>
      <c r="K284" s="281">
        <v>13</v>
      </c>
      <c r="L284" s="283">
        <v>4.6923076923076925</v>
      </c>
      <c r="M284" s="283">
        <v>1.3155870289605438</v>
      </c>
      <c r="N284" s="281">
        <v>13</v>
      </c>
      <c r="O284" s="283">
        <v>2.7692307692307692</v>
      </c>
      <c r="P284" s="283">
        <v>1.535895295576609</v>
      </c>
      <c r="Q284" s="281">
        <v>13</v>
      </c>
      <c r="R284" s="283">
        <v>4</v>
      </c>
      <c r="S284" s="283">
        <v>1.6832508230603465</v>
      </c>
      <c r="T284" s="281">
        <v>13</v>
      </c>
      <c r="U284" s="283">
        <v>3.1538461538461537</v>
      </c>
      <c r="V284" s="283">
        <v>2.0754980866510833</v>
      </c>
      <c r="W284" s="281">
        <v>13</v>
      </c>
      <c r="X284" s="283">
        <v>1.8461538461538465</v>
      </c>
      <c r="Y284" s="283">
        <v>1.0681880176381127</v>
      </c>
      <c r="Z284" s="281">
        <v>13</v>
      </c>
      <c r="AA284" s="283">
        <v>2.8461538461538463</v>
      </c>
      <c r="AB284" s="284">
        <v>1.1435437497937313</v>
      </c>
      <c r="AC284" s="282"/>
    </row>
    <row r="285" spans="1:29" ht="15" customHeight="1" thickBot="1">
      <c r="A285" s="274" t="s">
        <v>7</v>
      </c>
      <c r="B285" s="275">
        <v>13</v>
      </c>
      <c r="C285" s="276">
        <v>2.384615384615385</v>
      </c>
      <c r="D285" s="276">
        <v>1.7097008285302209</v>
      </c>
      <c r="E285" s="277">
        <v>13</v>
      </c>
      <c r="F285" s="276">
        <v>1.8461538461538463</v>
      </c>
      <c r="G285" s="276">
        <v>1.3445044840729643</v>
      </c>
      <c r="H285" s="277">
        <v>13</v>
      </c>
      <c r="I285" s="276">
        <v>3.5384615384615383</v>
      </c>
      <c r="J285" s="276">
        <v>2.4019223070763069</v>
      </c>
      <c r="K285" s="277">
        <v>13</v>
      </c>
      <c r="L285" s="276">
        <v>4.6923076923076925</v>
      </c>
      <c r="M285" s="276">
        <v>1.3155870289605438</v>
      </c>
      <c r="N285" s="277">
        <v>13</v>
      </c>
      <c r="O285" s="276">
        <v>2.7692307692307692</v>
      </c>
      <c r="P285" s="276">
        <v>1.535895295576609</v>
      </c>
      <c r="Q285" s="277">
        <v>13</v>
      </c>
      <c r="R285" s="276">
        <v>4</v>
      </c>
      <c r="S285" s="276">
        <v>1.6832508230603465</v>
      </c>
      <c r="T285" s="277">
        <v>13</v>
      </c>
      <c r="U285" s="276">
        <v>3.1538461538461537</v>
      </c>
      <c r="V285" s="276">
        <v>2.0754980866510833</v>
      </c>
      <c r="W285" s="277">
        <v>13</v>
      </c>
      <c r="X285" s="276">
        <v>1.8461538461538465</v>
      </c>
      <c r="Y285" s="276">
        <v>1.0681880176381127</v>
      </c>
      <c r="Z285" s="277">
        <v>13</v>
      </c>
      <c r="AA285" s="276">
        <v>2.8461538461538463</v>
      </c>
      <c r="AB285" s="278">
        <v>1.1435437497937313</v>
      </c>
      <c r="AC285" s="282"/>
    </row>
    <row r="288" spans="1:29" ht="23.25">
      <c r="A288" s="48" t="s">
        <v>270</v>
      </c>
    </row>
    <row r="289" spans="1:9">
      <c r="A289" s="384" t="s">
        <v>477</v>
      </c>
    </row>
    <row r="290" spans="1:9" ht="18" customHeight="1">
      <c r="A290" s="305" t="s">
        <v>211</v>
      </c>
      <c r="B290" s="305"/>
      <c r="C290" s="305"/>
      <c r="D290" s="305"/>
      <c r="E290" s="305"/>
      <c r="F290" s="305"/>
      <c r="G290" s="305"/>
    </row>
    <row r="291" spans="1:9" ht="15" customHeight="1">
      <c r="A291" s="306"/>
      <c r="B291" s="309" t="s">
        <v>212</v>
      </c>
      <c r="C291" s="310"/>
      <c r="D291" s="310"/>
      <c r="E291" s="310"/>
      <c r="F291" s="310"/>
      <c r="G291" s="311"/>
    </row>
    <row r="292" spans="1:9" ht="24.75" customHeight="1">
      <c r="A292" s="307"/>
      <c r="B292" s="312" t="s">
        <v>213</v>
      </c>
      <c r="C292" s="313"/>
      <c r="D292" s="313" t="s">
        <v>214</v>
      </c>
      <c r="E292" s="313"/>
      <c r="F292" s="313" t="s">
        <v>44</v>
      </c>
      <c r="G292" s="314"/>
    </row>
    <row r="293" spans="1:9" ht="15" customHeight="1">
      <c r="A293" s="308"/>
      <c r="B293" s="43" t="s">
        <v>4</v>
      </c>
      <c r="C293" s="44" t="s">
        <v>5</v>
      </c>
      <c r="D293" s="44" t="s">
        <v>4</v>
      </c>
      <c r="E293" s="44" t="s">
        <v>5</v>
      </c>
      <c r="F293" s="44" t="s">
        <v>4</v>
      </c>
      <c r="G293" s="45" t="s">
        <v>5</v>
      </c>
    </row>
    <row r="294" spans="1:9" ht="15" customHeight="1">
      <c r="A294" s="2" t="s">
        <v>6</v>
      </c>
      <c r="B294" s="4">
        <v>2</v>
      </c>
      <c r="C294" s="5">
        <v>0.66666666666666674</v>
      </c>
      <c r="D294" s="6">
        <v>0</v>
      </c>
      <c r="E294" s="5">
        <v>0</v>
      </c>
      <c r="F294" s="6">
        <v>1</v>
      </c>
      <c r="G294" s="7">
        <v>0.33333333333333337</v>
      </c>
    </row>
    <row r="295" spans="1:9" ht="15" customHeight="1">
      <c r="A295" s="3" t="s">
        <v>7</v>
      </c>
      <c r="B295" s="8">
        <v>2</v>
      </c>
      <c r="C295" s="9">
        <v>0.66666666666666674</v>
      </c>
      <c r="D295" s="10">
        <v>0</v>
      </c>
      <c r="E295" s="9">
        <v>0</v>
      </c>
      <c r="F295" s="10">
        <v>1</v>
      </c>
      <c r="G295" s="11">
        <v>0.33333333333333337</v>
      </c>
    </row>
    <row r="298" spans="1:9" ht="31.5">
      <c r="A298" s="47" t="s">
        <v>271</v>
      </c>
    </row>
    <row r="300" spans="1:9" ht="18" customHeight="1">
      <c r="A300" s="305" t="s">
        <v>215</v>
      </c>
      <c r="B300" s="305"/>
      <c r="C300" s="305"/>
      <c r="D300" s="305"/>
      <c r="E300" s="305"/>
      <c r="F300" s="305"/>
      <c r="G300" s="305"/>
      <c r="H300" s="305"/>
      <c r="I300" s="305"/>
    </row>
    <row r="301" spans="1:9" ht="15" customHeight="1">
      <c r="A301" s="306"/>
      <c r="B301" s="309" t="s">
        <v>216</v>
      </c>
      <c r="C301" s="310"/>
      <c r="D301" s="310"/>
      <c r="E301" s="310"/>
      <c r="F301" s="310" t="s">
        <v>217</v>
      </c>
      <c r="G301" s="310"/>
      <c r="H301" s="310"/>
      <c r="I301" s="311"/>
    </row>
    <row r="302" spans="1:9" ht="15" customHeight="1">
      <c r="A302" s="307"/>
      <c r="B302" s="312" t="s">
        <v>110</v>
      </c>
      <c r="C302" s="313"/>
      <c r="D302" s="313" t="s">
        <v>111</v>
      </c>
      <c r="E302" s="313"/>
      <c r="F302" s="313" t="s">
        <v>110</v>
      </c>
      <c r="G302" s="313"/>
      <c r="H302" s="313" t="s">
        <v>111</v>
      </c>
      <c r="I302" s="314"/>
    </row>
    <row r="303" spans="1:9" ht="15" customHeight="1">
      <c r="A303" s="308"/>
      <c r="B303" s="43" t="s">
        <v>4</v>
      </c>
      <c r="C303" s="44" t="s">
        <v>5</v>
      </c>
      <c r="D303" s="44" t="s">
        <v>4</v>
      </c>
      <c r="E303" s="44" t="s">
        <v>5</v>
      </c>
      <c r="F303" s="44" t="s">
        <v>4</v>
      </c>
      <c r="G303" s="44" t="s">
        <v>5</v>
      </c>
      <c r="H303" s="44" t="s">
        <v>4</v>
      </c>
      <c r="I303" s="45" t="s">
        <v>5</v>
      </c>
    </row>
    <row r="304" spans="1:9" ht="15" customHeight="1">
      <c r="A304" s="2" t="s">
        <v>6</v>
      </c>
      <c r="B304" s="4">
        <v>25</v>
      </c>
      <c r="C304" s="5">
        <v>0.3048780487804878</v>
      </c>
      <c r="D304" s="6">
        <v>57</v>
      </c>
      <c r="E304" s="5">
        <v>0.69512195121951226</v>
      </c>
      <c r="F304" s="6">
        <v>17</v>
      </c>
      <c r="G304" s="5">
        <v>0.20238095238095238</v>
      </c>
      <c r="H304" s="6">
        <v>67</v>
      </c>
      <c r="I304" s="7">
        <v>0.79761904761904756</v>
      </c>
    </row>
    <row r="305" spans="1:17" ht="15" customHeight="1">
      <c r="A305" s="3" t="s">
        <v>7</v>
      </c>
      <c r="B305" s="8">
        <v>25</v>
      </c>
      <c r="C305" s="9">
        <v>0.3048780487804878</v>
      </c>
      <c r="D305" s="10">
        <v>57</v>
      </c>
      <c r="E305" s="9">
        <v>0.69512195121951226</v>
      </c>
      <c r="F305" s="10">
        <v>17</v>
      </c>
      <c r="G305" s="9">
        <v>0.20238095238095238</v>
      </c>
      <c r="H305" s="10">
        <v>67</v>
      </c>
      <c r="I305" s="11">
        <v>0.79761904761904756</v>
      </c>
    </row>
    <row r="308" spans="1:17" ht="18">
      <c r="A308" s="1"/>
    </row>
    <row r="310" spans="1:17" ht="18" customHeight="1">
      <c r="A310" s="305" t="s">
        <v>218</v>
      </c>
      <c r="B310" s="305"/>
      <c r="C310" s="305"/>
      <c r="D310" s="305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</row>
    <row r="311" spans="1:17" ht="15" customHeight="1">
      <c r="A311" s="306"/>
      <c r="B311" s="309" t="s">
        <v>219</v>
      </c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 t="s">
        <v>220</v>
      </c>
      <c r="O311" s="310"/>
      <c r="P311" s="310"/>
      <c r="Q311" s="311"/>
    </row>
    <row r="312" spans="1:17" ht="30" customHeight="1">
      <c r="A312" s="307"/>
      <c r="B312" s="312" t="s">
        <v>23</v>
      </c>
      <c r="C312" s="313"/>
      <c r="D312" s="313" t="s">
        <v>221</v>
      </c>
      <c r="E312" s="313"/>
      <c r="F312" s="313" t="s">
        <v>222</v>
      </c>
      <c r="G312" s="313"/>
      <c r="H312" s="313" t="s">
        <v>223</v>
      </c>
      <c r="I312" s="313"/>
      <c r="J312" s="313" t="s">
        <v>224</v>
      </c>
      <c r="K312" s="313"/>
      <c r="L312" s="313" t="s">
        <v>225</v>
      </c>
      <c r="M312" s="313"/>
      <c r="N312" s="313" t="s">
        <v>110</v>
      </c>
      <c r="O312" s="313"/>
      <c r="P312" s="313" t="s">
        <v>111</v>
      </c>
      <c r="Q312" s="314"/>
    </row>
    <row r="313" spans="1:17" ht="15" customHeight="1">
      <c r="A313" s="308"/>
      <c r="B313" s="43" t="s">
        <v>4</v>
      </c>
      <c r="C313" s="44" t="s">
        <v>5</v>
      </c>
      <c r="D313" s="44" t="s">
        <v>4</v>
      </c>
      <c r="E313" s="44" t="s">
        <v>5</v>
      </c>
      <c r="F313" s="44" t="s">
        <v>4</v>
      </c>
      <c r="G313" s="44" t="s">
        <v>5</v>
      </c>
      <c r="H313" s="44" t="s">
        <v>4</v>
      </c>
      <c r="I313" s="44" t="s">
        <v>5</v>
      </c>
      <c r="J313" s="44" t="s">
        <v>4</v>
      </c>
      <c r="K313" s="44" t="s">
        <v>5</v>
      </c>
      <c r="L313" s="44" t="s">
        <v>4</v>
      </c>
      <c r="M313" s="44" t="s">
        <v>5</v>
      </c>
      <c r="N313" s="44" t="s">
        <v>4</v>
      </c>
      <c r="O313" s="44" t="s">
        <v>5</v>
      </c>
      <c r="P313" s="44" t="s">
        <v>4</v>
      </c>
      <c r="Q313" s="45" t="s">
        <v>5</v>
      </c>
    </row>
    <row r="314" spans="1:17" ht="15" customHeight="1">
      <c r="A314" s="2" t="s">
        <v>6</v>
      </c>
      <c r="B314" s="4">
        <v>20</v>
      </c>
      <c r="C314" s="5">
        <v>0.23809523809523811</v>
      </c>
      <c r="D314" s="6">
        <v>16</v>
      </c>
      <c r="E314" s="5">
        <v>0.19047619047619047</v>
      </c>
      <c r="F314" s="6">
        <v>0</v>
      </c>
      <c r="G314" s="5">
        <v>0</v>
      </c>
      <c r="H314" s="6">
        <v>44</v>
      </c>
      <c r="I314" s="5">
        <v>0.52380952380952384</v>
      </c>
      <c r="J314" s="6">
        <v>0</v>
      </c>
      <c r="K314" s="5">
        <v>0</v>
      </c>
      <c r="L314" s="6">
        <v>4</v>
      </c>
      <c r="M314" s="5">
        <v>4.7619047619047616E-2</v>
      </c>
      <c r="N314" s="6">
        <v>45</v>
      </c>
      <c r="O314" s="5">
        <v>0.703125</v>
      </c>
      <c r="P314" s="6">
        <v>19</v>
      </c>
      <c r="Q314" s="7">
        <v>0.296875</v>
      </c>
    </row>
    <row r="315" spans="1:17" ht="15" customHeight="1">
      <c r="A315" s="3" t="s">
        <v>7</v>
      </c>
      <c r="B315" s="8">
        <v>20</v>
      </c>
      <c r="C315" s="9">
        <v>0.23809523809523811</v>
      </c>
      <c r="D315" s="10">
        <v>16</v>
      </c>
      <c r="E315" s="9">
        <v>0.19047619047619047</v>
      </c>
      <c r="F315" s="10">
        <v>0</v>
      </c>
      <c r="G315" s="9">
        <v>0</v>
      </c>
      <c r="H315" s="10">
        <v>44</v>
      </c>
      <c r="I315" s="9">
        <v>0.52380952380952384</v>
      </c>
      <c r="J315" s="10">
        <v>0</v>
      </c>
      <c r="K315" s="9">
        <v>0</v>
      </c>
      <c r="L315" s="10">
        <v>4</v>
      </c>
      <c r="M315" s="9">
        <v>4.7619047619047616E-2</v>
      </c>
      <c r="N315" s="10">
        <v>45</v>
      </c>
      <c r="O315" s="9">
        <v>0.703125</v>
      </c>
      <c r="P315" s="10">
        <v>19</v>
      </c>
      <c r="Q315" s="11">
        <v>0.296875</v>
      </c>
    </row>
    <row r="318" spans="1:17" ht="18">
      <c r="A318" s="1"/>
    </row>
    <row r="320" spans="1:17" ht="18" customHeight="1">
      <c r="A320" s="305" t="s">
        <v>226</v>
      </c>
      <c r="B320" s="305"/>
      <c r="C320" s="305"/>
      <c r="D320" s="305"/>
      <c r="E320" s="305"/>
      <c r="F320" s="305"/>
      <c r="G320" s="305"/>
      <c r="H320" s="305"/>
      <c r="I320" s="305"/>
    </row>
    <row r="321" spans="1:9" ht="15" customHeight="1">
      <c r="A321" s="306"/>
      <c r="B321" s="309" t="s">
        <v>227</v>
      </c>
      <c r="C321" s="310"/>
      <c r="D321" s="310"/>
      <c r="E321" s="310"/>
      <c r="F321" s="310"/>
      <c r="G321" s="310"/>
      <c r="H321" s="310"/>
      <c r="I321" s="311"/>
    </row>
    <row r="322" spans="1:9" ht="15" customHeight="1">
      <c r="A322" s="307"/>
      <c r="B322" s="312" t="s">
        <v>23</v>
      </c>
      <c r="C322" s="313"/>
      <c r="D322" s="313" t="s">
        <v>228</v>
      </c>
      <c r="E322" s="313"/>
      <c r="F322" s="313" t="s">
        <v>229</v>
      </c>
      <c r="G322" s="313"/>
      <c r="H322" s="313" t="s">
        <v>230</v>
      </c>
      <c r="I322" s="314"/>
    </row>
    <row r="323" spans="1:9" ht="15" customHeight="1">
      <c r="A323" s="308"/>
      <c r="B323" s="43" t="s">
        <v>4</v>
      </c>
      <c r="C323" s="44" t="s">
        <v>5</v>
      </c>
      <c r="D323" s="44" t="s">
        <v>4</v>
      </c>
      <c r="E323" s="44" t="s">
        <v>5</v>
      </c>
      <c r="F323" s="44" t="s">
        <v>4</v>
      </c>
      <c r="G323" s="44" t="s">
        <v>5</v>
      </c>
      <c r="H323" s="44" t="s">
        <v>4</v>
      </c>
      <c r="I323" s="45" t="s">
        <v>5</v>
      </c>
    </row>
    <row r="324" spans="1:9" ht="15" customHeight="1">
      <c r="A324" s="2" t="s">
        <v>6</v>
      </c>
      <c r="B324" s="4">
        <v>47</v>
      </c>
      <c r="C324" s="5">
        <v>0.55952380952380953</v>
      </c>
      <c r="D324" s="6">
        <v>24</v>
      </c>
      <c r="E324" s="5">
        <v>0.28571428571428575</v>
      </c>
      <c r="F324" s="6">
        <v>7</v>
      </c>
      <c r="G324" s="5">
        <v>8.3333333333333343E-2</v>
      </c>
      <c r="H324" s="6">
        <v>6</v>
      </c>
      <c r="I324" s="7">
        <v>7.1428571428571438E-2</v>
      </c>
    </row>
    <row r="325" spans="1:9" ht="15" customHeight="1">
      <c r="A325" s="3" t="s">
        <v>7</v>
      </c>
      <c r="B325" s="8">
        <v>47</v>
      </c>
      <c r="C325" s="9">
        <v>0.55952380952380953</v>
      </c>
      <c r="D325" s="10">
        <v>24</v>
      </c>
      <c r="E325" s="9">
        <v>0.28571428571428575</v>
      </c>
      <c r="F325" s="10">
        <v>7</v>
      </c>
      <c r="G325" s="9">
        <v>8.3333333333333343E-2</v>
      </c>
      <c r="H325" s="10">
        <v>6</v>
      </c>
      <c r="I325" s="11">
        <v>7.1428571428571438E-2</v>
      </c>
    </row>
    <row r="328" spans="1:9" ht="31.5">
      <c r="A328" s="47" t="s">
        <v>272</v>
      </c>
    </row>
    <row r="330" spans="1:9" ht="18" customHeight="1">
      <c r="A330" s="305" t="s">
        <v>231</v>
      </c>
      <c r="B330" s="305"/>
      <c r="C330" s="305"/>
      <c r="D330" s="305"/>
      <c r="E330" s="305"/>
      <c r="F330" s="305"/>
      <c r="G330" s="305"/>
      <c r="H330" s="305"/>
      <c r="I330" s="305"/>
    </row>
    <row r="331" spans="1:9" ht="15" customHeight="1">
      <c r="A331" s="306"/>
      <c r="B331" s="309" t="s">
        <v>232</v>
      </c>
      <c r="C331" s="310"/>
      <c r="D331" s="310"/>
      <c r="E331" s="310"/>
      <c r="F331" s="310"/>
      <c r="G331" s="310"/>
      <c r="H331" s="310"/>
      <c r="I331" s="311"/>
    </row>
    <row r="332" spans="1:9" ht="15" customHeight="1">
      <c r="A332" s="307"/>
      <c r="B332" s="312" t="s">
        <v>233</v>
      </c>
      <c r="C332" s="313"/>
      <c r="D332" s="313" t="s">
        <v>234</v>
      </c>
      <c r="E332" s="313"/>
      <c r="F332" s="313" t="s">
        <v>235</v>
      </c>
      <c r="G332" s="313"/>
      <c r="H332" s="313" t="s">
        <v>236</v>
      </c>
      <c r="I332" s="314"/>
    </row>
    <row r="333" spans="1:9" ht="15" customHeight="1">
      <c r="A333" s="308"/>
      <c r="B333" s="43" t="s">
        <v>4</v>
      </c>
      <c r="C333" s="44" t="s">
        <v>5</v>
      </c>
      <c r="D333" s="44" t="s">
        <v>4</v>
      </c>
      <c r="E333" s="44" t="s">
        <v>5</v>
      </c>
      <c r="F333" s="44" t="s">
        <v>4</v>
      </c>
      <c r="G333" s="44" t="s">
        <v>5</v>
      </c>
      <c r="H333" s="44" t="s">
        <v>4</v>
      </c>
      <c r="I333" s="45" t="s">
        <v>5</v>
      </c>
    </row>
    <row r="334" spans="1:9" ht="15" customHeight="1">
      <c r="A334" s="2" t="s">
        <v>6</v>
      </c>
      <c r="B334" s="4">
        <v>63</v>
      </c>
      <c r="C334" s="5">
        <v>0.75903614457831325</v>
      </c>
      <c r="D334" s="6">
        <v>20</v>
      </c>
      <c r="E334" s="5">
        <v>0.24096385542168675</v>
      </c>
      <c r="F334" s="6">
        <v>0</v>
      </c>
      <c r="G334" s="5">
        <v>0</v>
      </c>
      <c r="H334" s="6">
        <v>0</v>
      </c>
      <c r="I334" s="7">
        <v>0</v>
      </c>
    </row>
    <row r="335" spans="1:9" ht="15" customHeight="1">
      <c r="A335" s="3" t="s">
        <v>7</v>
      </c>
      <c r="B335" s="8">
        <v>63</v>
      </c>
      <c r="C335" s="9">
        <v>0.75903614457831325</v>
      </c>
      <c r="D335" s="10">
        <v>20</v>
      </c>
      <c r="E335" s="9">
        <v>0.24096385542168675</v>
      </c>
      <c r="F335" s="10">
        <v>0</v>
      </c>
      <c r="G335" s="9">
        <v>0</v>
      </c>
      <c r="H335" s="10">
        <v>0</v>
      </c>
      <c r="I335" s="11">
        <v>0</v>
      </c>
    </row>
    <row r="336" spans="1:9" ht="15.75" thickTop="1"/>
    <row r="337" spans="1:11" ht="15.75" customHeight="1"/>
    <row r="338" spans="1:11" ht="15" customHeight="1" thickBot="1">
      <c r="A338" s="315" t="s">
        <v>303</v>
      </c>
      <c r="B338" s="315"/>
      <c r="C338" s="315"/>
      <c r="D338" s="315"/>
      <c r="E338" s="315"/>
      <c r="F338" s="315"/>
      <c r="G338" s="315"/>
      <c r="H338" s="315"/>
      <c r="I338" s="315"/>
      <c r="J338" s="315"/>
      <c r="K338" s="315"/>
    </row>
    <row r="339" spans="1:11" ht="15.75" thickTop="1">
      <c r="A339" s="316"/>
      <c r="B339" s="334" t="s">
        <v>297</v>
      </c>
      <c r="C339" s="335"/>
      <c r="D339" s="335"/>
      <c r="E339" s="335"/>
      <c r="F339" s="335"/>
      <c r="G339" s="335"/>
      <c r="H339" s="335"/>
      <c r="I339" s="335"/>
      <c r="J339" s="335"/>
      <c r="K339" s="336"/>
    </row>
    <row r="340" spans="1:11" ht="37.5" customHeight="1">
      <c r="A340" s="317"/>
      <c r="B340" s="337" t="s">
        <v>298</v>
      </c>
      <c r="C340" s="338"/>
      <c r="D340" s="338" t="s">
        <v>299</v>
      </c>
      <c r="E340" s="338"/>
      <c r="F340" s="338" t="s">
        <v>300</v>
      </c>
      <c r="G340" s="338"/>
      <c r="H340" s="338" t="s">
        <v>301</v>
      </c>
      <c r="I340" s="338"/>
      <c r="J340" s="338" t="s">
        <v>302</v>
      </c>
      <c r="K340" s="339"/>
    </row>
    <row r="341" spans="1:11" ht="15.75" thickBot="1">
      <c r="A341" s="318"/>
      <c r="B341" s="80" t="s">
        <v>4</v>
      </c>
      <c r="C341" s="81" t="s">
        <v>5</v>
      </c>
      <c r="D341" s="81" t="s">
        <v>4</v>
      </c>
      <c r="E341" s="81" t="s">
        <v>5</v>
      </c>
      <c r="F341" s="81" t="s">
        <v>4</v>
      </c>
      <c r="G341" s="81" t="s">
        <v>5</v>
      </c>
      <c r="H341" s="81" t="s">
        <v>4</v>
      </c>
      <c r="I341" s="81" t="s">
        <v>5</v>
      </c>
      <c r="J341" s="81" t="s">
        <v>4</v>
      </c>
      <c r="K341" s="82" t="s">
        <v>5</v>
      </c>
    </row>
    <row r="342" spans="1:11" ht="15.75" thickTop="1">
      <c r="A342" s="90" t="s">
        <v>6</v>
      </c>
      <c r="B342" s="91">
        <v>16</v>
      </c>
      <c r="C342" s="92">
        <v>0.19047619047619047</v>
      </c>
      <c r="D342" s="93">
        <v>5</v>
      </c>
      <c r="E342" s="92">
        <v>5.9523809523809527E-2</v>
      </c>
      <c r="F342" s="93">
        <v>15</v>
      </c>
      <c r="G342" s="92">
        <v>0.17857142857142858</v>
      </c>
      <c r="H342" s="93">
        <v>20</v>
      </c>
      <c r="I342" s="92">
        <v>0.23809523809523811</v>
      </c>
      <c r="J342" s="93">
        <v>28</v>
      </c>
      <c r="K342" s="94">
        <v>0.33333333333333337</v>
      </c>
    </row>
    <row r="343" spans="1:11" ht="15.75" thickBot="1">
      <c r="A343" s="95" t="s">
        <v>7</v>
      </c>
      <c r="B343" s="96">
        <v>16</v>
      </c>
      <c r="C343" s="97">
        <v>0.19047619047619047</v>
      </c>
      <c r="D343" s="98">
        <v>5</v>
      </c>
      <c r="E343" s="97">
        <v>5.9523809523809527E-2</v>
      </c>
      <c r="F343" s="98">
        <v>15</v>
      </c>
      <c r="G343" s="97">
        <v>0.17857142857142858</v>
      </c>
      <c r="H343" s="98">
        <v>20</v>
      </c>
      <c r="I343" s="97">
        <v>0.23809523809523811</v>
      </c>
      <c r="J343" s="98">
        <v>28</v>
      </c>
      <c r="K343" s="99">
        <v>0.33333333333333337</v>
      </c>
    </row>
    <row r="344" spans="1:11" ht="15.75" thickTop="1"/>
    <row r="345" spans="1:11" ht="37.5" customHeight="1"/>
  </sheetData>
  <mergeCells count="348">
    <mergeCell ref="A282:A283"/>
    <mergeCell ref="A281:AB281"/>
    <mergeCell ref="B282:D282"/>
    <mergeCell ref="E282:G282"/>
    <mergeCell ref="H282:J282"/>
    <mergeCell ref="K282:M282"/>
    <mergeCell ref="N282:P282"/>
    <mergeCell ref="Q282:S282"/>
    <mergeCell ref="T282:V282"/>
    <mergeCell ref="W282:Y282"/>
    <mergeCell ref="Z282:AB282"/>
    <mergeCell ref="K223:M223"/>
    <mergeCell ref="N223:P223"/>
    <mergeCell ref="Q223:S223"/>
    <mergeCell ref="A231:S231"/>
    <mergeCell ref="A232:A233"/>
    <mergeCell ref="B232:D232"/>
    <mergeCell ref="E232:G232"/>
    <mergeCell ref="H232:J232"/>
    <mergeCell ref="K232:M232"/>
    <mergeCell ref="N232:P232"/>
    <mergeCell ref="Q232:S232"/>
    <mergeCell ref="A223:A224"/>
    <mergeCell ref="B223:D223"/>
    <mergeCell ref="E223:G223"/>
    <mergeCell ref="H223:J223"/>
    <mergeCell ref="A213:S213"/>
    <mergeCell ref="A214:A215"/>
    <mergeCell ref="B214:D214"/>
    <mergeCell ref="E214:G214"/>
    <mergeCell ref="H214:J214"/>
    <mergeCell ref="K214:M214"/>
    <mergeCell ref="N214:P214"/>
    <mergeCell ref="Q214:S214"/>
    <mergeCell ref="A222:S222"/>
    <mergeCell ref="A338:K338"/>
    <mergeCell ref="A339:A341"/>
    <mergeCell ref="B339:K339"/>
    <mergeCell ref="B340:C340"/>
    <mergeCell ref="D340:E340"/>
    <mergeCell ref="F340:G340"/>
    <mergeCell ref="H340:I340"/>
    <mergeCell ref="J340:K340"/>
    <mergeCell ref="A8:E8"/>
    <mergeCell ref="A9:A11"/>
    <mergeCell ref="B9:E9"/>
    <mergeCell ref="B10:C10"/>
    <mergeCell ref="D10:E10"/>
    <mergeCell ref="A40:Q40"/>
    <mergeCell ref="A41:A43"/>
    <mergeCell ref="B41:E41"/>
    <mergeCell ref="F41:Q41"/>
    <mergeCell ref="B42:C42"/>
    <mergeCell ref="D42:E42"/>
    <mergeCell ref="F42:G42"/>
    <mergeCell ref="H42:I42"/>
    <mergeCell ref="J42:K42"/>
    <mergeCell ref="L42:M42"/>
    <mergeCell ref="N42:O42"/>
    <mergeCell ref="A2:O2"/>
    <mergeCell ref="A28:K28"/>
    <mergeCell ref="A29:A31"/>
    <mergeCell ref="B29:K29"/>
    <mergeCell ref="B30:C30"/>
    <mergeCell ref="D30:E30"/>
    <mergeCell ref="F30:G30"/>
    <mergeCell ref="H30:I30"/>
    <mergeCell ref="J30:K30"/>
    <mergeCell ref="A18:G18"/>
    <mergeCell ref="A19:A21"/>
    <mergeCell ref="B19:G19"/>
    <mergeCell ref="B20:C20"/>
    <mergeCell ref="D20:E20"/>
    <mergeCell ref="F20:G20"/>
    <mergeCell ref="F9:G10"/>
    <mergeCell ref="P42:Q42"/>
    <mergeCell ref="A50:Y50"/>
    <mergeCell ref="A51:A53"/>
    <mergeCell ref="B51:Y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J62:K62"/>
    <mergeCell ref="A61:A63"/>
    <mergeCell ref="B62:C62"/>
    <mergeCell ref="D62:E62"/>
    <mergeCell ref="F62:G62"/>
    <mergeCell ref="H62:I62"/>
    <mergeCell ref="J71:M71"/>
    <mergeCell ref="B72:C72"/>
    <mergeCell ref="D72:E72"/>
    <mergeCell ref="F72:G72"/>
    <mergeCell ref="H72:I72"/>
    <mergeCell ref="J72:K72"/>
    <mergeCell ref="L72:M72"/>
    <mergeCell ref="A88:E88"/>
    <mergeCell ref="A89:A91"/>
    <mergeCell ref="B89:E89"/>
    <mergeCell ref="B90:C90"/>
    <mergeCell ref="D90:E90"/>
    <mergeCell ref="A78:K78"/>
    <mergeCell ref="A79:A81"/>
    <mergeCell ref="B79:K79"/>
    <mergeCell ref="B80:C80"/>
    <mergeCell ref="D80:E80"/>
    <mergeCell ref="F80:G80"/>
    <mergeCell ref="H80:I80"/>
    <mergeCell ref="J80:K80"/>
    <mergeCell ref="A108:G108"/>
    <mergeCell ref="A109:A111"/>
    <mergeCell ref="B109:G109"/>
    <mergeCell ref="B110:C110"/>
    <mergeCell ref="D110:E110"/>
    <mergeCell ref="F110:G110"/>
    <mergeCell ref="A98:E98"/>
    <mergeCell ref="A99:A101"/>
    <mergeCell ref="B99:E99"/>
    <mergeCell ref="B100:C100"/>
    <mergeCell ref="D100:E100"/>
    <mergeCell ref="A118:S118"/>
    <mergeCell ref="A119:A121"/>
    <mergeCell ref="B119:E119"/>
    <mergeCell ref="F119:S119"/>
    <mergeCell ref="B120:C120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A128:Q128"/>
    <mergeCell ref="A129:A131"/>
    <mergeCell ref="B129:Q129"/>
    <mergeCell ref="B130:C130"/>
    <mergeCell ref="D130:E130"/>
    <mergeCell ref="F130:G130"/>
    <mergeCell ref="H130:I130"/>
    <mergeCell ref="J130:K130"/>
    <mergeCell ref="L130:M130"/>
    <mergeCell ref="N130:O130"/>
    <mergeCell ref="P130:Q130"/>
    <mergeCell ref="A138:M138"/>
    <mergeCell ref="A139:A141"/>
    <mergeCell ref="B139:M139"/>
    <mergeCell ref="B140:C140"/>
    <mergeCell ref="D140:E140"/>
    <mergeCell ref="F140:G140"/>
    <mergeCell ref="H140:I140"/>
    <mergeCell ref="J140:K140"/>
    <mergeCell ref="L140:M140"/>
    <mergeCell ref="A148:AK148"/>
    <mergeCell ref="A149:A151"/>
    <mergeCell ref="B149:E149"/>
    <mergeCell ref="F149:I149"/>
    <mergeCell ref="J149:M149"/>
    <mergeCell ref="N149:Q149"/>
    <mergeCell ref="R149:U149"/>
    <mergeCell ref="V149:Y149"/>
    <mergeCell ref="Z149:AC149"/>
    <mergeCell ref="AD149:AG149"/>
    <mergeCell ref="AH149:AK149"/>
    <mergeCell ref="B150:C150"/>
    <mergeCell ref="D150:E150"/>
    <mergeCell ref="F150:G150"/>
    <mergeCell ref="H150:I150"/>
    <mergeCell ref="J150:K150"/>
    <mergeCell ref="AF150:AG150"/>
    <mergeCell ref="AH150:AI150"/>
    <mergeCell ref="AJ150:AK150"/>
    <mergeCell ref="V150:W150"/>
    <mergeCell ref="X150:Y150"/>
    <mergeCell ref="Z150:AA150"/>
    <mergeCell ref="AB150:AC150"/>
    <mergeCell ref="AD150:AE150"/>
    <mergeCell ref="AZ160:BA160"/>
    <mergeCell ref="BB160:BC160"/>
    <mergeCell ref="BD160:BE160"/>
    <mergeCell ref="AX160:AY160"/>
    <mergeCell ref="A158:BE158"/>
    <mergeCell ref="A159:A161"/>
    <mergeCell ref="B159:BE159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Z160:AA160"/>
    <mergeCell ref="AB160:AC160"/>
    <mergeCell ref="AD160:AE160"/>
    <mergeCell ref="R150:S150"/>
    <mergeCell ref="A168:M168"/>
    <mergeCell ref="T150:U150"/>
    <mergeCell ref="AP160:AQ160"/>
    <mergeCell ref="AR160:AS160"/>
    <mergeCell ref="AT160:AU160"/>
    <mergeCell ref="AV160:AW160"/>
    <mergeCell ref="AF160:AG160"/>
    <mergeCell ref="AH160:AI160"/>
    <mergeCell ref="AJ160:AK160"/>
    <mergeCell ref="AL160:AM160"/>
    <mergeCell ref="AN160:AO160"/>
    <mergeCell ref="A177:M177"/>
    <mergeCell ref="A169:A170"/>
    <mergeCell ref="B169:D169"/>
    <mergeCell ref="E169:G169"/>
    <mergeCell ref="H169:J169"/>
    <mergeCell ref="K169:M169"/>
    <mergeCell ref="L150:M150"/>
    <mergeCell ref="N150:O150"/>
    <mergeCell ref="P150:Q150"/>
    <mergeCell ref="A178:A179"/>
    <mergeCell ref="B178:D178"/>
    <mergeCell ref="E178:G178"/>
    <mergeCell ref="H178:J178"/>
    <mergeCell ref="K178:M178"/>
    <mergeCell ref="A186:P186"/>
    <mergeCell ref="A187:A188"/>
    <mergeCell ref="B187:D187"/>
    <mergeCell ref="E187:G187"/>
    <mergeCell ref="H187:J187"/>
    <mergeCell ref="K187:M187"/>
    <mergeCell ref="N187:P187"/>
    <mergeCell ref="A205:A206"/>
    <mergeCell ref="B205:D205"/>
    <mergeCell ref="E205:G205"/>
    <mergeCell ref="H205:J205"/>
    <mergeCell ref="A196:A197"/>
    <mergeCell ref="B196:D196"/>
    <mergeCell ref="E196:G196"/>
    <mergeCell ref="A195:M195"/>
    <mergeCell ref="H196:J196"/>
    <mergeCell ref="K196:M196"/>
    <mergeCell ref="A204:S204"/>
    <mergeCell ref="K205:M205"/>
    <mergeCell ref="N205:P205"/>
    <mergeCell ref="Q205:S205"/>
    <mergeCell ref="A260:I260"/>
    <mergeCell ref="A240:E240"/>
    <mergeCell ref="A241:A242"/>
    <mergeCell ref="B241:C241"/>
    <mergeCell ref="D241:E241"/>
    <mergeCell ref="A261:A263"/>
    <mergeCell ref="B261:I261"/>
    <mergeCell ref="B262:C262"/>
    <mergeCell ref="D262:E262"/>
    <mergeCell ref="F262:G262"/>
    <mergeCell ref="H262:I262"/>
    <mergeCell ref="A250:I250"/>
    <mergeCell ref="A251:A253"/>
    <mergeCell ref="B251:I251"/>
    <mergeCell ref="B252:C252"/>
    <mergeCell ref="D252:E252"/>
    <mergeCell ref="F252:G252"/>
    <mergeCell ref="H252:I252"/>
    <mergeCell ref="A271:Y271"/>
    <mergeCell ref="A272:A274"/>
    <mergeCell ref="B272:C272"/>
    <mergeCell ref="D272:E272"/>
    <mergeCell ref="F272:G272"/>
    <mergeCell ref="H272:I272"/>
    <mergeCell ref="J272:K272"/>
    <mergeCell ref="L272:M272"/>
    <mergeCell ref="N272:O272"/>
    <mergeCell ref="P272:Q272"/>
    <mergeCell ref="R272:S272"/>
    <mergeCell ref="T272:U272"/>
    <mergeCell ref="V272:W272"/>
    <mergeCell ref="X272:Y272"/>
    <mergeCell ref="B273:C273"/>
    <mergeCell ref="X273:Y273"/>
    <mergeCell ref="N273:O273"/>
    <mergeCell ref="P273:Q273"/>
    <mergeCell ref="R273:S273"/>
    <mergeCell ref="T273:U273"/>
    <mergeCell ref="V273:W273"/>
    <mergeCell ref="D273:E273"/>
    <mergeCell ref="F273:G273"/>
    <mergeCell ref="H273:I273"/>
    <mergeCell ref="D302:E302"/>
    <mergeCell ref="F302:G302"/>
    <mergeCell ref="H302:I302"/>
    <mergeCell ref="A290:G290"/>
    <mergeCell ref="A291:A293"/>
    <mergeCell ref="B291:G291"/>
    <mergeCell ref="B292:C292"/>
    <mergeCell ref="D292:E292"/>
    <mergeCell ref="F292:G292"/>
    <mergeCell ref="A330:I330"/>
    <mergeCell ref="A331:A333"/>
    <mergeCell ref="B331:I331"/>
    <mergeCell ref="B332:C332"/>
    <mergeCell ref="D332:E332"/>
    <mergeCell ref="F332:G332"/>
    <mergeCell ref="H332:I332"/>
    <mergeCell ref="A310:Q310"/>
    <mergeCell ref="A311:A313"/>
    <mergeCell ref="B311:M311"/>
    <mergeCell ref="N311:Q311"/>
    <mergeCell ref="B312:C312"/>
    <mergeCell ref="D312:E312"/>
    <mergeCell ref="F312:G312"/>
    <mergeCell ref="H312:I312"/>
    <mergeCell ref="J312:K312"/>
    <mergeCell ref="L312:M312"/>
    <mergeCell ref="N312:O312"/>
    <mergeCell ref="P312:Q312"/>
    <mergeCell ref="A60:K60"/>
    <mergeCell ref="B61:K61"/>
    <mergeCell ref="A320:I320"/>
    <mergeCell ref="A321:A323"/>
    <mergeCell ref="B321:I321"/>
    <mergeCell ref="B322:C322"/>
    <mergeCell ref="D322:E322"/>
    <mergeCell ref="F322:G322"/>
    <mergeCell ref="H322:I322"/>
    <mergeCell ref="A68:M68"/>
    <mergeCell ref="A69:A73"/>
    <mergeCell ref="B69:M69"/>
    <mergeCell ref="B70:E70"/>
    <mergeCell ref="F70:I70"/>
    <mergeCell ref="J70:M70"/>
    <mergeCell ref="B71:E71"/>
    <mergeCell ref="F71:I71"/>
    <mergeCell ref="J273:K273"/>
    <mergeCell ref="L273:M273"/>
    <mergeCell ref="A300:I300"/>
    <mergeCell ref="A301:A303"/>
    <mergeCell ref="B301:E301"/>
    <mergeCell ref="F301:I301"/>
    <mergeCell ref="B302:C30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811"/>
  <sheetViews>
    <sheetView showGridLines="0" topLeftCell="A761" workbookViewId="0"/>
  </sheetViews>
  <sheetFormatPr defaultRowHeight="15"/>
  <sheetData>
    <row r="2" spans="2:41" ht="28.5">
      <c r="B2" s="359" t="s">
        <v>238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</row>
    <row r="3" spans="2:4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41" ht="29.25" thickBot="1">
      <c r="B4" s="56" t="s">
        <v>260</v>
      </c>
      <c r="C4" s="56"/>
      <c r="D4" s="57"/>
      <c r="E4" s="57"/>
      <c r="F4" s="58"/>
      <c r="G4" s="59"/>
      <c r="H4" s="59"/>
      <c r="I4" s="17"/>
      <c r="J4" s="17"/>
      <c r="K4" s="17"/>
      <c r="L4" s="17"/>
      <c r="M4" s="17"/>
      <c r="N4" s="17"/>
      <c r="O4" s="17"/>
      <c r="P4" s="18"/>
      <c r="Q4" s="16"/>
    </row>
    <row r="5" spans="2:41" ht="19.5" customHeight="1">
      <c r="B5" s="127"/>
      <c r="C5" s="127"/>
      <c r="D5" s="128"/>
      <c r="E5" s="128"/>
      <c r="F5" s="129"/>
      <c r="G5" s="59"/>
      <c r="H5" s="59"/>
      <c r="I5" s="17"/>
      <c r="J5" s="17"/>
      <c r="K5" s="17"/>
      <c r="L5" s="17"/>
      <c r="M5" s="17"/>
      <c r="N5" s="17"/>
      <c r="O5" s="17"/>
      <c r="P5" s="18"/>
      <c r="Q5" s="16"/>
    </row>
    <row r="6" spans="2:41" ht="32.25" thickBot="1">
      <c r="B6" s="100" t="s">
        <v>259</v>
      </c>
      <c r="C6" s="101"/>
      <c r="D6" s="102"/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30"/>
      <c r="R6" s="130"/>
      <c r="S6" s="130"/>
    </row>
    <row r="7" spans="2:41">
      <c r="B7" s="60"/>
      <c r="I7" s="18"/>
      <c r="J7" s="18"/>
      <c r="K7" s="18"/>
      <c r="L7" s="18"/>
      <c r="M7" s="16"/>
      <c r="N7" s="16"/>
      <c r="O7" s="16"/>
      <c r="P7" s="16"/>
      <c r="Q7" s="16"/>
    </row>
    <row r="8" spans="2:41" ht="21">
      <c r="B8" s="61" t="s">
        <v>279</v>
      </c>
    </row>
    <row r="9" spans="2:41"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3"/>
    </row>
    <row r="10" spans="2:41"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3"/>
    </row>
    <row r="11" spans="2:41"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3"/>
    </row>
    <row r="12" spans="2:41"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3"/>
    </row>
    <row r="13" spans="2:41"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3"/>
    </row>
    <row r="14" spans="2:41"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3"/>
    </row>
    <row r="15" spans="2:41"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3"/>
    </row>
    <row r="16" spans="2:41"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3"/>
    </row>
    <row r="17" spans="2:41"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3"/>
    </row>
    <row r="18" spans="2:41"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3"/>
    </row>
    <row r="19" spans="2:41"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3"/>
    </row>
    <row r="20" spans="2:41"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3"/>
    </row>
    <row r="21" spans="2:41"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3"/>
    </row>
    <row r="22" spans="2:41"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3"/>
    </row>
    <row r="23" spans="2:41"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3"/>
    </row>
    <row r="24" spans="2:41"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3"/>
    </row>
    <row r="25" spans="2:41"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3"/>
    </row>
    <row r="26" spans="2:41"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3"/>
    </row>
    <row r="27" spans="2:41"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3"/>
    </row>
    <row r="28" spans="2:41"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3"/>
    </row>
    <row r="29" spans="2:41"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3"/>
    </row>
    <row r="30" spans="2:41" ht="21">
      <c r="B30" s="61" t="s">
        <v>280</v>
      </c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3"/>
    </row>
    <row r="31" spans="2:41"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3"/>
    </row>
    <row r="32" spans="2:41">
      <c r="L32" s="64"/>
      <c r="M32" s="64"/>
      <c r="N32" s="64" t="s">
        <v>1</v>
      </c>
      <c r="O32" s="64"/>
      <c r="P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3"/>
    </row>
    <row r="33" spans="12:41">
      <c r="L33" s="64"/>
      <c r="M33" s="64"/>
      <c r="N33" s="64"/>
      <c r="O33" s="64"/>
      <c r="P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3"/>
    </row>
    <row r="34" spans="12:41">
      <c r="L34" s="64"/>
      <c r="M34" s="64"/>
      <c r="N34" s="64" t="s">
        <v>2</v>
      </c>
      <c r="O34" s="64" t="s">
        <v>3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3"/>
    </row>
    <row r="35" spans="12:41" ht="24">
      <c r="L35" s="64"/>
      <c r="M35" s="71" t="s">
        <v>6</v>
      </c>
      <c r="N35" s="72">
        <v>0.5</v>
      </c>
      <c r="O35" s="73">
        <v>0.5</v>
      </c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3"/>
    </row>
    <row r="36" spans="12:41"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3"/>
    </row>
    <row r="37" spans="12:41"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3"/>
    </row>
    <row r="38" spans="12:41"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3"/>
    </row>
    <row r="39" spans="12:41"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3"/>
    </row>
    <row r="40" spans="12:41"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3"/>
    </row>
    <row r="41" spans="12:41"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3"/>
    </row>
    <row r="42" spans="12:41"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3"/>
    </row>
    <row r="43" spans="12:41"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3"/>
    </row>
    <row r="44" spans="12:41"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3"/>
    </row>
    <row r="45" spans="12:41"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3"/>
    </row>
    <row r="46" spans="12:41"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3"/>
    </row>
    <row r="47" spans="12:41"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3"/>
    </row>
    <row r="48" spans="12:41"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3"/>
    </row>
    <row r="49" spans="2:41"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3"/>
    </row>
    <row r="50" spans="2:41"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3"/>
    </row>
    <row r="51" spans="2:41"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3"/>
    </row>
    <row r="52" spans="2:41" ht="21">
      <c r="B52" s="61" t="s">
        <v>8</v>
      </c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3"/>
    </row>
    <row r="53" spans="2:41"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3"/>
    </row>
    <row r="54" spans="2:41"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3"/>
    </row>
    <row r="55" spans="2:41"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3"/>
    </row>
    <row r="56" spans="2:41"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3"/>
    </row>
    <row r="57" spans="2:41">
      <c r="L57" s="64"/>
      <c r="M57" s="64"/>
      <c r="N57" s="64"/>
      <c r="O57" s="64" t="s">
        <v>9</v>
      </c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3"/>
    </row>
    <row r="58" spans="2:41"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3"/>
    </row>
    <row r="59" spans="2:41">
      <c r="L59" s="64"/>
      <c r="M59" s="64"/>
      <c r="N59" s="64"/>
      <c r="O59" s="64" t="s">
        <v>10</v>
      </c>
      <c r="P59" s="64" t="s">
        <v>11</v>
      </c>
      <c r="Q59" s="64" t="s">
        <v>12</v>
      </c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3"/>
    </row>
    <row r="60" spans="2:41" ht="24">
      <c r="L60" s="64"/>
      <c r="M60" s="64"/>
      <c r="N60" s="71" t="s">
        <v>6</v>
      </c>
      <c r="O60" s="72">
        <v>0.80952380952380953</v>
      </c>
      <c r="P60" s="72">
        <v>0.16666666666666669</v>
      </c>
      <c r="Q60" s="73">
        <v>2.3809523809523808E-2</v>
      </c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3"/>
    </row>
    <row r="61" spans="2:41">
      <c r="L61" s="64"/>
      <c r="M61" s="64"/>
      <c r="N61" s="74"/>
      <c r="O61" s="75"/>
      <c r="P61" s="76"/>
      <c r="Q61" s="77"/>
      <c r="R61" s="76"/>
      <c r="S61" s="77"/>
      <c r="T61" s="78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3"/>
    </row>
    <row r="62" spans="2:41"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3"/>
    </row>
    <row r="63" spans="2:41"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3"/>
    </row>
    <row r="64" spans="2:41"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3"/>
    </row>
    <row r="65" spans="2:82"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3"/>
    </row>
    <row r="66" spans="2:82"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3"/>
    </row>
    <row r="67" spans="2:82"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3"/>
    </row>
    <row r="68" spans="2:82"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3"/>
    </row>
    <row r="69" spans="2:82"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3"/>
    </row>
    <row r="70" spans="2:82"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3"/>
    </row>
    <row r="71" spans="2:82"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3"/>
    </row>
    <row r="72" spans="2:82"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3"/>
    </row>
    <row r="73" spans="2:82" ht="30.75" customHeight="1" thickBot="1">
      <c r="B73" s="100" t="s">
        <v>261</v>
      </c>
      <c r="C73" s="101"/>
      <c r="D73" s="102"/>
      <c r="E73" s="102"/>
      <c r="F73" s="103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5"/>
      <c r="R73" s="105"/>
      <c r="S73" s="105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</row>
    <row r="74" spans="2:82"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3"/>
    </row>
    <row r="75" spans="2:82" ht="23.25" customHeight="1">
      <c r="B75" s="48" t="s">
        <v>262</v>
      </c>
      <c r="C75" s="106"/>
      <c r="D75" s="107"/>
      <c r="E75" s="107"/>
      <c r="F75" s="108"/>
      <c r="G75" s="109"/>
      <c r="H75" s="109"/>
      <c r="M75" s="110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</row>
    <row r="76" spans="2:82" ht="21">
      <c r="B76" s="61" t="s">
        <v>281</v>
      </c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3"/>
    </row>
    <row r="77" spans="2:82"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3"/>
    </row>
    <row r="78" spans="2:82">
      <c r="L78" s="64"/>
      <c r="M78" s="64"/>
      <c r="N78" s="64"/>
      <c r="O78" s="65"/>
      <c r="P78" s="357"/>
      <c r="Q78" s="356"/>
      <c r="R78" s="356"/>
      <c r="S78" s="356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3"/>
    </row>
    <row r="79" spans="2:82">
      <c r="L79" s="64"/>
      <c r="M79" s="64"/>
      <c r="N79" s="64"/>
      <c r="O79" s="66"/>
      <c r="P79" s="67" t="s">
        <v>23</v>
      </c>
      <c r="Q79" s="68" t="s">
        <v>24</v>
      </c>
      <c r="R79" s="64"/>
      <c r="S79" s="68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3"/>
    </row>
    <row r="80" spans="2:82">
      <c r="L80" s="64"/>
      <c r="M80" s="64"/>
      <c r="N80" s="64"/>
      <c r="O80" s="69"/>
      <c r="P80" s="70"/>
      <c r="Q80" s="70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3"/>
    </row>
    <row r="81" spans="12:41" ht="24">
      <c r="L81" s="64"/>
      <c r="M81" s="64"/>
      <c r="N81" s="64"/>
      <c r="O81" s="71" t="s">
        <v>6</v>
      </c>
      <c r="P81" s="72">
        <v>0.67073170731707321</v>
      </c>
      <c r="Q81" s="72">
        <v>0.32926829268292684</v>
      </c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3"/>
    </row>
    <row r="82" spans="12:41"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3"/>
    </row>
    <row r="83" spans="12:41"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3"/>
    </row>
    <row r="84" spans="12:41"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3"/>
    </row>
    <row r="85" spans="12:41"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3"/>
    </row>
    <row r="86" spans="12:41"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3"/>
    </row>
    <row r="87" spans="12:41"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3"/>
    </row>
    <row r="88" spans="12:41"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3"/>
    </row>
    <row r="89" spans="12:41"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3"/>
    </row>
    <row r="90" spans="12:41"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3"/>
    </row>
    <row r="91" spans="12:41"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3"/>
    </row>
    <row r="92" spans="12:41"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3"/>
    </row>
    <row r="93" spans="12:41"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3"/>
    </row>
    <row r="94" spans="12:41"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3"/>
    </row>
    <row r="95" spans="12:41"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3"/>
    </row>
    <row r="96" spans="12:41"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3"/>
    </row>
    <row r="97" spans="2:41" ht="21">
      <c r="B97" s="61" t="s">
        <v>282</v>
      </c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3"/>
    </row>
    <row r="98" spans="2:41"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3"/>
    </row>
    <row r="99" spans="2:41"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3"/>
    </row>
    <row r="100" spans="2:41"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3"/>
    </row>
    <row r="101" spans="2:41"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3"/>
    </row>
    <row r="102" spans="2:41">
      <c r="L102" s="64"/>
      <c r="M102" s="64"/>
      <c r="N102" s="64"/>
      <c r="O102" s="64"/>
      <c r="P102" s="64" t="s">
        <v>25</v>
      </c>
      <c r="Q102" s="64" t="s">
        <v>26</v>
      </c>
      <c r="R102" s="64" t="s">
        <v>27</v>
      </c>
      <c r="S102" s="64" t="s">
        <v>28</v>
      </c>
      <c r="T102" s="64" t="s">
        <v>29</v>
      </c>
      <c r="U102" s="64" t="s">
        <v>30</v>
      </c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3"/>
    </row>
    <row r="103" spans="2:41" ht="24">
      <c r="L103" s="64"/>
      <c r="M103" s="64"/>
      <c r="N103" s="64"/>
      <c r="O103" s="71" t="s">
        <v>6</v>
      </c>
      <c r="P103" s="72">
        <v>0.54878048780487798</v>
      </c>
      <c r="Q103" s="72">
        <v>9.7560975609756101E-2</v>
      </c>
      <c r="R103" s="72">
        <v>8.5365853658536592E-2</v>
      </c>
      <c r="S103" s="72">
        <v>0.12195121951219512</v>
      </c>
      <c r="T103" s="72">
        <v>2.4390243902439025E-2</v>
      </c>
      <c r="U103" s="73">
        <v>0.12195121951219512</v>
      </c>
      <c r="V103" s="79"/>
      <c r="W103" s="64"/>
      <c r="X103" s="79"/>
      <c r="Y103" s="64"/>
      <c r="Z103" s="79"/>
      <c r="AA103" s="64"/>
      <c r="AB103" s="79"/>
      <c r="AC103" s="64"/>
      <c r="AD103" s="79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3"/>
    </row>
    <row r="104" spans="2:41">
      <c r="L104" s="64"/>
      <c r="M104" s="64"/>
      <c r="N104" s="64"/>
      <c r="O104" s="74"/>
      <c r="P104" s="75"/>
      <c r="Q104" s="76"/>
      <c r="R104" s="77"/>
      <c r="S104" s="76"/>
      <c r="T104" s="77"/>
      <c r="U104" s="76"/>
      <c r="V104" s="77"/>
      <c r="W104" s="76"/>
      <c r="X104" s="77"/>
      <c r="Y104" s="76"/>
      <c r="Z104" s="77"/>
      <c r="AA104" s="76"/>
      <c r="AB104" s="77"/>
      <c r="AC104" s="76"/>
      <c r="AD104" s="77"/>
      <c r="AE104" s="78"/>
      <c r="AF104" s="64"/>
      <c r="AG104" s="64"/>
      <c r="AH104" s="64"/>
      <c r="AI104" s="64"/>
      <c r="AJ104" s="64"/>
      <c r="AK104" s="64"/>
      <c r="AL104" s="64"/>
      <c r="AM104" s="64"/>
      <c r="AN104" s="64"/>
      <c r="AO104" s="63"/>
    </row>
    <row r="105" spans="2:41"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3"/>
    </row>
    <row r="106" spans="2:41"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3"/>
    </row>
    <row r="107" spans="2:41"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3"/>
    </row>
    <row r="108" spans="2:41"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3"/>
    </row>
    <row r="109" spans="2:41"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3"/>
    </row>
    <row r="110" spans="2:41"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3"/>
    </row>
    <row r="111" spans="2:41"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3"/>
    </row>
    <row r="112" spans="2:41"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3"/>
    </row>
    <row r="113" spans="2:41"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3"/>
    </row>
    <row r="114" spans="2:41"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3"/>
    </row>
    <row r="115" spans="2:41"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3"/>
    </row>
    <row r="116" spans="2:41"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3"/>
    </row>
    <row r="117" spans="2:41"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3"/>
    </row>
    <row r="118" spans="2:41"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3"/>
    </row>
    <row r="119" spans="2:41" ht="21">
      <c r="B119" s="61" t="s">
        <v>31</v>
      </c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3"/>
    </row>
    <row r="120" spans="2:41"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3"/>
    </row>
    <row r="121" spans="2:41"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3"/>
    </row>
    <row r="122" spans="2:41">
      <c r="L122" s="64"/>
      <c r="M122" s="64"/>
      <c r="N122" s="64" t="s">
        <v>33</v>
      </c>
      <c r="O122" s="64" t="s">
        <v>34</v>
      </c>
      <c r="P122" s="64" t="s">
        <v>35</v>
      </c>
      <c r="Q122" s="64" t="s">
        <v>36</v>
      </c>
      <c r="R122" s="64" t="s">
        <v>319</v>
      </c>
      <c r="S122" s="64" t="s">
        <v>38</v>
      </c>
      <c r="T122" s="64" t="s">
        <v>39</v>
      </c>
      <c r="U122" s="64" t="s">
        <v>40</v>
      </c>
      <c r="V122" s="64" t="s">
        <v>41</v>
      </c>
      <c r="W122" s="64" t="s">
        <v>42</v>
      </c>
      <c r="X122" s="64" t="s">
        <v>43</v>
      </c>
      <c r="Y122" s="64" t="s">
        <v>44</v>
      </c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3"/>
    </row>
    <row r="123" spans="2:41" ht="24">
      <c r="L123" s="64"/>
      <c r="M123" s="71" t="s">
        <v>6</v>
      </c>
      <c r="N123" s="72">
        <v>0.4390243902439025</v>
      </c>
      <c r="O123" s="72">
        <v>0</v>
      </c>
      <c r="P123" s="72">
        <v>0</v>
      </c>
      <c r="Q123" s="72">
        <v>1.2195121951219513E-2</v>
      </c>
      <c r="R123" s="72">
        <v>2.4390243902439025E-2</v>
      </c>
      <c r="S123" s="72">
        <v>9.7560975609756101E-2</v>
      </c>
      <c r="T123" s="72">
        <v>8.5365853658536592E-2</v>
      </c>
      <c r="U123" s="72">
        <v>0.17073170731707318</v>
      </c>
      <c r="V123" s="72">
        <v>1.2195121951219513E-2</v>
      </c>
      <c r="W123" s="72">
        <v>0</v>
      </c>
      <c r="X123" s="72">
        <v>8.5365853658536592E-2</v>
      </c>
      <c r="Y123" s="73">
        <v>7.3170731707317083E-2</v>
      </c>
      <c r="Z123" s="79"/>
      <c r="AA123" s="64"/>
      <c r="AB123" s="79"/>
      <c r="AC123" s="64"/>
      <c r="AD123" s="79"/>
      <c r="AE123" s="64"/>
      <c r="AF123" s="79"/>
      <c r="AG123" s="64"/>
      <c r="AH123" s="79"/>
      <c r="AI123" s="64"/>
      <c r="AJ123" s="79"/>
      <c r="AK123" s="64"/>
      <c r="AL123" s="64"/>
      <c r="AM123" s="64"/>
      <c r="AN123" s="64"/>
      <c r="AO123" s="63"/>
    </row>
    <row r="124" spans="2:41">
      <c r="L124" s="64"/>
      <c r="M124" s="74"/>
      <c r="N124" s="75"/>
      <c r="O124" s="76"/>
      <c r="P124" s="77"/>
      <c r="Q124" s="76"/>
      <c r="R124" s="77"/>
      <c r="S124" s="76"/>
      <c r="T124" s="77"/>
      <c r="U124" s="76"/>
      <c r="V124" s="77"/>
      <c r="W124" s="76"/>
      <c r="X124" s="77"/>
      <c r="Y124" s="76"/>
      <c r="Z124" s="77"/>
      <c r="AA124" s="76"/>
      <c r="AB124" s="77"/>
      <c r="AC124" s="76"/>
      <c r="AD124" s="77"/>
      <c r="AE124" s="76"/>
      <c r="AF124" s="77"/>
      <c r="AG124" s="76"/>
      <c r="AH124" s="77"/>
      <c r="AI124" s="76"/>
      <c r="AJ124" s="77"/>
      <c r="AK124" s="78"/>
      <c r="AL124" s="64"/>
      <c r="AM124" s="64"/>
      <c r="AN124" s="64"/>
      <c r="AO124" s="63"/>
    </row>
    <row r="125" spans="2:41"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3"/>
    </row>
    <row r="126" spans="2:41"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3"/>
    </row>
    <row r="127" spans="2:41"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3"/>
    </row>
    <row r="128" spans="2:41"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3"/>
    </row>
    <row r="129" spans="2:41"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3"/>
    </row>
    <row r="130" spans="2:41"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3"/>
    </row>
    <row r="131" spans="2:41"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3"/>
    </row>
    <row r="132" spans="2:41"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3"/>
    </row>
    <row r="133" spans="2:41"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3"/>
    </row>
    <row r="134" spans="2:41"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3"/>
    </row>
    <row r="135" spans="2:41"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3"/>
    </row>
    <row r="136" spans="2:41"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3"/>
    </row>
    <row r="137" spans="2:41"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3"/>
    </row>
    <row r="138" spans="2:41"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3"/>
    </row>
    <row r="139" spans="2:41"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3"/>
    </row>
    <row r="140" spans="2:41"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3"/>
    </row>
    <row r="141" spans="2:41"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3"/>
    </row>
    <row r="142" spans="2:41"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3"/>
    </row>
    <row r="143" spans="2:41"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3"/>
    </row>
    <row r="144" spans="2:41" ht="24.75" customHeight="1">
      <c r="B144" s="48" t="s">
        <v>263</v>
      </c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3"/>
    </row>
    <row r="145" spans="2:41" ht="6" hidden="1" customHeight="1"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3"/>
    </row>
    <row r="146" spans="2:41" ht="21">
      <c r="B146" s="61" t="s">
        <v>283</v>
      </c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3"/>
    </row>
    <row r="147" spans="2:41"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3"/>
    </row>
    <row r="148" spans="2:41"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3"/>
    </row>
    <row r="149" spans="2:41">
      <c r="L149" s="64"/>
      <c r="M149" s="64"/>
      <c r="N149" s="64"/>
      <c r="O149" s="64" t="s">
        <v>278</v>
      </c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3"/>
    </row>
    <row r="150" spans="2:41"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3"/>
    </row>
    <row r="151" spans="2:41">
      <c r="L151" s="64"/>
      <c r="M151" s="64"/>
      <c r="N151" s="64"/>
      <c r="O151" s="64" t="s">
        <v>277</v>
      </c>
      <c r="P151" s="64" t="s">
        <v>276</v>
      </c>
      <c r="Q151" s="64" t="s">
        <v>275</v>
      </c>
      <c r="R151" s="64" t="s">
        <v>274</v>
      </c>
      <c r="S151" s="64" t="s">
        <v>273</v>
      </c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3"/>
    </row>
    <row r="152" spans="2:41" ht="24">
      <c r="L152" s="64"/>
      <c r="M152" s="64"/>
      <c r="N152" s="71" t="s">
        <v>6</v>
      </c>
      <c r="O152" s="72">
        <v>0.40200000000000002</v>
      </c>
      <c r="P152" s="72">
        <v>0.17073170731707318</v>
      </c>
      <c r="Q152" s="72">
        <v>0.1951219512195122</v>
      </c>
      <c r="R152" s="72">
        <v>0.18292682926829268</v>
      </c>
      <c r="S152" s="73">
        <v>4.878048780487805E-2</v>
      </c>
      <c r="T152" s="64"/>
      <c r="U152" s="79"/>
      <c r="V152" s="64"/>
      <c r="W152" s="79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3"/>
    </row>
    <row r="153" spans="2:41">
      <c r="L153" s="64"/>
      <c r="M153" s="64"/>
      <c r="N153" s="74"/>
      <c r="O153" s="77"/>
      <c r="P153" s="76"/>
      <c r="Q153" s="77"/>
      <c r="R153" s="76"/>
      <c r="S153" s="77"/>
      <c r="T153" s="76"/>
      <c r="U153" s="77"/>
      <c r="V153" s="76"/>
      <c r="W153" s="77"/>
      <c r="X153" s="78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3"/>
    </row>
    <row r="154" spans="2:41"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3"/>
    </row>
    <row r="155" spans="2:41"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3"/>
    </row>
    <row r="156" spans="2:41"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3"/>
    </row>
    <row r="157" spans="2:41"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3"/>
    </row>
    <row r="158" spans="2:41"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3"/>
    </row>
    <row r="159" spans="2:41"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3"/>
    </row>
    <row r="160" spans="2:41"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3"/>
    </row>
    <row r="161" spans="2:41"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3"/>
    </row>
    <row r="162" spans="2:41"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3"/>
    </row>
    <row r="163" spans="2:41"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3"/>
    </row>
    <row r="164" spans="2:41"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3"/>
    </row>
    <row r="165" spans="2:41"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3"/>
    </row>
    <row r="166" spans="2:41"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3"/>
    </row>
    <row r="167" spans="2:41" ht="21">
      <c r="B167" s="61" t="s">
        <v>46</v>
      </c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3"/>
    </row>
    <row r="168" spans="2:41"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3"/>
    </row>
    <row r="169" spans="2:41"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3"/>
    </row>
    <row r="170" spans="2:41">
      <c r="K170" s="64"/>
      <c r="L170" s="64"/>
      <c r="M170" s="64"/>
      <c r="N170" s="360"/>
      <c r="O170" s="360"/>
      <c r="P170" s="360"/>
      <c r="Q170" s="360"/>
      <c r="R170" s="360"/>
      <c r="S170" s="360"/>
      <c r="T170" s="360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3"/>
    </row>
    <row r="171" spans="2:41"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3"/>
    </row>
    <row r="172" spans="2:41">
      <c r="K172" s="64"/>
      <c r="L172" s="64"/>
      <c r="M172" s="358" t="s">
        <v>304</v>
      </c>
      <c r="N172" s="358"/>
      <c r="O172" s="358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3"/>
    </row>
    <row r="173" spans="2:41"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3"/>
    </row>
    <row r="174" spans="2:41" ht="15" customHeight="1">
      <c r="K174" s="64"/>
      <c r="L174" s="64"/>
      <c r="M174" s="64"/>
      <c r="N174" s="355" t="s">
        <v>47</v>
      </c>
      <c r="O174" s="355"/>
      <c r="P174" s="355"/>
      <c r="Q174" s="355"/>
      <c r="R174" s="355"/>
      <c r="S174" s="355"/>
      <c r="T174" s="113"/>
      <c r="U174" s="113"/>
      <c r="V174" s="113"/>
      <c r="W174" s="113"/>
      <c r="X174" s="113"/>
      <c r="Y174" s="113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3"/>
    </row>
    <row r="175" spans="2:41" ht="15" customHeight="1">
      <c r="K175" s="64"/>
      <c r="L175" s="64"/>
      <c r="M175" s="64"/>
      <c r="N175" s="355" t="s">
        <v>48</v>
      </c>
      <c r="O175" s="355"/>
      <c r="P175" s="355" t="s">
        <v>49</v>
      </c>
      <c r="Q175" s="355"/>
      <c r="R175" s="355" t="s">
        <v>50</v>
      </c>
      <c r="S175" s="355"/>
      <c r="T175" s="113"/>
      <c r="U175" s="113"/>
      <c r="V175" s="64"/>
      <c r="W175" s="113"/>
      <c r="X175" s="113"/>
      <c r="Y175" s="113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3"/>
    </row>
    <row r="176" spans="2:41" ht="15" customHeight="1">
      <c r="K176" s="64"/>
      <c r="L176" s="64"/>
      <c r="M176" s="64"/>
      <c r="N176" s="355" t="s">
        <v>52</v>
      </c>
      <c r="O176" s="355"/>
      <c r="P176" s="355" t="s">
        <v>52</v>
      </c>
      <c r="Q176" s="355"/>
      <c r="R176" s="355" t="s">
        <v>52</v>
      </c>
      <c r="S176" s="355"/>
      <c r="T176" s="355"/>
      <c r="U176" s="355"/>
      <c r="W176" t="s">
        <v>47</v>
      </c>
      <c r="AI176" s="64"/>
      <c r="AJ176" s="64"/>
      <c r="AK176" s="64"/>
      <c r="AL176" s="64"/>
      <c r="AM176" s="64"/>
      <c r="AN176" s="64"/>
      <c r="AO176" s="63"/>
    </row>
    <row r="177" spans="2:41" ht="36.75">
      <c r="K177" s="64"/>
      <c r="L177" s="64"/>
      <c r="M177" s="64"/>
      <c r="N177" s="113" t="s">
        <v>306</v>
      </c>
      <c r="O177" s="113" t="s">
        <v>305</v>
      </c>
      <c r="P177" s="114" t="s">
        <v>306</v>
      </c>
      <c r="Q177" s="114" t="s">
        <v>305</v>
      </c>
      <c r="R177" s="114" t="s">
        <v>306</v>
      </c>
      <c r="S177" s="114" t="s">
        <v>305</v>
      </c>
      <c r="T177" s="114"/>
      <c r="U177" s="114"/>
      <c r="AI177" s="64"/>
      <c r="AJ177" s="64"/>
      <c r="AK177" s="64"/>
      <c r="AL177" s="64"/>
      <c r="AM177" s="64"/>
      <c r="AN177" s="64"/>
      <c r="AO177" s="63"/>
    </row>
    <row r="178" spans="2:41" ht="24" customHeight="1">
      <c r="K178" s="64"/>
      <c r="L178" s="64"/>
      <c r="M178" s="115" t="s">
        <v>6</v>
      </c>
      <c r="N178" s="116">
        <v>0</v>
      </c>
      <c r="O178" s="116">
        <v>0</v>
      </c>
      <c r="P178" s="116">
        <v>0</v>
      </c>
      <c r="Q178" s="116">
        <v>1</v>
      </c>
      <c r="R178" s="116">
        <v>0.75</v>
      </c>
      <c r="S178" s="116">
        <v>0.25</v>
      </c>
      <c r="T178" s="117"/>
      <c r="U178" s="64"/>
      <c r="W178" s="354" t="s">
        <v>48</v>
      </c>
      <c r="X178" s="354"/>
      <c r="Y178" s="354" t="s">
        <v>49</v>
      </c>
      <c r="Z178" s="354"/>
      <c r="AA178" s="354" t="s">
        <v>50</v>
      </c>
      <c r="AB178" s="354"/>
      <c r="AI178" s="64"/>
      <c r="AJ178" s="64"/>
      <c r="AK178" s="64"/>
      <c r="AL178" s="64"/>
      <c r="AM178" s="64"/>
      <c r="AN178" s="64"/>
      <c r="AO178" s="63"/>
    </row>
    <row r="179" spans="2:41" ht="15" customHeight="1"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W179" s="354" t="s">
        <v>51</v>
      </c>
      <c r="X179" s="354"/>
      <c r="Y179" s="354" t="s">
        <v>52</v>
      </c>
      <c r="Z179" s="354"/>
      <c r="AA179" s="354" t="s">
        <v>52</v>
      </c>
      <c r="AB179" s="354"/>
    </row>
    <row r="180" spans="2:41" ht="15.75" thickBot="1"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W180" t="s">
        <v>306</v>
      </c>
      <c r="X180" t="s">
        <v>305</v>
      </c>
      <c r="Y180" t="s">
        <v>306</v>
      </c>
      <c r="Z180" t="s">
        <v>305</v>
      </c>
      <c r="AA180" t="s">
        <v>306</v>
      </c>
      <c r="AB180" t="s">
        <v>305</v>
      </c>
      <c r="AI180" s="64"/>
      <c r="AJ180" s="64"/>
      <c r="AK180" s="64"/>
      <c r="AL180" s="64"/>
      <c r="AM180" s="64"/>
      <c r="AN180" s="64"/>
      <c r="AO180" s="63"/>
    </row>
    <row r="181" spans="2:41" ht="24.75" thickTop="1"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90" t="s">
        <v>6</v>
      </c>
      <c r="W181" s="5">
        <v>0</v>
      </c>
      <c r="X181" s="7">
        <v>0.81699999999999995</v>
      </c>
      <c r="Y181" s="92">
        <v>0</v>
      </c>
      <c r="Z181" s="111">
        <v>3.6999999999999998E-2</v>
      </c>
      <c r="AA181" s="92">
        <v>0.11</v>
      </c>
      <c r="AB181" s="94">
        <v>3.6999999999999998E-2</v>
      </c>
      <c r="AC181" s="64"/>
      <c r="AD181" s="64"/>
      <c r="AE181" s="64"/>
      <c r="AF181" s="64"/>
      <c r="AG181" s="64"/>
      <c r="AH181" s="64"/>
      <c r="AI181" s="63"/>
    </row>
    <row r="182" spans="2:41"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3"/>
    </row>
    <row r="183" spans="2:41"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3"/>
    </row>
    <row r="184" spans="2:41"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3"/>
    </row>
    <row r="185" spans="2:41"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3"/>
    </row>
    <row r="186" spans="2:41"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3"/>
    </row>
    <row r="187" spans="2:41"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3"/>
    </row>
    <row r="188" spans="2:41"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3"/>
    </row>
    <row r="189" spans="2:41"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3"/>
    </row>
    <row r="190" spans="2:41" ht="21">
      <c r="B190" s="61" t="s">
        <v>53</v>
      </c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3"/>
    </row>
    <row r="191" spans="2:41">
      <c r="L191" s="64"/>
      <c r="M191" s="64"/>
      <c r="N191" s="64"/>
      <c r="O191" s="64" t="s">
        <v>54</v>
      </c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3"/>
    </row>
    <row r="192" spans="2:41"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3"/>
    </row>
    <row r="193" spans="12:41">
      <c r="L193" s="64"/>
      <c r="M193" s="64"/>
      <c r="N193" s="64"/>
      <c r="O193" s="64" t="s">
        <v>55</v>
      </c>
      <c r="P193" s="64" t="s">
        <v>56</v>
      </c>
      <c r="Q193" s="64" t="s">
        <v>57</v>
      </c>
      <c r="R193" s="64" t="s">
        <v>58</v>
      </c>
      <c r="S193" s="64" t="s">
        <v>59</v>
      </c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3"/>
    </row>
    <row r="194" spans="12:41" ht="24">
      <c r="L194" s="64"/>
      <c r="M194" s="64"/>
      <c r="N194" s="71" t="s">
        <v>6</v>
      </c>
      <c r="O194" s="72">
        <v>0.3048780487804878</v>
      </c>
      <c r="P194" s="72">
        <v>0.51219512195121952</v>
      </c>
      <c r="Q194" s="72">
        <v>0.15853658536585366</v>
      </c>
      <c r="R194" s="72">
        <v>0</v>
      </c>
      <c r="S194" s="73">
        <v>2.4390243902439025E-2</v>
      </c>
      <c r="T194" s="64"/>
      <c r="U194" s="79"/>
      <c r="V194" s="64"/>
      <c r="W194" s="79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3"/>
    </row>
    <row r="195" spans="12:41">
      <c r="L195" s="64"/>
      <c r="M195" s="64"/>
      <c r="N195" s="74"/>
      <c r="O195" s="75"/>
      <c r="P195" s="76"/>
      <c r="Q195" s="77"/>
      <c r="R195" s="76"/>
      <c r="S195" s="77"/>
      <c r="T195" s="76"/>
      <c r="U195" s="77"/>
      <c r="V195" s="76"/>
      <c r="W195" s="77"/>
      <c r="X195" s="78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3"/>
    </row>
    <row r="196" spans="12:41"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3"/>
    </row>
    <row r="197" spans="12:41"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3"/>
    </row>
    <row r="198" spans="12:41"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3"/>
    </row>
    <row r="199" spans="12:41"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3"/>
    </row>
    <row r="200" spans="12:41"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3"/>
    </row>
    <row r="201" spans="12:41"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3"/>
    </row>
    <row r="202" spans="12:41"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3"/>
    </row>
    <row r="203" spans="12:41"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3"/>
    </row>
    <row r="204" spans="12:41"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3"/>
    </row>
    <row r="205" spans="12:41"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3"/>
    </row>
    <row r="206" spans="12:41"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3"/>
    </row>
    <row r="207" spans="12:41"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3"/>
    </row>
    <row r="208" spans="12:41"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3"/>
    </row>
    <row r="209" spans="2:41"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3"/>
    </row>
    <row r="210" spans="2:41"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3"/>
    </row>
    <row r="211" spans="2:41" ht="21">
      <c r="B211" s="61" t="s">
        <v>284</v>
      </c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3"/>
    </row>
    <row r="212" spans="2:41"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3"/>
    </row>
    <row r="213" spans="2:41"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3"/>
    </row>
    <row r="214" spans="2:41">
      <c r="L214" s="64"/>
      <c r="M214" s="64"/>
      <c r="N214" s="64"/>
      <c r="O214" s="64" t="s">
        <v>65</v>
      </c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3"/>
    </row>
    <row r="215" spans="2:41"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3"/>
    </row>
    <row r="216" spans="2:41">
      <c r="L216" s="64"/>
      <c r="M216" s="64"/>
      <c r="N216" s="64"/>
      <c r="O216" s="64" t="s">
        <v>23</v>
      </c>
      <c r="P216" s="64" t="s">
        <v>24</v>
      </c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3"/>
    </row>
    <row r="217" spans="2:41" ht="24">
      <c r="L217" s="64"/>
      <c r="M217" s="64"/>
      <c r="N217" s="71" t="s">
        <v>6</v>
      </c>
      <c r="O217" s="72">
        <v>0.25609756097560976</v>
      </c>
      <c r="P217" s="73">
        <v>0.74390243902439024</v>
      </c>
      <c r="Q217" s="79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3"/>
    </row>
    <row r="218" spans="2:41">
      <c r="L218" s="64"/>
      <c r="M218" s="64"/>
      <c r="N218" s="74"/>
      <c r="O218" s="75"/>
      <c r="P218" s="76"/>
      <c r="Q218" s="77"/>
      <c r="R218" s="78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3"/>
    </row>
    <row r="219" spans="2:41"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3"/>
    </row>
    <row r="220" spans="2:41"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3"/>
    </row>
    <row r="221" spans="2:41"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3"/>
    </row>
    <row r="222" spans="2:41"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3"/>
    </row>
    <row r="223" spans="2:41"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3"/>
    </row>
    <row r="224" spans="2:41"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3"/>
    </row>
    <row r="225" spans="2:41"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3"/>
    </row>
    <row r="226" spans="2:41"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3"/>
    </row>
    <row r="227" spans="2:41"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3"/>
    </row>
    <row r="228" spans="2:41"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3"/>
    </row>
    <row r="229" spans="2:41"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3"/>
    </row>
    <row r="230" spans="2:41"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3"/>
    </row>
    <row r="231" spans="2:41"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3"/>
    </row>
    <row r="232" spans="2:41" ht="21">
      <c r="B232" s="61" t="s">
        <v>66</v>
      </c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3"/>
    </row>
    <row r="233" spans="2:41">
      <c r="B233" s="118" t="s">
        <v>307</v>
      </c>
      <c r="L233" s="64"/>
      <c r="M233" s="64"/>
      <c r="N233" s="64"/>
      <c r="O233" s="64" t="s">
        <v>67</v>
      </c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3"/>
    </row>
    <row r="234" spans="2:41"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3"/>
    </row>
    <row r="235" spans="2:41">
      <c r="L235" s="64"/>
      <c r="M235" s="64"/>
      <c r="N235" s="64"/>
      <c r="O235" s="64" t="s">
        <v>68</v>
      </c>
      <c r="P235" s="64" t="s">
        <v>69</v>
      </c>
      <c r="Q235" s="64" t="s">
        <v>30</v>
      </c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3"/>
    </row>
    <row r="236" spans="2:41" ht="24">
      <c r="L236" s="64"/>
      <c r="M236" s="64"/>
      <c r="N236" s="71" t="s">
        <v>6</v>
      </c>
      <c r="O236" s="72">
        <v>8.3333333333333343E-2</v>
      </c>
      <c r="P236" s="72">
        <v>0.66666666666666674</v>
      </c>
      <c r="Q236" s="73">
        <v>0.25</v>
      </c>
      <c r="R236" s="64"/>
      <c r="S236" s="79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3"/>
    </row>
    <row r="237" spans="2:41">
      <c r="L237" s="64"/>
      <c r="M237" s="64"/>
      <c r="N237" s="74"/>
      <c r="O237" s="75"/>
      <c r="P237" s="76"/>
      <c r="Q237" s="77"/>
      <c r="R237" s="76"/>
      <c r="S237" s="77"/>
      <c r="T237" s="78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3"/>
    </row>
    <row r="238" spans="2:41"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3"/>
    </row>
    <row r="239" spans="2:41"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3"/>
    </row>
    <row r="240" spans="2:41"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3"/>
    </row>
    <row r="241" spans="2:41"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3"/>
    </row>
    <row r="242" spans="2:41"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3"/>
    </row>
    <row r="243" spans="2:41"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3"/>
    </row>
    <row r="244" spans="2:41"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3"/>
    </row>
    <row r="245" spans="2:41"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3"/>
    </row>
    <row r="246" spans="2:41"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3"/>
    </row>
    <row r="247" spans="2:41"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3"/>
    </row>
    <row r="248" spans="2:41"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3"/>
    </row>
    <row r="249" spans="2:41"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3"/>
    </row>
    <row r="250" spans="2:41"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3"/>
    </row>
    <row r="251" spans="2:41"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3"/>
    </row>
    <row r="252" spans="2:41"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3"/>
    </row>
    <row r="253" spans="2:41" ht="21">
      <c r="B253" s="61" t="s">
        <v>285</v>
      </c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3"/>
    </row>
    <row r="254" spans="2:41">
      <c r="L254" s="64"/>
      <c r="M254" s="64"/>
      <c r="N254" s="64" t="s">
        <v>71</v>
      </c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3"/>
    </row>
    <row r="255" spans="2:41"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3"/>
    </row>
    <row r="256" spans="2:41">
      <c r="L256" s="64"/>
      <c r="M256" s="64"/>
      <c r="N256" s="64" t="s">
        <v>73</v>
      </c>
      <c r="O256" s="64" t="s">
        <v>74</v>
      </c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3"/>
    </row>
    <row r="257" spans="12:41" ht="24">
      <c r="L257" s="64"/>
      <c r="M257" s="71" t="s">
        <v>6</v>
      </c>
      <c r="N257" s="72">
        <v>2.4390243902439025E-2</v>
      </c>
      <c r="O257" s="72">
        <v>0.97560975609756095</v>
      </c>
      <c r="P257" s="79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3"/>
    </row>
    <row r="258" spans="12:41">
      <c r="L258" s="64"/>
      <c r="M258" s="74"/>
      <c r="N258" s="75"/>
      <c r="O258" s="76"/>
      <c r="P258" s="77"/>
      <c r="Q258" s="76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3"/>
    </row>
    <row r="259" spans="12:41"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3"/>
    </row>
    <row r="260" spans="12:41"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3"/>
    </row>
    <row r="261" spans="12:41"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3"/>
    </row>
    <row r="262" spans="12:41"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3"/>
    </row>
    <row r="263" spans="12:41"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3"/>
    </row>
    <row r="264" spans="12:41"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3"/>
    </row>
    <row r="265" spans="12:41"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3"/>
    </row>
    <row r="266" spans="12:41"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3"/>
    </row>
    <row r="267" spans="12:41"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3"/>
    </row>
    <row r="268" spans="12:41"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3"/>
    </row>
    <row r="269" spans="12:41"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3"/>
    </row>
    <row r="270" spans="12:41"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3"/>
    </row>
    <row r="271" spans="12:41"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3"/>
    </row>
    <row r="272" spans="12:41"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3"/>
    </row>
    <row r="273" spans="2:41"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3"/>
    </row>
    <row r="274" spans="2:41" ht="21">
      <c r="B274" s="61" t="s">
        <v>286</v>
      </c>
      <c r="L274" s="64"/>
      <c r="M274" s="64"/>
      <c r="N274" s="64"/>
      <c r="O274" s="64" t="s">
        <v>72</v>
      </c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3"/>
    </row>
    <row r="275" spans="2:41"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3"/>
    </row>
    <row r="276" spans="2:41">
      <c r="L276" s="64"/>
      <c r="M276" s="64"/>
      <c r="N276" s="64"/>
      <c r="O276" s="64" t="s">
        <v>75</v>
      </c>
      <c r="P276" s="64" t="s">
        <v>76</v>
      </c>
      <c r="Q276" s="64" t="s">
        <v>77</v>
      </c>
      <c r="R276" s="64" t="s">
        <v>78</v>
      </c>
      <c r="S276" s="64" t="s">
        <v>79</v>
      </c>
      <c r="T276" s="64" t="s">
        <v>80</v>
      </c>
      <c r="U276" s="64" t="s">
        <v>81</v>
      </c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3"/>
    </row>
    <row r="277" spans="2:41" ht="24">
      <c r="L277" s="64"/>
      <c r="M277" s="64"/>
      <c r="N277" s="71" t="s">
        <v>6</v>
      </c>
      <c r="O277" s="72">
        <v>0.68292682926829273</v>
      </c>
      <c r="P277" s="72">
        <v>3.6585365853658541E-2</v>
      </c>
      <c r="Q277" s="72">
        <v>4.878048780487805E-2</v>
      </c>
      <c r="R277" s="72">
        <v>2.4390243902439025E-2</v>
      </c>
      <c r="S277" s="72">
        <v>0.15853658536585366</v>
      </c>
      <c r="T277" s="72">
        <v>2.4390243902439025E-2</v>
      </c>
      <c r="U277" s="73">
        <v>2.4390243902439025E-2</v>
      </c>
      <c r="V277" s="64"/>
      <c r="W277" s="79"/>
      <c r="X277" s="64"/>
      <c r="Y277" s="79"/>
      <c r="Z277" s="64"/>
      <c r="AA277" s="79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3"/>
    </row>
    <row r="278" spans="2:41">
      <c r="L278" s="64"/>
      <c r="M278" s="64"/>
      <c r="N278" s="74"/>
      <c r="O278" s="77"/>
      <c r="P278" s="76"/>
      <c r="Q278" s="77"/>
      <c r="R278" s="76"/>
      <c r="S278" s="77"/>
      <c r="T278" s="76"/>
      <c r="U278" s="77"/>
      <c r="V278" s="76"/>
      <c r="W278" s="77"/>
      <c r="X278" s="76"/>
      <c r="Y278" s="77"/>
      <c r="Z278" s="76"/>
      <c r="AA278" s="77"/>
      <c r="AB278" s="78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3"/>
    </row>
    <row r="279" spans="2:41"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3"/>
    </row>
    <row r="280" spans="2:41"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3"/>
    </row>
    <row r="281" spans="2:41"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3"/>
    </row>
    <row r="282" spans="2:41"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3"/>
    </row>
    <row r="283" spans="2:41"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3"/>
    </row>
    <row r="284" spans="2:41"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3"/>
    </row>
    <row r="285" spans="2:41"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3"/>
    </row>
    <row r="286" spans="2:41"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3"/>
    </row>
    <row r="287" spans="2:41"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3"/>
    </row>
    <row r="288" spans="2:41"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3"/>
    </row>
    <row r="289" spans="2:41"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3"/>
    </row>
    <row r="290" spans="2:41"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3"/>
    </row>
    <row r="291" spans="2:41"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3"/>
    </row>
    <row r="292" spans="2:41"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3"/>
    </row>
    <row r="293" spans="2:41"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3"/>
    </row>
    <row r="294" spans="2:41"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3"/>
    </row>
    <row r="295" spans="2:41"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3"/>
    </row>
    <row r="296" spans="2:41"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3"/>
    </row>
    <row r="297" spans="2:41"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3"/>
    </row>
    <row r="298" spans="2:41"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3"/>
    </row>
    <row r="299" spans="2:41"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3"/>
    </row>
    <row r="300" spans="2:41"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3"/>
    </row>
    <row r="301" spans="2:41"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3"/>
    </row>
    <row r="302" spans="2:41"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3"/>
    </row>
    <row r="303" spans="2:41" ht="21">
      <c r="B303" s="61" t="s">
        <v>287</v>
      </c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3"/>
    </row>
    <row r="304" spans="2:41"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3"/>
    </row>
    <row r="305" spans="12:41">
      <c r="L305" s="64"/>
      <c r="M305" s="64"/>
      <c r="N305" s="64"/>
      <c r="O305" s="64" t="s">
        <v>83</v>
      </c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3"/>
    </row>
    <row r="306" spans="12:41"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3"/>
    </row>
    <row r="307" spans="12:41">
      <c r="L307" s="64"/>
      <c r="M307" s="64"/>
      <c r="N307" s="64"/>
      <c r="O307" s="64" t="s">
        <v>84</v>
      </c>
      <c r="P307" s="64" t="s">
        <v>85</v>
      </c>
      <c r="Q307" s="64" t="s">
        <v>86</v>
      </c>
      <c r="R307" s="64" t="s">
        <v>87</v>
      </c>
      <c r="S307" s="64" t="s">
        <v>88</v>
      </c>
      <c r="T307" s="64" t="s">
        <v>89</v>
      </c>
      <c r="U307" s="64" t="s">
        <v>90</v>
      </c>
      <c r="V307" s="64" t="s">
        <v>91</v>
      </c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3"/>
    </row>
    <row r="308" spans="12:41" ht="24">
      <c r="L308" s="64"/>
      <c r="M308" s="64"/>
      <c r="N308" s="71" t="s">
        <v>6</v>
      </c>
      <c r="O308" s="72">
        <v>8.2191780821917818E-2</v>
      </c>
      <c r="P308" s="72">
        <v>0.19178082191780821</v>
      </c>
      <c r="Q308" s="72">
        <v>0.15068493150684931</v>
      </c>
      <c r="R308" s="72">
        <v>0.15068493150684931</v>
      </c>
      <c r="S308" s="72">
        <v>0.23287671232876711</v>
      </c>
      <c r="T308" s="72">
        <v>0.12328767123287671</v>
      </c>
      <c r="U308" s="72">
        <v>6.8493150684931503E-2</v>
      </c>
      <c r="V308" s="73">
        <v>0</v>
      </c>
      <c r="W308" s="79"/>
      <c r="X308" s="64"/>
      <c r="Y308" s="79"/>
      <c r="Z308" s="64"/>
      <c r="AA308" s="79"/>
      <c r="AB308" s="64"/>
      <c r="AC308" s="79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3"/>
    </row>
    <row r="309" spans="12:41">
      <c r="L309" s="64"/>
      <c r="M309" s="64"/>
      <c r="N309" s="74"/>
      <c r="O309" s="75"/>
      <c r="P309" s="76"/>
      <c r="Q309" s="77"/>
      <c r="R309" s="76"/>
      <c r="S309" s="77"/>
      <c r="T309" s="76"/>
      <c r="U309" s="77"/>
      <c r="V309" s="76"/>
      <c r="W309" s="77"/>
      <c r="X309" s="76"/>
      <c r="Y309" s="77"/>
      <c r="Z309" s="76"/>
      <c r="AA309" s="77"/>
      <c r="AB309" s="76"/>
      <c r="AC309" s="77"/>
      <c r="AD309" s="78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3"/>
    </row>
    <row r="310" spans="12:41"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3"/>
    </row>
    <row r="311" spans="12:41"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3"/>
    </row>
    <row r="312" spans="12:41"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3"/>
    </row>
    <row r="313" spans="12:41"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3"/>
    </row>
    <row r="314" spans="12:41"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3"/>
    </row>
    <row r="315" spans="12:41"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3"/>
    </row>
    <row r="316" spans="12:41"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3"/>
    </row>
    <row r="317" spans="12:41"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3"/>
    </row>
    <row r="318" spans="12:41"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3"/>
    </row>
    <row r="319" spans="12:41"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3"/>
    </row>
    <row r="320" spans="12:41"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3"/>
    </row>
    <row r="321" spans="2:41"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3"/>
    </row>
    <row r="322" spans="2:41"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3"/>
    </row>
    <row r="323" spans="2:41"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3"/>
    </row>
    <row r="324" spans="2:41"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3"/>
    </row>
    <row r="325" spans="2:41"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3"/>
    </row>
    <row r="326" spans="2:41"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3"/>
    </row>
    <row r="327" spans="2:41"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3"/>
    </row>
    <row r="328" spans="2:41"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3"/>
    </row>
    <row r="329" spans="2:41" ht="21">
      <c r="B329" s="61" t="s">
        <v>92</v>
      </c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3"/>
    </row>
    <row r="330" spans="2:41">
      <c r="L330" s="64"/>
      <c r="M330" s="64"/>
      <c r="N330" s="64"/>
      <c r="O330" s="64" t="s">
        <v>93</v>
      </c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3"/>
    </row>
    <row r="331" spans="2:41"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3"/>
    </row>
    <row r="332" spans="2:41">
      <c r="L332" s="64"/>
      <c r="M332" s="64"/>
      <c r="N332" s="64"/>
      <c r="O332" s="64" t="s">
        <v>94</v>
      </c>
      <c r="P332" s="64" t="s">
        <v>95</v>
      </c>
      <c r="Q332" s="64" t="s">
        <v>96</v>
      </c>
      <c r="R332" s="64" t="s">
        <v>97</v>
      </c>
      <c r="S332" s="64" t="s">
        <v>98</v>
      </c>
      <c r="T332" s="64" t="s">
        <v>99</v>
      </c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3"/>
    </row>
    <row r="333" spans="2:41" ht="24">
      <c r="L333" s="64"/>
      <c r="M333" s="64"/>
      <c r="N333" s="71" t="s">
        <v>6</v>
      </c>
      <c r="O333" s="72">
        <v>0.67073170731707321</v>
      </c>
      <c r="P333" s="72">
        <v>0.14634146341463417</v>
      </c>
      <c r="Q333" s="72">
        <v>8.5365853658536592E-2</v>
      </c>
      <c r="R333" s="72">
        <v>2.4390243902439025E-2</v>
      </c>
      <c r="S333" s="72">
        <v>1.2195121951219513E-2</v>
      </c>
      <c r="T333" s="73">
        <v>6.097560975609756E-2</v>
      </c>
      <c r="U333" s="79"/>
      <c r="V333" s="64"/>
      <c r="W333" s="79"/>
      <c r="X333" s="64"/>
      <c r="Y333" s="79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3"/>
    </row>
    <row r="334" spans="2:41">
      <c r="L334" s="64"/>
      <c r="M334" s="64"/>
      <c r="N334" s="74"/>
      <c r="O334" s="75"/>
      <c r="P334" s="76"/>
      <c r="Q334" s="77"/>
      <c r="R334" s="76"/>
      <c r="S334" s="77"/>
      <c r="T334" s="76"/>
      <c r="U334" s="77"/>
      <c r="V334" s="76"/>
      <c r="W334" s="77"/>
      <c r="X334" s="76"/>
      <c r="Y334" s="77"/>
      <c r="Z334" s="78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3"/>
    </row>
    <row r="335" spans="2:41"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3"/>
    </row>
    <row r="336" spans="2:41"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3"/>
    </row>
    <row r="337" spans="2:41"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3"/>
    </row>
    <row r="338" spans="2:41"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3"/>
    </row>
    <row r="339" spans="2:41"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3"/>
    </row>
    <row r="340" spans="2:41"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3"/>
    </row>
    <row r="341" spans="2:41"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3"/>
    </row>
    <row r="342" spans="2:41"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3"/>
    </row>
    <row r="343" spans="2:41"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3"/>
    </row>
    <row r="344" spans="2:41"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3"/>
    </row>
    <row r="345" spans="2:41"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3"/>
    </row>
    <row r="346" spans="2:41"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3"/>
    </row>
    <row r="347" spans="2:41"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3"/>
    </row>
    <row r="348" spans="2:41"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3"/>
    </row>
    <row r="349" spans="2:41"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3"/>
    </row>
    <row r="350" spans="2:41" ht="21">
      <c r="B350" s="61" t="s">
        <v>100</v>
      </c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3"/>
    </row>
    <row r="351" spans="2:41"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3"/>
    </row>
    <row r="352" spans="2:41"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3"/>
    </row>
    <row r="353" spans="12:49" ht="15.75" thickBot="1">
      <c r="L353" s="64"/>
      <c r="M353" s="64"/>
      <c r="N353" s="64" t="s">
        <v>101</v>
      </c>
      <c r="O353" s="64" t="s">
        <v>102</v>
      </c>
      <c r="P353" s="64" t="s">
        <v>103</v>
      </c>
      <c r="Q353" s="64" t="s">
        <v>104</v>
      </c>
      <c r="R353" s="64" t="s">
        <v>105</v>
      </c>
      <c r="S353" s="64" t="s">
        <v>106</v>
      </c>
      <c r="T353" s="64" t="s">
        <v>107</v>
      </c>
      <c r="U353" s="64" t="s">
        <v>108</v>
      </c>
      <c r="V353" s="64" t="s">
        <v>109</v>
      </c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3"/>
    </row>
    <row r="354" spans="12:49" ht="24.75" thickTop="1">
      <c r="L354" s="64"/>
      <c r="M354" s="71" t="s">
        <v>6</v>
      </c>
      <c r="N354" s="72">
        <v>0.48780487804878048</v>
      </c>
      <c r="O354" s="72">
        <v>8.5365853658536592E-2</v>
      </c>
      <c r="P354" s="72">
        <v>2.4390243902439025E-2</v>
      </c>
      <c r="Q354" s="72">
        <v>4.878048780487805E-2</v>
      </c>
      <c r="R354" s="72">
        <v>1.2195121951219513E-2</v>
      </c>
      <c r="S354" s="72">
        <v>0.69512195121951226</v>
      </c>
      <c r="T354" s="72">
        <v>0.62195121951219512</v>
      </c>
      <c r="U354" s="72">
        <v>1</v>
      </c>
      <c r="V354" s="73">
        <v>0</v>
      </c>
      <c r="W354" s="72"/>
      <c r="X354" s="79"/>
      <c r="Y354" s="64"/>
      <c r="Z354" s="79"/>
      <c r="AA354" s="72"/>
      <c r="AB354" s="79"/>
      <c r="AC354" s="64"/>
      <c r="AD354" s="79"/>
      <c r="AE354" s="72"/>
      <c r="AF354" s="79"/>
      <c r="AG354" s="64"/>
      <c r="AH354" s="79"/>
      <c r="AI354" s="72"/>
      <c r="AJ354" s="79"/>
      <c r="AK354" s="64"/>
      <c r="AL354" s="79"/>
      <c r="AM354" s="72"/>
      <c r="AN354" s="79"/>
      <c r="AO354" s="63"/>
      <c r="AP354" s="6"/>
      <c r="AQ354" s="5"/>
      <c r="AR354" s="6"/>
      <c r="AT354" s="6"/>
      <c r="AU354" s="5"/>
      <c r="AV354" s="6"/>
    </row>
    <row r="355" spans="12:49" ht="15.75" thickBot="1">
      <c r="L355" s="64"/>
      <c r="M355" s="74"/>
      <c r="N355" s="75"/>
      <c r="O355" s="76"/>
      <c r="P355" s="77"/>
      <c r="Q355" s="76"/>
      <c r="R355" s="77"/>
      <c r="S355" s="76"/>
      <c r="T355" s="77"/>
      <c r="U355" s="76"/>
      <c r="V355" s="77"/>
      <c r="W355" s="76"/>
      <c r="X355" s="77"/>
      <c r="Y355" s="76"/>
      <c r="Z355" s="77"/>
      <c r="AA355" s="76"/>
      <c r="AB355" s="77"/>
      <c r="AC355" s="76"/>
      <c r="AD355" s="77"/>
      <c r="AE355" s="76"/>
      <c r="AF355" s="77"/>
      <c r="AG355" s="76"/>
      <c r="AH355" s="77"/>
      <c r="AI355" s="76"/>
      <c r="AJ355" s="77"/>
      <c r="AK355" s="76"/>
      <c r="AL355" s="77"/>
      <c r="AM355" s="76"/>
      <c r="AN355" s="77"/>
      <c r="AO355" s="83"/>
      <c r="AP355" s="10"/>
      <c r="AQ355" s="9"/>
      <c r="AR355" s="10"/>
      <c r="AS355" s="9"/>
      <c r="AT355" s="10"/>
      <c r="AU355" s="9"/>
      <c r="AV355" s="10"/>
      <c r="AW355" s="11"/>
    </row>
    <row r="356" spans="12:49" ht="15.75" thickTop="1"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3"/>
    </row>
    <row r="357" spans="12:49"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3"/>
    </row>
    <row r="358" spans="12:49"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3"/>
    </row>
    <row r="359" spans="12:49"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3"/>
    </row>
    <row r="360" spans="12:49"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3"/>
    </row>
    <row r="361" spans="12:49"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3"/>
    </row>
    <row r="362" spans="12:49"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3"/>
    </row>
    <row r="363" spans="12:49"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3"/>
    </row>
    <row r="364" spans="12:49"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3"/>
    </row>
    <row r="365" spans="12:49"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3"/>
    </row>
    <row r="366" spans="12:49"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3"/>
    </row>
    <row r="367" spans="12:49"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3"/>
    </row>
    <row r="368" spans="12:49"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3"/>
    </row>
    <row r="369" spans="2:41"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3"/>
    </row>
    <row r="370" spans="2:41"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3"/>
    </row>
    <row r="371" spans="2:41" ht="21">
      <c r="B371" s="61" t="s">
        <v>112</v>
      </c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3"/>
    </row>
    <row r="372" spans="2:41"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3"/>
    </row>
    <row r="373" spans="2:41"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3"/>
    </row>
    <row r="374" spans="2:41">
      <c r="L374" s="64"/>
      <c r="M374" s="64"/>
      <c r="N374" s="64"/>
      <c r="O374" s="64" t="s">
        <v>113</v>
      </c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</row>
    <row r="375" spans="2:41">
      <c r="L375" s="64"/>
      <c r="M375" s="64"/>
      <c r="N375" s="64"/>
      <c r="O375" s="64" t="s">
        <v>117</v>
      </c>
      <c r="P375" s="64" t="s">
        <v>126</v>
      </c>
      <c r="Q375" s="64" t="s">
        <v>128</v>
      </c>
      <c r="R375" s="64" t="s">
        <v>129</v>
      </c>
      <c r="S375" s="64" t="s">
        <v>131</v>
      </c>
      <c r="T375" s="64" t="s">
        <v>134</v>
      </c>
      <c r="U375" s="64" t="s">
        <v>135</v>
      </c>
      <c r="V375" s="64" t="s">
        <v>136</v>
      </c>
      <c r="W375" s="64" t="s">
        <v>137</v>
      </c>
      <c r="X375" s="64" t="s">
        <v>138</v>
      </c>
      <c r="Y375" s="64" t="s">
        <v>139</v>
      </c>
      <c r="Z375" s="64"/>
      <c r="AA375" s="64"/>
      <c r="AB375" s="64"/>
    </row>
    <row r="376" spans="2:41" ht="24">
      <c r="L376" s="64"/>
      <c r="M376" s="64"/>
      <c r="N376" s="71" t="s">
        <v>6</v>
      </c>
      <c r="O376" s="72">
        <v>1.2195121951219513E-2</v>
      </c>
      <c r="P376" s="72">
        <v>1.2195121951219513E-2</v>
      </c>
      <c r="Q376" s="72">
        <v>0.71951219512195119</v>
      </c>
      <c r="R376" s="72">
        <v>3.6585365853658541E-2</v>
      </c>
      <c r="S376" s="72">
        <v>1.2195121951219513E-2</v>
      </c>
      <c r="T376" s="72">
        <v>2.4390243902439025E-2</v>
      </c>
      <c r="U376" s="72">
        <v>7.3170731707317083E-2</v>
      </c>
      <c r="V376" s="72">
        <v>3.6585365853658541E-2</v>
      </c>
      <c r="W376" s="72">
        <v>3.6585365853658541E-2</v>
      </c>
      <c r="X376" s="72">
        <v>1.2195121951219513E-2</v>
      </c>
      <c r="Y376" s="72">
        <v>2.4390243902439025E-2</v>
      </c>
      <c r="Z376" s="64"/>
      <c r="AA376" s="64"/>
      <c r="AB376" s="64"/>
    </row>
    <row r="377" spans="2:41">
      <c r="L377" s="64"/>
      <c r="M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</row>
    <row r="378" spans="2:41"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3"/>
    </row>
    <row r="379" spans="2:41"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3"/>
    </row>
    <row r="380" spans="2:41"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3"/>
    </row>
    <row r="381" spans="2:41"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3"/>
    </row>
    <row r="382" spans="2:41"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3"/>
    </row>
    <row r="383" spans="2:41"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3"/>
    </row>
    <row r="384" spans="2:41"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3"/>
    </row>
    <row r="385" spans="2:41"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3"/>
    </row>
    <row r="386" spans="2:41"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3"/>
    </row>
    <row r="387" spans="2:41"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3"/>
    </row>
    <row r="388" spans="2:41"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3"/>
    </row>
    <row r="389" spans="2:41"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3"/>
    </row>
    <row r="390" spans="2:41"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3"/>
    </row>
    <row r="391" spans="2:41"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3"/>
    </row>
    <row r="392" spans="2:41"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3"/>
    </row>
    <row r="393" spans="2:41"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3"/>
    </row>
    <row r="394" spans="2:41"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3"/>
    </row>
    <row r="395" spans="2:41"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3"/>
    </row>
    <row r="396" spans="2:41"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3"/>
    </row>
    <row r="397" spans="2:41" ht="21">
      <c r="B397" s="61" t="s">
        <v>311</v>
      </c>
      <c r="L397" s="136"/>
      <c r="M397" s="136"/>
      <c r="N397" s="136"/>
      <c r="O397" s="136"/>
      <c r="P397" s="136"/>
      <c r="Q397" s="136"/>
      <c r="R397" s="136"/>
      <c r="S397" s="136"/>
      <c r="T397" s="136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3"/>
    </row>
    <row r="398" spans="2:41">
      <c r="L398" s="136"/>
      <c r="M398" s="136"/>
      <c r="N398" s="136"/>
      <c r="O398" s="136"/>
      <c r="P398" s="136"/>
      <c r="Q398" s="136"/>
      <c r="R398" s="136"/>
      <c r="S398" s="136"/>
      <c r="T398" s="136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3"/>
    </row>
    <row r="399" spans="2:41">
      <c r="L399" s="136"/>
      <c r="M399" s="136"/>
      <c r="N399" s="136"/>
      <c r="O399" s="136"/>
      <c r="P399" s="136"/>
      <c r="Q399" s="136"/>
      <c r="R399" s="136"/>
      <c r="S399" s="136"/>
      <c r="T399" s="136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3"/>
    </row>
    <row r="400" spans="2:41">
      <c r="L400" s="136"/>
      <c r="M400" s="139"/>
      <c r="N400" s="137"/>
      <c r="O400" s="137"/>
      <c r="P400" s="137"/>
      <c r="Q400" s="137"/>
      <c r="R400" s="136"/>
      <c r="S400" s="137"/>
      <c r="T400" s="138"/>
      <c r="U400" s="64"/>
      <c r="V400" s="84"/>
      <c r="W400" s="79"/>
      <c r="X400" s="64"/>
      <c r="Y400" s="85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3"/>
    </row>
    <row r="401" spans="12:41">
      <c r="L401" s="136"/>
      <c r="O401" s="140"/>
      <c r="P401" s="140"/>
      <c r="Q401" s="77"/>
      <c r="R401" s="86"/>
      <c r="S401" s="86"/>
      <c r="T401" s="77"/>
      <c r="U401" s="86"/>
      <c r="V401" s="86"/>
      <c r="W401" s="77"/>
      <c r="X401" s="86"/>
      <c r="Y401" s="87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3"/>
    </row>
    <row r="402" spans="12:41">
      <c r="L402" s="136"/>
      <c r="M402" s="141"/>
      <c r="N402" s="136"/>
      <c r="O402" s="136"/>
      <c r="P402" s="136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3"/>
    </row>
    <row r="403" spans="12:41">
      <c r="L403" s="136"/>
      <c r="M403" s="136"/>
      <c r="N403" s="139"/>
      <c r="O403" s="137"/>
      <c r="P403" s="137"/>
      <c r="Q403" s="64"/>
      <c r="R403" s="64" t="s">
        <v>143</v>
      </c>
      <c r="S403" s="64" t="s">
        <v>144</v>
      </c>
      <c r="T403" s="64" t="s">
        <v>145</v>
      </c>
      <c r="U403" s="64" t="s">
        <v>146</v>
      </c>
      <c r="V403" s="64" t="s">
        <v>149</v>
      </c>
      <c r="W403" s="64" t="s">
        <v>150</v>
      </c>
      <c r="X403" s="64" t="s">
        <v>151</v>
      </c>
      <c r="Y403" s="64" t="s">
        <v>152</v>
      </c>
      <c r="Z403" s="64"/>
      <c r="AA403" s="64"/>
    </row>
    <row r="404" spans="12:41">
      <c r="L404" s="136"/>
      <c r="M404" s="136"/>
      <c r="N404" s="136"/>
      <c r="O404" s="142"/>
      <c r="P404" s="142"/>
      <c r="Q404" s="64" t="s">
        <v>6</v>
      </c>
      <c r="R404" s="84">
        <v>4.8461538461538458</v>
      </c>
      <c r="S404" s="84">
        <v>5</v>
      </c>
      <c r="T404" s="84">
        <v>4.1025641025641031</v>
      </c>
      <c r="U404" s="84">
        <v>5.5384615384615392</v>
      </c>
      <c r="V404" s="84">
        <v>5.3589743589743586</v>
      </c>
      <c r="W404" s="84">
        <v>4.7179487179487172</v>
      </c>
      <c r="X404" s="84">
        <v>5.2051282051282044</v>
      </c>
      <c r="Y404" s="84">
        <v>5.1538461538461533</v>
      </c>
      <c r="Z404" s="64"/>
      <c r="AA404" s="64"/>
    </row>
    <row r="405" spans="12:41">
      <c r="L405" s="136"/>
      <c r="M405" s="136"/>
      <c r="N405" s="136"/>
      <c r="O405" s="136"/>
      <c r="P405" s="136"/>
      <c r="Q405" s="64"/>
      <c r="R405" s="64"/>
      <c r="S405" s="126"/>
      <c r="T405" s="126"/>
      <c r="U405" s="126"/>
      <c r="V405" s="126"/>
      <c r="W405" s="126"/>
      <c r="X405" s="126"/>
      <c r="Y405" s="126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3"/>
    </row>
    <row r="406" spans="12:41" ht="15" customHeight="1">
      <c r="L406" s="136"/>
      <c r="M406" s="136"/>
      <c r="N406" s="142"/>
      <c r="O406" s="143"/>
      <c r="P406" s="143"/>
      <c r="Q406" s="144"/>
      <c r="R406" s="144"/>
      <c r="S406" s="136"/>
      <c r="T406" s="136"/>
      <c r="U406" s="64"/>
      <c r="V406" s="64"/>
      <c r="W406" s="64"/>
      <c r="X406" s="64"/>
      <c r="Y406" s="64"/>
      <c r="Z406" s="119"/>
      <c r="AA406" s="119"/>
      <c r="AB406" s="119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3"/>
    </row>
    <row r="407" spans="12:41">
      <c r="L407" s="136"/>
      <c r="M407" s="136"/>
      <c r="N407" s="136"/>
      <c r="O407" s="136"/>
      <c r="P407" s="136"/>
      <c r="Q407" s="136"/>
      <c r="R407" s="136"/>
      <c r="S407" s="144"/>
      <c r="T407" s="144"/>
      <c r="U407" s="121"/>
      <c r="V407" s="121"/>
      <c r="W407" s="120"/>
      <c r="X407" s="121"/>
      <c r="Y407" s="121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3"/>
    </row>
    <row r="408" spans="12:41">
      <c r="L408" s="64"/>
      <c r="M408" s="64"/>
      <c r="N408" s="115"/>
      <c r="O408" s="64"/>
      <c r="P408" s="64"/>
      <c r="Q408" s="64"/>
      <c r="R408" s="64"/>
      <c r="S408" s="64"/>
      <c r="T408" s="64"/>
      <c r="AH408" s="64"/>
      <c r="AI408" s="64"/>
      <c r="AJ408" s="64"/>
      <c r="AK408" s="64"/>
      <c r="AL408" s="64"/>
      <c r="AM408" s="64"/>
      <c r="AN408" s="64"/>
      <c r="AO408" s="63"/>
    </row>
    <row r="409" spans="12:41" ht="15.75" thickBot="1">
      <c r="L409" s="64"/>
      <c r="M409" s="64"/>
      <c r="N409" s="64"/>
      <c r="O409" s="64"/>
      <c r="P409" s="64"/>
      <c r="Q409" s="64"/>
      <c r="R409" s="64"/>
      <c r="S409" s="64"/>
      <c r="T409" s="64"/>
      <c r="Z409" s="64"/>
      <c r="AA409" s="64"/>
      <c r="AB409" s="64"/>
      <c r="AC409" s="64"/>
      <c r="AD409" s="64"/>
      <c r="AE409" s="64"/>
      <c r="AF409" s="64"/>
      <c r="AG409" s="63"/>
    </row>
    <row r="410" spans="12:41" ht="15.75" thickTop="1">
      <c r="L410" s="64"/>
      <c r="M410" s="64"/>
      <c r="N410" s="64"/>
      <c r="O410" s="64"/>
      <c r="P410" s="64"/>
      <c r="Q410" s="64"/>
      <c r="R410" s="64"/>
      <c r="S410" s="64"/>
      <c r="T410" s="64"/>
      <c r="U410" s="2"/>
      <c r="Z410" s="64"/>
      <c r="AA410" s="64"/>
      <c r="AB410" s="64"/>
      <c r="AC410" s="64"/>
      <c r="AD410" s="64"/>
      <c r="AE410" s="64"/>
      <c r="AF410" s="64"/>
      <c r="AG410" s="63"/>
    </row>
    <row r="411" spans="12:41"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3"/>
    </row>
    <row r="412" spans="12:41"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3"/>
    </row>
    <row r="413" spans="12:41"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3"/>
    </row>
    <row r="414" spans="12:41"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3"/>
    </row>
    <row r="415" spans="12:41"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3"/>
    </row>
    <row r="416" spans="12:41"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3"/>
    </row>
    <row r="417" spans="2:41"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3"/>
    </row>
    <row r="418" spans="2:41"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3"/>
    </row>
    <row r="419" spans="2:41">
      <c r="L419" s="64"/>
      <c r="M419" s="64"/>
      <c r="N419" s="64"/>
      <c r="O419" s="84"/>
      <c r="P419" s="84"/>
      <c r="Q419" s="8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3"/>
    </row>
    <row r="420" spans="2:41" ht="21">
      <c r="B420" s="61"/>
      <c r="L420" s="64"/>
      <c r="M420" s="64"/>
      <c r="N420" s="64"/>
      <c r="O420" s="84"/>
      <c r="P420" s="8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</row>
    <row r="421" spans="2:41" ht="21">
      <c r="B421" s="61"/>
      <c r="L421" s="64"/>
      <c r="M421" s="64"/>
      <c r="N421" s="64"/>
      <c r="O421" s="84"/>
      <c r="P421" s="8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</row>
    <row r="422" spans="2:41" ht="21">
      <c r="B422" s="61"/>
      <c r="L422" s="64"/>
      <c r="M422" s="64"/>
      <c r="N422" s="64"/>
      <c r="O422" s="84"/>
      <c r="P422" s="84"/>
      <c r="Q422" s="71"/>
      <c r="R422" s="84"/>
      <c r="S422" s="84"/>
      <c r="T422" s="84"/>
      <c r="U422" s="8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</row>
    <row r="423" spans="2:41" ht="21">
      <c r="B423" s="61"/>
      <c r="L423" s="64"/>
      <c r="M423" s="64"/>
      <c r="N423" s="64"/>
      <c r="O423" s="84"/>
      <c r="P423" s="84"/>
      <c r="Q423" s="8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3"/>
    </row>
    <row r="424" spans="2:41">
      <c r="L424" s="64"/>
      <c r="M424" s="64"/>
      <c r="N424" s="64"/>
      <c r="O424" s="86"/>
      <c r="P424" s="86"/>
      <c r="Q424" s="77"/>
      <c r="R424" s="86"/>
      <c r="S424" s="84"/>
      <c r="T424" s="79"/>
      <c r="U424" s="64"/>
      <c r="V424" s="84"/>
      <c r="W424" s="79"/>
      <c r="X424" s="64"/>
      <c r="Y424" s="85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3"/>
    </row>
    <row r="425" spans="2:41" ht="21">
      <c r="B425" s="61" t="s">
        <v>312</v>
      </c>
      <c r="L425" s="64"/>
      <c r="M425" s="64"/>
      <c r="N425" s="84"/>
      <c r="O425" s="64"/>
      <c r="P425" s="64"/>
      <c r="Q425" s="64"/>
      <c r="R425" s="64"/>
      <c r="S425" s="86"/>
      <c r="T425" s="77"/>
      <c r="U425" s="86"/>
      <c r="V425" s="86"/>
      <c r="W425" s="77"/>
      <c r="X425" s="86"/>
      <c r="Y425" s="87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3"/>
    </row>
    <row r="426" spans="2:41">
      <c r="L426" s="64"/>
      <c r="M426" s="64"/>
      <c r="N426" s="75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3"/>
    </row>
    <row r="427" spans="2:41" ht="24">
      <c r="L427" s="64"/>
      <c r="M427" s="71" t="s">
        <v>6</v>
      </c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3"/>
    </row>
    <row r="428" spans="2:41">
      <c r="L428" s="64"/>
      <c r="M428" s="7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3"/>
    </row>
    <row r="429" spans="2:41"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3"/>
    </row>
    <row r="430" spans="2:41"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3"/>
    </row>
    <row r="431" spans="2:41"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3"/>
    </row>
    <row r="432" spans="2:41"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3"/>
    </row>
    <row r="433" spans="12:41"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3"/>
    </row>
    <row r="434" spans="12:41"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3"/>
    </row>
    <row r="435" spans="12:41"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3"/>
    </row>
    <row r="436" spans="12:41"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3"/>
    </row>
    <row r="437" spans="12:41"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3"/>
    </row>
    <row r="438" spans="12:41"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3"/>
    </row>
    <row r="439" spans="12:41"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</row>
    <row r="440" spans="12:41">
      <c r="L440" s="64"/>
      <c r="M440" s="64"/>
      <c r="N440" s="64"/>
      <c r="O440" s="64"/>
      <c r="P440" s="64"/>
      <c r="Q440" s="64" t="s">
        <v>154</v>
      </c>
      <c r="R440" s="64" t="s">
        <v>155</v>
      </c>
      <c r="S440" s="64" t="s">
        <v>156</v>
      </c>
      <c r="T440" s="64" t="s">
        <v>157</v>
      </c>
      <c r="U440" s="64" t="s">
        <v>158</v>
      </c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</row>
    <row r="441" spans="12:41" ht="24">
      <c r="L441" s="64"/>
      <c r="M441" s="64"/>
      <c r="N441" s="64"/>
      <c r="O441" s="64"/>
      <c r="P441" s="71" t="s">
        <v>6</v>
      </c>
      <c r="Q441" s="84">
        <v>5.4179104477611943</v>
      </c>
      <c r="R441" s="84">
        <v>4.3283582089552235</v>
      </c>
      <c r="S441" s="84">
        <v>3.8507462686567169</v>
      </c>
      <c r="T441" s="84">
        <v>4.7761194029850733</v>
      </c>
      <c r="U441" s="84">
        <v>5.1343283582089549</v>
      </c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</row>
    <row r="442" spans="12:41">
      <c r="L442" s="64"/>
      <c r="M442" s="64"/>
      <c r="N442" s="64"/>
      <c r="O442" s="64" t="s">
        <v>155</v>
      </c>
      <c r="P442" s="64" t="s">
        <v>156</v>
      </c>
      <c r="Q442" s="64" t="s">
        <v>157</v>
      </c>
      <c r="R442" s="64" t="s">
        <v>158</v>
      </c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3"/>
    </row>
    <row r="443" spans="12:41">
      <c r="L443" s="64"/>
      <c r="M443" s="64"/>
      <c r="N443" s="64"/>
      <c r="O443" s="84">
        <v>4.3283582089552235</v>
      </c>
      <c r="P443" s="84">
        <v>3.8507462686567169</v>
      </c>
      <c r="Q443" s="84">
        <v>4.7761194029850733</v>
      </c>
      <c r="R443" s="84">
        <v>5.1343283582089549</v>
      </c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3"/>
    </row>
    <row r="444" spans="12:41">
      <c r="L444" s="64"/>
      <c r="M444" s="64"/>
      <c r="N444" s="64"/>
      <c r="O444" s="84"/>
      <c r="P444" s="84"/>
      <c r="Q444" s="84"/>
      <c r="R444" s="8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3"/>
    </row>
    <row r="445" spans="12:41">
      <c r="L445" s="64"/>
      <c r="M445" s="64"/>
      <c r="N445" s="64"/>
      <c r="O445" s="84"/>
      <c r="P445" s="84"/>
      <c r="Q445" s="84"/>
      <c r="R445" s="8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3"/>
    </row>
    <row r="446" spans="12:41">
      <c r="L446" s="64"/>
      <c r="M446" s="64"/>
      <c r="N446" s="64"/>
      <c r="O446" s="84"/>
      <c r="P446" s="84"/>
      <c r="Q446" s="84"/>
      <c r="R446" s="8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3"/>
    </row>
    <row r="447" spans="12:41">
      <c r="L447" s="64"/>
      <c r="M447" s="64"/>
      <c r="N447" s="64" t="s">
        <v>154</v>
      </c>
      <c r="O447" s="86"/>
      <c r="P447" s="86"/>
      <c r="Q447" s="77"/>
      <c r="R447" s="86"/>
      <c r="S447" s="84"/>
      <c r="T447" s="79"/>
      <c r="U447" s="64"/>
      <c r="V447" s="84"/>
      <c r="W447" s="79"/>
      <c r="X447" s="64"/>
      <c r="Y447" s="8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3"/>
    </row>
    <row r="448" spans="12:41">
      <c r="L448" s="64"/>
      <c r="M448" s="64"/>
      <c r="N448" s="84">
        <v>5.4179104477611943</v>
      </c>
      <c r="O448" s="64"/>
      <c r="P448" s="64"/>
      <c r="Q448" s="64"/>
      <c r="R448" s="64"/>
      <c r="S448" s="86"/>
      <c r="T448" s="77"/>
      <c r="U448" s="86"/>
      <c r="V448" s="86"/>
      <c r="W448" s="77"/>
      <c r="X448" s="86"/>
      <c r="Y448" s="86"/>
      <c r="Z448" s="79"/>
      <c r="AA448" s="64"/>
      <c r="AB448" s="85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3"/>
    </row>
    <row r="449" spans="2:41" ht="21">
      <c r="B449" s="61" t="s">
        <v>266</v>
      </c>
      <c r="L449" s="64"/>
      <c r="M449" s="64"/>
      <c r="N449" s="75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77"/>
      <c r="AA449" s="86"/>
      <c r="AB449" s="87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3"/>
    </row>
    <row r="450" spans="2:41" ht="14.25" customHeight="1">
      <c r="L450" s="64"/>
      <c r="M450" s="71" t="s">
        <v>6</v>
      </c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3"/>
    </row>
    <row r="451" spans="2:41" ht="21">
      <c r="B451" s="61" t="s">
        <v>159</v>
      </c>
      <c r="L451" s="64"/>
      <c r="M451" s="7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3"/>
    </row>
    <row r="452" spans="2:41"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3"/>
    </row>
    <row r="453" spans="2:41"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3"/>
    </row>
    <row r="454" spans="2:41"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3"/>
    </row>
    <row r="455" spans="2:41"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3"/>
    </row>
    <row r="456" spans="2:41"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3"/>
    </row>
    <row r="457" spans="2:41"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3"/>
    </row>
    <row r="458" spans="2:41"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3"/>
    </row>
    <row r="459" spans="2:41"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3"/>
    </row>
    <row r="460" spans="2:41"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3"/>
    </row>
    <row r="461" spans="2:41"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3"/>
    </row>
    <row r="462" spans="2:41"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3"/>
    </row>
    <row r="463" spans="2:41"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3"/>
    </row>
    <row r="464" spans="2:41"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3"/>
    </row>
    <row r="465" spans="2:41"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3"/>
    </row>
    <row r="466" spans="2:41"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3"/>
    </row>
    <row r="467" spans="2:41">
      <c r="L467" s="64"/>
      <c r="M467" s="64"/>
      <c r="N467" s="64"/>
      <c r="O467" s="64" t="s">
        <v>161</v>
      </c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3"/>
    </row>
    <row r="468" spans="2:41">
      <c r="L468" s="64"/>
      <c r="M468" s="64"/>
      <c r="N468" s="64"/>
      <c r="O468" s="84">
        <v>4.166666666666667</v>
      </c>
      <c r="P468" s="84"/>
      <c r="Q468" s="79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3"/>
    </row>
    <row r="469" spans="2:41">
      <c r="L469" s="64"/>
      <c r="M469" s="64"/>
      <c r="N469" s="64" t="s">
        <v>160</v>
      </c>
      <c r="O469" s="86"/>
      <c r="P469" s="86"/>
      <c r="Q469" s="77"/>
      <c r="R469" s="86"/>
      <c r="S469" s="85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3"/>
    </row>
    <row r="470" spans="2:41">
      <c r="L470" s="64"/>
      <c r="M470" s="64"/>
      <c r="N470" s="84">
        <v>4.738095238095239</v>
      </c>
      <c r="O470" s="64"/>
      <c r="P470" s="64"/>
      <c r="Q470" s="64"/>
      <c r="R470" s="64"/>
      <c r="S470" s="87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3"/>
    </row>
    <row r="471" spans="2:41">
      <c r="L471" s="64"/>
      <c r="M471" s="64"/>
      <c r="N471" s="75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3"/>
    </row>
    <row r="472" spans="2:41" ht="24">
      <c r="L472" s="64"/>
      <c r="M472" s="71" t="s">
        <v>6</v>
      </c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3"/>
    </row>
    <row r="473" spans="2:41">
      <c r="L473" s="64"/>
      <c r="M473" s="74"/>
      <c r="N473" s="64"/>
      <c r="O473" s="64"/>
      <c r="P473" s="64"/>
      <c r="Q473" s="358" t="s">
        <v>308</v>
      </c>
      <c r="R473" s="358"/>
      <c r="S473" s="358"/>
      <c r="T473" s="358"/>
      <c r="U473" s="358"/>
      <c r="V473" s="358"/>
      <c r="W473" s="358"/>
      <c r="X473" s="358"/>
      <c r="Y473" s="358"/>
      <c r="Z473" s="358"/>
      <c r="AA473" s="358"/>
      <c r="AB473" s="358"/>
      <c r="AC473" s="358"/>
      <c r="AD473" s="358"/>
      <c r="AE473" s="358"/>
      <c r="AF473" s="64"/>
      <c r="AG473" s="64"/>
      <c r="AH473" s="64"/>
      <c r="AI473" s="64"/>
      <c r="AJ473" s="64"/>
      <c r="AK473" s="64"/>
      <c r="AL473" s="64"/>
      <c r="AM473" s="64"/>
      <c r="AN473" s="64"/>
      <c r="AO473" s="63"/>
    </row>
    <row r="474" spans="2:41"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3"/>
    </row>
    <row r="475" spans="2:41" ht="21">
      <c r="B475" s="61" t="s">
        <v>162</v>
      </c>
      <c r="L475" s="64"/>
      <c r="M475" s="64"/>
      <c r="N475" s="64"/>
      <c r="O475" s="64"/>
      <c r="P475" s="64"/>
      <c r="Q475" s="64"/>
      <c r="R475" s="64" t="s">
        <v>160</v>
      </c>
      <c r="S475" s="64" t="s">
        <v>161</v>
      </c>
      <c r="T475" s="64" t="s">
        <v>163</v>
      </c>
      <c r="U475" s="64" t="s">
        <v>164</v>
      </c>
      <c r="V475" s="64" t="s">
        <v>309</v>
      </c>
      <c r="W475" s="64" t="s">
        <v>167</v>
      </c>
      <c r="X475" s="64" t="s">
        <v>168</v>
      </c>
      <c r="Y475" s="64" t="s">
        <v>169</v>
      </c>
      <c r="Z475" s="64" t="s">
        <v>170</v>
      </c>
      <c r="AA475" s="64" t="s">
        <v>171</v>
      </c>
      <c r="AB475" s="64" t="s">
        <v>310</v>
      </c>
      <c r="AC475" s="64" t="s">
        <v>174</v>
      </c>
      <c r="AD475" s="64" t="s">
        <v>175</v>
      </c>
      <c r="AE475" s="64" t="s">
        <v>176</v>
      </c>
      <c r="AF475" s="64"/>
      <c r="AG475" s="64"/>
      <c r="AH475" s="64"/>
      <c r="AI475" s="64"/>
    </row>
    <row r="476" spans="2:41" ht="24">
      <c r="L476" s="64"/>
      <c r="M476" s="64"/>
      <c r="N476" s="64"/>
      <c r="O476" s="64"/>
      <c r="P476" s="64"/>
      <c r="Q476" s="115" t="s">
        <v>6</v>
      </c>
      <c r="R476" s="120">
        <v>0.65853658536585369</v>
      </c>
      <c r="S476" s="120">
        <v>9.7560975609756129E-2</v>
      </c>
      <c r="T476" s="121">
        <v>-2.1341463414634143</v>
      </c>
      <c r="U476" s="121">
        <v>-3.2804878048780481</v>
      </c>
      <c r="V476" s="121">
        <v>-1.024390243902439</v>
      </c>
      <c r="W476" s="121">
        <v>-1.6707317073170731</v>
      </c>
      <c r="X476" s="121">
        <v>-1.6707317073170733</v>
      </c>
      <c r="Y476" s="121">
        <v>-1.7195121951219514</v>
      </c>
      <c r="Z476" s="120">
        <v>-0.51219512195121975</v>
      </c>
      <c r="AA476" s="121">
        <v>-1.4634146341463414</v>
      </c>
      <c r="AB476" s="121">
        <v>-1.2926829268292686</v>
      </c>
      <c r="AC476" s="121">
        <v>-1.1951219512195124</v>
      </c>
      <c r="AD476" s="120">
        <v>0.70731707317073167</v>
      </c>
      <c r="AE476" s="120">
        <v>0.3048780487804878</v>
      </c>
      <c r="AF476" s="64"/>
      <c r="AG476" s="64"/>
      <c r="AH476" s="64"/>
      <c r="AI476" s="64"/>
      <c r="AJ476" s="64"/>
      <c r="AK476" s="64"/>
      <c r="AL476" s="64"/>
      <c r="AM476" s="64"/>
      <c r="AN476" s="64"/>
      <c r="AO476" s="63"/>
    </row>
    <row r="477" spans="2:41"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</row>
    <row r="478" spans="2:41"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3"/>
    </row>
    <row r="479" spans="2:41"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3"/>
    </row>
    <row r="480" spans="2:41"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3"/>
    </row>
    <row r="481" spans="12:41"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3"/>
    </row>
    <row r="482" spans="12:41"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3"/>
    </row>
    <row r="483" spans="12:41"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3"/>
    </row>
    <row r="484" spans="12:41"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3"/>
    </row>
    <row r="485" spans="12:41"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3"/>
    </row>
    <row r="486" spans="12:41"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  <c r="AO486" s="63"/>
    </row>
    <row r="487" spans="12:41"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  <c r="AO487" s="63"/>
    </row>
    <row r="488" spans="12:41"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3"/>
    </row>
    <row r="489" spans="12:41">
      <c r="L489" s="64"/>
      <c r="M489" s="64"/>
      <c r="N489" s="64"/>
      <c r="O489" s="64" t="s">
        <v>164</v>
      </c>
      <c r="P489" s="64" t="s">
        <v>165</v>
      </c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3"/>
    </row>
    <row r="490" spans="12:41">
      <c r="L490" s="64"/>
      <c r="M490" s="64"/>
      <c r="N490" s="64"/>
      <c r="O490" s="84">
        <v>1.7142857142857146</v>
      </c>
      <c r="P490" s="84">
        <v>3.9642857142857135</v>
      </c>
      <c r="Q490" s="79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3"/>
    </row>
    <row r="491" spans="12:41">
      <c r="L491" s="64"/>
      <c r="M491" s="64"/>
      <c r="N491" s="64" t="s">
        <v>163</v>
      </c>
      <c r="O491" s="86"/>
      <c r="P491" s="86"/>
      <c r="Q491" s="77"/>
      <c r="R491" s="86"/>
      <c r="S491" s="84"/>
      <c r="T491" s="79"/>
      <c r="U491" s="64"/>
      <c r="V491" s="85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3"/>
    </row>
    <row r="492" spans="12:41">
      <c r="L492" s="64"/>
      <c r="M492" s="64"/>
      <c r="N492" s="84">
        <v>3.9404761904761902</v>
      </c>
      <c r="O492" s="64"/>
      <c r="P492" s="64"/>
      <c r="Q492" s="64"/>
      <c r="R492" s="64"/>
      <c r="S492" s="86"/>
      <c r="T492" s="77"/>
      <c r="U492" s="86"/>
      <c r="V492" s="87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3"/>
    </row>
    <row r="493" spans="12:41">
      <c r="L493" s="64"/>
      <c r="M493" s="64"/>
      <c r="N493" s="75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3"/>
    </row>
    <row r="494" spans="12:41" ht="24">
      <c r="L494" s="64"/>
      <c r="M494" s="71" t="s">
        <v>6</v>
      </c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  <c r="AO494" s="63"/>
    </row>
    <row r="495" spans="12:41">
      <c r="L495" s="64"/>
      <c r="M495" s="7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  <c r="AO495" s="63"/>
    </row>
    <row r="496" spans="12:41"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3"/>
    </row>
    <row r="497" spans="2:41"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3"/>
    </row>
    <row r="498" spans="2:41"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3"/>
    </row>
    <row r="499" spans="2:41" ht="21">
      <c r="B499" s="61" t="s">
        <v>166</v>
      </c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3"/>
    </row>
    <row r="500" spans="2:41"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3"/>
    </row>
    <row r="501" spans="2:41"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3"/>
    </row>
    <row r="502" spans="2:41"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3"/>
    </row>
    <row r="503" spans="2:41"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3"/>
    </row>
    <row r="504" spans="2:41"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  <c r="AO504" s="63"/>
    </row>
    <row r="505" spans="2:41"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  <c r="AO505" s="63"/>
    </row>
    <row r="506" spans="2:41"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  <c r="AO506" s="63"/>
    </row>
    <row r="507" spans="2:41"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  <c r="AO507" s="63"/>
    </row>
    <row r="508" spans="2:41"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  <c r="AO508" s="63"/>
    </row>
    <row r="509" spans="2:41">
      <c r="L509" s="64"/>
      <c r="M509" s="64"/>
      <c r="N509" s="64"/>
      <c r="O509" s="64" t="s">
        <v>168</v>
      </c>
      <c r="P509" s="64" t="s">
        <v>169</v>
      </c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  <c r="AO509" s="63"/>
    </row>
    <row r="510" spans="2:41">
      <c r="L510" s="64"/>
      <c r="M510" s="64"/>
      <c r="N510" s="64"/>
      <c r="O510" s="84">
        <v>3.8809523809523809</v>
      </c>
      <c r="P510" s="84">
        <v>3.3809523809523809</v>
      </c>
      <c r="Q510" s="79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3"/>
    </row>
    <row r="511" spans="2:41">
      <c r="L511" s="64"/>
      <c r="M511" s="64"/>
      <c r="N511" s="64" t="s">
        <v>167</v>
      </c>
      <c r="O511" s="86"/>
      <c r="P511" s="86"/>
      <c r="Q511" s="77"/>
      <c r="R511" s="86"/>
      <c r="S511" s="84"/>
      <c r="T511" s="79"/>
      <c r="U511" s="64"/>
      <c r="V511" s="85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3"/>
    </row>
    <row r="512" spans="2:41">
      <c r="L512" s="64"/>
      <c r="M512" s="64"/>
      <c r="N512" s="84">
        <v>3.9880952380952377</v>
      </c>
      <c r="O512" s="64"/>
      <c r="P512" s="64"/>
      <c r="Q512" s="64"/>
      <c r="R512" s="64"/>
      <c r="S512" s="86"/>
      <c r="T512" s="77"/>
      <c r="U512" s="86"/>
      <c r="V512" s="87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3"/>
    </row>
    <row r="513" spans="2:41">
      <c r="L513" s="64"/>
      <c r="M513" s="64"/>
      <c r="N513" s="75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3"/>
    </row>
    <row r="514" spans="2:41" ht="24">
      <c r="L514" s="64"/>
      <c r="M514" s="71" t="s">
        <v>6</v>
      </c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  <c r="AO514" s="63"/>
    </row>
    <row r="515" spans="2:41">
      <c r="L515" s="64"/>
      <c r="M515" s="7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  <c r="AO515" s="63"/>
    </row>
    <row r="516" spans="2:41"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  <c r="AO516" s="63"/>
    </row>
    <row r="517" spans="2:41"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3"/>
    </row>
    <row r="518" spans="2:41"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  <c r="AO518" s="63"/>
    </row>
    <row r="519" spans="2:41"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  <c r="AO519" s="63"/>
    </row>
    <row r="520" spans="2:41"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3"/>
    </row>
    <row r="521" spans="2:41"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  <c r="AO521" s="63"/>
    </row>
    <row r="522" spans="2:41"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  <c r="AO522" s="63"/>
    </row>
    <row r="523" spans="2:41"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  <c r="AO523" s="63"/>
    </row>
    <row r="524" spans="2:41" ht="21">
      <c r="B524" s="61" t="s">
        <v>173</v>
      </c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  <c r="AO524" s="63"/>
    </row>
    <row r="525" spans="2:41"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  <c r="AO525" s="63"/>
    </row>
    <row r="526" spans="2:41"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  <c r="AO526" s="63"/>
    </row>
    <row r="527" spans="2:41"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  <c r="AO527" s="63"/>
    </row>
    <row r="528" spans="2:41"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  <c r="AO528" s="63"/>
    </row>
    <row r="529" spans="2:41"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3"/>
    </row>
    <row r="530" spans="2:41">
      <c r="L530" s="64"/>
      <c r="M530" s="64"/>
      <c r="N530" s="64"/>
      <c r="O530" s="64" t="s">
        <v>171</v>
      </c>
      <c r="P530" s="64" t="s">
        <v>172</v>
      </c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  <c r="AO530" s="63"/>
    </row>
    <row r="531" spans="2:41">
      <c r="L531" s="64"/>
      <c r="M531" s="64"/>
      <c r="N531" s="64"/>
      <c r="O531" s="84">
        <v>3.4999999999999996</v>
      </c>
      <c r="P531" s="84">
        <v>4.4761904761904736</v>
      </c>
      <c r="Q531" s="79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3"/>
    </row>
    <row r="532" spans="2:41" ht="21">
      <c r="B532" s="61"/>
      <c r="L532" s="64"/>
      <c r="M532" s="64"/>
      <c r="N532" s="64" t="s">
        <v>170</v>
      </c>
      <c r="O532" s="86"/>
      <c r="P532" s="86"/>
      <c r="Q532" s="77"/>
      <c r="R532" s="86"/>
      <c r="S532" s="84"/>
      <c r="T532" s="79"/>
      <c r="U532" s="64"/>
      <c r="V532" s="85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3"/>
    </row>
    <row r="533" spans="2:41">
      <c r="L533" s="64"/>
      <c r="M533" s="64"/>
      <c r="N533" s="84">
        <v>5.3928571428571415</v>
      </c>
      <c r="O533" s="64"/>
      <c r="P533" s="64"/>
      <c r="Q533" s="64"/>
      <c r="R533" s="64"/>
      <c r="S533" s="86"/>
      <c r="T533" s="77"/>
      <c r="U533" s="86"/>
      <c r="V533" s="87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  <c r="AO533" s="63"/>
    </row>
    <row r="534" spans="2:41">
      <c r="L534" s="64"/>
      <c r="M534" s="64"/>
      <c r="N534" s="75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  <c r="AO534" s="63"/>
    </row>
    <row r="535" spans="2:41" ht="24">
      <c r="L535" s="64"/>
      <c r="M535" s="71" t="s">
        <v>6</v>
      </c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  <c r="AO535" s="63"/>
    </row>
    <row r="536" spans="2:41">
      <c r="L536" s="64"/>
      <c r="M536" s="7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  <c r="AO536" s="63"/>
    </row>
    <row r="537" spans="2:41"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  <c r="AO537" s="63"/>
    </row>
    <row r="538" spans="2:41"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  <c r="AO538" s="63"/>
    </row>
    <row r="539" spans="2:41"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  <c r="AO539" s="63"/>
    </row>
    <row r="540" spans="2:41"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  <c r="AO540" s="63"/>
    </row>
    <row r="541" spans="2:41"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  <c r="AO541" s="63"/>
    </row>
    <row r="542" spans="2:41"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  <c r="AO542" s="63"/>
    </row>
    <row r="543" spans="2:41"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3"/>
    </row>
    <row r="544" spans="2:41"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3"/>
    </row>
    <row r="545" spans="2:41"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3"/>
    </row>
    <row r="546" spans="2:41"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3"/>
    </row>
    <row r="547" spans="2:41"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3"/>
    </row>
    <row r="548" spans="2:41"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  <c r="AO548" s="63"/>
    </row>
    <row r="549" spans="2:41" ht="32.25" thickBot="1">
      <c r="B549" s="100" t="s">
        <v>267</v>
      </c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3"/>
    </row>
    <row r="550" spans="2:41">
      <c r="B550" s="50" t="s">
        <v>269</v>
      </c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3"/>
    </row>
    <row r="551" spans="2:41"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3"/>
    </row>
    <row r="552" spans="2:41">
      <c r="L552" s="64"/>
      <c r="M552" s="64"/>
      <c r="N552" s="64"/>
      <c r="O552" s="64" t="s">
        <v>175</v>
      </c>
      <c r="P552" s="64" t="s">
        <v>176</v>
      </c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3"/>
    </row>
    <row r="553" spans="2:41">
      <c r="L553" s="145"/>
      <c r="M553" s="145"/>
      <c r="N553" s="64"/>
      <c r="O553" s="84">
        <v>5.738095238095239</v>
      </c>
      <c r="P553" s="84">
        <v>5.2380952380952364</v>
      </c>
      <c r="Q553" s="79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  <c r="AO553" s="63"/>
    </row>
    <row r="554" spans="2:41">
      <c r="N554" s="64" t="s">
        <v>174</v>
      </c>
      <c r="O554" s="86"/>
      <c r="P554" s="86"/>
      <c r="Q554" s="77"/>
      <c r="R554" s="86"/>
      <c r="S554" s="84"/>
      <c r="T554" s="79"/>
      <c r="U554" s="64"/>
      <c r="V554" s="85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3"/>
    </row>
    <row r="555" spans="2:41">
      <c r="L555" s="145"/>
      <c r="M555" s="64"/>
      <c r="N555" s="84">
        <v>4.6309523809523796</v>
      </c>
      <c r="O555" s="64"/>
      <c r="P555" s="64"/>
      <c r="Q555" s="64"/>
      <c r="R555" s="64"/>
      <c r="S555" s="86"/>
      <c r="T555" s="77"/>
      <c r="U555" s="86"/>
      <c r="V555" s="87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3"/>
    </row>
    <row r="556" spans="2:41">
      <c r="L556" s="64"/>
      <c r="M556" s="64"/>
      <c r="N556" s="64" t="s">
        <v>288</v>
      </c>
      <c r="O556" s="64" t="s">
        <v>289</v>
      </c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3"/>
    </row>
    <row r="557" spans="2:41" ht="24">
      <c r="L557" s="64"/>
      <c r="M557" s="71" t="s">
        <v>6</v>
      </c>
      <c r="N557" s="146">
        <f>15.5/19</f>
        <v>0.81578947368421051</v>
      </c>
      <c r="O557" s="146">
        <f>3.6/19</f>
        <v>0.18947368421052632</v>
      </c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  <c r="AO557" s="63"/>
    </row>
    <row r="558" spans="2:41">
      <c r="L558" s="64"/>
      <c r="M558" s="7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3"/>
    </row>
    <row r="559" spans="2:41"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  <c r="AO559" s="63"/>
    </row>
    <row r="560" spans="2:41"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3"/>
    </row>
    <row r="561" spans="2:41"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3"/>
    </row>
    <row r="562" spans="2:41"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3"/>
    </row>
    <row r="563" spans="2:41"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3"/>
    </row>
    <row r="564" spans="2:41"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  <c r="AO564" s="63"/>
    </row>
    <row r="565" spans="2:41"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3"/>
    </row>
    <row r="566" spans="2:41"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3"/>
    </row>
    <row r="567" spans="2:41"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3"/>
    </row>
    <row r="568" spans="2:41"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3"/>
    </row>
    <row r="569" spans="2:41"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3"/>
    </row>
    <row r="570" spans="2:41"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3"/>
    </row>
    <row r="571" spans="2:41" ht="23.25">
      <c r="B571" s="48" t="s">
        <v>268</v>
      </c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3"/>
    </row>
    <row r="572" spans="2:41" ht="7.5" customHeight="1">
      <c r="B572" s="61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3"/>
    </row>
    <row r="573" spans="2:41" ht="21">
      <c r="B573" s="61" t="s">
        <v>290</v>
      </c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3"/>
    </row>
    <row r="574" spans="2:41"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3"/>
    </row>
    <row r="575" spans="2:41">
      <c r="L575" s="64"/>
      <c r="M575" s="64"/>
      <c r="N575" s="64"/>
      <c r="O575" s="64" t="s">
        <v>178</v>
      </c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3"/>
    </row>
    <row r="576" spans="2:41" ht="21">
      <c r="B576" s="61"/>
      <c r="L576" s="64"/>
      <c r="M576" s="64"/>
      <c r="N576" s="64"/>
      <c r="O576" s="64"/>
      <c r="P576" s="64"/>
      <c r="Q576" s="64"/>
      <c r="R576" s="64"/>
      <c r="S576" s="64" t="s">
        <v>179</v>
      </c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3"/>
    </row>
    <row r="577" spans="12:41">
      <c r="L577" s="64"/>
      <c r="M577" s="64"/>
      <c r="N577" s="64"/>
      <c r="O577" s="64" t="s">
        <v>288</v>
      </c>
      <c r="P577" s="64" t="s">
        <v>289</v>
      </c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3"/>
    </row>
    <row r="578" spans="12:41">
      <c r="L578" s="64"/>
      <c r="M578" s="64"/>
      <c r="N578" s="64"/>
      <c r="O578" s="72">
        <v>0.15476190476190477</v>
      </c>
      <c r="P578" s="73">
        <v>3.5714285714285719E-2</v>
      </c>
      <c r="Q578" s="72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3"/>
    </row>
    <row r="579" spans="12:41">
      <c r="L579" s="64"/>
      <c r="M579" s="64"/>
      <c r="N579" s="64"/>
      <c r="O579" s="75"/>
      <c r="P579" s="76"/>
      <c r="Q579" s="77"/>
      <c r="R579" s="76"/>
      <c r="S579" s="79"/>
      <c r="T579" s="64"/>
      <c r="U579" s="79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3"/>
    </row>
    <row r="580" spans="12:41">
      <c r="L580" s="64"/>
      <c r="M580" s="64"/>
      <c r="N580" s="110"/>
      <c r="O580" s="110"/>
      <c r="P580" s="110"/>
      <c r="Q580" s="110"/>
      <c r="R580" s="110"/>
      <c r="S580" s="110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  <c r="AO580" s="63"/>
    </row>
    <row r="581" spans="12:41"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3"/>
    </row>
    <row r="582" spans="12:41">
      <c r="L582" s="64"/>
      <c r="M582" s="64"/>
      <c r="N582" s="64"/>
      <c r="O582" s="64"/>
      <c r="P582" s="64"/>
      <c r="Q582" s="64"/>
      <c r="R582" s="64"/>
      <c r="S582" s="110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3"/>
    </row>
    <row r="583" spans="12:41">
      <c r="L583" s="64"/>
      <c r="M583" s="64"/>
      <c r="N583" s="64"/>
      <c r="O583" s="353" t="s">
        <v>178</v>
      </c>
      <c r="P583" s="353"/>
      <c r="Q583" s="353" t="s">
        <v>179</v>
      </c>
      <c r="R583" s="353"/>
      <c r="S583" s="110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3"/>
    </row>
    <row r="584" spans="12:41">
      <c r="L584" s="64"/>
      <c r="M584" s="64"/>
      <c r="N584" s="64"/>
      <c r="O584" s="64" t="s">
        <v>23</v>
      </c>
      <c r="P584" s="64" t="s">
        <v>24</v>
      </c>
      <c r="Q584" s="64" t="s">
        <v>23</v>
      </c>
      <c r="R584" s="64" t="s">
        <v>24</v>
      </c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3"/>
    </row>
    <row r="585" spans="12:41" ht="24">
      <c r="L585" s="64"/>
      <c r="M585" s="64"/>
      <c r="N585" s="71" t="s">
        <v>6</v>
      </c>
      <c r="O585" s="72">
        <v>0.84523809523809523</v>
      </c>
      <c r="P585" s="72">
        <v>0.15476190476190477</v>
      </c>
      <c r="Q585" s="72">
        <v>0.9642857142857143</v>
      </c>
      <c r="R585" s="73">
        <v>3.5714285714285719E-2</v>
      </c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3"/>
    </row>
    <row r="586" spans="12:41">
      <c r="L586" s="64"/>
      <c r="M586" s="145"/>
      <c r="N586" s="145"/>
      <c r="O586" s="145"/>
      <c r="P586" s="145"/>
      <c r="Q586" s="145"/>
      <c r="R586" s="145"/>
      <c r="S586" s="145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  <c r="AO586" s="63"/>
    </row>
    <row r="587" spans="12:41"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  <c r="AO587" s="63"/>
    </row>
    <row r="588" spans="12:41"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  <c r="AO588" s="63"/>
    </row>
    <row r="589" spans="12:41"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  <c r="AO589" s="63"/>
    </row>
    <row r="590" spans="12:41"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3"/>
    </row>
    <row r="591" spans="12:41"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  <c r="AO591" s="63"/>
    </row>
    <row r="592" spans="12:41"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  <c r="AO592" s="63"/>
    </row>
    <row r="593" spans="2:41"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3"/>
    </row>
    <row r="594" spans="2:41" ht="21">
      <c r="B594" s="61" t="s">
        <v>291</v>
      </c>
      <c r="L594" s="64"/>
      <c r="M594" s="64"/>
      <c r="N594" s="64"/>
      <c r="O594" s="64" t="s">
        <v>181</v>
      </c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  <c r="AO594" s="63"/>
    </row>
    <row r="595" spans="2:41"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  <c r="AO595" s="63"/>
    </row>
    <row r="596" spans="2:41">
      <c r="L596" s="64"/>
      <c r="M596" s="64"/>
      <c r="N596" s="64"/>
      <c r="O596" s="64" t="s">
        <v>68</v>
      </c>
      <c r="P596" s="64" t="s">
        <v>69</v>
      </c>
      <c r="Q596" s="64" t="s">
        <v>182</v>
      </c>
      <c r="R596" s="64" t="s">
        <v>183</v>
      </c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  <c r="AO596" s="63"/>
    </row>
    <row r="597" spans="2:41">
      <c r="L597" s="64"/>
      <c r="M597" s="64"/>
      <c r="N597" s="64"/>
      <c r="O597" s="72">
        <v>0.61538461538461542</v>
      </c>
      <c r="P597" s="72">
        <v>0.23076923076923075</v>
      </c>
      <c r="Q597" s="72">
        <v>0.15384615384615385</v>
      </c>
      <c r="R597" s="73">
        <v>0</v>
      </c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3"/>
    </row>
    <row r="598" spans="2:41">
      <c r="L598" s="64"/>
      <c r="M598" s="64"/>
      <c r="N598" s="64"/>
      <c r="O598" s="75"/>
      <c r="P598" s="76"/>
      <c r="Q598" s="77"/>
      <c r="R598" s="76"/>
      <c r="S598" s="79"/>
      <c r="T598" s="64"/>
      <c r="U598" s="79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3"/>
    </row>
    <row r="599" spans="2:41" ht="24">
      <c r="L599" s="64"/>
      <c r="M599" s="64"/>
      <c r="N599" s="71" t="s">
        <v>6</v>
      </c>
      <c r="O599" s="64"/>
      <c r="P599" s="64"/>
      <c r="Q599" s="64"/>
      <c r="R599" s="64"/>
      <c r="S599" s="77"/>
      <c r="T599" s="76"/>
      <c r="U599" s="77"/>
      <c r="V599" s="78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3"/>
    </row>
    <row r="600" spans="2:41">
      <c r="L600" s="64"/>
      <c r="M600" s="64"/>
      <c r="N600" s="7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3"/>
    </row>
    <row r="601" spans="2:41"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3"/>
    </row>
    <row r="602" spans="2:41"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3"/>
    </row>
    <row r="603" spans="2:41"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3"/>
    </row>
    <row r="604" spans="2:41"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3"/>
    </row>
    <row r="605" spans="2:41"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  <c r="AO605" s="63"/>
    </row>
    <row r="606" spans="2:41"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  <c r="AO606" s="63"/>
    </row>
    <row r="607" spans="2:41"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  <c r="AO607" s="63"/>
    </row>
    <row r="608" spans="2:41"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3"/>
    </row>
    <row r="609" spans="2:41"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3"/>
    </row>
    <row r="610" spans="2:41"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3"/>
    </row>
    <row r="611" spans="2:41"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3"/>
    </row>
    <row r="612" spans="2:41"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3"/>
    </row>
    <row r="613" spans="2:41"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  <c r="AO613" s="63"/>
    </row>
    <row r="614" spans="2:41"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  <c r="AO614" s="63"/>
    </row>
    <row r="615" spans="2:41" ht="21">
      <c r="B615" s="61" t="s">
        <v>190</v>
      </c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3"/>
    </row>
    <row r="616" spans="2:41"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  <c r="AO616" s="63"/>
    </row>
    <row r="617" spans="2:41"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  <c r="AO617" s="63"/>
    </row>
    <row r="618" spans="2:41">
      <c r="L618" s="64"/>
      <c r="M618" s="64"/>
      <c r="N618" s="64" t="s">
        <v>185</v>
      </c>
      <c r="O618" s="64" t="s">
        <v>187</v>
      </c>
      <c r="P618" s="64" t="s">
        <v>188</v>
      </c>
      <c r="Q618" s="64" t="s">
        <v>189</v>
      </c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3"/>
    </row>
    <row r="619" spans="2:41">
      <c r="L619" s="64"/>
      <c r="M619" s="64"/>
      <c r="N619" s="64"/>
      <c r="O619" s="72">
        <v>0.30769230769230771</v>
      </c>
      <c r="P619" s="72">
        <v>0</v>
      </c>
      <c r="Q619" s="73">
        <v>0</v>
      </c>
      <c r="R619" s="79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  <c r="AO619" s="63"/>
    </row>
    <row r="620" spans="2:41">
      <c r="L620" s="64"/>
      <c r="M620" s="64"/>
      <c r="N620" s="64" t="s">
        <v>186</v>
      </c>
      <c r="O620" s="76"/>
      <c r="P620" s="77"/>
      <c r="Q620" s="76"/>
      <c r="R620" s="77"/>
      <c r="S620" s="64"/>
      <c r="T620" s="79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  <c r="AO620" s="63"/>
    </row>
    <row r="621" spans="2:41">
      <c r="L621" s="64"/>
      <c r="M621" s="64"/>
      <c r="N621" s="72">
        <v>0.69230769230769229</v>
      </c>
      <c r="O621" s="64"/>
      <c r="P621" s="64"/>
      <c r="Q621" s="64"/>
      <c r="R621" s="64"/>
      <c r="S621" s="76"/>
      <c r="T621" s="77"/>
      <c r="U621" s="78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  <c r="AO621" s="63"/>
    </row>
    <row r="622" spans="2:41">
      <c r="L622" s="64"/>
      <c r="M622" s="64"/>
      <c r="N622" s="75"/>
      <c r="Z622" s="64"/>
      <c r="AA622" s="63"/>
    </row>
    <row r="623" spans="2:41" ht="24">
      <c r="L623" s="64"/>
      <c r="M623" s="71" t="s">
        <v>6</v>
      </c>
      <c r="N623" s="64"/>
      <c r="O623" s="64"/>
      <c r="P623" s="64"/>
      <c r="Q623" s="64"/>
      <c r="R623" s="64"/>
      <c r="S623" s="64"/>
      <c r="T623" s="64"/>
      <c r="U623" s="64"/>
      <c r="V623" s="63"/>
    </row>
    <row r="624" spans="2:41">
      <c r="L624" s="64"/>
      <c r="M624" s="74"/>
      <c r="N624" s="64"/>
      <c r="O624" s="64"/>
      <c r="P624" s="64" t="s">
        <v>191</v>
      </c>
      <c r="Q624" s="64" t="s">
        <v>192</v>
      </c>
      <c r="R624" s="64" t="s">
        <v>193</v>
      </c>
      <c r="S624" s="64" t="s">
        <v>195</v>
      </c>
      <c r="T624" s="64" t="s">
        <v>43</v>
      </c>
      <c r="U624" s="64"/>
      <c r="V624" s="63"/>
    </row>
    <row r="625" spans="2:41" ht="24">
      <c r="L625" s="64"/>
      <c r="M625" s="64"/>
      <c r="N625" s="64"/>
      <c r="O625" s="71" t="s">
        <v>6</v>
      </c>
      <c r="P625" s="72">
        <v>0.13414634146341464</v>
      </c>
      <c r="Q625" s="72">
        <v>0.14457831325301204</v>
      </c>
      <c r="R625" s="72">
        <v>1.3888888888888888E-2</v>
      </c>
      <c r="S625" s="72">
        <v>4.0540540540540543E-2</v>
      </c>
      <c r="T625" s="72">
        <v>0.15476190476190477</v>
      </c>
      <c r="U625" s="64"/>
      <c r="V625" s="63"/>
    </row>
    <row r="626" spans="2:41"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3"/>
    </row>
    <row r="627" spans="2:41"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3"/>
    </row>
    <row r="628" spans="2:41"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3"/>
    </row>
    <row r="629" spans="2:41"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3"/>
    </row>
    <row r="630" spans="2:41"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3"/>
    </row>
    <row r="631" spans="2:41"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3"/>
    </row>
    <row r="632" spans="2:41"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3"/>
    </row>
    <row r="633" spans="2:41"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3"/>
    </row>
    <row r="634" spans="2:41"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  <c r="AO634" s="63"/>
    </row>
    <row r="635" spans="2:41"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  <c r="AO635" s="63"/>
    </row>
    <row r="636" spans="2:41" ht="23.25">
      <c r="B636" s="48" t="s">
        <v>270</v>
      </c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  <c r="AO636" s="63"/>
    </row>
    <row r="637" spans="2:41"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3"/>
    </row>
    <row r="638" spans="2:41" ht="21">
      <c r="B638" s="61" t="s">
        <v>211</v>
      </c>
      <c r="L638" s="64"/>
      <c r="M638" s="64"/>
      <c r="N638" s="64"/>
      <c r="O638" s="64" t="s">
        <v>192</v>
      </c>
      <c r="P638" s="64" t="s">
        <v>193</v>
      </c>
      <c r="Q638" s="64" t="s">
        <v>194</v>
      </c>
      <c r="R638" s="64" t="s">
        <v>195</v>
      </c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3"/>
    </row>
    <row r="639" spans="2:41">
      <c r="L639" s="64"/>
      <c r="M639" s="64"/>
      <c r="N639" s="64"/>
      <c r="O639" s="72">
        <v>0.14457831325301204</v>
      </c>
      <c r="P639" s="72">
        <v>1.3888888888888888E-2</v>
      </c>
      <c r="Q639" s="72">
        <v>0</v>
      </c>
      <c r="R639" s="72">
        <v>4.0540540540540543E-2</v>
      </c>
      <c r="S639" s="64" t="s">
        <v>196</v>
      </c>
      <c r="T639" s="64" t="s">
        <v>197</v>
      </c>
      <c r="U639" s="64" t="s">
        <v>198</v>
      </c>
      <c r="V639" s="64" t="s">
        <v>199</v>
      </c>
      <c r="W639" s="64" t="s">
        <v>43</v>
      </c>
      <c r="X639" s="64" t="s">
        <v>200</v>
      </c>
      <c r="Y639" s="64" t="s">
        <v>44</v>
      </c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3"/>
    </row>
    <row r="640" spans="2:41">
      <c r="L640" s="64"/>
      <c r="M640" s="64"/>
      <c r="N640" s="64" t="s">
        <v>191</v>
      </c>
      <c r="O640" s="76"/>
      <c r="P640" s="77"/>
      <c r="Q640" s="76"/>
      <c r="R640" s="77"/>
      <c r="S640" s="72">
        <v>0</v>
      </c>
      <c r="T640" s="72">
        <v>0</v>
      </c>
      <c r="U640" s="72">
        <v>0</v>
      </c>
      <c r="V640" s="72">
        <v>0</v>
      </c>
      <c r="W640" s="72">
        <v>0.15476190476190477</v>
      </c>
      <c r="X640" s="72">
        <v>0</v>
      </c>
      <c r="Y640" s="73">
        <v>0</v>
      </c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3"/>
    </row>
    <row r="641" spans="12:41">
      <c r="L641" s="64"/>
      <c r="M641" s="64"/>
      <c r="N641" s="72">
        <v>0.13414634146341464</v>
      </c>
      <c r="O641" s="64"/>
      <c r="P641" s="64"/>
      <c r="Q641" s="64"/>
      <c r="R641" s="64"/>
      <c r="S641" s="76"/>
      <c r="T641" s="77"/>
      <c r="U641" s="76"/>
      <c r="V641" s="77"/>
      <c r="W641" s="76"/>
      <c r="X641" s="77"/>
      <c r="Y641" s="76"/>
      <c r="Z641" s="79"/>
      <c r="AA641" s="64"/>
      <c r="AB641" s="79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3"/>
    </row>
    <row r="642" spans="12:41">
      <c r="L642" s="64"/>
      <c r="M642" s="64"/>
      <c r="N642" s="75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77"/>
      <c r="AA642" s="76"/>
      <c r="AB642" s="77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3"/>
    </row>
    <row r="643" spans="12:41" ht="24">
      <c r="L643" s="64"/>
      <c r="M643" s="71" t="s">
        <v>6</v>
      </c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79"/>
      <c r="AE643" s="64"/>
      <c r="AF643" s="79"/>
      <c r="AG643" s="64"/>
      <c r="AH643" s="79"/>
      <c r="AI643" s="64"/>
      <c r="AJ643" s="79"/>
      <c r="AK643" s="64"/>
      <c r="AL643" s="64"/>
      <c r="AM643" s="64"/>
      <c r="AN643" s="64"/>
      <c r="AO643" s="63"/>
    </row>
    <row r="644" spans="12:41">
      <c r="L644" s="64"/>
      <c r="M644" s="7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76"/>
      <c r="AD644" s="77"/>
      <c r="AE644" s="76"/>
      <c r="AF644" s="77"/>
      <c r="AG644" s="76"/>
      <c r="AH644" s="77"/>
      <c r="AI644" s="76"/>
      <c r="AJ644" s="77"/>
      <c r="AK644" s="78"/>
      <c r="AL644" s="64"/>
      <c r="AM644" s="64"/>
      <c r="AN644" s="64"/>
      <c r="AO644" s="63"/>
    </row>
    <row r="645" spans="12:41"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3"/>
    </row>
    <row r="646" spans="12:41"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3"/>
    </row>
    <row r="647" spans="12:41"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  <c r="AO647" s="63"/>
    </row>
    <row r="648" spans="12:41"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3"/>
    </row>
    <row r="649" spans="12:41"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3"/>
    </row>
    <row r="650" spans="12:41"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3"/>
    </row>
    <row r="651" spans="12:41"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3"/>
    </row>
    <row r="652" spans="12:41"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3"/>
    </row>
    <row r="653" spans="12:41"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3"/>
    </row>
    <row r="654" spans="12:41"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3"/>
    </row>
    <row r="655" spans="12:41"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3"/>
    </row>
    <row r="656" spans="12:41"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  <c r="AO656" s="63"/>
    </row>
    <row r="657" spans="2:41">
      <c r="L657" s="64"/>
      <c r="M657" s="64"/>
      <c r="N657" s="64"/>
      <c r="O657" s="64" t="s">
        <v>212</v>
      </c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3"/>
    </row>
    <row r="658" spans="2:41"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  <c r="AO658" s="63"/>
    </row>
    <row r="659" spans="2:41" ht="23.25">
      <c r="B659" s="48" t="s">
        <v>313</v>
      </c>
      <c r="L659" s="64"/>
      <c r="M659" s="64"/>
      <c r="N659" s="64"/>
      <c r="O659" s="64" t="s">
        <v>213</v>
      </c>
      <c r="P659" s="64" t="s">
        <v>214</v>
      </c>
      <c r="Q659" s="64" t="s">
        <v>44</v>
      </c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  <c r="AO659" s="63"/>
    </row>
    <row r="660" spans="2:41">
      <c r="L660" s="64"/>
      <c r="M660" s="64"/>
      <c r="N660" s="64"/>
      <c r="O660" s="72">
        <v>0.66666666666666674</v>
      </c>
      <c r="P660" s="72">
        <v>0</v>
      </c>
      <c r="Q660" s="73">
        <v>0.33333333333333337</v>
      </c>
      <c r="R660" s="72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3"/>
    </row>
    <row r="661" spans="2:41" ht="21">
      <c r="B661" s="61" t="s">
        <v>292</v>
      </c>
      <c r="L661" s="64"/>
      <c r="M661" s="64"/>
      <c r="N661" s="64"/>
      <c r="O661" s="75"/>
      <c r="P661" s="76"/>
      <c r="Q661" s="77"/>
      <c r="R661" s="76"/>
      <c r="S661" s="79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3"/>
    </row>
    <row r="662" spans="2:41" ht="24">
      <c r="L662" s="64"/>
      <c r="M662" s="64"/>
      <c r="N662" s="71" t="s">
        <v>6</v>
      </c>
      <c r="O662" s="64"/>
      <c r="P662" s="64"/>
      <c r="Q662" s="64"/>
      <c r="R662" s="64"/>
      <c r="S662" s="77"/>
      <c r="T662" s="78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3"/>
    </row>
    <row r="663" spans="2:41">
      <c r="L663" s="64"/>
      <c r="M663" s="64"/>
      <c r="N663" s="7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  <c r="AO663" s="63"/>
    </row>
    <row r="664" spans="2:41"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3"/>
    </row>
    <row r="665" spans="2:41"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  <c r="AO665" s="63"/>
    </row>
    <row r="666" spans="2:41"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  <c r="AO666" s="63"/>
    </row>
    <row r="667" spans="2:41"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  <c r="AO667" s="63"/>
    </row>
    <row r="668" spans="2:41"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  <c r="AO668" s="63"/>
    </row>
    <row r="669" spans="2:41"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  <c r="AO669" s="63"/>
    </row>
    <row r="670" spans="2:41"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  <c r="AO670" s="63"/>
    </row>
    <row r="671" spans="2:41"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3"/>
    </row>
    <row r="672" spans="2:41"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  <c r="AO672" s="63"/>
    </row>
    <row r="673" spans="2:41"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  <c r="AO673" s="63"/>
    </row>
    <row r="674" spans="2:41"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3"/>
    </row>
    <row r="675" spans="2:41"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  <c r="AO675" s="63"/>
    </row>
    <row r="676" spans="2:41"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  <c r="AO676" s="63"/>
    </row>
    <row r="677" spans="2:41"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3"/>
    </row>
    <row r="678" spans="2:41"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  <c r="AO678" s="63"/>
    </row>
    <row r="679" spans="2:41"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3"/>
    </row>
    <row r="680" spans="2:41">
      <c r="L680" s="64"/>
      <c r="M680" s="64"/>
      <c r="N680" s="64"/>
      <c r="O680" s="64" t="s">
        <v>294</v>
      </c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  <c r="AO680" s="63"/>
    </row>
    <row r="681" spans="2:41">
      <c r="L681" s="64"/>
      <c r="M681" s="64"/>
      <c r="N681" s="64"/>
      <c r="O681" s="73">
        <v>0.79761904761904756</v>
      </c>
      <c r="P681" s="79"/>
      <c r="Q681" s="64"/>
      <c r="R681" s="79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  <c r="AO681" s="63"/>
    </row>
    <row r="682" spans="2:41" ht="16.5" customHeight="1">
      <c r="B682" s="48"/>
      <c r="L682" s="64"/>
      <c r="M682" s="64"/>
      <c r="N682" s="64"/>
      <c r="O682" s="73"/>
      <c r="P682" s="79"/>
      <c r="Q682" s="64"/>
      <c r="R682" s="79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  <c r="AO682" s="63"/>
    </row>
    <row r="683" spans="2:41" ht="15" customHeight="1">
      <c r="B683" s="61" t="s">
        <v>295</v>
      </c>
      <c r="L683" s="64"/>
      <c r="M683" s="64"/>
      <c r="N683" s="64" t="s">
        <v>293</v>
      </c>
      <c r="O683" s="76"/>
      <c r="P683" s="77"/>
      <c r="Q683" s="76"/>
      <c r="R683" s="77"/>
      <c r="S683" s="72"/>
      <c r="T683" s="79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  <c r="AO683" s="63"/>
    </row>
    <row r="684" spans="2:41">
      <c r="L684" s="64"/>
      <c r="M684" s="64"/>
      <c r="N684" s="72">
        <v>0.69512195121951226</v>
      </c>
      <c r="O684" s="64"/>
      <c r="P684" s="64"/>
      <c r="Q684" s="64"/>
      <c r="R684" s="64"/>
      <c r="S684" s="76"/>
      <c r="T684" s="77"/>
      <c r="U684" s="78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  <c r="AO684" s="63"/>
    </row>
    <row r="685" spans="2:41">
      <c r="L685" s="64"/>
      <c r="M685" s="64"/>
      <c r="N685" s="75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  <c r="AO685" s="63"/>
    </row>
    <row r="686" spans="2:41" ht="24">
      <c r="L686" s="64"/>
      <c r="M686" s="71" t="s">
        <v>6</v>
      </c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  <c r="AO686" s="63"/>
    </row>
    <row r="687" spans="2:41">
      <c r="L687" s="64"/>
      <c r="M687" s="7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  <c r="AO687" s="63"/>
    </row>
    <row r="688" spans="2:41"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3"/>
    </row>
    <row r="689" spans="11:41"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3"/>
    </row>
    <row r="690" spans="11:41"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3"/>
    </row>
    <row r="691" spans="11:41"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3"/>
    </row>
    <row r="692" spans="11:41"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3"/>
    </row>
    <row r="693" spans="11:41"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3"/>
    </row>
    <row r="694" spans="11:41"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3"/>
    </row>
    <row r="695" spans="11:41"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3"/>
    </row>
    <row r="696" spans="11:41"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3"/>
    </row>
    <row r="697" spans="11:41"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3"/>
    </row>
    <row r="698" spans="11:41"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3"/>
    </row>
    <row r="699" spans="11:41"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3"/>
    </row>
    <row r="700" spans="11:41"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3"/>
    </row>
    <row r="701" spans="11:41"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3"/>
    </row>
    <row r="702" spans="11:41"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3"/>
    </row>
    <row r="703" spans="11:41">
      <c r="K703" s="64"/>
      <c r="L703" s="64"/>
      <c r="M703" s="64"/>
      <c r="N703" s="64" t="s">
        <v>219</v>
      </c>
      <c r="O703" s="64" t="s">
        <v>221</v>
      </c>
      <c r="P703" s="64" t="s">
        <v>222</v>
      </c>
      <c r="Q703" s="64" t="s">
        <v>223</v>
      </c>
      <c r="R703" s="64" t="s">
        <v>224</v>
      </c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3"/>
    </row>
    <row r="704" spans="11:41">
      <c r="K704" s="64"/>
      <c r="L704" s="64"/>
      <c r="M704" s="64"/>
      <c r="N704" s="64"/>
      <c r="O704" s="72">
        <v>0.19047619047619047</v>
      </c>
      <c r="P704" s="72">
        <v>0</v>
      </c>
      <c r="Q704" s="72">
        <v>0.52380952380952384</v>
      </c>
      <c r="R704" s="72">
        <v>0</v>
      </c>
      <c r="S704" s="64" t="s">
        <v>225</v>
      </c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3"/>
    </row>
    <row r="705" spans="2:41">
      <c r="K705" s="64"/>
      <c r="L705" s="64"/>
      <c r="M705" s="64"/>
      <c r="N705" s="64" t="s">
        <v>23</v>
      </c>
      <c r="O705" s="76"/>
      <c r="P705" s="77"/>
      <c r="Q705" s="76"/>
      <c r="R705" s="77"/>
      <c r="S705" s="72">
        <v>4.7619047619047616E-2</v>
      </c>
      <c r="T705" s="79"/>
      <c r="U705" s="64"/>
      <c r="V705" s="79"/>
      <c r="W705" s="64"/>
      <c r="X705" s="79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  <c r="AO705" s="63"/>
    </row>
    <row r="706" spans="2:41">
      <c r="K706" s="64"/>
      <c r="L706" s="64"/>
      <c r="M706" s="64"/>
      <c r="N706" s="72">
        <v>0.23809523809523811</v>
      </c>
      <c r="O706" s="64"/>
      <c r="P706" s="64"/>
      <c r="Q706" s="64"/>
      <c r="R706" s="64"/>
      <c r="S706" s="76"/>
      <c r="T706" s="77"/>
      <c r="U706" s="76"/>
      <c r="V706" s="77"/>
      <c r="W706" s="76"/>
      <c r="X706" s="77"/>
      <c r="Y706" s="76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  <c r="AO706" s="63"/>
    </row>
    <row r="707" spans="2:41">
      <c r="K707" s="64"/>
      <c r="L707" s="64"/>
      <c r="M707" s="64"/>
      <c r="N707" s="75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  <c r="AO707" s="63"/>
    </row>
    <row r="708" spans="2:41" ht="24">
      <c r="B708" s="61" t="s">
        <v>226</v>
      </c>
      <c r="K708" s="64"/>
      <c r="L708" s="64"/>
      <c r="M708" s="71" t="s">
        <v>6</v>
      </c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  <c r="AO708" s="63"/>
    </row>
    <row r="709" spans="2:41" ht="15.75" customHeight="1">
      <c r="K709" s="64"/>
      <c r="L709" s="64"/>
      <c r="M709" s="74"/>
      <c r="N709" s="64"/>
      <c r="O709" s="64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  <c r="AO709" s="63"/>
    </row>
    <row r="710" spans="2:41" ht="15" customHeight="1">
      <c r="K710" s="64"/>
      <c r="L710" s="64"/>
      <c r="M710" s="64"/>
      <c r="N710" s="64"/>
      <c r="O710" s="64"/>
      <c r="P710" s="357" t="s">
        <v>315</v>
      </c>
      <c r="Q710" s="357"/>
      <c r="R710" s="357"/>
      <c r="S710" s="357"/>
      <c r="T710" s="357"/>
      <c r="U710" s="356" t="s">
        <v>220</v>
      </c>
      <c r="V710" s="356"/>
      <c r="W710" s="123"/>
      <c r="X710" s="124"/>
      <c r="Y710" s="64"/>
      <c r="Z710" s="68"/>
      <c r="AA710" s="64"/>
      <c r="AB710" s="64"/>
      <c r="AC710" s="64"/>
      <c r="AD710" s="68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  <c r="AO710" s="63"/>
    </row>
    <row r="711" spans="2:41" ht="24.75" customHeight="1">
      <c r="K711" s="64"/>
      <c r="L711" s="64"/>
      <c r="M711" s="64"/>
      <c r="N711" s="64"/>
      <c r="O711" s="67" t="s">
        <v>23</v>
      </c>
      <c r="P711" s="68" t="s">
        <v>314</v>
      </c>
      <c r="Q711" s="68" t="s">
        <v>316</v>
      </c>
      <c r="R711" s="68" t="s">
        <v>317</v>
      </c>
      <c r="S711" s="68" t="s">
        <v>318</v>
      </c>
      <c r="T711" s="68" t="s">
        <v>44</v>
      </c>
      <c r="U711" s="68" t="s">
        <v>110</v>
      </c>
      <c r="V711" s="68" t="s">
        <v>111</v>
      </c>
      <c r="W711" s="70"/>
      <c r="X711" s="70"/>
      <c r="Y711" s="70"/>
      <c r="Z711" s="70"/>
      <c r="AA711" s="70" t="s">
        <v>4</v>
      </c>
      <c r="AB711" s="70" t="s">
        <v>5</v>
      </c>
      <c r="AC711" s="70" t="s">
        <v>4</v>
      </c>
      <c r="AD711" s="125" t="s">
        <v>5</v>
      </c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  <c r="AO711" s="63"/>
    </row>
    <row r="712" spans="2:41" ht="24">
      <c r="K712" s="64"/>
      <c r="L712" s="64"/>
      <c r="M712" s="64"/>
      <c r="N712" s="71" t="s">
        <v>6</v>
      </c>
      <c r="O712" s="72">
        <v>0.23809523809523811</v>
      </c>
      <c r="P712" s="72">
        <v>0.19047619047619047</v>
      </c>
      <c r="Q712" s="72">
        <v>0</v>
      </c>
      <c r="R712" s="72">
        <v>0.52380952380952384</v>
      </c>
      <c r="S712" s="72">
        <v>0</v>
      </c>
      <c r="T712" s="72">
        <v>4.7619047619047616E-2</v>
      </c>
      <c r="U712" s="72">
        <v>0.703125</v>
      </c>
      <c r="V712" s="73">
        <v>0.296875</v>
      </c>
      <c r="W712" s="79"/>
      <c r="X712" s="64"/>
      <c r="Y712" s="79"/>
      <c r="Z712" s="64"/>
      <c r="AA712" s="79">
        <v>45</v>
      </c>
      <c r="AB712" s="64"/>
      <c r="AC712" s="79">
        <v>19</v>
      </c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3"/>
    </row>
    <row r="713" spans="2:41"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  <c r="AO713" s="63"/>
    </row>
    <row r="714" spans="2:41"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  <c r="AO714" s="63"/>
    </row>
    <row r="715" spans="2:41"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  <c r="AO715" s="63"/>
    </row>
    <row r="716" spans="2:41"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  <c r="AO716" s="63"/>
    </row>
    <row r="717" spans="2:41"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  <c r="AO717" s="63"/>
    </row>
    <row r="718" spans="2:41">
      <c r="H718" s="64"/>
      <c r="I718" s="64"/>
      <c r="J718" s="64"/>
      <c r="K718" s="64"/>
      <c r="L718" s="64"/>
      <c r="M718" s="64" t="s">
        <v>23</v>
      </c>
      <c r="N718" s="353" t="s">
        <v>24</v>
      </c>
      <c r="O718" s="353"/>
      <c r="P718" s="353"/>
      <c r="Q718" s="64"/>
      <c r="R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  <c r="AO718" s="63"/>
    </row>
    <row r="719" spans="2:41">
      <c r="H719" s="64"/>
      <c r="I719" s="64"/>
      <c r="J719" s="64"/>
      <c r="K719" s="64"/>
      <c r="L719" s="64"/>
      <c r="M719" s="64"/>
      <c r="N719" s="64" t="s">
        <v>320</v>
      </c>
      <c r="O719" s="64" t="s">
        <v>321</v>
      </c>
      <c r="P719" s="64" t="s">
        <v>230</v>
      </c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3"/>
    </row>
    <row r="720" spans="2:41" ht="24">
      <c r="H720" s="64"/>
      <c r="I720" s="64"/>
      <c r="J720" s="64"/>
      <c r="K720" s="64"/>
      <c r="L720" s="71" t="s">
        <v>6</v>
      </c>
      <c r="M720" s="72">
        <v>0.55952380952380953</v>
      </c>
      <c r="N720" s="72">
        <v>0.28571428571428575</v>
      </c>
      <c r="O720" s="72">
        <v>8.3333333333333343E-2</v>
      </c>
      <c r="P720" s="73">
        <v>7.1428571428571438E-2</v>
      </c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3"/>
    </row>
    <row r="721" spans="2:41"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  <c r="AO721" s="63"/>
    </row>
    <row r="722" spans="2:41"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  <c r="AO722" s="63"/>
    </row>
    <row r="723" spans="2:41"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  <c r="AO723" s="63"/>
    </row>
    <row r="724" spans="2:41">
      <c r="L724" s="64"/>
      <c r="M724" s="64"/>
      <c r="N724" s="64" t="s">
        <v>227</v>
      </c>
      <c r="O724" s="64" t="s">
        <v>228</v>
      </c>
      <c r="P724" s="64" t="s">
        <v>229</v>
      </c>
      <c r="Q724" s="64" t="s">
        <v>230</v>
      </c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  <c r="AO724" s="63"/>
    </row>
    <row r="725" spans="2:41">
      <c r="L725" s="64"/>
      <c r="M725" s="64"/>
      <c r="N725" s="64"/>
      <c r="O725" s="122">
        <v>0.28571428571428575</v>
      </c>
      <c r="P725" s="72">
        <v>8.3333333333333343E-2</v>
      </c>
      <c r="Q725" s="73">
        <v>7.1428571428571438E-2</v>
      </c>
      <c r="R725" s="79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  <c r="AO725" s="63"/>
    </row>
    <row r="726" spans="2:41">
      <c r="L726" s="64"/>
      <c r="M726" s="64"/>
      <c r="N726" s="64" t="s">
        <v>23</v>
      </c>
      <c r="O726" s="76"/>
      <c r="P726" s="77"/>
      <c r="Q726" s="76"/>
      <c r="R726" s="77"/>
      <c r="S726" s="64"/>
      <c r="T726" s="79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3"/>
    </row>
    <row r="727" spans="2:41">
      <c r="L727" s="64"/>
      <c r="M727" s="64"/>
      <c r="N727" s="72">
        <v>0.55952380952380953</v>
      </c>
      <c r="O727" s="64"/>
      <c r="P727" s="64"/>
      <c r="Q727" s="64"/>
      <c r="R727" s="64"/>
      <c r="S727" s="76"/>
      <c r="T727" s="77"/>
      <c r="U727" s="78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  <c r="AO727" s="63"/>
    </row>
    <row r="728" spans="2:41">
      <c r="L728" s="64"/>
      <c r="M728" s="64"/>
      <c r="N728" s="72"/>
      <c r="O728" s="64"/>
      <c r="P728" s="64"/>
      <c r="Q728" s="64"/>
      <c r="R728" s="64"/>
      <c r="S728" s="76"/>
      <c r="T728" s="77"/>
      <c r="U728" s="78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  <c r="AO728" s="63"/>
    </row>
    <row r="729" spans="2:41">
      <c r="L729" s="64"/>
      <c r="M729" s="64"/>
      <c r="N729" s="72"/>
      <c r="O729" s="64"/>
      <c r="P729" s="64"/>
      <c r="Q729" s="64"/>
      <c r="R729" s="64"/>
      <c r="S729" s="76"/>
      <c r="T729" s="77"/>
      <c r="U729" s="78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  <c r="AO729" s="63"/>
    </row>
    <row r="730" spans="2:41">
      <c r="L730" s="64"/>
      <c r="M730" s="64"/>
      <c r="N730" s="72"/>
      <c r="O730" s="64"/>
      <c r="P730" s="64"/>
      <c r="Q730" s="64"/>
      <c r="R730" s="64"/>
      <c r="S730" s="76"/>
      <c r="T730" s="77"/>
      <c r="U730" s="78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  <c r="AO730" s="63"/>
    </row>
    <row r="731" spans="2:41" ht="23.25">
      <c r="B731" s="48" t="s">
        <v>272</v>
      </c>
      <c r="L731" s="64"/>
      <c r="M731" s="64"/>
      <c r="N731" s="72"/>
      <c r="O731" s="64"/>
      <c r="P731" s="64"/>
      <c r="Q731" s="64"/>
      <c r="R731" s="64"/>
      <c r="S731" s="76"/>
      <c r="T731" s="77"/>
      <c r="U731" s="78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  <c r="AO731" s="63"/>
    </row>
    <row r="732" spans="2:41">
      <c r="L732" s="64"/>
      <c r="M732" s="64"/>
      <c r="N732" s="72"/>
      <c r="O732" s="64"/>
      <c r="P732" s="64"/>
      <c r="Q732" s="64"/>
      <c r="R732" s="64"/>
      <c r="S732" s="76"/>
      <c r="T732" s="77"/>
      <c r="U732" s="78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  <c r="AO732" s="63"/>
    </row>
    <row r="733" spans="2:41" ht="21">
      <c r="B733" s="61" t="s">
        <v>296</v>
      </c>
      <c r="L733" s="64"/>
      <c r="M733" s="64"/>
      <c r="N733" s="72"/>
      <c r="O733" s="64"/>
      <c r="P733" s="64"/>
      <c r="Q733" s="64"/>
      <c r="R733" s="64"/>
      <c r="S733" s="76"/>
      <c r="T733" s="77"/>
      <c r="U733" s="78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  <c r="AO733" s="63"/>
    </row>
    <row r="734" spans="2:41">
      <c r="L734" s="64"/>
      <c r="M734" s="64"/>
      <c r="N734" s="72"/>
      <c r="O734" s="64"/>
      <c r="P734" s="64"/>
      <c r="Q734" s="64"/>
      <c r="R734" s="64"/>
      <c r="S734" s="76"/>
      <c r="T734" s="77"/>
      <c r="U734" s="78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  <c r="AO734" s="63"/>
    </row>
    <row r="735" spans="2:41">
      <c r="L735" s="64"/>
      <c r="M735" s="64"/>
      <c r="N735" s="72"/>
      <c r="O735" s="64"/>
      <c r="P735" s="64"/>
      <c r="Q735" s="64"/>
      <c r="R735" s="64"/>
      <c r="S735" s="76"/>
      <c r="T735" s="77"/>
      <c r="U735" s="78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  <c r="AO735" s="63"/>
    </row>
    <row r="736" spans="2:41">
      <c r="L736" s="64"/>
      <c r="M736" s="64"/>
      <c r="N736" s="72"/>
      <c r="O736" s="64"/>
      <c r="P736" s="64"/>
      <c r="Q736" s="64"/>
      <c r="R736" s="64"/>
      <c r="S736" s="76"/>
      <c r="T736" s="77"/>
      <c r="U736" s="78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  <c r="AO736" s="63"/>
    </row>
    <row r="737" spans="12:41">
      <c r="L737" s="64"/>
      <c r="M737" s="64"/>
      <c r="N737" s="72"/>
      <c r="O737" s="64"/>
      <c r="P737" s="64"/>
      <c r="Q737" s="64"/>
      <c r="R737" s="64"/>
      <c r="S737" s="76"/>
      <c r="T737" s="77"/>
      <c r="U737" s="78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  <c r="AO737" s="63"/>
    </row>
    <row r="738" spans="12:41">
      <c r="L738" s="64"/>
      <c r="M738" s="64"/>
      <c r="N738" s="72"/>
      <c r="O738" s="64"/>
      <c r="P738" s="64"/>
      <c r="Q738" s="64"/>
      <c r="R738" s="64"/>
      <c r="S738" s="76"/>
      <c r="T738" s="77"/>
      <c r="U738" s="78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  <c r="AO738" s="63"/>
    </row>
    <row r="739" spans="12:41">
      <c r="L739" s="64"/>
      <c r="M739" s="64"/>
      <c r="N739" s="75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  <c r="AO739" s="63"/>
    </row>
    <row r="740" spans="12:41" ht="24">
      <c r="L740" s="64"/>
      <c r="M740" s="71" t="s">
        <v>6</v>
      </c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  <c r="AO740" s="63"/>
    </row>
    <row r="741" spans="12:41">
      <c r="L741" s="64"/>
      <c r="M741" s="7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3"/>
    </row>
    <row r="742" spans="12:41"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  <c r="AO742" s="63"/>
    </row>
    <row r="743" spans="12:41"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  <c r="AO743" s="63"/>
    </row>
    <row r="744" spans="12:41"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3"/>
    </row>
    <row r="745" spans="12:41"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3"/>
    </row>
    <row r="746" spans="12:41"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3"/>
    </row>
    <row r="747" spans="12:41"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3"/>
    </row>
    <row r="748" spans="12:41"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3"/>
    </row>
    <row r="749" spans="12:41"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3"/>
    </row>
    <row r="750" spans="12:41"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  <c r="AO750" s="63"/>
    </row>
    <row r="751" spans="12:41"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  <c r="AO751" s="63"/>
    </row>
    <row r="752" spans="12:41"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3"/>
    </row>
    <row r="753" spans="2:41"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3"/>
    </row>
    <row r="754" spans="2:41" ht="21">
      <c r="B754" s="61" t="s">
        <v>237</v>
      </c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  <c r="AO754" s="63"/>
    </row>
    <row r="755" spans="2:41"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  <c r="AO755" s="63"/>
    </row>
    <row r="756" spans="2:41">
      <c r="L756" s="64"/>
      <c r="M756" s="64"/>
      <c r="N756" s="64" t="s">
        <v>232</v>
      </c>
      <c r="O756" s="64" t="s">
        <v>234</v>
      </c>
      <c r="P756" s="64" t="s">
        <v>235</v>
      </c>
      <c r="Q756" s="64" t="s">
        <v>236</v>
      </c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  <c r="AO756" s="63"/>
    </row>
    <row r="757" spans="2:41">
      <c r="L757" s="64"/>
      <c r="M757" s="64"/>
      <c r="N757" s="64"/>
      <c r="O757" s="72">
        <v>0.24096385542168675</v>
      </c>
      <c r="P757" s="72">
        <v>0</v>
      </c>
      <c r="Q757" s="73">
        <v>0</v>
      </c>
      <c r="R757" s="79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  <c r="AO757" s="63"/>
    </row>
    <row r="758" spans="2:41">
      <c r="L758" s="64"/>
      <c r="M758" s="64"/>
      <c r="N758" s="64" t="s">
        <v>233</v>
      </c>
      <c r="O758" s="76"/>
      <c r="P758" s="77"/>
      <c r="Q758" s="76"/>
      <c r="R758" s="77"/>
      <c r="S758" s="64"/>
      <c r="T758" s="79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  <c r="AO758" s="63"/>
    </row>
    <row r="759" spans="2:41">
      <c r="L759" s="64"/>
      <c r="M759" s="64"/>
      <c r="N759" s="72">
        <v>0.75903614457831325</v>
      </c>
      <c r="O759" s="64"/>
      <c r="P759" s="64"/>
      <c r="Q759" s="64"/>
      <c r="R759" s="64"/>
      <c r="S759" s="76"/>
      <c r="T759" s="77"/>
      <c r="U759" s="78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3"/>
    </row>
    <row r="760" spans="2:41">
      <c r="L760" s="64"/>
      <c r="M760" s="64"/>
      <c r="N760" s="75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  <c r="AO760" s="63"/>
    </row>
    <row r="761" spans="2:41" ht="24">
      <c r="L761" s="64"/>
      <c r="M761" s="71" t="s">
        <v>6</v>
      </c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3"/>
    </row>
    <row r="762" spans="2:41">
      <c r="L762" s="64"/>
      <c r="M762" s="7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3"/>
    </row>
    <row r="763" spans="2:41"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  <c r="AO763" s="63"/>
    </row>
    <row r="764" spans="2:41"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  <c r="AO764" s="63"/>
    </row>
    <row r="765" spans="2:41"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  <c r="AO765" s="63"/>
    </row>
    <row r="766" spans="2:41"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  <c r="AO766" s="63"/>
    </row>
    <row r="767" spans="2:41"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  <c r="AO767" s="63"/>
    </row>
    <row r="768" spans="2:41"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  <c r="AO768" s="63"/>
    </row>
    <row r="769" spans="12:41"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  <c r="AO769" s="63"/>
    </row>
    <row r="770" spans="12:41"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  <c r="AO770" s="63"/>
    </row>
    <row r="771" spans="12:41"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  <c r="AO771" s="63"/>
    </row>
    <row r="772" spans="12:41"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  <c r="AO772" s="63"/>
    </row>
    <row r="773" spans="12:41"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3"/>
    </row>
    <row r="774" spans="12:41"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3"/>
    </row>
    <row r="775" spans="12:41"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  <c r="AO775" s="63"/>
    </row>
    <row r="776" spans="12:41"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3"/>
    </row>
    <row r="777" spans="12:41"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3"/>
    </row>
    <row r="778" spans="12:41"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3"/>
    </row>
    <row r="779" spans="12:41">
      <c r="L779" s="64"/>
      <c r="M779" s="64"/>
      <c r="N779" s="64" t="s">
        <v>297</v>
      </c>
      <c r="O779" s="64" t="s">
        <v>299</v>
      </c>
      <c r="P779" s="64" t="s">
        <v>300</v>
      </c>
      <c r="Q779" s="64" t="s">
        <v>301</v>
      </c>
      <c r="R779" s="64" t="s">
        <v>302</v>
      </c>
      <c r="S779" s="64"/>
      <c r="T779" s="64"/>
      <c r="U779" s="64"/>
      <c r="V779" s="64"/>
      <c r="W779" s="64"/>
      <c r="X779" s="72"/>
      <c r="Y779" s="73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  <c r="AO779" s="63"/>
    </row>
    <row r="780" spans="12:41">
      <c r="L780" s="64"/>
      <c r="M780" s="64"/>
      <c r="N780" s="64"/>
      <c r="O780" s="89">
        <v>5.9523809523809527E-2</v>
      </c>
      <c r="P780" s="89">
        <v>0.17857142857142858</v>
      </c>
      <c r="Q780" s="89">
        <v>0.23809523809523811</v>
      </c>
      <c r="R780" s="89">
        <v>0.33333333333333337</v>
      </c>
      <c r="S780" s="64"/>
      <c r="T780" s="64"/>
      <c r="U780" s="64"/>
      <c r="V780" s="64"/>
      <c r="W780" s="64"/>
      <c r="X780" s="77"/>
      <c r="Y780" s="76"/>
      <c r="Z780" s="79"/>
      <c r="AA780" s="64"/>
      <c r="AB780" s="79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  <c r="AO780" s="63"/>
    </row>
    <row r="781" spans="12:41">
      <c r="L781" s="64"/>
      <c r="M781" s="64"/>
      <c r="N781" s="64" t="s">
        <v>298</v>
      </c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77"/>
      <c r="AA781" s="76"/>
      <c r="AB781" s="77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3"/>
    </row>
    <row r="782" spans="12:41">
      <c r="L782" s="64"/>
      <c r="M782" s="64"/>
      <c r="N782" s="89">
        <v>0.19047619047619047</v>
      </c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79"/>
      <c r="AE782" s="64"/>
      <c r="AF782" s="79"/>
      <c r="AG782" s="64"/>
      <c r="AH782" s="79"/>
      <c r="AI782" s="64"/>
      <c r="AJ782" s="79"/>
      <c r="AK782" s="64"/>
      <c r="AL782" s="64"/>
      <c r="AM782" s="64"/>
      <c r="AN782" s="64"/>
      <c r="AO782" s="63"/>
    </row>
    <row r="783" spans="12:41"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76"/>
      <c r="AD783" s="77"/>
      <c r="AE783" s="76"/>
      <c r="AF783" s="77"/>
      <c r="AG783" s="76"/>
      <c r="AH783" s="77"/>
      <c r="AI783" s="76"/>
      <c r="AJ783" s="77"/>
      <c r="AK783" s="78"/>
      <c r="AL783" s="64"/>
      <c r="AM783" s="64"/>
      <c r="AN783" s="64"/>
      <c r="AO783" s="63"/>
    </row>
    <row r="784" spans="12:41" ht="24">
      <c r="L784" s="64"/>
      <c r="M784" s="88" t="s">
        <v>6</v>
      </c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  <c r="AO784" s="63"/>
    </row>
    <row r="785" spans="12:41"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  <c r="AO785" s="63"/>
    </row>
    <row r="786" spans="12:41"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  <c r="AO786" s="63"/>
    </row>
    <row r="787" spans="12:41"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  <c r="AO787" s="63"/>
    </row>
    <row r="788" spans="12:41"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  <c r="AO788" s="63"/>
    </row>
    <row r="789" spans="12:41"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  <c r="AO789" s="63"/>
    </row>
    <row r="790" spans="12:41"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  <c r="AO790" s="63"/>
    </row>
    <row r="791" spans="12:41"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  <c r="AO791" s="63"/>
    </row>
    <row r="792" spans="12:41"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  <c r="AO792" s="63"/>
    </row>
    <row r="793" spans="12:41"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  <c r="AO793" s="63"/>
    </row>
    <row r="794" spans="12:41"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3"/>
    </row>
    <row r="795" spans="12:41"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  <c r="AO795" s="63"/>
    </row>
    <row r="796" spans="12:41"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  <c r="AO796" s="63"/>
    </row>
    <row r="797" spans="12:41"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  <c r="AO797" s="63"/>
    </row>
    <row r="798" spans="12:41"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  <c r="AO798" s="63"/>
    </row>
    <row r="799" spans="12:41"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  <c r="AO799" s="63"/>
    </row>
    <row r="800" spans="12:41"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  <c r="AO800" s="63"/>
    </row>
    <row r="801" spans="12:41"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  <c r="AO801" s="63"/>
    </row>
    <row r="802" spans="12:41"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  <c r="AO802" s="63"/>
    </row>
    <row r="803" spans="12:41"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  <c r="AO803" s="63"/>
    </row>
    <row r="804" spans="12:41"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  <c r="AO804" s="63"/>
    </row>
    <row r="805" spans="12:41"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  <c r="AO805" s="63"/>
    </row>
    <row r="806" spans="12:41"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  <c r="AO806" s="63"/>
    </row>
    <row r="807" spans="12:41"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  <c r="AO807" s="63"/>
    </row>
    <row r="808" spans="12:41">
      <c r="L808" s="64"/>
      <c r="M808" s="64"/>
      <c r="N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  <c r="AO808" s="63"/>
    </row>
    <row r="809" spans="12:41">
      <c r="L809" s="64"/>
      <c r="M809" s="64"/>
      <c r="N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  <c r="AO809" s="63"/>
    </row>
    <row r="810" spans="12:41">
      <c r="L810" s="64"/>
      <c r="M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  <c r="AO810" s="63"/>
    </row>
    <row r="811" spans="12:41">
      <c r="L811" s="64"/>
      <c r="M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  <c r="AO811" s="63"/>
    </row>
  </sheetData>
  <mergeCells count="24">
    <mergeCell ref="B2:Q2"/>
    <mergeCell ref="N170:T170"/>
    <mergeCell ref="P78:S78"/>
    <mergeCell ref="P175:Q175"/>
    <mergeCell ref="R175:S175"/>
    <mergeCell ref="N174:S174"/>
    <mergeCell ref="M172:Y172"/>
    <mergeCell ref="N175:O175"/>
    <mergeCell ref="N176:O176"/>
    <mergeCell ref="P176:Q176"/>
    <mergeCell ref="R176:S176"/>
    <mergeCell ref="T176:U176"/>
    <mergeCell ref="U710:V710"/>
    <mergeCell ref="P710:T710"/>
    <mergeCell ref="Q473:AE473"/>
    <mergeCell ref="O583:P583"/>
    <mergeCell ref="Q583:R583"/>
    <mergeCell ref="N718:P718"/>
    <mergeCell ref="AA179:AB179"/>
    <mergeCell ref="W178:X178"/>
    <mergeCell ref="Y178:Z178"/>
    <mergeCell ref="AA178:AB178"/>
    <mergeCell ref="Y179:Z179"/>
    <mergeCell ref="W179:X17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6"/>
  <sheetViews>
    <sheetView showGridLines="0" zoomScale="80" zoomScaleNormal="80" workbookViewId="0"/>
  </sheetViews>
  <sheetFormatPr defaultColWidth="9.140625" defaultRowHeight="15"/>
  <cols>
    <col min="1" max="1" width="9.140625" style="152"/>
    <col min="2" max="2" width="4" style="152" customWidth="1"/>
    <col min="3" max="16384" width="9.140625" style="152"/>
  </cols>
  <sheetData>
    <row r="1" spans="1:20" s="147" customFormat="1" ht="18.75" customHeight="1">
      <c r="A1" s="149"/>
    </row>
    <row r="2" spans="1:20" s="147" customFormat="1" ht="47.25" customHeight="1">
      <c r="B2" s="295" t="s">
        <v>238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</row>
    <row r="3" spans="1:20" s="147" customFormat="1" ht="18.75" customHeight="1">
      <c r="A3" s="149"/>
    </row>
    <row r="4" spans="1:20" s="147" customFormat="1" ht="18.75" customHeight="1">
      <c r="A4" s="149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1:20" s="147" customFormat="1" ht="33.75" customHeight="1" thickBot="1">
      <c r="A5" s="149"/>
      <c r="B5" s="171" t="s">
        <v>422</v>
      </c>
      <c r="C5" s="172"/>
      <c r="D5" s="172"/>
      <c r="E5" s="173"/>
      <c r="F5" s="173"/>
      <c r="G5" s="173"/>
      <c r="H5" s="173"/>
      <c r="I5" s="171"/>
      <c r="J5" s="171"/>
      <c r="K5" s="171"/>
      <c r="L5" s="171"/>
      <c r="M5" s="171"/>
      <c r="N5" s="171"/>
    </row>
    <row r="6" spans="1:20" s="147" customFormat="1" ht="18.75" customHeight="1">
      <c r="A6" s="149"/>
      <c r="C6" s="148"/>
    </row>
    <row r="7" spans="1:20" s="147" customFormat="1" ht="18.75" customHeight="1">
      <c r="A7" s="149"/>
      <c r="C7" s="148"/>
    </row>
    <row r="8" spans="1:20" s="147" customFormat="1" ht="18.75" customHeight="1">
      <c r="A8" s="149"/>
      <c r="C8" s="148"/>
    </row>
    <row r="9" spans="1:20" s="180" customFormat="1" ht="32.25" thickBot="1">
      <c r="A9" s="174"/>
      <c r="B9" s="175" t="s">
        <v>259</v>
      </c>
      <c r="C9" s="176"/>
      <c r="D9" s="177"/>
      <c r="E9" s="177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9"/>
      <c r="R9" s="179"/>
      <c r="S9" s="179"/>
      <c r="T9" s="174"/>
    </row>
    <row r="13" spans="1:20" ht="21">
      <c r="C13" s="181" t="s">
        <v>362</v>
      </c>
    </row>
    <row r="43" spans="2:19">
      <c r="C43" s="158"/>
    </row>
    <row r="48" spans="2:19" ht="32.25" thickBot="1">
      <c r="B48" s="175" t="s">
        <v>261</v>
      </c>
      <c r="C48" s="182"/>
      <c r="D48" s="183"/>
      <c r="E48" s="183"/>
      <c r="F48" s="184"/>
      <c r="G48" s="184"/>
      <c r="H48" s="184"/>
      <c r="I48" s="178"/>
      <c r="J48" s="178"/>
      <c r="K48" s="178"/>
      <c r="L48" s="178"/>
      <c r="M48" s="178"/>
      <c r="N48" s="178"/>
      <c r="O48" s="178"/>
      <c r="P48" s="178"/>
      <c r="Q48" s="179"/>
      <c r="R48" s="179"/>
      <c r="S48" s="179"/>
    </row>
    <row r="49" spans="3:18" s="147" customFormat="1" ht="18.75" customHeight="1">
      <c r="J49" s="149"/>
      <c r="K49" s="149"/>
      <c r="L49" s="149"/>
      <c r="M49" s="149"/>
      <c r="N49" s="149"/>
      <c r="O49" s="149"/>
      <c r="P49" s="149"/>
      <c r="Q49" s="149"/>
      <c r="R49" s="149"/>
    </row>
    <row r="50" spans="3:18" s="147" customFormat="1" ht="18.75" customHeight="1">
      <c r="J50" s="149"/>
      <c r="K50" s="149"/>
      <c r="L50" s="149"/>
      <c r="M50" s="149"/>
      <c r="N50" s="149"/>
      <c r="O50" s="149"/>
      <c r="P50" s="149"/>
      <c r="Q50" s="149"/>
      <c r="R50" s="149"/>
    </row>
    <row r="51" spans="3:18" s="147" customFormat="1" ht="18.75" customHeight="1">
      <c r="C51" s="185" t="s">
        <v>262</v>
      </c>
      <c r="D51" s="186"/>
      <c r="E51" s="186"/>
      <c r="F51" s="187"/>
      <c r="G51" s="187"/>
      <c r="H51" s="187"/>
      <c r="I51" s="187"/>
      <c r="J51" s="187"/>
      <c r="K51" s="187"/>
      <c r="L51" s="187"/>
      <c r="M51" s="187"/>
      <c r="N51" s="149"/>
      <c r="O51" s="149"/>
      <c r="P51" s="149"/>
      <c r="Q51" s="149"/>
      <c r="R51" s="149"/>
    </row>
    <row r="52" spans="3:18" s="147" customFormat="1" ht="18.75" customHeight="1">
      <c r="C52" s="185"/>
      <c r="D52" s="186"/>
      <c r="E52" s="186"/>
      <c r="F52" s="187"/>
      <c r="G52" s="187"/>
      <c r="H52" s="187"/>
      <c r="I52" s="187"/>
      <c r="J52" s="187"/>
      <c r="K52" s="187"/>
      <c r="L52" s="187"/>
      <c r="M52" s="187"/>
      <c r="N52" s="149"/>
      <c r="O52" s="149"/>
      <c r="P52" s="149"/>
      <c r="Q52" s="149"/>
      <c r="R52" s="149"/>
    </row>
    <row r="53" spans="3:18" s="147" customFormat="1" ht="18.75" customHeight="1">
      <c r="C53" s="185"/>
      <c r="D53" s="186"/>
      <c r="E53" s="186"/>
      <c r="F53" s="187"/>
      <c r="G53" s="187"/>
      <c r="H53" s="187"/>
      <c r="I53" s="187"/>
      <c r="J53" s="187"/>
      <c r="K53" s="187"/>
      <c r="L53" s="187"/>
      <c r="M53" s="187"/>
      <c r="N53" s="149"/>
      <c r="O53" s="149"/>
      <c r="P53" s="149"/>
      <c r="Q53" s="149"/>
      <c r="R53" s="149"/>
    </row>
    <row r="55" spans="3:18" ht="21">
      <c r="C55" s="181" t="s">
        <v>363</v>
      </c>
    </row>
    <row r="86" spans="3:18">
      <c r="C86" s="158"/>
    </row>
    <row r="91" spans="3:18" s="147" customFormat="1" ht="18.75" customHeight="1">
      <c r="C91" s="185" t="s">
        <v>263</v>
      </c>
      <c r="D91" s="186"/>
      <c r="E91" s="186"/>
      <c r="F91" s="187"/>
      <c r="G91" s="187"/>
      <c r="H91" s="187"/>
      <c r="I91" s="187"/>
      <c r="J91" s="187"/>
      <c r="K91" s="187"/>
      <c r="L91" s="187"/>
      <c r="M91" s="187"/>
      <c r="N91" s="149"/>
      <c r="O91" s="149"/>
      <c r="P91" s="149"/>
      <c r="Q91" s="149"/>
      <c r="R91" s="149"/>
    </row>
    <row r="94" spans="3:18" ht="21">
      <c r="C94" s="181" t="s">
        <v>364</v>
      </c>
    </row>
    <row r="117" spans="3:14">
      <c r="N117" s="188"/>
    </row>
    <row r="128" spans="3:14" ht="21">
      <c r="C128" s="181" t="s">
        <v>53</v>
      </c>
    </row>
    <row r="160" spans="3:3">
      <c r="C160" s="188"/>
    </row>
    <row r="163" spans="3:3" ht="21">
      <c r="C163" s="181" t="s">
        <v>82</v>
      </c>
    </row>
    <row r="164" spans="3:3">
      <c r="C164" s="189" t="s">
        <v>365</v>
      </c>
    </row>
    <row r="193" spans="3:9">
      <c r="C193" s="188"/>
      <c r="I193" s="190"/>
    </row>
    <row r="197" spans="3:9" ht="21">
      <c r="C197" s="185" t="s">
        <v>265</v>
      </c>
    </row>
    <row r="198" spans="3:9">
      <c r="C198" s="152" t="s">
        <v>366</v>
      </c>
    </row>
    <row r="231" spans="2:18">
      <c r="C231" s="188"/>
    </row>
    <row r="235" spans="2:18" ht="32.25" thickBot="1">
      <c r="B235" s="191" t="s">
        <v>267</v>
      </c>
      <c r="C235" s="182"/>
      <c r="D235" s="183"/>
      <c r="E235" s="183"/>
      <c r="F235" s="184"/>
      <c r="G235" s="184"/>
      <c r="H235" s="184"/>
      <c r="I235" s="184"/>
      <c r="J235" s="184"/>
      <c r="K235" s="184"/>
      <c r="L235" s="184"/>
      <c r="M235" s="184"/>
      <c r="N235" s="187"/>
      <c r="O235" s="187"/>
      <c r="P235" s="187"/>
    </row>
    <row r="236" spans="2:18" s="147" customFormat="1" ht="18.75" customHeight="1">
      <c r="C236" s="192" t="s">
        <v>269</v>
      </c>
      <c r="J236" s="149"/>
      <c r="K236" s="149"/>
      <c r="L236" s="149"/>
      <c r="M236" s="149"/>
      <c r="N236" s="149"/>
      <c r="O236" s="149"/>
      <c r="P236" s="149"/>
      <c r="Q236" s="149"/>
      <c r="R236" s="149"/>
    </row>
    <row r="237" spans="2:18" s="147" customFormat="1" ht="18.75" customHeight="1">
      <c r="C237" s="192"/>
      <c r="J237" s="149"/>
      <c r="K237" s="149"/>
      <c r="L237" s="149"/>
      <c r="M237" s="149"/>
      <c r="N237" s="149"/>
      <c r="O237" s="149"/>
      <c r="P237" s="149"/>
      <c r="Q237" s="149"/>
      <c r="R237" s="149"/>
    </row>
    <row r="238" spans="2:18" s="147" customFormat="1" ht="18.75" customHeight="1">
      <c r="C238" s="192"/>
      <c r="J238" s="149"/>
      <c r="K238" s="149"/>
      <c r="L238" s="149"/>
      <c r="M238" s="149"/>
      <c r="N238" s="149"/>
      <c r="O238" s="149"/>
      <c r="P238" s="149"/>
      <c r="Q238" s="149"/>
      <c r="R238" s="149"/>
    </row>
    <row r="239" spans="2:18" ht="21">
      <c r="C239" s="181" t="s">
        <v>367</v>
      </c>
    </row>
    <row r="270" spans="3:3">
      <c r="C270" s="193" t="s">
        <v>368</v>
      </c>
    </row>
    <row r="273" spans="2:18" ht="32.25" thickBot="1">
      <c r="B273" s="191" t="s">
        <v>271</v>
      </c>
      <c r="C273" s="182"/>
      <c r="D273" s="183"/>
      <c r="E273" s="183"/>
      <c r="F273" s="184"/>
      <c r="G273" s="184"/>
      <c r="H273" s="184"/>
      <c r="I273" s="184"/>
      <c r="J273" s="184"/>
      <c r="K273" s="184"/>
      <c r="L273" s="184"/>
      <c r="M273" s="184"/>
      <c r="N273" s="187"/>
      <c r="O273" s="187"/>
      <c r="P273" s="187"/>
    </row>
    <row r="274" spans="2:18" s="147" customFormat="1" ht="18.75" customHeight="1">
      <c r="C274" s="192"/>
      <c r="J274" s="149"/>
      <c r="K274" s="149"/>
      <c r="L274" s="149"/>
      <c r="M274" s="149"/>
      <c r="N274" s="149"/>
      <c r="O274" s="149"/>
      <c r="P274" s="149"/>
      <c r="Q274" s="149"/>
      <c r="R274" s="149"/>
    </row>
    <row r="275" spans="2:18" s="147" customFormat="1" ht="18.75" customHeight="1">
      <c r="C275" s="192"/>
      <c r="J275" s="149"/>
      <c r="K275" s="149"/>
      <c r="L275" s="149"/>
      <c r="M275" s="149"/>
      <c r="N275" s="149"/>
      <c r="O275" s="149"/>
      <c r="P275" s="149"/>
      <c r="Q275" s="149"/>
      <c r="R275" s="149"/>
    </row>
    <row r="278" spans="2:18" ht="21">
      <c r="C278" s="181" t="s">
        <v>226</v>
      </c>
    </row>
    <row r="310" spans="1:13">
      <c r="C310" s="188"/>
    </row>
    <row r="315" spans="1:13" ht="21">
      <c r="C315" s="194"/>
    </row>
    <row r="316" spans="1:13" ht="26.25">
      <c r="A316" s="195"/>
      <c r="B316" s="196"/>
      <c r="C316" s="361"/>
      <c r="D316" s="361"/>
      <c r="E316" s="361"/>
      <c r="F316" s="361"/>
      <c r="G316" s="361"/>
      <c r="H316" s="361"/>
      <c r="I316" s="361"/>
      <c r="J316" s="361"/>
      <c r="K316" s="361"/>
      <c r="L316" s="361"/>
      <c r="M316" s="361"/>
    </row>
  </sheetData>
  <mergeCells count="2">
    <mergeCell ref="B2:S2"/>
    <mergeCell ref="C316:M316"/>
  </mergeCells>
  <pageMargins left="0.7" right="0.7" top="0.75" bottom="0.75" header="0.3" footer="0.3"/>
  <pageSetup paperSize="9" scale="51" orientation="landscape" r:id="rId1"/>
  <rowBreaks count="1" manualBreakCount="1">
    <brk id="200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7"/>
  <sheetViews>
    <sheetView showGridLines="0" topLeftCell="A34" zoomScale="80" zoomScaleNormal="80" workbookViewId="0">
      <selection activeCell="E127" sqref="E127"/>
    </sheetView>
  </sheetViews>
  <sheetFormatPr defaultColWidth="9.140625" defaultRowHeight="15"/>
  <cols>
    <col min="1" max="1" width="3.140625" style="152" customWidth="1"/>
    <col min="2" max="2" width="27.85546875" style="152" customWidth="1"/>
    <col min="3" max="3" width="9.140625" style="152"/>
    <col min="4" max="4" width="10" style="152" customWidth="1"/>
    <col min="5" max="5" width="9.140625" style="152"/>
    <col min="6" max="6" width="9.140625" style="152" customWidth="1"/>
    <col min="7" max="16384" width="9.140625" style="152"/>
  </cols>
  <sheetData>
    <row r="2" spans="1:16" s="147" customFormat="1" ht="47.25" customHeight="1">
      <c r="B2" s="295" t="s">
        <v>238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6" s="147" customFormat="1" ht="18.75" customHeight="1">
      <c r="A3" s="149"/>
    </row>
    <row r="4" spans="1:16" s="147" customFormat="1" ht="18.75" customHeight="1">
      <c r="A4" s="149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1:16" s="147" customFormat="1" ht="33.75" customHeight="1" thickBot="1">
      <c r="A5" s="149"/>
      <c r="B5" s="171" t="s">
        <v>369</v>
      </c>
      <c r="C5" s="172"/>
      <c r="D5" s="172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10" spans="1:16" ht="18.75">
      <c r="B10" s="197" t="s">
        <v>370</v>
      </c>
    </row>
    <row r="11" spans="1:16" ht="18.75">
      <c r="B11" s="197"/>
    </row>
    <row r="13" spans="1:16" ht="15.75">
      <c r="B13" s="198" t="s">
        <v>8</v>
      </c>
      <c r="E13" s="199" t="s">
        <v>371</v>
      </c>
    </row>
    <row r="17" spans="2:7" s="201" customFormat="1" ht="15.75" customHeight="1">
      <c r="B17" s="200"/>
      <c r="C17" s="363" t="s">
        <v>6</v>
      </c>
      <c r="D17" s="364"/>
      <c r="E17" s="365"/>
    </row>
    <row r="18" spans="2:7">
      <c r="B18" s="202"/>
      <c r="C18" s="203">
        <v>2008</v>
      </c>
      <c r="D18" s="203">
        <v>2011</v>
      </c>
      <c r="E18" s="203">
        <v>2014</v>
      </c>
    </row>
    <row r="19" spans="2:7">
      <c r="B19" s="204" t="s">
        <v>372</v>
      </c>
      <c r="C19" s="205">
        <v>0</v>
      </c>
      <c r="D19" s="206">
        <v>0</v>
      </c>
      <c r="E19" s="206">
        <v>2.3699999999999999E-2</v>
      </c>
    </row>
    <row r="20" spans="2:7">
      <c r="B20" s="207" t="s">
        <v>373</v>
      </c>
      <c r="C20" s="205">
        <v>0</v>
      </c>
      <c r="D20" s="208">
        <v>0.18518518518518517</v>
      </c>
      <c r="E20" s="208">
        <v>0.16660667000000001</v>
      </c>
    </row>
    <row r="21" spans="2:7">
      <c r="B21" s="204" t="s">
        <v>374</v>
      </c>
      <c r="C21" s="205">
        <v>1</v>
      </c>
      <c r="D21" s="208">
        <v>0.81481481481481477</v>
      </c>
      <c r="E21" s="208">
        <v>0.81</v>
      </c>
    </row>
    <row r="25" spans="2:7" ht="15.75">
      <c r="B25" s="198" t="s">
        <v>20</v>
      </c>
      <c r="G25" s="199" t="s">
        <v>371</v>
      </c>
    </row>
    <row r="29" spans="2:7" ht="15" customHeight="1">
      <c r="B29" s="209"/>
      <c r="C29" s="210">
        <v>2008</v>
      </c>
      <c r="D29" s="211">
        <v>2011</v>
      </c>
      <c r="E29" s="211">
        <v>2014</v>
      </c>
    </row>
    <row r="30" spans="2:7" ht="25.5">
      <c r="B30" s="212" t="s">
        <v>375</v>
      </c>
      <c r="C30" s="205">
        <v>0</v>
      </c>
      <c r="D30" s="205">
        <v>0</v>
      </c>
      <c r="E30" s="205">
        <v>0.122</v>
      </c>
      <c r="G30" s="246"/>
    </row>
    <row r="31" spans="2:7" ht="25.5">
      <c r="B31" s="212" t="s">
        <v>376</v>
      </c>
      <c r="C31" s="205">
        <v>0</v>
      </c>
      <c r="D31" s="205">
        <v>0</v>
      </c>
      <c r="E31" s="205">
        <v>2.4E-2</v>
      </c>
      <c r="G31" s="246"/>
    </row>
    <row r="32" spans="2:7" ht="25.5">
      <c r="B32" s="212" t="s">
        <v>377</v>
      </c>
      <c r="C32" s="205">
        <v>5.3763440860215055E-2</v>
      </c>
      <c r="D32" s="205">
        <v>0</v>
      </c>
      <c r="E32" s="205">
        <v>0.122</v>
      </c>
      <c r="G32" s="246"/>
    </row>
    <row r="33" spans="2:8">
      <c r="B33" s="212" t="s">
        <v>378</v>
      </c>
      <c r="C33" s="205">
        <v>8.6021505376344093E-2</v>
      </c>
      <c r="D33" s="205">
        <v>9.8765432098765427E-2</v>
      </c>
      <c r="E33" s="205">
        <v>8.5000000000000006E-2</v>
      </c>
      <c r="G33" s="246"/>
    </row>
    <row r="34" spans="2:8" ht="25.5">
      <c r="B34" s="212" t="s">
        <v>379</v>
      </c>
      <c r="C34" s="205">
        <v>0.13978494623655913</v>
      </c>
      <c r="D34" s="205">
        <v>0.18518518518518517</v>
      </c>
      <c r="E34" s="205">
        <v>9.8000000000000004E-2</v>
      </c>
      <c r="G34" s="247"/>
    </row>
    <row r="35" spans="2:8" ht="25.5">
      <c r="B35" s="212" t="s">
        <v>380</v>
      </c>
      <c r="C35" s="205">
        <v>0.72043010752688175</v>
      </c>
      <c r="D35" s="205">
        <v>0.71604938271604934</v>
      </c>
      <c r="E35" s="205">
        <v>0.54900000000000004</v>
      </c>
    </row>
    <row r="39" spans="2:8" ht="15.75">
      <c r="B39" s="198" t="s">
        <v>364</v>
      </c>
      <c r="G39" s="199" t="s">
        <v>371</v>
      </c>
    </row>
    <row r="41" spans="2:8">
      <c r="B41" s="366" t="s">
        <v>6</v>
      </c>
      <c r="C41" s="366"/>
      <c r="D41" s="366"/>
      <c r="E41" s="366"/>
      <c r="F41" s="366"/>
      <c r="G41" s="366"/>
      <c r="H41" s="366"/>
    </row>
    <row r="42" spans="2:8" ht="15" customHeight="1">
      <c r="B42" s="367"/>
      <c r="C42" s="369" t="s">
        <v>381</v>
      </c>
      <c r="D42" s="369"/>
      <c r="E42" s="369" t="s">
        <v>382</v>
      </c>
      <c r="F42" s="369"/>
      <c r="G42" s="369" t="s">
        <v>383</v>
      </c>
      <c r="H42" s="369"/>
    </row>
    <row r="43" spans="2:8" ht="38.25">
      <c r="B43" s="368"/>
      <c r="C43" s="213" t="s">
        <v>305</v>
      </c>
      <c r="D43" s="213" t="s">
        <v>384</v>
      </c>
      <c r="E43" s="213" t="s">
        <v>305</v>
      </c>
      <c r="F43" s="213" t="s">
        <v>384</v>
      </c>
      <c r="G43" s="213" t="s">
        <v>385</v>
      </c>
      <c r="H43" s="213" t="s">
        <v>386</v>
      </c>
    </row>
    <row r="44" spans="2:8">
      <c r="B44" s="214">
        <v>2008</v>
      </c>
      <c r="C44" s="208">
        <v>0.81914893617021278</v>
      </c>
      <c r="D44" s="208">
        <v>0</v>
      </c>
      <c r="E44" s="208">
        <v>4.2553191489361701E-2</v>
      </c>
      <c r="F44" s="208">
        <v>0</v>
      </c>
      <c r="G44" s="208">
        <v>0.13829787234042554</v>
      </c>
      <c r="H44" s="208">
        <v>0</v>
      </c>
    </row>
    <row r="45" spans="2:8">
      <c r="B45" s="214">
        <v>2011</v>
      </c>
      <c r="C45" s="208">
        <v>0.76543209876543206</v>
      </c>
      <c r="D45" s="208">
        <v>6.1728395061728392E-2</v>
      </c>
      <c r="E45" s="208">
        <v>3.7037037037037035E-2</v>
      </c>
      <c r="F45" s="208">
        <v>0</v>
      </c>
      <c r="G45" s="208">
        <v>9.8765432098765427E-2</v>
      </c>
      <c r="H45" s="208">
        <v>3.7037037037037035E-2</v>
      </c>
    </row>
    <row r="46" spans="2:8">
      <c r="B46" s="214">
        <v>2014</v>
      </c>
      <c r="C46" s="208">
        <v>0.81699999999999995</v>
      </c>
      <c r="D46" s="208">
        <v>0</v>
      </c>
      <c r="E46" s="208">
        <v>3.7037037037037035E-2</v>
      </c>
      <c r="F46" s="208">
        <v>0</v>
      </c>
      <c r="G46" s="208">
        <v>3.6999999999999998E-2</v>
      </c>
      <c r="H46" s="208">
        <v>0.11</v>
      </c>
    </row>
    <row r="49" spans="2:17" ht="15.75">
      <c r="B49" s="198" t="s">
        <v>53</v>
      </c>
      <c r="E49" s="215" t="s">
        <v>387</v>
      </c>
    </row>
    <row r="51" spans="2:17" s="216" customFormat="1" ht="15" customHeight="1">
      <c r="C51" s="370" t="s">
        <v>388</v>
      </c>
      <c r="D51" s="370"/>
      <c r="E51" s="371"/>
      <c r="F51" s="372" t="s">
        <v>60</v>
      </c>
      <c r="G51" s="370"/>
      <c r="H51" s="371"/>
      <c r="I51" s="372" t="s">
        <v>389</v>
      </c>
      <c r="J51" s="370"/>
      <c r="K51" s="371"/>
      <c r="L51" s="372" t="s">
        <v>390</v>
      </c>
      <c r="M51" s="370"/>
      <c r="N51" s="371"/>
      <c r="O51" s="372" t="s">
        <v>391</v>
      </c>
      <c r="P51" s="370"/>
      <c r="Q51" s="371"/>
    </row>
    <row r="52" spans="2:17">
      <c r="B52" s="217"/>
      <c r="C52" s="218">
        <v>2008</v>
      </c>
      <c r="D52" s="218">
        <v>2011</v>
      </c>
      <c r="E52" s="218">
        <v>2014</v>
      </c>
      <c r="F52" s="218">
        <v>2008</v>
      </c>
      <c r="G52" s="218">
        <v>2011</v>
      </c>
      <c r="H52" s="218">
        <v>2014</v>
      </c>
      <c r="I52" s="218">
        <v>2008</v>
      </c>
      <c r="J52" s="218">
        <v>2011</v>
      </c>
      <c r="K52" s="218">
        <v>2014</v>
      </c>
      <c r="L52" s="218">
        <v>2008</v>
      </c>
      <c r="M52" s="218">
        <v>2011</v>
      </c>
      <c r="N52" s="218">
        <v>2014</v>
      </c>
      <c r="O52" s="218">
        <v>2008</v>
      </c>
      <c r="P52" s="218">
        <v>2011</v>
      </c>
      <c r="Q52" s="218">
        <v>2014</v>
      </c>
    </row>
    <row r="53" spans="2:17">
      <c r="B53" s="214" t="s">
        <v>6</v>
      </c>
      <c r="C53" s="219">
        <v>0.46153846153846156</v>
      </c>
      <c r="D53" s="208">
        <v>0.1728395061728395</v>
      </c>
      <c r="E53" s="208">
        <v>0.30499999999999999</v>
      </c>
      <c r="F53" s="219">
        <v>0</v>
      </c>
      <c r="G53" s="208">
        <v>0.64197530864197527</v>
      </c>
      <c r="H53" s="208">
        <v>0.51200000000000001</v>
      </c>
      <c r="I53" s="219">
        <v>0.38461538461538464</v>
      </c>
      <c r="J53" s="208">
        <v>0.1728395061728395</v>
      </c>
      <c r="K53" s="208">
        <v>0.159</v>
      </c>
      <c r="L53" s="219">
        <v>0.15384615384615385</v>
      </c>
      <c r="M53" s="208">
        <v>1.2345679012345678E-2</v>
      </c>
      <c r="N53" s="208">
        <v>0</v>
      </c>
      <c r="O53" s="219">
        <v>0</v>
      </c>
      <c r="P53" s="208">
        <v>0</v>
      </c>
      <c r="Q53" s="208">
        <v>2.4E-2</v>
      </c>
    </row>
    <row r="56" spans="2:17" ht="15" customHeight="1">
      <c r="C56" s="362" t="s">
        <v>6</v>
      </c>
      <c r="D56" s="362"/>
      <c r="E56" s="362"/>
      <c r="G56"/>
      <c r="H56"/>
      <c r="I56"/>
      <c r="J56"/>
      <c r="K56"/>
      <c r="L56"/>
    </row>
    <row r="57" spans="2:17">
      <c r="C57" s="218">
        <v>2008</v>
      </c>
      <c r="D57" s="218">
        <v>2011</v>
      </c>
      <c r="E57" s="218">
        <v>2014</v>
      </c>
      <c r="G57"/>
      <c r="H57"/>
      <c r="I57"/>
      <c r="J57"/>
      <c r="K57"/>
      <c r="L57"/>
    </row>
    <row r="58" spans="2:17">
      <c r="B58" s="218" t="s">
        <v>388</v>
      </c>
      <c r="C58" s="219">
        <v>0.46153846153846156</v>
      </c>
      <c r="D58" s="208">
        <v>0.1728395061728395</v>
      </c>
      <c r="E58" s="208">
        <v>0.30499999999999999</v>
      </c>
      <c r="G58"/>
      <c r="H58"/>
      <c r="I58"/>
      <c r="J58"/>
      <c r="K58"/>
      <c r="L58"/>
    </row>
    <row r="59" spans="2:17">
      <c r="B59" s="218" t="s">
        <v>60</v>
      </c>
      <c r="C59" s="219">
        <v>0</v>
      </c>
      <c r="D59" s="208">
        <v>0.64197530864197527</v>
      </c>
      <c r="E59" s="208">
        <v>0.51200000000000001</v>
      </c>
      <c r="G59"/>
      <c r="H59"/>
      <c r="I59"/>
      <c r="J59"/>
      <c r="K59"/>
      <c r="L59"/>
    </row>
    <row r="60" spans="2:17">
      <c r="B60" s="218" t="s">
        <v>389</v>
      </c>
      <c r="C60" s="219">
        <v>0.38461538461538464</v>
      </c>
      <c r="D60" s="208">
        <v>0.1728395061728395</v>
      </c>
      <c r="E60" s="208">
        <v>0.159</v>
      </c>
      <c r="G60"/>
      <c r="H60"/>
      <c r="I60"/>
      <c r="J60"/>
      <c r="K60"/>
      <c r="L60"/>
    </row>
    <row r="61" spans="2:17">
      <c r="B61" s="220" t="s">
        <v>390</v>
      </c>
      <c r="C61" s="219">
        <v>0.15384615384615385</v>
      </c>
      <c r="D61" s="208">
        <v>1.2345679012345678E-2</v>
      </c>
      <c r="E61" s="208">
        <v>0</v>
      </c>
    </row>
    <row r="62" spans="2:17">
      <c r="B62" s="221" t="s">
        <v>392</v>
      </c>
      <c r="C62" s="219">
        <v>0</v>
      </c>
      <c r="D62" s="208">
        <v>0</v>
      </c>
      <c r="E62" s="208">
        <v>2.4E-2</v>
      </c>
    </row>
    <row r="63" spans="2:17">
      <c r="I63" s="152" t="s">
        <v>393</v>
      </c>
    </row>
    <row r="65" spans="2:16" ht="15.75">
      <c r="B65" s="198" t="s">
        <v>82</v>
      </c>
      <c r="E65" s="199" t="s">
        <v>371</v>
      </c>
      <c r="I65" s="367"/>
      <c r="J65" s="373" t="s">
        <v>4</v>
      </c>
      <c r="K65" s="369" t="s">
        <v>381</v>
      </c>
      <c r="L65" s="369"/>
      <c r="M65" s="369" t="s">
        <v>382</v>
      </c>
      <c r="N65" s="369"/>
      <c r="O65" s="369" t="s">
        <v>383</v>
      </c>
      <c r="P65" s="369"/>
    </row>
    <row r="66" spans="2:16" ht="38.25">
      <c r="B66" s="222" t="s">
        <v>365</v>
      </c>
      <c r="I66" s="368"/>
      <c r="J66" s="374"/>
      <c r="K66" s="213" t="s">
        <v>305</v>
      </c>
      <c r="L66" s="213" t="s">
        <v>384</v>
      </c>
      <c r="M66" s="213" t="s">
        <v>305</v>
      </c>
      <c r="N66" s="213" t="s">
        <v>384</v>
      </c>
      <c r="O66" s="213" t="s">
        <v>385</v>
      </c>
      <c r="P66" s="213" t="s">
        <v>386</v>
      </c>
    </row>
    <row r="67" spans="2:16">
      <c r="I67" s="214" t="s">
        <v>6</v>
      </c>
      <c r="J67" s="223">
        <v>81</v>
      </c>
      <c r="K67" s="208">
        <f>62/J67</f>
        <v>0.76543209876543206</v>
      </c>
      <c r="L67" s="208">
        <f>5/J67</f>
        <v>6.1728395061728392E-2</v>
      </c>
      <c r="M67" s="208">
        <f>3/J67</f>
        <v>3.7037037037037035E-2</v>
      </c>
      <c r="N67" s="208">
        <f>0/J67</f>
        <v>0</v>
      </c>
      <c r="O67" s="208">
        <f>8/J67</f>
        <v>9.8765432098765427E-2</v>
      </c>
      <c r="P67" s="208">
        <f>3/J67</f>
        <v>3.7037037037037035E-2</v>
      </c>
    </row>
    <row r="69" spans="2:16">
      <c r="B69" s="217"/>
      <c r="C69" s="224" t="s">
        <v>6</v>
      </c>
      <c r="D69" s="225"/>
      <c r="E69" s="226"/>
    </row>
    <row r="70" spans="2:16">
      <c r="B70" s="217"/>
      <c r="C70" s="218">
        <v>2008</v>
      </c>
      <c r="D70" s="218">
        <v>2011</v>
      </c>
      <c r="E70" s="218">
        <v>2014</v>
      </c>
    </row>
    <row r="71" spans="2:16">
      <c r="B71" s="218" t="s">
        <v>394</v>
      </c>
      <c r="C71" s="219">
        <v>0</v>
      </c>
      <c r="D71" s="208">
        <v>8.6419753086419748E-2</v>
      </c>
      <c r="E71" s="208">
        <v>0</v>
      </c>
    </row>
    <row r="72" spans="2:16" ht="25.5">
      <c r="B72" s="218" t="s">
        <v>395</v>
      </c>
      <c r="C72" s="219">
        <v>0</v>
      </c>
      <c r="D72" s="208">
        <v>4.9382716049382713E-2</v>
      </c>
      <c r="E72" s="208">
        <v>8.2000000000000003E-2</v>
      </c>
    </row>
    <row r="73" spans="2:16" ht="25.5">
      <c r="B73" s="218" t="s">
        <v>396</v>
      </c>
      <c r="C73" s="219">
        <v>1.1494252873563218E-2</v>
      </c>
      <c r="D73" s="208">
        <v>8.6419753086419748E-2</v>
      </c>
      <c r="E73" s="208">
        <v>0.192</v>
      </c>
      <c r="I73" s="217"/>
      <c r="J73" s="224" t="s">
        <v>6</v>
      </c>
      <c r="K73" s="225"/>
      <c r="L73" s="226"/>
    </row>
    <row r="74" spans="2:16" ht="25.5">
      <c r="B74" s="218" t="s">
        <v>397</v>
      </c>
      <c r="C74" s="219">
        <v>4.5977011494252873E-2</v>
      </c>
      <c r="D74" s="208">
        <v>8.6419753086419748E-2</v>
      </c>
      <c r="E74" s="208">
        <v>0.151</v>
      </c>
      <c r="I74" s="217"/>
      <c r="J74" s="218">
        <v>2008</v>
      </c>
      <c r="K74" s="218">
        <v>2011</v>
      </c>
      <c r="L74" s="218">
        <v>2014</v>
      </c>
    </row>
    <row r="75" spans="2:16" ht="25.5">
      <c r="B75" s="218" t="s">
        <v>398</v>
      </c>
      <c r="C75" s="219">
        <v>5.7471264367816091E-2</v>
      </c>
      <c r="D75" s="208">
        <v>0.1728395061728395</v>
      </c>
      <c r="E75" s="208">
        <v>0.151</v>
      </c>
      <c r="I75" s="218" t="s">
        <v>399</v>
      </c>
      <c r="J75" s="227">
        <f>SUM(C78:C79)</f>
        <v>0.28735632183908044</v>
      </c>
      <c r="K75" s="227">
        <f>SUM(D78:D79)</f>
        <v>8.6419753086419748E-2</v>
      </c>
      <c r="L75" s="227">
        <f t="shared" ref="L75" si="0">SUM(E78:E79)</f>
        <v>6.8000000000000005E-2</v>
      </c>
    </row>
    <row r="76" spans="2:16" ht="25.5">
      <c r="B76" s="218" t="s">
        <v>400</v>
      </c>
      <c r="C76" s="219">
        <v>0.2413793103448276</v>
      </c>
      <c r="D76" s="208">
        <v>0.33333333333333331</v>
      </c>
      <c r="E76" s="208">
        <v>0.23300000000000001</v>
      </c>
    </row>
    <row r="77" spans="2:16" ht="25.5">
      <c r="B77" s="218" t="s">
        <v>401</v>
      </c>
      <c r="C77" s="219">
        <v>0.35632183908045978</v>
      </c>
      <c r="D77" s="208">
        <v>9.8765432098765427E-2</v>
      </c>
      <c r="E77" s="208">
        <v>0.123</v>
      </c>
    </row>
    <row r="78" spans="2:16" ht="25.5">
      <c r="B78" s="218" t="s">
        <v>402</v>
      </c>
      <c r="C78" s="219">
        <v>0.18390804597701149</v>
      </c>
      <c r="D78" s="208">
        <v>8.6419753086419748E-2</v>
      </c>
      <c r="E78" s="208">
        <v>6.8000000000000005E-2</v>
      </c>
    </row>
    <row r="79" spans="2:16" ht="25.5">
      <c r="B79" s="218" t="s">
        <v>403</v>
      </c>
      <c r="C79" s="219">
        <v>0.10344827586206896</v>
      </c>
      <c r="D79" s="208">
        <v>0</v>
      </c>
      <c r="E79" s="208">
        <v>0</v>
      </c>
    </row>
    <row r="83" spans="2:5" ht="15.75">
      <c r="B83" s="198" t="s">
        <v>265</v>
      </c>
    </row>
    <row r="84" spans="2:5" ht="15.75" customHeight="1"/>
    <row r="87" spans="2:5">
      <c r="C87" s="375" t="s">
        <v>6</v>
      </c>
      <c r="D87" s="376"/>
      <c r="E87" s="376"/>
    </row>
    <row r="88" spans="2:5">
      <c r="C88" s="218">
        <v>2008</v>
      </c>
      <c r="D88" s="228">
        <v>2011</v>
      </c>
      <c r="E88" s="228">
        <v>2014</v>
      </c>
    </row>
    <row r="89" spans="2:5">
      <c r="B89" s="229" t="s">
        <v>404</v>
      </c>
      <c r="C89" s="230">
        <v>5.666666666666667</v>
      </c>
      <c r="D89" s="230">
        <v>5.3939393939393945</v>
      </c>
      <c r="E89" s="230">
        <v>5.42</v>
      </c>
    </row>
    <row r="90" spans="2:5">
      <c r="B90" s="229" t="s">
        <v>405</v>
      </c>
      <c r="C90" s="230">
        <v>5.161290322580645</v>
      </c>
      <c r="D90" s="230">
        <v>3.7575757575757578</v>
      </c>
      <c r="E90" s="230">
        <v>4.33</v>
      </c>
    </row>
    <row r="91" spans="2:5">
      <c r="B91" s="229" t="s">
        <v>406</v>
      </c>
      <c r="C91" s="230">
        <v>4.623655913978495</v>
      </c>
      <c r="D91" s="230">
        <v>3.7878787878787885</v>
      </c>
      <c r="E91" s="230">
        <v>3.85</v>
      </c>
    </row>
    <row r="92" spans="2:5">
      <c r="B92" s="229" t="s">
        <v>407</v>
      </c>
      <c r="C92" s="230">
        <v>4.4623655913978491</v>
      </c>
      <c r="D92" s="230">
        <v>4.5757575757575735</v>
      </c>
      <c r="E92" s="230">
        <v>4.78</v>
      </c>
    </row>
    <row r="93" spans="2:5">
      <c r="B93" s="229" t="s">
        <v>408</v>
      </c>
      <c r="C93" s="230">
        <v>5.3829787234042552</v>
      </c>
      <c r="D93" s="230">
        <v>5.0151515151515156</v>
      </c>
      <c r="E93" s="230">
        <v>5.13</v>
      </c>
    </row>
    <row r="98" spans="2:11" ht="15.75">
      <c r="B98" s="198" t="s">
        <v>180</v>
      </c>
    </row>
    <row r="99" spans="2:11" ht="15.75">
      <c r="B99" s="198"/>
    </row>
    <row r="100" spans="2:11">
      <c r="B100" s="231"/>
      <c r="C100" s="229" t="s">
        <v>6</v>
      </c>
      <c r="D100" s="232"/>
    </row>
    <row r="101" spans="2:11">
      <c r="B101" s="233"/>
      <c r="C101" s="234">
        <v>2005</v>
      </c>
      <c r="D101" s="234">
        <v>2011</v>
      </c>
      <c r="E101" s="234">
        <v>2014</v>
      </c>
    </row>
    <row r="102" spans="2:11" ht="25.5">
      <c r="B102" s="235" t="s">
        <v>409</v>
      </c>
      <c r="C102" s="208">
        <v>1</v>
      </c>
      <c r="D102" s="208">
        <v>0.63636363636363635</v>
      </c>
      <c r="E102" s="208">
        <v>0.61499999999999999</v>
      </c>
    </row>
    <row r="103" spans="2:11" ht="25.5">
      <c r="B103" s="235" t="s">
        <v>410</v>
      </c>
      <c r="C103" s="208">
        <v>0</v>
      </c>
      <c r="D103" s="208">
        <v>0.27272727272727271</v>
      </c>
      <c r="E103" s="208">
        <v>0.23100000000000001</v>
      </c>
    </row>
    <row r="104" spans="2:11" ht="25.5">
      <c r="B104" s="235" t="s">
        <v>411</v>
      </c>
      <c r="C104" s="208">
        <v>0</v>
      </c>
      <c r="D104" s="208">
        <v>9.0909090909090912E-2</v>
      </c>
      <c r="E104" s="208">
        <v>0.154</v>
      </c>
    </row>
    <row r="105" spans="2:11" ht="25.5">
      <c r="B105" s="236" t="s">
        <v>412</v>
      </c>
      <c r="C105" s="208">
        <v>0</v>
      </c>
      <c r="D105" s="208">
        <v>0</v>
      </c>
      <c r="E105" s="208">
        <v>0</v>
      </c>
    </row>
    <row r="106" spans="2:11" ht="15.75">
      <c r="B106" s="198"/>
    </row>
    <row r="109" spans="2:11" ht="15" customHeight="1">
      <c r="B109" s="198" t="s">
        <v>226</v>
      </c>
    </row>
    <row r="112" spans="2:11">
      <c r="B112" s="237"/>
      <c r="C112" s="377" t="s">
        <v>413</v>
      </c>
      <c r="D112" s="378"/>
      <c r="E112" s="378"/>
      <c r="F112" s="378"/>
      <c r="G112" s="378"/>
      <c r="H112" s="378"/>
      <c r="I112" s="378"/>
      <c r="J112" s="378"/>
      <c r="K112" s="378"/>
    </row>
    <row r="113" spans="2:13">
      <c r="B113" s="238"/>
      <c r="C113" s="379" t="s">
        <v>414</v>
      </c>
      <c r="D113" s="380"/>
      <c r="E113" s="380"/>
      <c r="F113" s="380"/>
      <c r="G113" s="380"/>
      <c r="H113" s="380"/>
      <c r="I113" s="380"/>
      <c r="J113" s="380"/>
      <c r="K113" s="380"/>
    </row>
    <row r="114" spans="2:13">
      <c r="B114" s="238"/>
      <c r="C114" s="381">
        <v>2008</v>
      </c>
      <c r="D114" s="382"/>
      <c r="E114" s="383"/>
      <c r="F114" s="239"/>
      <c r="G114" s="381">
        <v>2011</v>
      </c>
      <c r="H114" s="382"/>
      <c r="I114" s="383"/>
      <c r="J114" s="239"/>
      <c r="K114" s="381">
        <v>2014</v>
      </c>
      <c r="L114" s="382"/>
      <c r="M114" s="383"/>
    </row>
    <row r="115" spans="2:13" ht="25.5">
      <c r="B115" s="240"/>
      <c r="C115" s="218" t="s">
        <v>320</v>
      </c>
      <c r="D115" s="218" t="s">
        <v>321</v>
      </c>
      <c r="E115" s="218" t="s">
        <v>230</v>
      </c>
      <c r="F115" s="218"/>
      <c r="G115" s="218" t="s">
        <v>320</v>
      </c>
      <c r="H115" s="218" t="s">
        <v>321</v>
      </c>
      <c r="I115" s="218" t="s">
        <v>230</v>
      </c>
      <c r="J115" s="218"/>
      <c r="K115" s="218" t="s">
        <v>320</v>
      </c>
      <c r="L115" s="218" t="s">
        <v>321</v>
      </c>
      <c r="M115" s="218" t="s">
        <v>230</v>
      </c>
    </row>
    <row r="116" spans="2:13">
      <c r="B116" s="234" t="s">
        <v>6</v>
      </c>
      <c r="C116" s="208">
        <v>0.21276595744680851</v>
      </c>
      <c r="D116" s="208">
        <v>0.15957446808510639</v>
      </c>
      <c r="E116" s="208">
        <v>6.3829787234042548E-2</v>
      </c>
      <c r="F116" s="208"/>
      <c r="G116" s="208">
        <v>0.36363636363636365</v>
      </c>
      <c r="H116" s="208">
        <v>9.0909090909090912E-2</v>
      </c>
      <c r="I116" s="208">
        <v>0.27272727272727271</v>
      </c>
      <c r="J116" s="208"/>
      <c r="K116" s="208">
        <v>0.28599999999999998</v>
      </c>
      <c r="L116" s="208">
        <v>8.3000000000000004E-2</v>
      </c>
      <c r="M116" s="208">
        <v>7.0999999999999994E-2</v>
      </c>
    </row>
    <row r="120" spans="2:13">
      <c r="B120" s="152" t="s">
        <v>415</v>
      </c>
    </row>
    <row r="124" spans="2:13">
      <c r="B124" s="241"/>
      <c r="C124" s="242" t="s">
        <v>416</v>
      </c>
      <c r="D124" s="243"/>
      <c r="E124" s="243"/>
      <c r="F124" s="243"/>
      <c r="G124" s="243"/>
      <c r="H124" s="243"/>
      <c r="I124" s="243"/>
      <c r="J124" s="243"/>
      <c r="K124" s="243"/>
    </row>
    <row r="125" spans="2:13">
      <c r="B125" s="244"/>
      <c r="C125" s="229" t="s">
        <v>163</v>
      </c>
      <c r="D125" s="245"/>
      <c r="E125" s="229" t="s">
        <v>164</v>
      </c>
      <c r="F125" s="245" t="s">
        <v>417</v>
      </c>
      <c r="G125" s="245" t="s">
        <v>418</v>
      </c>
      <c r="H125" s="245"/>
      <c r="I125" s="229" t="s">
        <v>419</v>
      </c>
      <c r="J125" s="245"/>
      <c r="K125" s="245"/>
    </row>
    <row r="126" spans="2:13">
      <c r="B126" s="244"/>
      <c r="C126" s="229" t="s">
        <v>420</v>
      </c>
      <c r="D126" s="229" t="s">
        <v>421</v>
      </c>
      <c r="E126" s="229" t="s">
        <v>420</v>
      </c>
      <c r="F126" s="229" t="s">
        <v>421</v>
      </c>
      <c r="G126" s="229" t="s">
        <v>420</v>
      </c>
      <c r="H126" s="229" t="s">
        <v>421</v>
      </c>
      <c r="I126" s="229" t="s">
        <v>163</v>
      </c>
      <c r="J126" s="229" t="s">
        <v>164</v>
      </c>
      <c r="K126" s="229" t="s">
        <v>309</v>
      </c>
    </row>
    <row r="127" spans="2:13">
      <c r="B127" s="214" t="s">
        <v>6</v>
      </c>
      <c r="C127" s="230">
        <f>[1]Gràfics!D509</f>
        <v>3.80246913580247</v>
      </c>
      <c r="D127" s="230">
        <f>[1]Gràfics!E509</f>
        <v>5.7530864197530898</v>
      </c>
      <c r="E127" s="230">
        <f>[1]Gràfics!F509</f>
        <v>1.654320987654321</v>
      </c>
      <c r="F127" s="230">
        <f>[1]Gràfics!G509</f>
        <v>4.185185185185186</v>
      </c>
      <c r="G127" s="230">
        <f>[1]Gràfics!H509</f>
        <v>3.7037037037037033</v>
      </c>
      <c r="H127" s="230">
        <f>[1]Gràfics!I509</f>
        <v>4.6296296296296298</v>
      </c>
      <c r="I127" s="230">
        <f>[1]Gràfics!J509</f>
        <v>-1.9506172839506197</v>
      </c>
      <c r="J127" s="230">
        <f>[1]Gràfics!K509</f>
        <v>-2.5308641975308648</v>
      </c>
      <c r="K127" s="230">
        <f>[1]Gràfics!L509</f>
        <v>-0.92592592592592649</v>
      </c>
    </row>
  </sheetData>
  <mergeCells count="24">
    <mergeCell ref="C87:E87"/>
    <mergeCell ref="C112:K112"/>
    <mergeCell ref="C113:K113"/>
    <mergeCell ref="C114:E114"/>
    <mergeCell ref="K114:M114"/>
    <mergeCell ref="G114:I114"/>
    <mergeCell ref="I65:I66"/>
    <mergeCell ref="J65:J66"/>
    <mergeCell ref="K65:L65"/>
    <mergeCell ref="M65:N65"/>
    <mergeCell ref="O65:P65"/>
    <mergeCell ref="C56:E56"/>
    <mergeCell ref="B2:P2"/>
    <mergeCell ref="C17:E17"/>
    <mergeCell ref="B41:H41"/>
    <mergeCell ref="B42:B43"/>
    <mergeCell ref="C42:D42"/>
    <mergeCell ref="E42:F42"/>
    <mergeCell ref="G42:H42"/>
    <mergeCell ref="C51:E51"/>
    <mergeCell ref="F51:H51"/>
    <mergeCell ref="I51:K51"/>
    <mergeCell ref="L51:N51"/>
    <mergeCell ref="O51:Q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1</vt:i4>
      </vt:variant>
    </vt:vector>
  </HeadingPairs>
  <TitlesOfParts>
    <vt:vector size="8" baseType="lpstr">
      <vt:lpstr>Fitxa tècnica</vt:lpstr>
      <vt:lpstr>Index</vt:lpstr>
      <vt:lpstr>Resum </vt:lpstr>
      <vt:lpstr>Taules</vt:lpstr>
      <vt:lpstr>Gràfics</vt:lpstr>
      <vt:lpstr>Comparativa</vt:lpstr>
      <vt:lpstr>Taules comparativa</vt:lpstr>
      <vt:lpstr>'Resum '!Àrea_d'impressió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2015-08-25T11:42:39Z</dcterms:modified>
</cp:coreProperties>
</file>