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0.xml" ContentType="application/vnd.openxmlformats-officedocument.drawing+xml"/>
  <Override PartName="/xl/charts/chart40.xml" ContentType="application/vnd.openxmlformats-officedocument.drawingml.chart+xml"/>
  <Override PartName="/xl/theme/themeOverride2.xml" ContentType="application/vnd.openxmlformats-officedocument.themeOverride+xml"/>
  <Override PartName="/xl/charts/chart41.xml" ContentType="application/vnd.openxmlformats-officedocument.drawingml.chart+xml"/>
  <Override PartName="/xl/theme/themeOverride3.xml" ContentType="application/vnd.openxmlformats-officedocument.themeOverride+xml"/>
  <Override PartName="/xl/charts/chart42.xml" ContentType="application/vnd.openxmlformats-officedocument.drawingml.chart+xml"/>
  <Override PartName="/xl/theme/themeOverride4.xml" ContentType="application/vnd.openxmlformats-officedocument.themeOverride+xml"/>
  <Override PartName="/xl/charts/chart43.xml" ContentType="application/vnd.openxmlformats-officedocument.drawingml.chart+xml"/>
  <Override PartName="/xl/theme/themeOverride5.xml" ContentType="application/vnd.openxmlformats-officedocument.themeOverride+xml"/>
  <Override PartName="/xl/charts/chart44.xml" ContentType="application/vnd.openxmlformats-officedocument.drawingml.chart+xml"/>
  <Override PartName="/xl/theme/themeOverride6.xml" ContentType="application/vnd.openxmlformats-officedocument.themeOverride+xml"/>
  <Override PartName="/xl/charts/chart45.xml" ContentType="application/vnd.openxmlformats-officedocument.drawingml.chart+xml"/>
  <Override PartName="/xl/theme/themeOverride7.xml" ContentType="application/vnd.openxmlformats-officedocument.themeOverride+xml"/>
  <Override PartName="/xl/charts/chart46.xml" ContentType="application/vnd.openxmlformats-officedocument.drawingml.chart+xml"/>
  <Override PartName="/xl/theme/themeOverride8.xml" ContentType="application/vnd.openxmlformats-officedocument.themeOverride+xml"/>
  <Override PartName="/xl/charts/chart4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855"/>
  </bookViews>
  <sheets>
    <sheet name="Fitxa tècnica" sheetId="2" r:id="rId1"/>
    <sheet name="Index" sheetId="4" r:id="rId2"/>
    <sheet name="Resum " sheetId="8" r:id="rId3"/>
    <sheet name="Taules" sheetId="1" r:id="rId4"/>
    <sheet name="Gràfics" sheetId="3" r:id="rId5"/>
    <sheet name="Comparativa" sheetId="6" r:id="rId6"/>
    <sheet name="Taules comparativa" sheetId="7" state="hidden" r:id="rId7"/>
  </sheets>
  <externalReferences>
    <externalReference r:id="rId8"/>
  </externalReferences>
  <definedNames>
    <definedName name="_xlnm.Print_Area" localSheetId="5">Comparativa!#REF!</definedName>
    <definedName name="_xlnm.Print_Area" localSheetId="2">'Resum '!$A$1:$S$59</definedName>
  </definedNames>
  <calcPr calcId="145621"/>
</workbook>
</file>

<file path=xl/calcChain.xml><?xml version="1.0" encoding="utf-8"?>
<calcChain xmlns="http://schemas.openxmlformats.org/spreadsheetml/2006/main">
  <c r="AK22" i="8" l="1"/>
  <c r="K127" i="7" l="1"/>
  <c r="J127" i="7"/>
  <c r="I127" i="7"/>
  <c r="H127" i="7"/>
  <c r="G127" i="7"/>
  <c r="F127" i="7"/>
  <c r="E127" i="7"/>
  <c r="D127" i="7"/>
  <c r="C127" i="7"/>
  <c r="L75" i="7"/>
  <c r="K75" i="7"/>
  <c r="J75" i="7"/>
  <c r="P67" i="7"/>
  <c r="O67" i="7"/>
  <c r="N67" i="7"/>
  <c r="M67" i="7"/>
  <c r="L67" i="7"/>
  <c r="K67" i="7"/>
  <c r="O557" i="3" l="1"/>
  <c r="N557" i="3"/>
  <c r="M74" i="1" l="1"/>
  <c r="K74" i="1"/>
  <c r="E74" i="1"/>
  <c r="I74" i="1"/>
  <c r="G13" i="1" l="1"/>
  <c r="G12" i="1"/>
  <c r="E32" i="2" l="1"/>
  <c r="G32" i="2" s="1"/>
  <c r="D32" i="2"/>
  <c r="G31" i="2"/>
  <c r="F31" i="2"/>
  <c r="F32" i="2" l="1"/>
</calcChain>
</file>

<file path=xl/sharedStrings.xml><?xml version="1.0" encoding="utf-8"?>
<sst xmlns="http://schemas.openxmlformats.org/spreadsheetml/2006/main" count="1523" uniqueCount="481">
  <si>
    <t>POBLACIÓ, MOSTRA I GÈNERE</t>
  </si>
  <si>
    <t>Gènere</t>
  </si>
  <si>
    <t>Dona</t>
  </si>
  <si>
    <t>Home</t>
  </si>
  <si>
    <t>Respostes</t>
  </si>
  <si>
    <t>%</t>
  </si>
  <si>
    <t>ARQUITECTURA</t>
  </si>
  <si>
    <t>Total</t>
  </si>
  <si>
    <t>ESTATUS D'INSERCIÓ</t>
  </si>
  <si>
    <t>Situació laboral actual</t>
  </si>
  <si>
    <t>Treballo</t>
  </si>
  <si>
    <t>No treballo però he treballat després dels estudis</t>
  </si>
  <si>
    <t>No he treballat mai</t>
  </si>
  <si>
    <t>ANTECEDENTS LABORALS</t>
  </si>
  <si>
    <t>Feina durant la carrera i relació de la feina amb els estudis</t>
  </si>
  <si>
    <t>Estudis a temps complet o amb alguna feina intermitent</t>
  </si>
  <si>
    <t>Estudis i feina relacionada a temps parcial</t>
  </si>
  <si>
    <t>Estudis i feina no relacionada a temps parcial</t>
  </si>
  <si>
    <t>Estudis i feina relacionada a temps complet</t>
  </si>
  <si>
    <t>Estudis i feina no relacionat a temps complet</t>
  </si>
  <si>
    <t>PRIMERA FEINA I TEMPS D'INSERCIÓ</t>
  </si>
  <si>
    <t>La primera feina és la feina actual?</t>
  </si>
  <si>
    <t>Temps dedicat a trobar la primera feina</t>
  </si>
  <si>
    <t>No</t>
  </si>
  <si>
    <t>Sí</t>
  </si>
  <si>
    <t>Tenia feina abans d'acabar la carrera</t>
  </si>
  <si>
    <t>Menys d'un mes</t>
  </si>
  <si>
    <t>D'un a tres mesos</t>
  </si>
  <si>
    <t>De tres a sis mesos</t>
  </si>
  <si>
    <t>De sis mesos a un any</t>
  </si>
  <si>
    <t>Més d'un any</t>
  </si>
  <si>
    <t>VIA D'ACCÈS</t>
  </si>
  <si>
    <t>Via d’accés a la primera feina</t>
  </si>
  <si>
    <t>Contactes (personals, familiars) ...</t>
  </si>
  <si>
    <t>Anuncis de premsa</t>
  </si>
  <si>
    <t>Oposició/concurs públic</t>
  </si>
  <si>
    <t>Servei català d’ocupació/INEM</t>
  </si>
  <si>
    <t>Borses de treball institucionals (Dept. Ensenyament, Salut)/Borses de col•legis professionals</t>
  </si>
  <si>
    <t>Creació pròpia empresa/despatx</t>
  </si>
  <si>
    <t>Pràctiques d'estudis</t>
  </si>
  <si>
    <t>Serveis d'universitats</t>
  </si>
  <si>
    <t>ETT</t>
  </si>
  <si>
    <t>Empreses de selecció</t>
  </si>
  <si>
    <t>Internet</t>
  </si>
  <si>
    <t>Altres</t>
  </si>
  <si>
    <t>ANY D'INICI DE LA FEINA ACTUAL</t>
  </si>
  <si>
    <t>REQUISITS PER LA FEINA ACTUAL</t>
  </si>
  <si>
    <t>Nivell d’estudis requerit per accedir a la darrera feina</t>
  </si>
  <si>
    <t>Titulació específica</t>
  </si>
  <si>
    <t>Titulació universitària</t>
  </si>
  <si>
    <t>Cap titulació</t>
  </si>
  <si>
    <t>Les funcions són les pròpies del nivell de titulació exigit?</t>
  </si>
  <si>
    <t>Les funcions requereixen formació universitària?</t>
  </si>
  <si>
    <t>TIPUS DE CONTRACTE</t>
  </si>
  <si>
    <t>Tipus de contracte</t>
  </si>
  <si>
    <t>Fix</t>
  </si>
  <si>
    <t>Autònom</t>
  </si>
  <si>
    <t>Temporal</t>
  </si>
  <si>
    <t>Becaris</t>
  </si>
  <si>
    <t>No contracte</t>
  </si>
  <si>
    <t>AUTÒNOM</t>
  </si>
  <si>
    <t>Tipus autònom</t>
  </si>
  <si>
    <t>Compte propi</t>
  </si>
  <si>
    <t>Compte d'altre</t>
  </si>
  <si>
    <t>TIPUS DE JORNADA LABORAL</t>
  </si>
  <si>
    <t>P13. Jornada de treball a temps complet</t>
  </si>
  <si>
    <t>DURADA DEL CONTRACTE</t>
  </si>
  <si>
    <t>Durada del contracte</t>
  </si>
  <si>
    <t>Menys de sis mesos</t>
  </si>
  <si>
    <t>Entre sis mesos i un any</t>
  </si>
  <si>
    <t>ÀMBIT I UBICACIÓ</t>
  </si>
  <si>
    <t>Àmbit de l’empresa</t>
  </si>
  <si>
    <t>Lloc de feina</t>
  </si>
  <si>
    <t>Públic</t>
  </si>
  <si>
    <t>Privat</t>
  </si>
  <si>
    <t>Barcelona</t>
  </si>
  <si>
    <t>Tarragona</t>
  </si>
  <si>
    <t>Girona</t>
  </si>
  <si>
    <t>Lleida</t>
  </si>
  <si>
    <t>Resta de comunitats autònomes</t>
  </si>
  <si>
    <t>Europa</t>
  </si>
  <si>
    <t>Resta del món</t>
  </si>
  <si>
    <t>GUANYS</t>
  </si>
  <si>
    <t>Guanys anuals bruts</t>
  </si>
  <si>
    <t>Menys de 9.000 €</t>
  </si>
  <si>
    <t>Entre 9.000 i 12.000 €</t>
  </si>
  <si>
    <t>Entre 12.001 i 15.000 €</t>
  </si>
  <si>
    <t>Entre 15.001 i 18.000 €</t>
  </si>
  <si>
    <t>Entre 18.001 i 24.000 €</t>
  </si>
  <si>
    <t>Entre 24.001 i 30.000</t>
  </si>
  <si>
    <t>Entre 30.001 i 40.000 €</t>
  </si>
  <si>
    <t>Més de 40.000 €</t>
  </si>
  <si>
    <t>TAMANY DE L'EMPRESA</t>
  </si>
  <si>
    <t>Nombre de treballadors</t>
  </si>
  <si>
    <t>Menys de 10</t>
  </si>
  <si>
    <t>Entre 11 i 50</t>
  </si>
  <si>
    <t>Entre 51 i 100</t>
  </si>
  <si>
    <t>Entre 101 i 250</t>
  </si>
  <si>
    <t>Entre 251 i 500</t>
  </si>
  <si>
    <t>Més de 500</t>
  </si>
  <si>
    <t>FUNCIONS DESENVOLUPADES</t>
  </si>
  <si>
    <t>Funcions de direcció: pròpia empresa, direcció, producció, financera, etc.</t>
  </si>
  <si>
    <t>Funcions de comerç i distribució</t>
  </si>
  <si>
    <t>Funcions d’ensenyament</t>
  </si>
  <si>
    <t>Funcions d’R+D</t>
  </si>
  <si>
    <t>Funcions d’assistència mèdica i social</t>
  </si>
  <si>
    <t>Funcions de disseny</t>
  </si>
  <si>
    <t>Funcions de tècnic de suport</t>
  </si>
  <si>
    <t>Altres funcions qualificades</t>
  </si>
  <si>
    <t>Altres funcions no qualificades</t>
  </si>
  <si>
    <t xml:space="preserve"> No</t>
  </si>
  <si>
    <t xml:space="preserve"> Sí</t>
  </si>
  <si>
    <t>BRANCA D'ACTIVITAT</t>
  </si>
  <si>
    <t>Branca d’activitat econòmica de l’empresa</t>
  </si>
  <si>
    <t>Agricultura, ramaderia, silvicultura, caça</t>
  </si>
  <si>
    <t>Pesca i piscicultura, aqüicultura d'aigües continentals o marines</t>
  </si>
  <si>
    <t>Comb. Sòlids, petroli, gas i minerals radioactius</t>
  </si>
  <si>
    <t>Electricitat, gas i aigua. Fabricació de generadors de vapor, captació, depuració i distribució d'aigua</t>
  </si>
  <si>
    <t>Extracció i transformació de minerals</t>
  </si>
  <si>
    <t>Indústries químiques</t>
  </si>
  <si>
    <t>Indústries farmacèutiques i cosmètiques</t>
  </si>
  <si>
    <t>Metal·lúrgia, material elèctric i de precisió</t>
  </si>
  <si>
    <t>Materials de transport. Fabricació vehicles motor, bicicletes, construcció naval, material ferroviari, etc.</t>
  </si>
  <si>
    <t>Productes alimentaris, begudes i tabac</t>
  </si>
  <si>
    <t>Indústries tèxtils, del cuir i de confeccions</t>
  </si>
  <si>
    <t>Indústries de la fusta, suro i mobles de fusta</t>
  </si>
  <si>
    <t>Paper i articles derivats. Arts gràfiques i edició. Fabricació de pasta de paper, cartró</t>
  </si>
  <si>
    <t>Cautxú i plàstic. Altres indústries manufactureres. Reciclatge. Fabricació de vidre, fibres sintètiques</t>
  </si>
  <si>
    <t>Construcció</t>
  </si>
  <si>
    <t>Comerç i reparacions</t>
  </si>
  <si>
    <t>Restaurants, cafès i hosteleria</t>
  </si>
  <si>
    <t>Transport i activitats afins</t>
  </si>
  <si>
    <t>Tecnologies de comunicació</t>
  </si>
  <si>
    <t>Mitjans de comunicació (radio, televisió, cinema, vídeo, editorials, etc.)</t>
  </si>
  <si>
    <t>Institucions financeres, assegurances i activitats immobiliàries</t>
  </si>
  <si>
    <t>Serveis a les empreses. Lloguer de béns</t>
  </si>
  <si>
    <t>Administració pública, defensa, i seguretat Social</t>
  </si>
  <si>
    <t>Educació, investigació i serveis culturals</t>
  </si>
  <si>
    <t>Sanitat i assistència social</t>
  </si>
  <si>
    <t>Altres serveis prestats a la comunitat</t>
  </si>
  <si>
    <t>Otras</t>
  </si>
  <si>
    <t>Nc</t>
  </si>
  <si>
    <t>FACTORS DE CONTRACTACIÓ</t>
  </si>
  <si>
    <t>Coneixements teòrics</t>
  </si>
  <si>
    <t>Coneixements pràctics</t>
  </si>
  <si>
    <t>Formació d'idiomes (saber idiomes)</t>
  </si>
  <si>
    <t>Informàtica i noves tecnologies</t>
  </si>
  <si>
    <t>Mitjana</t>
  </si>
  <si>
    <t>Desv.</t>
  </si>
  <si>
    <t>Personalitat, habilitats socials</t>
  </si>
  <si>
    <t>Capacitat de gestió i planificació</t>
  </si>
  <si>
    <t>Capacitat treballar en grup</t>
  </si>
  <si>
    <t>Formació global de la universitat</t>
  </si>
  <si>
    <t>SATISFACCIÓ AMB LA FEINA ACTUAL</t>
  </si>
  <si>
    <t>Satisfacció amb el contingut de la feina</t>
  </si>
  <si>
    <t>Satisfacció amb les perspectives de millora</t>
  </si>
  <si>
    <t>Satisfacció amb el nivell de retribució</t>
  </si>
  <si>
    <t>Satisfacció amb la utilitat dels coneixements</t>
  </si>
  <si>
    <t>Satisfacció general amb la feina on treballes</t>
  </si>
  <si>
    <t>ACADÈMIQUES</t>
  </si>
  <si>
    <t>Formació teòrica</t>
  </si>
  <si>
    <t>Formació pràctica</t>
  </si>
  <si>
    <t>INSTRUMENTALS</t>
  </si>
  <si>
    <t>Informàtica</t>
  </si>
  <si>
    <t>Idiomes</t>
  </si>
  <si>
    <t>Habilitats de documentació</t>
  </si>
  <si>
    <t>INTERPERSONALS I DE GESTIÓ</t>
  </si>
  <si>
    <t>Gestió</t>
  </si>
  <si>
    <t>Expressió oral</t>
  </si>
  <si>
    <t>Expressió escrita</t>
  </si>
  <si>
    <t>Treball en equip</t>
  </si>
  <si>
    <t>Lideratge</t>
  </si>
  <si>
    <t>Solució de problemes</t>
  </si>
  <si>
    <t>COGNITIVES</t>
  </si>
  <si>
    <t>Presa de decisions</t>
  </si>
  <si>
    <t>Creativitat</t>
  </si>
  <si>
    <t>Pensament crític</t>
  </si>
  <si>
    <t>GRADUATS NO OCUPATS</t>
  </si>
  <si>
    <t>Aturats Sí/No</t>
  </si>
  <si>
    <t>Inactiu Sí/No</t>
  </si>
  <si>
    <t>TEMPS DE RECERCA DE FEINA</t>
  </si>
  <si>
    <t>Temps que fa que busques feina</t>
  </si>
  <si>
    <t>Entre un i dos anys</t>
  </si>
  <si>
    <t>Més de dos anys</t>
  </si>
  <si>
    <t>REBUIG D'OFERTES</t>
  </si>
  <si>
    <t>Núm. rebuig feines simplificat</t>
  </si>
  <si>
    <t>0 feines</t>
  </si>
  <si>
    <t>1 a 3 feines</t>
  </si>
  <si>
    <t>De 4 a 5</t>
  </si>
  <si>
    <t>Més de 6</t>
  </si>
  <si>
    <t>MITJANS UTILITZATS PER TROBAR FEINA</t>
  </si>
  <si>
    <t>Contactes personals</t>
  </si>
  <si>
    <t>Iniciativa personal</t>
  </si>
  <si>
    <t>Anuncis a la premsa</t>
  </si>
  <si>
    <t>Oposició</t>
  </si>
  <si>
    <t>Servei Català de Col·locació</t>
  </si>
  <si>
    <t>Crear una empresa pròpia</t>
  </si>
  <si>
    <t>Serveis de la borsa de les universitats</t>
  </si>
  <si>
    <t>Convenis de cooperació educativa</t>
  </si>
  <si>
    <t>Col·legi o associació professional</t>
  </si>
  <si>
    <t>Bolsas institucionales</t>
  </si>
  <si>
    <t>DIFICULTATS PER TROBAR FEINA</t>
  </si>
  <si>
    <t>Mancances en la formació rebuda</t>
  </si>
  <si>
    <t>Activitats personals que impedeixen treballar (seguir estudiant, família, etc.)</t>
  </si>
  <si>
    <t>Manca de pràctica professional</t>
  </si>
  <si>
    <t>Tenir una feina que m’agradi</t>
  </si>
  <si>
    <t>Manca de coneixements del mercat laboral</t>
  </si>
  <si>
    <t>Tenir un nivell retributiu adequat</t>
  </si>
  <si>
    <t>Manca d’idiomes</t>
  </si>
  <si>
    <t>Manca de coneixements d’informàtica</t>
  </si>
  <si>
    <t>Manca d’altres coneixements</t>
  </si>
  <si>
    <t>MOTIUS PER NO CERCAR FEINA</t>
  </si>
  <si>
    <t>Motius de no recerca de feina</t>
  </si>
  <si>
    <t>Continuar estudis/oposicions</t>
  </si>
  <si>
    <t>Maternitat/llar</t>
  </si>
  <si>
    <t>SATISFACCIÓ CARRERA/UNIVERSITAT</t>
  </si>
  <si>
    <t>Repetiries la carrera?</t>
  </si>
  <si>
    <t>Repetiries la universitat?</t>
  </si>
  <si>
    <t>FORMACIÓ CONTINUADA</t>
  </si>
  <si>
    <t>Continuació dels estudis</t>
  </si>
  <si>
    <t>Mateixa universitat</t>
  </si>
  <si>
    <t>Sí, cursos especialitzats</t>
  </si>
  <si>
    <t>Sí, una llicenciatura</t>
  </si>
  <si>
    <t>Sí, postgrau o màster</t>
  </si>
  <si>
    <t>Sí, doctorat</t>
  </si>
  <si>
    <t>Sí, altres</t>
  </si>
  <si>
    <t>MOBILITAT</t>
  </si>
  <si>
    <t>Mobilitat</t>
  </si>
  <si>
    <t>Sí, durant els estudis</t>
  </si>
  <si>
    <t>Sí, laboralment</t>
  </si>
  <si>
    <t>Estudis i feina</t>
  </si>
  <si>
    <t>NOTA EXPEDIENT ACADÈMIC</t>
  </si>
  <si>
    <t>Rendiment acadèmic a la universitat</t>
  </si>
  <si>
    <t>Aprovat</t>
  </si>
  <si>
    <t>Notable</t>
  </si>
  <si>
    <t>Excel·lent</t>
  </si>
  <si>
    <t>Matrícula d’honor</t>
  </si>
  <si>
    <t>NIVELL D'ESTUDIS MÉS ELEVATS QUE ELS PARES</t>
  </si>
  <si>
    <t>ESCOLA TÈCNICA SUPERIOR D'ARQUITECTURA DE BARCELONA</t>
  </si>
  <si>
    <t>FITXA TÈCNICA</t>
  </si>
  <si>
    <t>EDICIÓ 2014</t>
  </si>
  <si>
    <t>Població</t>
  </si>
  <si>
    <t>Mostra:</t>
  </si>
  <si>
    <t xml:space="preserve">La mostra està calculada per assolir un error mostral per titulació i universitat no superior al 8%. </t>
  </si>
  <si>
    <t>Per a mostres amb menys de 40 titulats implicar trucar a tota la població i, per a les titulacions restants,</t>
  </si>
  <si>
    <t>finalitzar les entrevistes un cop assolida la mostra fixada.</t>
  </si>
  <si>
    <t xml:space="preserve">Mètode de realització: </t>
  </si>
  <si>
    <t xml:space="preserve">L'enquesta es va realitzar mitjançant trucades telefòniques. </t>
  </si>
  <si>
    <t xml:space="preserve">Període de realització: </t>
  </si>
  <si>
    <t>L’estudi s’ha dut a terme entre el 15 de gener i el 28 de març de 2014.</t>
  </si>
  <si>
    <t xml:space="preserve">Nom del Centre:  </t>
  </si>
  <si>
    <t xml:space="preserve">Titulacions: </t>
  </si>
  <si>
    <t>Arquitectura</t>
  </si>
  <si>
    <t>CARACTERÍSTIQUES TÈCNIQUES</t>
  </si>
  <si>
    <t>Mostra</t>
  </si>
  <si>
    <t>% Resp.</t>
  </si>
  <si>
    <t>Err.Mostral</t>
  </si>
  <si>
    <t>TOTAL ETSAB</t>
  </si>
  <si>
    <t>Persones titulades de la promoció del 2009 (curs 2009-2010)</t>
  </si>
  <si>
    <t>1. PERFIL ENSENYAMENT</t>
  </si>
  <si>
    <t>TITULATS ANY ACADÈMIC 2009-2010</t>
  </si>
  <si>
    <t>2. OCUPATS</t>
  </si>
  <si>
    <t xml:space="preserve">2.1 DADES DE LA PRIMERA INSERCIÓ </t>
  </si>
  <si>
    <t xml:space="preserve">2.2 SITUACIÓ LABORAL </t>
  </si>
  <si>
    <t>2.3 FACTORS DE CONTRACTACIÓ</t>
  </si>
  <si>
    <t>2.4 SATISFACCIÓ AMB LA FEINA ACTUAL</t>
  </si>
  <si>
    <t>2.5 NIVELL I ADEQUACIÓ DE LES COMPETÈNCIES</t>
  </si>
  <si>
    <t>3. GRADUATS NO OCUPATS*</t>
  </si>
  <si>
    <t>3.1 ATURATS</t>
  </si>
  <si>
    <t>* (Nota: inclou graduats que no treballen actualment, però busquen feina i els que no han treballat mai)</t>
  </si>
  <si>
    <t>3.2 INACTIUS</t>
  </si>
  <si>
    <t>4. SATISFACCIÓ, FORMACIÓ CONTINUADA I MOBILITAT</t>
  </si>
  <si>
    <t>5. RENDIMENT ACADÈMIC I ESTATUS SOCIOECONÒMIC</t>
  </si>
  <si>
    <t>Any actual</t>
  </si>
  <si>
    <t>Fa 1 any</t>
  </si>
  <si>
    <t>Fa 2 anys</t>
  </si>
  <si>
    <t>Fa 3 anys</t>
  </si>
  <si>
    <t>Fa més de 3 anys</t>
  </si>
  <si>
    <t xml:space="preserve">Any d’inici de la feina actual </t>
  </si>
  <si>
    <t>POBLACIÓ I MOSTRA</t>
  </si>
  <si>
    <t>GÈNERE</t>
  </si>
  <si>
    <t>LA FEINA ACTUAL ES LA PRIMERA</t>
  </si>
  <si>
    <t>TEMPS DEDICAT A TROBAR LA PRIMERA FEINA</t>
  </si>
  <si>
    <t>ANY INICI DE LA FEINA ACTUAL</t>
  </si>
  <si>
    <t>JORNADA LABORAL: TEMPS COMPLET</t>
  </si>
  <si>
    <t>ÀMBIT DE L'EMPRESA</t>
  </si>
  <si>
    <t>UBICACIÓ DE LA FEINA</t>
  </si>
  <si>
    <t>GUANYS ANUALS BRUTS</t>
  </si>
  <si>
    <t>Aturats</t>
  </si>
  <si>
    <t>Inactius</t>
  </si>
  <si>
    <t>TEMPS DE RECERCA DE FEINA (ATURATS)</t>
  </si>
  <si>
    <t>NÚMERO DE FEINES REBUTJADES</t>
  </si>
  <si>
    <t>SATISFACCIÓ AMB UPC/TITULACIÓ</t>
  </si>
  <si>
    <t>Repetirien la carrera</t>
  </si>
  <si>
    <t>Repetirien la universitat</t>
  </si>
  <si>
    <t>CONTINUACIÓ AMB ELS ESTUDIS</t>
  </si>
  <si>
    <t>NOTA DE L' EXPEDIENT</t>
  </si>
  <si>
    <t>Nivell d'estudis més elevat dels dos pares</t>
  </si>
  <si>
    <t>Els dos estudis primaris/sense estudis</t>
  </si>
  <si>
    <t>Un dels dos té estudis mitjans</t>
  </si>
  <si>
    <t>Els dos tenen estudis mitjans</t>
  </si>
  <si>
    <t>Un dels dos té estudis superiors</t>
  </si>
  <si>
    <t>Els dos tenen estudis superiors</t>
  </si>
  <si>
    <t>NIVELL D'ESTUDIS SUPERIORS ALS PARES</t>
  </si>
  <si>
    <t>Requisits desglosat</t>
  </si>
  <si>
    <t>Funcions pròpies</t>
  </si>
  <si>
    <t>Funcions no pròpies</t>
  </si>
  <si>
    <t>Nota: Recull les respostes dels titulats amb contracte temporal</t>
  </si>
  <si>
    <t>NIVELL I ADEQUACIÓ A LES COMPETÈNCIES</t>
  </si>
  <si>
    <t>Documentació</t>
  </si>
  <si>
    <t>Solució de prombles</t>
  </si>
  <si>
    <t>2.3 FACTORS DE CONTRACTACIÓ (MITJANA)</t>
  </si>
  <si>
    <t>2.4 SATISFACCIÓ AMB LA FEINA ACTUAL (MITJANA)</t>
  </si>
  <si>
    <t>4. FORMACIÓ CONTINUADA I MOBILITAT</t>
  </si>
  <si>
    <t>Cursos espec.</t>
  </si>
  <si>
    <t>Si</t>
  </si>
  <si>
    <t>Llicenciatura</t>
  </si>
  <si>
    <t>Postgrau/màster</t>
  </si>
  <si>
    <t>Doctorat</t>
  </si>
  <si>
    <t>Borses de treball institucionals</t>
  </si>
  <si>
    <t>Durant els estudis</t>
  </si>
  <si>
    <t>Laboralment</t>
  </si>
  <si>
    <t>ÍNDEX</t>
  </si>
  <si>
    <t xml:space="preserve">        </t>
  </si>
  <si>
    <t xml:space="preserve"> - Estatus inserció </t>
  </si>
  <si>
    <t xml:space="preserve"> - Antecedents laborals</t>
  </si>
  <si>
    <t xml:space="preserve">    (Nota: inclou graduats en situació laboral ocupats i els que estan a l'atur però que tenen experiència)</t>
  </si>
  <si>
    <t xml:space="preserve">    2.1 Dades de la primera inserció</t>
  </si>
  <si>
    <t xml:space="preserve"> - Primera feina i temps d'inserció</t>
  </si>
  <si>
    <t xml:space="preserve"> - Via accés</t>
  </si>
  <si>
    <t xml:space="preserve">    2.2 Situació laboral </t>
  </si>
  <si>
    <t xml:space="preserve"> - Any inici</t>
  </si>
  <si>
    <t xml:space="preserve"> - Requisits per la feina actual</t>
  </si>
  <si>
    <t xml:space="preserve"> - Tipus de contracte</t>
  </si>
  <si>
    <t xml:space="preserve"> - Tipus jornada laboral</t>
  </si>
  <si>
    <t xml:space="preserve"> - Durada contracte</t>
  </si>
  <si>
    <t xml:space="preserve"> - Àmbit i ubicació</t>
  </si>
  <si>
    <t xml:space="preserve"> - Guanys</t>
  </si>
  <si>
    <t xml:space="preserve"> - Tamany de l'empresa</t>
  </si>
  <si>
    <t xml:space="preserve"> - Funcions</t>
  </si>
  <si>
    <t xml:space="preserve"> - Branca</t>
  </si>
  <si>
    <t xml:space="preserve">    2.3 Factors de contractació</t>
  </si>
  <si>
    <t xml:space="preserve">    2.4 Satisfacció amb la feina actual</t>
  </si>
  <si>
    <t xml:space="preserve">    2.5 Nivell i adequació de les competències </t>
  </si>
  <si>
    <t xml:space="preserve"> - Acadèmiques</t>
  </si>
  <si>
    <t xml:space="preserve"> - Instrumentals</t>
  </si>
  <si>
    <t xml:space="preserve"> - Interpersonals i de gestió</t>
  </si>
  <si>
    <t xml:space="preserve"> - Cognitives</t>
  </si>
  <si>
    <t>3. GRADUATS NO OCUPATS</t>
  </si>
  <si>
    <t xml:space="preserve">            (Nota: inclou graduats que no treballen actualment, però busquen feina i els que no han treballat mai)</t>
  </si>
  <si>
    <t xml:space="preserve">    3.1 Aturats</t>
  </si>
  <si>
    <t xml:space="preserve"> - Temps recerca de feina</t>
  </si>
  <si>
    <t xml:space="preserve"> - Rebuig d'ofertes</t>
  </si>
  <si>
    <t xml:space="preserve"> - Mitjans utilitzats per trobar feina</t>
  </si>
  <si>
    <t xml:space="preserve"> - Dificultats per trobar feina</t>
  </si>
  <si>
    <t xml:space="preserve">    3.2 Inactius</t>
  </si>
  <si>
    <t xml:space="preserve"> - Satisfacció: carrera i universitat</t>
  </si>
  <si>
    <t xml:space="preserve"> - Formació continuada</t>
  </si>
  <si>
    <t xml:space="preserve"> - Mobilitat</t>
  </si>
  <si>
    <t xml:space="preserve"> - Nota expedient acadèmic</t>
  </si>
  <si>
    <t xml:space="preserve"> - Nivell estudis pares</t>
  </si>
  <si>
    <t xml:space="preserve"> - Població, mostra i gènere</t>
  </si>
  <si>
    <t>EVOLUCIÓ DE L' ESTATUS D'INSERCIÓ</t>
  </si>
  <si>
    <t xml:space="preserve">EVOLUCIÓ DE TEMPS D'INSERCIÓ A LA PRIMERA FEINA </t>
  </si>
  <si>
    <t xml:space="preserve">REQUISITS PER A LA FEINA ACTUAL </t>
  </si>
  <si>
    <t>Nota: Sou brut anual</t>
  </si>
  <si>
    <t xml:space="preserve">         </t>
  </si>
  <si>
    <t xml:space="preserve">TEMPS DE RECERCA DE FEINA (només pels aturats) </t>
  </si>
  <si>
    <t>* En l'edició de 2008 no hi havia cap titulat en situació d'atur</t>
  </si>
  <si>
    <t>TITULATS ANY ACADÈMIC 2006-2007</t>
  </si>
  <si>
    <t>TAULES COMPARATIVES</t>
  </si>
  <si>
    <t>SI      1998</t>
  </si>
  <si>
    <t>No ha treballat mai</t>
  </si>
  <si>
    <t>Aturat</t>
  </si>
  <si>
    <t>Ocupat</t>
  </si>
  <si>
    <t>Més
d'un any</t>
  </si>
  <si>
    <t>De 6 a 12
mesos</t>
  </si>
  <si>
    <t>De 3 a 6
mesos</t>
  </si>
  <si>
    <t>D'un a 3 mesos</t>
  </si>
  <si>
    <t>Menys
d'un mes</t>
  </si>
  <si>
    <t>Abans
d'acabar</t>
  </si>
  <si>
    <t>Titulació
específica</t>
  </si>
  <si>
    <t>Titulació
universitària</t>
  </si>
  <si>
    <t>Cap
titulació</t>
  </si>
  <si>
    <t>Funcions
no pròpies</t>
  </si>
  <si>
    <t>Requeria
form.univ.</t>
  </si>
  <si>
    <t>No requeria
form.univ.</t>
  </si>
  <si>
    <t>NO    1998</t>
  </si>
  <si>
    <t>FIX</t>
  </si>
  <si>
    <t>TEMPORAL</t>
  </si>
  <si>
    <t>BECARI</t>
  </si>
  <si>
    <t>SENSE COTNRACTE</t>
  </si>
  <si>
    <t>SENSE CONTRACTE</t>
  </si>
  <si>
    <t>REQUISITS PER A LA FEINA</t>
  </si>
  <si>
    <t>NS/NC</t>
  </si>
  <si>
    <t>Menys 
9.000 €</t>
  </si>
  <si>
    <t>9.000 €
12.000 €</t>
  </si>
  <si>
    <t>12.000 €
15.000 €</t>
  </si>
  <si>
    <t>15.000 €
18.000 €</t>
  </si>
  <si>
    <t>Més de 30.000 €</t>
  </si>
  <si>
    <t>18.000 €
24.000 €</t>
  </si>
  <si>
    <t>24.000 €
30.000 €</t>
  </si>
  <si>
    <t>30.000 €
40.000 €</t>
  </si>
  <si>
    <t>Més de 
40.000 €</t>
  </si>
  <si>
    <t>Contingut de la feina</t>
  </si>
  <si>
    <t>Perspectives de millora i promoció</t>
  </si>
  <si>
    <t>Nivell de retribució</t>
  </si>
  <si>
    <t>Utilitat dels coneixements de la formació universitària</t>
  </si>
  <si>
    <t>Satisfacció general amb la feina *</t>
  </si>
  <si>
    <t>Menys de 
6 mesos</t>
  </si>
  <si>
    <t>Entre 6 mesos
i 1 any</t>
  </si>
  <si>
    <t>Entre 1 any
i 2 anys</t>
  </si>
  <si>
    <t>Més de
2 anys</t>
  </si>
  <si>
    <t>MOBILITAT (%)</t>
  </si>
  <si>
    <t>Sí has tingut una experiència de mobilitat, de quin tipus ha estat?</t>
  </si>
  <si>
    <t>TAULA PER RESUM</t>
  </si>
  <si>
    <t>(Molt baix 1 - 7 Molt alt)</t>
  </si>
  <si>
    <t xml:space="preserve"> </t>
  </si>
  <si>
    <t xml:space="preserve">Documentació </t>
  </si>
  <si>
    <t>Diferencia</t>
  </si>
  <si>
    <t>Nivell obtingut</t>
  </si>
  <si>
    <t>Utilitat per a la feina</t>
  </si>
  <si>
    <t>Comparativa de l'evolució de titulats (Edició 2008/2011/2014)</t>
  </si>
  <si>
    <t xml:space="preserve">        Enllaç a la comparativa (tots els anys)</t>
  </si>
  <si>
    <t xml:space="preserve">        Enllaç a les taules (edició 2014)</t>
  </si>
  <si>
    <t xml:space="preserve">        Enllaç als gràfics (edició 2014) </t>
  </si>
  <si>
    <t>Escola Tècnica Superior d'Arquitectura de Barcelona</t>
  </si>
  <si>
    <t>PRINCIPALS INDICADORS</t>
  </si>
  <si>
    <t/>
  </si>
  <si>
    <t>Nom de la titulació</t>
  </si>
  <si>
    <t>REQUISITS PER LA FEINA</t>
  </si>
  <si>
    <t>No aplica</t>
  </si>
  <si>
    <t>Ns/Nc</t>
  </si>
  <si>
    <t>Sí (funcions pròpies)</t>
  </si>
  <si>
    <t>% del N total de subtabla</t>
  </si>
  <si>
    <t>Recuento</t>
  </si>
  <si>
    <t>% del N de fila</t>
  </si>
  <si>
    <t>empleab8_rec</t>
  </si>
  <si>
    <t>Media</t>
  </si>
  <si>
    <t>SATISFACCIÓ</t>
  </si>
  <si>
    <t>Nivell Formació teòrica</t>
  </si>
  <si>
    <t>Utilitat Formació teòrica</t>
  </si>
  <si>
    <t>Nivell Formació pràctica</t>
  </si>
  <si>
    <t>Utilitat Formació pràctica</t>
  </si>
  <si>
    <t>Desv</t>
  </si>
  <si>
    <t>Nivell Informàtica</t>
  </si>
  <si>
    <t>Utilitat Informàtica</t>
  </si>
  <si>
    <t>Nivell Idiomes</t>
  </si>
  <si>
    <t>Utilitat Idiomes</t>
  </si>
  <si>
    <t>Nivell Habilitats de documentació</t>
  </si>
  <si>
    <t>Utilitat Habilitats de documentació</t>
  </si>
  <si>
    <t>Nivell Gestió</t>
  </si>
  <si>
    <t>Utilitat Gestió</t>
  </si>
  <si>
    <t>Nivell Expressió oral</t>
  </si>
  <si>
    <t>Utilitat Expressió oral</t>
  </si>
  <si>
    <t>Nivell Expressió escrita</t>
  </si>
  <si>
    <t>Utilitat Expressió escrita</t>
  </si>
  <si>
    <t>Nivell Treball en equip</t>
  </si>
  <si>
    <t>Utilitat Treball en equip</t>
  </si>
  <si>
    <t>Nivell Lideratge</t>
  </si>
  <si>
    <t>Utilitat Lideratge</t>
  </si>
  <si>
    <t>Nivell Solució de problemes</t>
  </si>
  <si>
    <t>Utilitat Solució de problemes</t>
  </si>
  <si>
    <t>Nivell Presa de decisions</t>
  </si>
  <si>
    <t>Utilitat Presa de decisions</t>
  </si>
  <si>
    <t>Nivell Creativitat</t>
  </si>
  <si>
    <t>Utilitat Creativitat</t>
  </si>
  <si>
    <t>Nivell Pensament crític</t>
  </si>
  <si>
    <t>Utilitat Pensament crític</t>
  </si>
  <si>
    <t xml:space="preserve">* Només contesten els graduats que treballen actualment o que han treballat </t>
  </si>
  <si>
    <t>Només contesten els autònoms</t>
  </si>
  <si>
    <t>No contesten els becaris</t>
  </si>
  <si>
    <t xml:space="preserve">No contesten els becaris, els sense contracte i els autònoms per compte propi. </t>
  </si>
  <si>
    <t>No contesten els becaris, els sense contracte i els que no treballen actualment.</t>
  </si>
  <si>
    <t xml:space="preserve">El Nivell de les competències contesten tots els graduats. La Utilitat de les competències només contesten els que treballen actualment o han treballat. </t>
  </si>
  <si>
    <t>* (Nota: inclou graduats que no treballen actualment i els que no han treballat mai)</t>
  </si>
  <si>
    <t xml:space="preserve">Només responen els aturats que busquen feina. </t>
  </si>
  <si>
    <t>Només responen els aturats que NO busquen feina</t>
  </si>
  <si>
    <t>Inactiu</t>
  </si>
  <si>
    <t>Jornada de treball a temps complet</t>
  </si>
  <si>
    <t>VIA D'ACCÉS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</si>
</sst>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164" formatCode="###0"/>
    <numFmt numFmtId="165" formatCode="###0.0%"/>
    <numFmt numFmtId="166" formatCode="0.0%"/>
    <numFmt numFmtId="167" formatCode="####.00"/>
    <numFmt numFmtId="168" formatCode="###0.00"/>
    <numFmt numFmtId="169" formatCode="#,###.00"/>
  </numFmts>
  <fonts count="78">
    <font>
      <sz val="11"/>
      <color theme="1"/>
      <name val="Calibri"/>
      <family val="2"/>
      <scheme val="minor"/>
    </font>
    <font>
      <b/>
      <sz val="14"/>
      <color rgb="FF000000"/>
      <name val="Arial Bold"/>
      <family val="2"/>
    </font>
    <font>
      <b/>
      <sz val="9"/>
      <color rgb="FF000000"/>
      <name val="Arial Bold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theme="3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6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rgb="FF3F3F3F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3"/>
      <name val="Calibri"/>
      <family val="2"/>
      <scheme val="minor"/>
    </font>
    <font>
      <b/>
      <u/>
      <sz val="24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22"/>
      <color theme="3"/>
      <name val="Calibri"/>
      <family val="2"/>
      <scheme val="minor"/>
    </font>
    <font>
      <u/>
      <sz val="2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0000"/>
      <name val="Courier New"/>
      <family val="2"/>
    </font>
    <font>
      <b/>
      <u/>
      <sz val="16"/>
      <color theme="3"/>
      <name val="Calibri"/>
      <family val="2"/>
      <scheme val="minor"/>
    </font>
    <font>
      <sz val="9"/>
      <color theme="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 Bold"/>
    </font>
    <font>
      <b/>
      <sz val="9"/>
      <color theme="0"/>
      <name val="Arial Bold"/>
      <family val="2"/>
    </font>
    <font>
      <sz val="9"/>
      <color theme="0"/>
      <name val="Arial"/>
      <family val="2"/>
    </font>
    <font>
      <sz val="11"/>
      <color theme="3"/>
      <name val="Calibri"/>
      <family val="2"/>
      <scheme val="minor"/>
    </font>
    <font>
      <sz val="22"/>
      <color theme="3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20"/>
      <name val="Calibri"/>
      <family val="2"/>
      <scheme val="minor"/>
    </font>
    <font>
      <sz val="8"/>
      <color indexed="8"/>
      <name val="Arial"/>
      <family val="2"/>
    </font>
    <font>
      <b/>
      <sz val="9"/>
      <color theme="0"/>
      <name val="Arial Bold"/>
    </font>
    <font>
      <b/>
      <sz val="10"/>
      <name val="Calibri"/>
      <family val="2"/>
      <scheme val="minor"/>
    </font>
    <font>
      <sz val="12"/>
      <color theme="0"/>
      <name val="Arial"/>
      <family val="2"/>
    </font>
    <font>
      <sz val="9"/>
      <name val="Arial"/>
      <family val="2"/>
    </font>
    <font>
      <b/>
      <sz val="9"/>
      <name val="Arial Bold"/>
    </font>
    <font>
      <b/>
      <sz val="24"/>
      <color theme="1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2"/>
      <name val="Calibri"/>
      <family val="2"/>
      <scheme val="minor"/>
    </font>
    <font>
      <b/>
      <sz val="24"/>
      <name val="Calibri"/>
      <family val="2"/>
      <scheme val="minor"/>
    </font>
    <font>
      <sz val="22"/>
      <name val="Calibri"/>
      <family val="2"/>
      <scheme val="minor"/>
    </font>
    <font>
      <b/>
      <sz val="16"/>
      <color theme="0" tint="-0.499984740745262"/>
      <name val="Calibri"/>
      <family val="2"/>
      <scheme val="minor"/>
    </font>
    <font>
      <sz val="22"/>
      <color theme="0" tint="-0.499984740745262"/>
      <name val="Calibri"/>
      <family val="2"/>
      <scheme val="minor"/>
    </font>
    <font>
      <b/>
      <sz val="20"/>
      <color theme="0" tint="-0.499984740745262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1"/>
      <name val="Webdings"/>
      <family val="1"/>
      <charset val="2"/>
    </font>
    <font>
      <b/>
      <sz val="11"/>
      <color rgb="FF0070C0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6"/>
      <color theme="10"/>
      <name val="Calibri"/>
      <family val="2"/>
    </font>
    <font>
      <b/>
      <sz val="14"/>
      <color theme="4"/>
      <name val="Calibri"/>
      <family val="2"/>
      <scheme val="minor"/>
    </font>
    <font>
      <b/>
      <sz val="9"/>
      <color theme="3"/>
      <name val="Calibri"/>
      <family val="2"/>
      <scheme val="minor"/>
    </font>
    <font>
      <sz val="8"/>
      <name val="Arial"/>
      <family val="2"/>
    </font>
    <font>
      <b/>
      <sz val="11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8"/>
      <color indexed="62"/>
      <name val="Arial"/>
      <family val="2"/>
    </font>
    <font>
      <b/>
      <sz val="9"/>
      <name val="Calibri"/>
      <family val="2"/>
      <scheme val="minor"/>
    </font>
    <font>
      <sz val="10"/>
      <color theme="0"/>
      <name val="Arial"/>
      <family val="2"/>
    </font>
    <font>
      <sz val="10"/>
      <color theme="0"/>
      <name val="Calibri"/>
      <family val="2"/>
      <scheme val="minor"/>
    </font>
    <font>
      <b/>
      <sz val="9"/>
      <color theme="1" tint="0.49998474074526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133">
    <border>
      <left/>
      <right/>
      <top/>
      <bottom/>
      <diagonal/>
    </border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medium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ck">
        <color rgb="FF000000"/>
      </top>
      <bottom style="thin">
        <color indexed="8"/>
      </bottom>
      <diagonal/>
    </border>
    <border>
      <left/>
      <right/>
      <top style="thick">
        <color rgb="FF000000"/>
      </top>
      <bottom style="thin">
        <color indexed="8"/>
      </bottom>
      <diagonal/>
    </border>
    <border>
      <left/>
      <right style="thin">
        <color indexed="8"/>
      </right>
      <top style="thick">
        <color rgb="FF00000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rgb="FF000000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ck">
        <color rgb="FF000000"/>
      </top>
      <bottom style="thin">
        <color indexed="8"/>
      </bottom>
      <diagonal/>
    </border>
    <border>
      <left/>
      <right style="medium">
        <color indexed="64"/>
      </right>
      <top style="thick">
        <color rgb="FF000000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rgb="FF000000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ck">
        <color rgb="FF000000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/>
      <top/>
      <bottom style="medium">
        <color indexed="8"/>
      </bottom>
      <diagonal/>
    </border>
    <border>
      <left style="thick">
        <color rgb="FF000000"/>
      </left>
      <right/>
      <top style="thick">
        <color rgb="FF000000"/>
      </top>
      <bottom style="thin">
        <color indexed="8"/>
      </bottom>
      <diagonal/>
    </border>
    <border>
      <left style="thin">
        <color indexed="8"/>
      </left>
      <right/>
      <top style="thick">
        <color rgb="FF000000"/>
      </top>
      <bottom style="thin">
        <color indexed="8"/>
      </bottom>
      <diagonal/>
    </border>
    <border>
      <left/>
      <right style="thick">
        <color rgb="FF000000"/>
      </right>
      <top style="thick">
        <color rgb="FF000000"/>
      </top>
      <bottom style="thin">
        <color indexed="8"/>
      </bottom>
      <diagonal/>
    </border>
    <border>
      <left style="thick">
        <color rgb="FF000000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rgb="FF000000"/>
      </right>
      <top style="thin">
        <color indexed="8"/>
      </top>
      <bottom/>
      <diagonal/>
    </border>
  </borders>
  <cellStyleXfs count="5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5" fillId="0" borderId="20" applyNumberFormat="0" applyFill="0" applyAlignment="0" applyProtection="0"/>
    <xf numFmtId="0" fontId="6" fillId="0" borderId="21" applyNumberFormat="0" applyFill="0" applyAlignment="0" applyProtection="0"/>
    <xf numFmtId="0" fontId="7" fillId="3" borderId="22" applyNumberFormat="0" applyAlignment="0" applyProtection="0"/>
    <xf numFmtId="0" fontId="10" fillId="4" borderId="0" applyNumberFormat="0" applyBorder="0" applyAlignment="0" applyProtection="0"/>
    <xf numFmtId="0" fontId="4" fillId="2" borderId="1"/>
    <xf numFmtId="0" fontId="32" fillId="2" borderId="1"/>
    <xf numFmtId="0" fontId="32" fillId="2" borderId="1"/>
    <xf numFmtId="0" fontId="10" fillId="4" borderId="1" applyNumberFormat="0" applyBorder="0" applyAlignment="0" applyProtection="0"/>
    <xf numFmtId="0" fontId="4" fillId="2" borderId="1"/>
    <xf numFmtId="0" fontId="6" fillId="2" borderId="21" applyNumberFormat="0" applyFill="0" applyAlignment="0" applyProtection="0"/>
    <xf numFmtId="0" fontId="5" fillId="2" borderId="20" applyNumberFormat="0" applyFill="0" applyAlignment="0" applyProtection="0"/>
    <xf numFmtId="0" fontId="6" fillId="2" borderId="1" applyNumberFormat="0" applyFill="0" applyBorder="0" applyAlignment="0" applyProtection="0"/>
    <xf numFmtId="44" fontId="32" fillId="2" borderId="1" applyFont="0" applyFill="0" applyBorder="0" applyAlignment="0" applyProtection="0"/>
    <xf numFmtId="0" fontId="66" fillId="2" borderId="1" applyNumberFormat="0" applyFill="0" applyBorder="0" applyAlignment="0" applyProtection="0">
      <alignment vertical="top"/>
      <protection locked="0"/>
    </xf>
    <xf numFmtId="9" fontId="4" fillId="2" borderId="1" applyFont="0" applyFill="0" applyBorder="0" applyAlignment="0" applyProtection="0"/>
    <xf numFmtId="0" fontId="4" fillId="11" borderId="1" applyNumberFormat="0" applyBorder="0" applyAlignment="0" applyProtection="0"/>
    <xf numFmtId="0" fontId="32" fillId="2" borderId="1"/>
    <xf numFmtId="0" fontId="32" fillId="2" borderId="1"/>
  </cellStyleXfs>
  <cellXfs count="410">
    <xf numFmtId="0" fontId="0" fillId="0" borderId="0" xfId="0"/>
    <xf numFmtId="0" fontId="1" fillId="2" borderId="1" xfId="1" applyFont="1" applyFill="1" applyBorder="1"/>
    <xf numFmtId="0" fontId="3" fillId="2" borderId="2" xfId="15" applyFont="1" applyFill="1" applyBorder="1" applyAlignment="1">
      <alignment horizontal="left" vertical="top" wrapText="1"/>
    </xf>
    <xf numFmtId="0" fontId="3" fillId="2" borderId="4" xfId="16" applyFont="1" applyFill="1" applyBorder="1" applyAlignment="1">
      <alignment horizontal="left" vertical="top" wrapText="1"/>
    </xf>
    <xf numFmtId="164" fontId="3" fillId="2" borderId="14" xfId="17" applyNumberFormat="1" applyFont="1" applyFill="1" applyBorder="1" applyAlignment="1">
      <alignment horizontal="right" vertical="center"/>
    </xf>
    <xf numFmtId="165" fontId="3" fillId="2" borderId="15" xfId="18" applyNumberFormat="1" applyFont="1" applyFill="1" applyBorder="1" applyAlignment="1">
      <alignment horizontal="right" vertical="center"/>
    </xf>
    <xf numFmtId="164" fontId="3" fillId="2" borderId="15" xfId="19" applyNumberFormat="1" applyFont="1" applyFill="1" applyBorder="1" applyAlignment="1">
      <alignment horizontal="right" vertical="center"/>
    </xf>
    <xf numFmtId="165" fontId="3" fillId="2" borderId="16" xfId="20" applyNumberFormat="1" applyFont="1" applyFill="1" applyBorder="1" applyAlignment="1">
      <alignment horizontal="right" vertical="center"/>
    </xf>
    <xf numFmtId="164" fontId="3" fillId="2" borderId="17" xfId="21" applyNumberFormat="1" applyFont="1" applyFill="1" applyBorder="1" applyAlignment="1">
      <alignment horizontal="right" vertical="center"/>
    </xf>
    <xf numFmtId="165" fontId="3" fillId="2" borderId="18" xfId="22" applyNumberFormat="1" applyFont="1" applyFill="1" applyBorder="1" applyAlignment="1">
      <alignment horizontal="right" vertical="center"/>
    </xf>
    <xf numFmtId="164" fontId="3" fillId="2" borderId="18" xfId="23" applyNumberFormat="1" applyFont="1" applyFill="1" applyBorder="1" applyAlignment="1">
      <alignment horizontal="right" vertical="center"/>
    </xf>
    <xf numFmtId="165" fontId="3" fillId="2" borderId="19" xfId="24" applyNumberFormat="1" applyFont="1" applyFill="1" applyBorder="1" applyAlignment="1">
      <alignment horizontal="right" vertical="center"/>
    </xf>
    <xf numFmtId="4" fontId="3" fillId="2" borderId="15" xfId="27" applyNumberFormat="1" applyFont="1" applyFill="1" applyBorder="1" applyAlignment="1">
      <alignment horizontal="right" vertical="center"/>
    </xf>
    <xf numFmtId="4" fontId="3" fillId="2" borderId="16" xfId="28" applyNumberFormat="1" applyFont="1" applyFill="1" applyBorder="1" applyAlignment="1">
      <alignment horizontal="right" vertical="center"/>
    </xf>
    <xf numFmtId="4" fontId="3" fillId="2" borderId="18" xfId="29" applyNumberFormat="1" applyFont="1" applyFill="1" applyBorder="1" applyAlignment="1">
      <alignment horizontal="right" vertical="center"/>
    </xf>
    <xf numFmtId="4" fontId="3" fillId="2" borderId="19" xfId="30" applyNumberFormat="1" applyFont="1" applyFill="1" applyBorder="1" applyAlignment="1">
      <alignment horizontal="right" vertical="center"/>
    </xf>
    <xf numFmtId="0" fontId="0" fillId="5" borderId="0" xfId="0" applyFill="1" applyAlignment="1">
      <alignment vertical="center"/>
    </xf>
    <xf numFmtId="0" fontId="6" fillId="5" borderId="1" xfId="34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12" fillId="5" borderId="1" xfId="34" applyFont="1" applyFill="1" applyBorder="1" applyAlignment="1">
      <alignment vertical="center"/>
    </xf>
    <xf numFmtId="0" fontId="13" fillId="5" borderId="1" xfId="0" applyFont="1" applyFill="1" applyBorder="1" applyAlignment="1">
      <alignment vertical="center"/>
    </xf>
    <xf numFmtId="0" fontId="0" fillId="2" borderId="0" xfId="0" applyFill="1"/>
    <xf numFmtId="0" fontId="15" fillId="2" borderId="0" xfId="0" applyFont="1" applyFill="1" applyAlignment="1">
      <alignment horizontal="center"/>
    </xf>
    <xf numFmtId="0" fontId="16" fillId="7" borderId="0" xfId="0" applyFont="1" applyFill="1"/>
    <xf numFmtId="0" fontId="17" fillId="7" borderId="0" xfId="0" applyFont="1" applyFill="1"/>
    <xf numFmtId="0" fontId="16" fillId="2" borderId="0" xfId="0" applyFont="1" applyFill="1"/>
    <xf numFmtId="0" fontId="17" fillId="2" borderId="0" xfId="0" applyFont="1" applyFill="1"/>
    <xf numFmtId="0" fontId="18" fillId="2" borderId="23" xfId="0" applyFont="1" applyFill="1" applyBorder="1"/>
    <xf numFmtId="0" fontId="17" fillId="2" borderId="23" xfId="0" applyFont="1" applyFill="1" applyBorder="1"/>
    <xf numFmtId="0" fontId="0" fillId="0" borderId="23" xfId="0" applyBorder="1"/>
    <xf numFmtId="0" fontId="18" fillId="2" borderId="0" xfId="0" applyFont="1" applyFill="1"/>
    <xf numFmtId="0" fontId="7" fillId="8" borderId="24" xfId="35" applyFill="1" applyBorder="1" applyAlignment="1">
      <alignment horizontal="center"/>
    </xf>
    <xf numFmtId="0" fontId="19" fillId="8" borderId="24" xfId="35" applyFont="1" applyFill="1" applyBorder="1" applyAlignment="1">
      <alignment horizontal="center"/>
    </xf>
    <xf numFmtId="0" fontId="0" fillId="0" borderId="0" xfId="0" applyAlignment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66" fontId="0" fillId="0" borderId="28" xfId="32" applyNumberFormat="1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166" fontId="9" fillId="0" borderId="33" xfId="32" applyNumberFormat="1" applyFont="1" applyBorder="1" applyAlignment="1">
      <alignment horizontal="center"/>
    </xf>
    <xf numFmtId="166" fontId="9" fillId="0" borderId="34" xfId="32" applyNumberFormat="1" applyFont="1" applyBorder="1" applyAlignment="1">
      <alignment horizontal="center"/>
    </xf>
    <xf numFmtId="0" fontId="12" fillId="5" borderId="35" xfId="34" applyFont="1" applyFill="1" applyBorder="1" applyAlignment="1">
      <alignment vertical="center"/>
    </xf>
    <xf numFmtId="0" fontId="21" fillId="9" borderId="36" xfId="36" applyFont="1" applyFill="1" applyBorder="1"/>
    <xf numFmtId="0" fontId="3" fillId="10" borderId="11" xfId="12" applyFont="1" applyFill="1" applyBorder="1" applyAlignment="1">
      <alignment horizontal="center" vertical="center" wrapText="1"/>
    </xf>
    <xf numFmtId="0" fontId="3" fillId="10" borderId="12" xfId="13" applyFont="1" applyFill="1" applyBorder="1" applyAlignment="1">
      <alignment horizontal="center" vertical="center" wrapText="1"/>
    </xf>
    <xf numFmtId="0" fontId="3" fillId="10" borderId="13" xfId="14" applyFont="1" applyFill="1" applyBorder="1" applyAlignment="1">
      <alignment horizontal="center" vertical="center" wrapText="1"/>
    </xf>
    <xf numFmtId="0" fontId="23" fillId="9" borderId="1" xfId="36" applyFont="1" applyFill="1" applyBorder="1"/>
    <xf numFmtId="0" fontId="22" fillId="9" borderId="1" xfId="36" applyFont="1" applyFill="1" applyBorder="1"/>
    <xf numFmtId="0" fontId="24" fillId="9" borderId="1" xfId="36" applyFont="1" applyFill="1" applyBorder="1"/>
    <xf numFmtId="0" fontId="2" fillId="2" borderId="1" xfId="2" applyFont="1" applyFill="1" applyBorder="1" applyAlignment="1">
      <alignment vertical="center" wrapText="1"/>
    </xf>
    <xf numFmtId="0" fontId="25" fillId="5" borderId="0" xfId="0" applyFont="1" applyFill="1" applyAlignment="1">
      <alignment vertical="center"/>
    </xf>
    <xf numFmtId="0" fontId="3" fillId="10" borderId="13" xfId="13" applyFont="1" applyFill="1" applyBorder="1" applyAlignment="1">
      <alignment horizontal="center" vertical="center" wrapText="1"/>
    </xf>
    <xf numFmtId="0" fontId="0" fillId="0" borderId="14" xfId="0" applyBorder="1"/>
    <xf numFmtId="9" fontId="0" fillId="0" borderId="16" xfId="32" applyFont="1" applyBorder="1"/>
    <xf numFmtId="0" fontId="0" fillId="0" borderId="17" xfId="0" applyBorder="1"/>
    <xf numFmtId="9" fontId="0" fillId="0" borderId="19" xfId="32" applyFont="1" applyBorder="1"/>
    <xf numFmtId="0" fontId="26" fillId="5" borderId="35" xfId="34" applyFont="1" applyFill="1" applyBorder="1" applyAlignment="1">
      <alignment vertical="center"/>
    </xf>
    <xf numFmtId="0" fontId="27" fillId="5" borderId="35" xfId="0" applyFont="1" applyFill="1" applyBorder="1" applyAlignment="1">
      <alignment vertical="center"/>
    </xf>
    <xf numFmtId="0" fontId="28" fillId="5" borderId="35" xfId="0" applyFont="1" applyFill="1" applyBorder="1" applyAlignment="1">
      <alignment vertical="center"/>
    </xf>
    <xf numFmtId="0" fontId="28" fillId="0" borderId="0" xfId="0" applyFont="1"/>
    <xf numFmtId="0" fontId="29" fillId="2" borderId="1" xfId="37" applyFont="1" applyFill="1" applyBorder="1"/>
    <xf numFmtId="0" fontId="30" fillId="9" borderId="1" xfId="36" applyFont="1" applyFill="1" applyBorder="1"/>
    <xf numFmtId="0" fontId="10" fillId="9" borderId="0" xfId="0" applyFont="1" applyFill="1"/>
    <xf numFmtId="0" fontId="0" fillId="0" borderId="1" xfId="0" applyBorder="1"/>
    <xf numFmtId="0" fontId="10" fillId="9" borderId="1" xfId="0" applyFont="1" applyFill="1" applyBorder="1"/>
    <xf numFmtId="0" fontId="31" fillId="9" borderId="1" xfId="3" applyFont="1" applyFill="1" applyBorder="1" applyAlignment="1">
      <alignment vertical="center" wrapText="1"/>
    </xf>
    <xf numFmtId="0" fontId="31" fillId="9" borderId="1" xfId="4" applyFont="1" applyFill="1" applyBorder="1" applyAlignment="1">
      <alignment vertical="center" wrapText="1"/>
    </xf>
    <xf numFmtId="0" fontId="31" fillId="9" borderId="1" xfId="9" applyFont="1" applyFill="1" applyBorder="1" applyAlignment="1">
      <alignment vertical="center" wrapText="1"/>
    </xf>
    <xf numFmtId="0" fontId="31" fillId="9" borderId="1" xfId="10" applyFont="1" applyFill="1" applyBorder="1" applyAlignment="1">
      <alignment vertical="center" wrapText="1"/>
    </xf>
    <xf numFmtId="0" fontId="31" fillId="9" borderId="1" xfId="5" applyFont="1" applyFill="1" applyBorder="1" applyAlignment="1">
      <alignment vertical="center" wrapText="1"/>
    </xf>
    <xf numFmtId="0" fontId="31" fillId="9" borderId="1" xfId="13" applyFont="1" applyFill="1" applyBorder="1" applyAlignment="1">
      <alignment horizontal="center" vertical="center" wrapText="1"/>
    </xf>
    <xf numFmtId="0" fontId="31" fillId="9" borderId="1" xfId="15" applyFont="1" applyFill="1" applyBorder="1" applyAlignment="1">
      <alignment horizontal="left" vertical="top" wrapText="1"/>
    </xf>
    <xf numFmtId="165" fontId="31" fillId="9" borderId="1" xfId="18" applyNumberFormat="1" applyFont="1" applyFill="1" applyBorder="1" applyAlignment="1">
      <alignment horizontal="right" vertical="center"/>
    </xf>
    <xf numFmtId="165" fontId="31" fillId="9" borderId="1" xfId="20" applyNumberFormat="1" applyFont="1" applyFill="1" applyBorder="1" applyAlignment="1">
      <alignment horizontal="right" vertical="center"/>
    </xf>
    <xf numFmtId="0" fontId="31" fillId="9" borderId="1" xfId="16" applyFont="1" applyFill="1" applyBorder="1" applyAlignment="1">
      <alignment horizontal="left" vertical="top" wrapText="1"/>
    </xf>
    <xf numFmtId="164" fontId="31" fillId="9" borderId="1" xfId="21" applyNumberFormat="1" applyFont="1" applyFill="1" applyBorder="1" applyAlignment="1">
      <alignment horizontal="right" vertical="center"/>
    </xf>
    <xf numFmtId="165" fontId="31" fillId="9" borderId="1" xfId="22" applyNumberFormat="1" applyFont="1" applyFill="1" applyBorder="1" applyAlignment="1">
      <alignment horizontal="right" vertical="center"/>
    </xf>
    <xf numFmtId="164" fontId="31" fillId="9" borderId="1" xfId="23" applyNumberFormat="1" applyFont="1" applyFill="1" applyBorder="1" applyAlignment="1">
      <alignment horizontal="right" vertical="center"/>
    </xf>
    <xf numFmtId="165" fontId="31" fillId="9" borderId="1" xfId="24" applyNumberFormat="1" applyFont="1" applyFill="1" applyBorder="1" applyAlignment="1">
      <alignment horizontal="right" vertical="center"/>
    </xf>
    <xf numFmtId="164" fontId="31" fillId="9" borderId="1" xfId="19" applyNumberFormat="1" applyFont="1" applyFill="1" applyBorder="1" applyAlignment="1">
      <alignment horizontal="right" vertical="center"/>
    </xf>
    <xf numFmtId="0" fontId="33" fillId="10" borderId="55" xfId="38" applyFont="1" applyFill="1" applyBorder="1" applyAlignment="1">
      <alignment horizontal="center" wrapText="1"/>
    </xf>
    <xf numFmtId="0" fontId="33" fillId="10" borderId="56" xfId="38" applyFont="1" applyFill="1" applyBorder="1" applyAlignment="1">
      <alignment horizontal="center" wrapText="1"/>
    </xf>
    <xf numFmtId="0" fontId="33" fillId="10" borderId="57" xfId="38" applyFont="1" applyFill="1" applyBorder="1" applyAlignment="1">
      <alignment horizontal="center" wrapText="1"/>
    </xf>
    <xf numFmtId="165" fontId="3" fillId="2" borderId="61" xfId="22" applyNumberFormat="1" applyFont="1" applyFill="1" applyBorder="1" applyAlignment="1">
      <alignment horizontal="right" vertical="center"/>
    </xf>
    <xf numFmtId="4" fontId="31" fillId="9" borderId="1" xfId="27" applyNumberFormat="1" applyFont="1" applyFill="1" applyBorder="1" applyAlignment="1">
      <alignment horizontal="right" vertical="center"/>
    </xf>
    <xf numFmtId="4" fontId="31" fillId="9" borderId="1" xfId="28" applyNumberFormat="1" applyFont="1" applyFill="1" applyBorder="1" applyAlignment="1">
      <alignment horizontal="right" vertical="center"/>
    </xf>
    <xf numFmtId="4" fontId="31" fillId="9" borderId="1" xfId="29" applyNumberFormat="1" applyFont="1" applyFill="1" applyBorder="1" applyAlignment="1">
      <alignment horizontal="right" vertical="center"/>
    </xf>
    <xf numFmtId="4" fontId="31" fillId="9" borderId="1" xfId="30" applyNumberFormat="1" applyFont="1" applyFill="1" applyBorder="1" applyAlignment="1">
      <alignment horizontal="right" vertical="center"/>
    </xf>
    <xf numFmtId="0" fontId="36" fillId="9" borderId="1" xfId="38" applyFont="1" applyFill="1" applyBorder="1" applyAlignment="1">
      <alignment horizontal="left" vertical="top" wrapText="1"/>
    </xf>
    <xf numFmtId="165" fontId="36" fillId="9" borderId="1" xfId="38" applyNumberFormat="1" applyFont="1" applyFill="1" applyBorder="1" applyAlignment="1">
      <alignment horizontal="right" vertical="top"/>
    </xf>
    <xf numFmtId="0" fontId="33" fillId="2" borderId="58" xfId="38" applyFont="1" applyBorder="1" applyAlignment="1">
      <alignment horizontal="left" vertical="top" wrapText="1"/>
    </xf>
    <xf numFmtId="164" fontId="33" fillId="2" borderId="62" xfId="38" applyNumberFormat="1" applyFont="1" applyBorder="1" applyAlignment="1">
      <alignment horizontal="right" vertical="top"/>
    </xf>
    <xf numFmtId="165" fontId="33" fillId="2" borderId="63" xfId="38" applyNumberFormat="1" applyFont="1" applyBorder="1" applyAlignment="1">
      <alignment horizontal="right" vertical="top"/>
    </xf>
    <xf numFmtId="164" fontId="33" fillId="2" borderId="63" xfId="38" applyNumberFormat="1" applyFont="1" applyBorder="1" applyAlignment="1">
      <alignment horizontal="right" vertical="top"/>
    </xf>
    <xf numFmtId="165" fontId="33" fillId="2" borderId="64" xfId="38" applyNumberFormat="1" applyFont="1" applyBorder="1" applyAlignment="1">
      <alignment horizontal="right" vertical="top"/>
    </xf>
    <xf numFmtId="0" fontId="33" fillId="2" borderId="60" xfId="38" applyFont="1" applyBorder="1" applyAlignment="1">
      <alignment horizontal="left" vertical="top" wrapText="1"/>
    </xf>
    <xf numFmtId="164" fontId="33" fillId="2" borderId="65" xfId="38" applyNumberFormat="1" applyFont="1" applyBorder="1" applyAlignment="1">
      <alignment horizontal="right" vertical="top"/>
    </xf>
    <xf numFmtId="165" fontId="33" fillId="2" borderId="66" xfId="38" applyNumberFormat="1" applyFont="1" applyBorder="1" applyAlignment="1">
      <alignment horizontal="right" vertical="top"/>
    </xf>
    <xf numFmtId="164" fontId="33" fillId="2" borderId="66" xfId="38" applyNumberFormat="1" applyFont="1" applyBorder="1" applyAlignment="1">
      <alignment horizontal="right" vertical="top"/>
    </xf>
    <xf numFmtId="165" fontId="33" fillId="2" borderId="67" xfId="38" applyNumberFormat="1" applyFont="1" applyBorder="1" applyAlignment="1">
      <alignment horizontal="right" vertical="top"/>
    </xf>
    <xf numFmtId="0" fontId="21" fillId="9" borderId="68" xfId="36" applyFont="1" applyFill="1" applyBorder="1"/>
    <xf numFmtId="0" fontId="37" fillId="5" borderId="68" xfId="0" applyFont="1" applyFill="1" applyBorder="1" applyAlignment="1">
      <alignment vertical="center"/>
    </xf>
    <xf numFmtId="0" fontId="38" fillId="9" borderId="68" xfId="36" applyFont="1" applyFill="1" applyBorder="1"/>
    <xf numFmtId="0" fontId="39" fillId="9" borderId="68" xfId="36" applyFont="1" applyFill="1" applyBorder="1"/>
    <xf numFmtId="0" fontId="40" fillId="9" borderId="68" xfId="36" applyFont="1" applyFill="1" applyBorder="1"/>
    <xf numFmtId="0" fontId="20" fillId="0" borderId="68" xfId="0" applyFont="1" applyBorder="1"/>
    <xf numFmtId="0" fontId="37" fillId="5" borderId="0" xfId="0" applyFont="1" applyFill="1" applyAlignment="1">
      <alignment vertical="center"/>
    </xf>
    <xf numFmtId="0" fontId="38" fillId="9" borderId="1" xfId="36" applyFont="1" applyFill="1" applyBorder="1"/>
    <xf numFmtId="0" fontId="39" fillId="9" borderId="1" xfId="36" applyFont="1" applyFill="1" applyBorder="1"/>
    <xf numFmtId="0" fontId="40" fillId="9" borderId="1" xfId="36" applyFont="1" applyFill="1" applyBorder="1"/>
    <xf numFmtId="0" fontId="10" fillId="0" borderId="1" xfId="0" applyFont="1" applyBorder="1"/>
    <xf numFmtId="165" fontId="41" fillId="2" borderId="63" xfId="38" applyNumberFormat="1" applyFont="1" applyBorder="1" applyAlignment="1">
      <alignment horizontal="right" vertical="top"/>
    </xf>
    <xf numFmtId="165" fontId="41" fillId="2" borderId="66" xfId="38" applyNumberFormat="1" applyFont="1" applyBorder="1" applyAlignment="1">
      <alignment horizontal="right" vertical="top"/>
    </xf>
    <xf numFmtId="0" fontId="31" fillId="9" borderId="1" xfId="39" applyFont="1" applyFill="1" applyBorder="1" applyAlignment="1">
      <alignment wrapText="1"/>
    </xf>
    <xf numFmtId="0" fontId="31" fillId="9" borderId="1" xfId="39" applyFont="1" applyFill="1" applyBorder="1" applyAlignment="1">
      <alignment horizontal="center" wrapText="1"/>
    </xf>
    <xf numFmtId="0" fontId="31" fillId="9" borderId="1" xfId="39" applyFont="1" applyFill="1" applyBorder="1" applyAlignment="1">
      <alignment horizontal="left" vertical="top" wrapText="1"/>
    </xf>
    <xf numFmtId="165" fontId="31" fillId="9" borderId="1" xfId="39" applyNumberFormat="1" applyFont="1" applyFill="1" applyBorder="1" applyAlignment="1">
      <alignment horizontal="right" vertical="top"/>
    </xf>
    <xf numFmtId="164" fontId="31" fillId="9" borderId="1" xfId="39" applyNumberFormat="1" applyFont="1" applyFill="1" applyBorder="1" applyAlignment="1">
      <alignment horizontal="right" vertical="top"/>
    </xf>
    <xf numFmtId="0" fontId="43" fillId="5" borderId="1" xfId="34" applyFont="1" applyFill="1" applyBorder="1" applyAlignment="1">
      <alignment vertical="center"/>
    </xf>
    <xf numFmtId="0" fontId="42" fillId="9" borderId="1" xfId="39" applyFont="1" applyFill="1" applyBorder="1" applyAlignment="1">
      <alignment horizontal="center" vertical="center" wrapText="1"/>
    </xf>
    <xf numFmtId="167" fontId="31" fillId="9" borderId="1" xfId="39" applyNumberFormat="1" applyFont="1" applyFill="1" applyBorder="1" applyAlignment="1">
      <alignment horizontal="right" vertical="top"/>
    </xf>
    <xf numFmtId="168" fontId="31" fillId="9" borderId="1" xfId="39" applyNumberFormat="1" applyFont="1" applyFill="1" applyBorder="1" applyAlignment="1">
      <alignment horizontal="right" vertical="top"/>
    </xf>
    <xf numFmtId="165" fontId="44" fillId="9" borderId="1" xfId="18" applyNumberFormat="1" applyFont="1" applyFill="1" applyBorder="1" applyAlignment="1">
      <alignment horizontal="right" vertical="center"/>
    </xf>
    <xf numFmtId="0" fontId="31" fillId="9" borderId="1" xfId="7" applyFont="1" applyFill="1" applyBorder="1" applyAlignment="1">
      <alignment vertical="center" wrapText="1"/>
    </xf>
    <xf numFmtId="0" fontId="31" fillId="9" borderId="1" xfId="8" applyFont="1" applyFill="1" applyBorder="1" applyAlignment="1">
      <alignment vertical="center" wrapText="1"/>
    </xf>
    <xf numFmtId="0" fontId="31" fillId="9" borderId="1" xfId="14" applyFont="1" applyFill="1" applyBorder="1" applyAlignment="1">
      <alignment horizontal="center" vertical="center" wrapText="1"/>
    </xf>
    <xf numFmtId="0" fontId="42" fillId="9" borderId="1" xfId="39" applyFont="1" applyFill="1" applyBorder="1" applyAlignment="1">
      <alignment horizontal="center" vertical="center" wrapText="1"/>
    </xf>
    <xf numFmtId="0" fontId="26" fillId="5" borderId="1" xfId="34" applyFont="1" applyFill="1" applyBorder="1" applyAlignment="1">
      <alignment vertical="center"/>
    </xf>
    <xf numFmtId="0" fontId="27" fillId="5" borderId="1" xfId="0" applyFont="1" applyFill="1" applyBorder="1" applyAlignment="1">
      <alignment vertical="center"/>
    </xf>
    <xf numFmtId="0" fontId="28" fillId="5" borderId="1" xfId="0" applyFont="1" applyFill="1" applyBorder="1" applyAlignment="1">
      <alignment vertical="center"/>
    </xf>
    <xf numFmtId="0" fontId="37" fillId="0" borderId="68" xfId="0" applyFont="1" applyBorder="1"/>
    <xf numFmtId="0" fontId="33" fillId="10" borderId="56" xfId="38" applyFont="1" applyFill="1" applyBorder="1" applyAlignment="1">
      <alignment horizontal="center" vertical="center" wrapText="1"/>
    </xf>
    <xf numFmtId="0" fontId="33" fillId="10" borderId="57" xfId="38" applyFont="1" applyFill="1" applyBorder="1" applyAlignment="1">
      <alignment horizontal="center" vertical="center" wrapText="1"/>
    </xf>
    <xf numFmtId="165" fontId="3" fillId="2" borderId="19" xfId="20" applyNumberFormat="1" applyFont="1" applyFill="1" applyBorder="1" applyAlignment="1">
      <alignment horizontal="right" vertical="center"/>
    </xf>
    <xf numFmtId="0" fontId="33" fillId="10" borderId="70" xfId="38" applyFont="1" applyFill="1" applyBorder="1" applyAlignment="1">
      <alignment horizontal="center" vertical="center" wrapText="1"/>
    </xf>
    <xf numFmtId="0" fontId="3" fillId="10" borderId="12" xfId="14" applyFont="1" applyFill="1" applyBorder="1" applyAlignment="1">
      <alignment horizontal="center" vertical="center" wrapText="1"/>
    </xf>
    <xf numFmtId="0" fontId="20" fillId="9" borderId="1" xfId="0" applyFont="1" applyFill="1" applyBorder="1"/>
    <xf numFmtId="4" fontId="45" fillId="9" borderId="1" xfId="27" applyNumberFormat="1" applyFont="1" applyFill="1" applyBorder="1" applyAlignment="1">
      <alignment horizontal="right" vertical="center"/>
    </xf>
    <xf numFmtId="164" fontId="45" fillId="9" borderId="1" xfId="19" applyNumberFormat="1" applyFont="1" applyFill="1" applyBorder="1" applyAlignment="1">
      <alignment horizontal="right" vertical="center"/>
    </xf>
    <xf numFmtId="0" fontId="45" fillId="9" borderId="1" xfId="15" applyFont="1" applyFill="1" applyBorder="1" applyAlignment="1">
      <alignment horizontal="left" vertical="top" wrapText="1"/>
    </xf>
    <xf numFmtId="4" fontId="45" fillId="9" borderId="1" xfId="29" applyNumberFormat="1" applyFont="1" applyFill="1" applyBorder="1" applyAlignment="1">
      <alignment horizontal="right" vertical="center"/>
    </xf>
    <xf numFmtId="0" fontId="45" fillId="9" borderId="1" xfId="16" applyFont="1" applyFill="1" applyBorder="1" applyAlignment="1">
      <alignment horizontal="left" vertical="top" wrapText="1"/>
    </xf>
    <xf numFmtId="0" fontId="46" fillId="9" borderId="1" xfId="39" applyFont="1" applyFill="1" applyBorder="1" applyAlignment="1">
      <alignment horizontal="center" vertical="center" wrapText="1"/>
    </xf>
    <xf numFmtId="167" fontId="45" fillId="9" borderId="1" xfId="39" applyNumberFormat="1" applyFont="1" applyFill="1" applyBorder="1" applyAlignment="1">
      <alignment horizontal="right" vertical="top"/>
    </xf>
    <xf numFmtId="168" fontId="45" fillId="9" borderId="1" xfId="39" applyNumberFormat="1" applyFont="1" applyFill="1" applyBorder="1" applyAlignment="1">
      <alignment horizontal="right" vertical="top"/>
    </xf>
    <xf numFmtId="0" fontId="0" fillId="9" borderId="1" xfId="0" applyFont="1" applyFill="1" applyBorder="1"/>
    <xf numFmtId="9" fontId="10" fillId="0" borderId="0" xfId="32" applyFont="1"/>
    <xf numFmtId="0" fontId="4" fillId="5" borderId="1" xfId="41" applyFill="1" applyAlignment="1">
      <alignment vertical="center"/>
    </xf>
    <xf numFmtId="0" fontId="6" fillId="5" borderId="1" xfId="42" applyFill="1" applyBorder="1" applyAlignment="1">
      <alignment vertical="center"/>
    </xf>
    <xf numFmtId="0" fontId="4" fillId="5" borderId="1" xfId="41" applyFill="1" applyBorder="1" applyAlignment="1">
      <alignment vertical="center"/>
    </xf>
    <xf numFmtId="0" fontId="12" fillId="5" borderId="1" xfId="42" applyFont="1" applyFill="1" applyBorder="1" applyAlignment="1">
      <alignment vertical="center"/>
    </xf>
    <xf numFmtId="0" fontId="13" fillId="5" borderId="1" xfId="41" applyFont="1" applyFill="1" applyBorder="1" applyAlignment="1">
      <alignment vertical="center"/>
    </xf>
    <xf numFmtId="0" fontId="4" fillId="2" borderId="1" xfId="41"/>
    <xf numFmtId="0" fontId="47" fillId="2" borderId="1" xfId="41" applyFont="1"/>
    <xf numFmtId="0" fontId="14" fillId="2" borderId="1" xfId="43" applyFont="1" applyBorder="1" applyAlignment="1">
      <alignment horizontal="left"/>
    </xf>
    <xf numFmtId="0" fontId="48" fillId="2" borderId="72" xfId="41" applyFont="1" applyBorder="1"/>
    <xf numFmtId="0" fontId="49" fillId="2" borderId="73" xfId="41" applyFont="1" applyBorder="1"/>
    <xf numFmtId="0" fontId="49" fillId="2" borderId="74" xfId="41" applyFont="1" applyBorder="1"/>
    <xf numFmtId="0" fontId="49" fillId="2" borderId="1" xfId="41" applyFont="1"/>
    <xf numFmtId="0" fontId="48" fillId="2" borderId="75" xfId="41" applyFont="1" applyBorder="1"/>
    <xf numFmtId="0" fontId="49" fillId="2" borderId="1" xfId="41" applyFont="1" applyBorder="1"/>
    <xf numFmtId="0" fontId="4" fillId="2" borderId="76" xfId="41" applyBorder="1"/>
    <xf numFmtId="0" fontId="6" fillId="2" borderId="21" xfId="42"/>
    <xf numFmtId="0" fontId="50" fillId="2" borderId="1" xfId="41" applyFont="1"/>
    <xf numFmtId="0" fontId="51" fillId="2" borderId="1" xfId="44" applyFont="1" applyBorder="1"/>
    <xf numFmtId="0" fontId="6" fillId="2" borderId="1" xfId="44" applyBorder="1"/>
    <xf numFmtId="0" fontId="4" fillId="2" borderId="1" xfId="41" applyBorder="1"/>
    <xf numFmtId="0" fontId="51" fillId="2" borderId="1" xfId="44" applyFont="1"/>
    <xf numFmtId="0" fontId="6" fillId="2" borderId="1" xfId="44"/>
    <xf numFmtId="0" fontId="52" fillId="2" borderId="1" xfId="41" applyFont="1"/>
    <xf numFmtId="0" fontId="0" fillId="2" borderId="1" xfId="41" applyFont="1"/>
    <xf numFmtId="0" fontId="54" fillId="5" borderId="77" xfId="42" applyFont="1" applyFill="1" applyBorder="1" applyAlignment="1">
      <alignment vertical="center"/>
    </xf>
    <xf numFmtId="0" fontId="13" fillId="5" borderId="77" xfId="41" applyFont="1" applyFill="1" applyBorder="1" applyAlignment="1">
      <alignment vertical="center"/>
    </xf>
    <xf numFmtId="0" fontId="4" fillId="5" borderId="77" xfId="41" applyFill="1" applyBorder="1" applyAlignment="1">
      <alignment vertical="center"/>
    </xf>
    <xf numFmtId="0" fontId="20" fillId="2" borderId="1" xfId="41" applyFont="1" applyBorder="1"/>
    <xf numFmtId="0" fontId="55" fillId="9" borderId="68" xfId="40" applyFont="1" applyFill="1" applyBorder="1"/>
    <xf numFmtId="0" fontId="20" fillId="5" borderId="68" xfId="41" applyFont="1" applyFill="1" applyBorder="1" applyAlignment="1">
      <alignment vertical="center"/>
    </xf>
    <xf numFmtId="0" fontId="56" fillId="9" borderId="68" xfId="40" applyFont="1" applyFill="1" applyBorder="1"/>
    <xf numFmtId="0" fontId="40" fillId="9" borderId="68" xfId="40" applyFont="1" applyFill="1" applyBorder="1"/>
    <xf numFmtId="0" fontId="20" fillId="2" borderId="68" xfId="41" applyFont="1" applyBorder="1"/>
    <xf numFmtId="0" fontId="20" fillId="2" borderId="1" xfId="41" applyFont="1"/>
    <xf numFmtId="0" fontId="57" fillId="5" borderId="1" xfId="42" applyFont="1" applyFill="1" applyBorder="1" applyAlignment="1">
      <alignment vertical="center"/>
    </xf>
    <xf numFmtId="0" fontId="4" fillId="5" borderId="36" xfId="41" applyFill="1" applyBorder="1" applyAlignment="1">
      <alignment vertical="center"/>
    </xf>
    <xf numFmtId="0" fontId="58" fillId="9" borderId="36" xfId="40" applyFont="1" applyFill="1" applyBorder="1"/>
    <xf numFmtId="0" fontId="59" fillId="9" borderId="36" xfId="40" applyFont="1" applyFill="1" applyBorder="1"/>
    <xf numFmtId="0" fontId="23" fillId="9" borderId="1" xfId="40" applyFont="1" applyFill="1" applyBorder="1"/>
    <xf numFmtId="0" fontId="58" fillId="9" borderId="1" xfId="40" applyFont="1" applyFill="1" applyBorder="1"/>
    <xf numFmtId="0" fontId="59" fillId="9" borderId="1" xfId="40" applyFont="1" applyFill="1" applyBorder="1"/>
    <xf numFmtId="0" fontId="60" fillId="2" borderId="1" xfId="41" applyFont="1"/>
    <xf numFmtId="0" fontId="61" fillId="5" borderId="1" xfId="42" applyFont="1" applyFill="1" applyBorder="1" applyAlignment="1">
      <alignment vertical="center"/>
    </xf>
    <xf numFmtId="0" fontId="53" fillId="2" borderId="1" xfId="41" applyFont="1"/>
    <xf numFmtId="0" fontId="21" fillId="9" borderId="36" xfId="40" applyFont="1" applyFill="1" applyBorder="1"/>
    <xf numFmtId="0" fontId="25" fillId="5" borderId="1" xfId="41" applyFont="1" applyFill="1" applyAlignment="1">
      <alignment vertical="center"/>
    </xf>
    <xf numFmtId="0" fontId="62" fillId="2" borderId="1" xfId="41" applyFont="1"/>
    <xf numFmtId="0" fontId="63" fillId="2" borderId="1" xfId="41" applyFont="1"/>
    <xf numFmtId="0" fontId="64" fillId="2" borderId="1" xfId="41" applyFont="1" applyAlignment="1">
      <alignment horizontal="right"/>
    </xf>
    <xf numFmtId="0" fontId="65" fillId="2" borderId="1" xfId="41" applyFont="1"/>
    <xf numFmtId="0" fontId="68" fillId="2" borderId="1" xfId="41" applyFont="1"/>
    <xf numFmtId="0" fontId="18" fillId="5" borderId="1" xfId="42" applyFont="1" applyFill="1" applyBorder="1" applyAlignment="1">
      <alignment vertical="center"/>
    </xf>
    <xf numFmtId="0" fontId="4" fillId="12" borderId="1" xfId="41" applyFill="1"/>
    <xf numFmtId="0" fontId="37" fillId="13" borderId="1" xfId="41" applyFont="1" applyFill="1" applyBorder="1" applyAlignment="1">
      <alignment vertical="center" wrapText="1"/>
    </xf>
    <xf numFmtId="0" fontId="4" fillId="2" borderId="1" xfId="41" applyAlignment="1">
      <alignment wrapText="1"/>
    </xf>
    <xf numFmtId="0" fontId="37" fillId="13" borderId="1" xfId="41" applyFont="1" applyFill="1" applyBorder="1" applyAlignment="1">
      <alignment horizontal="center" vertical="center"/>
    </xf>
    <xf numFmtId="0" fontId="6" fillId="14" borderId="28" xfId="41" applyFont="1" applyFill="1" applyBorder="1" applyAlignment="1">
      <alignment horizontal="center" vertical="center" wrapText="1"/>
    </xf>
    <xf numFmtId="0" fontId="6" fillId="14" borderId="28" xfId="41" applyFont="1" applyFill="1" applyBorder="1" applyAlignment="1">
      <alignment vertical="center" wrapText="1"/>
    </xf>
    <xf numFmtId="166" fontId="70" fillId="5" borderId="80" xfId="47" applyNumberFormat="1" applyFont="1" applyFill="1" applyBorder="1" applyAlignment="1">
      <alignment vertical="center"/>
    </xf>
    <xf numFmtId="10" fontId="70" fillId="5" borderId="80" xfId="47" applyNumberFormat="1" applyFont="1" applyFill="1" applyBorder="1" applyAlignment="1">
      <alignment vertical="center"/>
    </xf>
    <xf numFmtId="0" fontId="6" fillId="14" borderId="81" xfId="41" applyFont="1" applyFill="1" applyBorder="1" applyAlignment="1">
      <alignment vertical="center" wrapText="1"/>
    </xf>
    <xf numFmtId="10" fontId="70" fillId="5" borderId="82" xfId="47" applyNumberFormat="1" applyFont="1" applyFill="1" applyBorder="1" applyAlignment="1">
      <alignment vertical="center"/>
    </xf>
    <xf numFmtId="0" fontId="69" fillId="13" borderId="83" xfId="41" applyFont="1" applyFill="1" applyBorder="1" applyAlignment="1">
      <alignment vertical="center"/>
    </xf>
    <xf numFmtId="0" fontId="71" fillId="13" borderId="85" xfId="41" applyFont="1" applyFill="1" applyBorder="1" applyAlignment="1">
      <alignment vertical="center" wrapText="1"/>
    </xf>
    <xf numFmtId="0" fontId="71" fillId="13" borderId="78" xfId="41" applyFont="1" applyFill="1" applyBorder="1" applyAlignment="1">
      <alignment vertical="center" wrapText="1"/>
    </xf>
    <xf numFmtId="0" fontId="72" fillId="14" borderId="85" xfId="41" applyFont="1" applyFill="1" applyBorder="1" applyAlignment="1">
      <alignment horizontal="center" vertical="center" wrapText="1"/>
    </xf>
    <xf numFmtId="0" fontId="72" fillId="14" borderId="82" xfId="41" applyFont="1" applyFill="1" applyBorder="1" applyAlignment="1">
      <alignment horizontal="center" vertical="center" wrapText="1" shrinkToFit="1"/>
    </xf>
    <xf numFmtId="0" fontId="69" fillId="14" borderId="82" xfId="41" applyFont="1" applyFill="1" applyBorder="1" applyAlignment="1">
      <alignment horizontal="left" vertical="center" indent="1"/>
    </xf>
    <xf numFmtId="0" fontId="4" fillId="15" borderId="1" xfId="41" applyFill="1"/>
    <xf numFmtId="0" fontId="4" fillId="2" borderId="1" xfId="41" applyAlignment="1"/>
    <xf numFmtId="0" fontId="69" fillId="13" borderId="82" xfId="41" applyFont="1" applyFill="1" applyBorder="1" applyAlignment="1">
      <alignment vertical="center"/>
    </xf>
    <xf numFmtId="0" fontId="72" fillId="14" borderId="82" xfId="41" applyFont="1" applyFill="1" applyBorder="1" applyAlignment="1">
      <alignment horizontal="center" vertical="center" wrapText="1"/>
    </xf>
    <xf numFmtId="10" fontId="73" fillId="5" borderId="82" xfId="47" applyNumberFormat="1" applyFont="1" applyFill="1" applyBorder="1" applyAlignment="1">
      <alignment vertical="center"/>
    </xf>
    <xf numFmtId="0" fontId="72" fillId="14" borderId="83" xfId="41" applyFont="1" applyFill="1" applyBorder="1" applyAlignment="1">
      <alignment horizontal="center" vertical="center" wrapText="1"/>
    </xf>
    <xf numFmtId="0" fontId="72" fillId="14" borderId="28" xfId="41" applyFont="1" applyFill="1" applyBorder="1" applyAlignment="1">
      <alignment horizontal="center" vertical="center" wrapText="1"/>
    </xf>
    <xf numFmtId="0" fontId="74" fillId="5" borderId="1" xfId="42" applyFont="1" applyFill="1" applyBorder="1" applyAlignment="1">
      <alignment vertical="center"/>
    </xf>
    <xf numFmtId="0" fontId="70" fillId="5" borderId="82" xfId="41" applyFont="1" applyFill="1" applyBorder="1" applyAlignment="1">
      <alignment vertical="center"/>
    </xf>
    <xf numFmtId="0" fontId="69" fillId="14" borderId="85" xfId="41" applyFont="1" applyFill="1" applyBorder="1" applyAlignment="1">
      <alignment vertical="center"/>
    </xf>
    <xf numFmtId="0" fontId="69" fillId="14" borderId="89" xfId="41" applyFont="1" applyFill="1" applyBorder="1" applyAlignment="1">
      <alignment vertical="center"/>
    </xf>
    <xf numFmtId="0" fontId="69" fillId="14" borderId="90" xfId="41" applyFont="1" applyFill="1" applyBorder="1" applyAlignment="1">
      <alignment vertical="center"/>
    </xf>
    <xf numFmtId="10" fontId="4" fillId="2" borderId="1" xfId="41" applyNumberFormat="1"/>
    <xf numFmtId="0" fontId="72" fillId="14" borderId="82" xfId="41" applyFont="1" applyFill="1" applyBorder="1" applyAlignment="1">
      <alignment horizontal="center" vertical="center"/>
    </xf>
    <xf numFmtId="0" fontId="72" fillId="14" borderId="85" xfId="41" applyFont="1" applyFill="1" applyBorder="1" applyAlignment="1">
      <alignment vertical="center"/>
    </xf>
    <xf numFmtId="2" fontId="70" fillId="5" borderId="82" xfId="41" applyNumberFormat="1" applyFont="1" applyFill="1" applyBorder="1" applyAlignment="1">
      <alignment vertical="center"/>
    </xf>
    <xf numFmtId="0" fontId="72" fillId="13" borderId="83" xfId="41" applyFont="1" applyFill="1" applyBorder="1" applyAlignment="1">
      <alignment horizontal="center" vertical="center"/>
    </xf>
    <xf numFmtId="0" fontId="72" fillId="14" borderId="91" xfId="41" applyFont="1" applyFill="1" applyBorder="1" applyAlignment="1">
      <alignment vertical="center"/>
    </xf>
    <xf numFmtId="0" fontId="72" fillId="13" borderId="84" xfId="41" applyFont="1" applyFill="1" applyBorder="1" applyAlignment="1">
      <alignment horizontal="center" vertical="center"/>
    </xf>
    <xf numFmtId="0" fontId="72" fillId="14" borderId="82" xfId="41" applyFont="1" applyFill="1" applyBorder="1" applyAlignment="1">
      <alignment horizontal="left" vertical="center" indent="1"/>
    </xf>
    <xf numFmtId="0" fontId="72" fillId="14" borderId="85" xfId="41" applyFont="1" applyFill="1" applyBorder="1" applyAlignment="1">
      <alignment vertical="center" wrapText="1"/>
    </xf>
    <xf numFmtId="0" fontId="72" fillId="14" borderId="82" xfId="41" applyFont="1" applyFill="1" applyBorder="1" applyAlignment="1">
      <alignment vertical="center" wrapText="1"/>
    </xf>
    <xf numFmtId="0" fontId="9" fillId="11" borderId="83" xfId="48" applyFont="1" applyBorder="1" applyAlignment="1">
      <alignment vertical="center"/>
    </xf>
    <xf numFmtId="0" fontId="9" fillId="11" borderId="93" xfId="48" applyFont="1" applyBorder="1" applyAlignment="1">
      <alignment vertical="center"/>
    </xf>
    <xf numFmtId="0" fontId="72" fillId="14" borderId="89" xfId="41" applyFont="1" applyFill="1" applyBorder="1" applyAlignment="1">
      <alignment vertical="center" wrapText="1"/>
    </xf>
    <xf numFmtId="0" fontId="9" fillId="11" borderId="80" xfId="48" applyFont="1" applyBorder="1" applyAlignment="1">
      <alignment vertical="center"/>
    </xf>
    <xf numFmtId="0" fontId="72" fillId="13" borderId="83" xfId="41" applyFont="1" applyFill="1" applyBorder="1" applyAlignment="1">
      <alignment vertical="center"/>
    </xf>
    <xf numFmtId="0" fontId="43" fillId="13" borderId="85" xfId="41" applyFont="1" applyFill="1" applyBorder="1" applyAlignment="1">
      <alignment vertical="center"/>
    </xf>
    <xf numFmtId="0" fontId="43" fillId="13" borderId="89" xfId="41" applyFont="1" applyFill="1" applyBorder="1" applyAlignment="1">
      <alignment vertical="center"/>
    </xf>
    <xf numFmtId="0" fontId="72" fillId="13" borderId="93" xfId="41" applyFont="1" applyFill="1" applyBorder="1" applyAlignment="1">
      <alignment vertical="center"/>
    </xf>
    <xf numFmtId="0" fontId="72" fillId="14" borderId="89" xfId="41" applyFont="1" applyFill="1" applyBorder="1" applyAlignment="1">
      <alignment vertical="center"/>
    </xf>
    <xf numFmtId="165" fontId="31" fillId="2" borderId="1" xfId="18" applyNumberFormat="1" applyFont="1" applyFill="1" applyBorder="1" applyAlignment="1">
      <alignment horizontal="right" vertical="center"/>
    </xf>
    <xf numFmtId="165" fontId="31" fillId="2" borderId="1" xfId="20" applyNumberFormat="1" applyFont="1" applyFill="1" applyBorder="1" applyAlignment="1">
      <alignment horizontal="right" vertical="center"/>
    </xf>
    <xf numFmtId="0" fontId="48" fillId="2" borderId="94" xfId="41" applyFont="1" applyBorder="1"/>
    <xf numFmtId="0" fontId="4" fillId="2" borderId="95" xfId="41" applyBorder="1"/>
    <xf numFmtId="0" fontId="4" fillId="2" borderId="96" xfId="41" applyBorder="1"/>
    <xf numFmtId="0" fontId="10" fillId="2" borderId="1" xfId="41" applyFont="1"/>
    <xf numFmtId="0" fontId="10" fillId="2" borderId="1" xfId="41" applyFont="1" applyBorder="1"/>
    <xf numFmtId="0" fontId="14" fillId="2" borderId="1" xfId="43" applyFont="1" applyBorder="1" applyAlignment="1"/>
    <xf numFmtId="0" fontId="75" fillId="2" borderId="1" xfId="49" applyFont="1" applyBorder="1"/>
    <xf numFmtId="0" fontId="75" fillId="2" borderId="1" xfId="50" applyFont="1" applyBorder="1"/>
    <xf numFmtId="164" fontId="31" fillId="2" borderId="1" xfId="49" applyNumberFormat="1" applyFont="1" applyBorder="1" applyAlignment="1">
      <alignment horizontal="right" vertical="center"/>
    </xf>
    <xf numFmtId="0" fontId="31" fillId="2" borderId="1" xfId="50" applyFont="1" applyBorder="1" applyAlignment="1">
      <alignment horizontal="left" vertical="top" wrapText="1"/>
    </xf>
    <xf numFmtId="165" fontId="31" fillId="2" borderId="1" xfId="50" applyNumberFormat="1" applyFont="1" applyBorder="1" applyAlignment="1">
      <alignment horizontal="right" vertical="center"/>
    </xf>
    <xf numFmtId="164" fontId="31" fillId="2" borderId="1" xfId="50" applyNumberFormat="1" applyFont="1" applyBorder="1" applyAlignment="1">
      <alignment horizontal="right" vertical="center"/>
    </xf>
    <xf numFmtId="9" fontId="31" fillId="2" borderId="1" xfId="47" applyFont="1" applyBorder="1" applyAlignment="1">
      <alignment horizontal="right" vertical="center"/>
    </xf>
    <xf numFmtId="0" fontId="76" fillId="2" borderId="1" xfId="41" applyFont="1" applyBorder="1"/>
    <xf numFmtId="0" fontId="76" fillId="2" borderId="1" xfId="41" applyFont="1"/>
    <xf numFmtId="10" fontId="76" fillId="2" borderId="1" xfId="41" applyNumberFormat="1" applyFont="1"/>
    <xf numFmtId="166" fontId="75" fillId="2" borderId="1" xfId="47" applyNumberFormat="1" applyFont="1" applyBorder="1" applyAlignment="1">
      <alignment horizontal="right" vertical="center"/>
    </xf>
    <xf numFmtId="10" fontId="76" fillId="2" borderId="1" xfId="41" applyNumberFormat="1" applyFont="1" applyBorder="1"/>
    <xf numFmtId="10" fontId="75" fillId="2" borderId="1" xfId="49" applyNumberFormat="1" applyFont="1" applyBorder="1"/>
    <xf numFmtId="165" fontId="31" fillId="2" borderId="1" xfId="49" applyNumberFormat="1" applyFont="1" applyBorder="1" applyAlignment="1">
      <alignment horizontal="right" vertical="center"/>
    </xf>
    <xf numFmtId="0" fontId="21" fillId="9" borderId="1" xfId="36" applyFont="1" applyFill="1" applyBorder="1"/>
    <xf numFmtId="0" fontId="33" fillId="2" borderId="98" xfId="38" applyFont="1" applyBorder="1" applyAlignment="1">
      <alignment horizontal="left" vertical="top" wrapText="1"/>
    </xf>
    <xf numFmtId="164" fontId="33" fillId="2" borderId="99" xfId="38" applyNumberFormat="1" applyFont="1" applyBorder="1" applyAlignment="1">
      <alignment horizontal="right" vertical="top"/>
    </xf>
    <xf numFmtId="169" fontId="33" fillId="2" borderId="100" xfId="38" applyNumberFormat="1" applyFont="1" applyBorder="1" applyAlignment="1">
      <alignment horizontal="right" vertical="top"/>
    </xf>
    <xf numFmtId="164" fontId="33" fillId="2" borderId="100" xfId="38" applyNumberFormat="1" applyFont="1" applyBorder="1" applyAlignment="1">
      <alignment horizontal="right" vertical="top"/>
    </xf>
    <xf numFmtId="169" fontId="33" fillId="2" borderId="101" xfId="38" applyNumberFormat="1" applyFont="1" applyBorder="1" applyAlignment="1">
      <alignment horizontal="right" vertical="top"/>
    </xf>
    <xf numFmtId="0" fontId="33" fillId="2" borderId="97" xfId="38" applyFont="1" applyBorder="1" applyAlignment="1">
      <alignment horizontal="left" vertical="top" wrapText="1"/>
    </xf>
    <xf numFmtId="164" fontId="33" fillId="2" borderId="102" xfId="38" applyNumberFormat="1" applyFont="1" applyBorder="1" applyAlignment="1">
      <alignment horizontal="right" vertical="top"/>
    </xf>
    <xf numFmtId="169" fontId="33" fillId="2" borderId="103" xfId="38" applyNumberFormat="1" applyFont="1" applyBorder="1" applyAlignment="1">
      <alignment horizontal="right" vertical="top"/>
    </xf>
    <xf numFmtId="164" fontId="33" fillId="2" borderId="103" xfId="38" applyNumberFormat="1" applyFont="1" applyBorder="1" applyAlignment="1">
      <alignment horizontal="right" vertical="top"/>
    </xf>
    <xf numFmtId="169" fontId="33" fillId="2" borderId="104" xfId="38" applyNumberFormat="1" applyFont="1" applyBorder="1" applyAlignment="1">
      <alignment horizontal="right" vertical="top"/>
    </xf>
    <xf numFmtId="0" fontId="33" fillId="2" borderId="105" xfId="38" applyFont="1" applyBorder="1" applyAlignment="1">
      <alignment horizontal="left" vertical="top" wrapText="1"/>
    </xf>
    <xf numFmtId="164" fontId="33" fillId="2" borderId="106" xfId="38" applyNumberFormat="1" applyFont="1" applyBorder="1" applyAlignment="1">
      <alignment horizontal="right" vertical="top"/>
    </xf>
    <xf numFmtId="164" fontId="33" fillId="2" borderId="107" xfId="38" applyNumberFormat="1" applyFont="1" applyBorder="1" applyAlignment="1">
      <alignment horizontal="right" vertical="top"/>
    </xf>
    <xf numFmtId="0" fontId="32" fillId="2" borderId="1" xfId="38"/>
    <xf numFmtId="169" fontId="33" fillId="2" borderId="107" xfId="38" applyNumberFormat="1" applyFont="1" applyBorder="1" applyAlignment="1">
      <alignment horizontal="right" vertical="top"/>
    </xf>
    <xf numFmtId="169" fontId="33" fillId="2" borderId="108" xfId="38" applyNumberFormat="1" applyFont="1" applyBorder="1" applyAlignment="1">
      <alignment horizontal="right" vertical="top"/>
    </xf>
    <xf numFmtId="0" fontId="33" fillId="10" borderId="115" xfId="38" applyFont="1" applyFill="1" applyBorder="1" applyAlignment="1">
      <alignment horizontal="center" wrapText="1"/>
    </xf>
    <xf numFmtId="0" fontId="33" fillId="10" borderId="116" xfId="38" applyFont="1" applyFill="1" applyBorder="1" applyAlignment="1">
      <alignment horizontal="center" wrapText="1"/>
    </xf>
    <xf numFmtId="0" fontId="33" fillId="10" borderId="117" xfId="38" applyFont="1" applyFill="1" applyBorder="1" applyAlignment="1">
      <alignment horizontal="center" wrapText="1"/>
    </xf>
    <xf numFmtId="0" fontId="11" fillId="4" borderId="0" xfId="36" applyFont="1" applyAlignment="1">
      <alignment horizontal="center" vertical="center"/>
    </xf>
    <xf numFmtId="0" fontId="14" fillId="0" borderId="1" xfId="33" applyFont="1" applyBorder="1" applyAlignment="1">
      <alignment horizontal="left"/>
    </xf>
    <xf numFmtId="0" fontId="15" fillId="6" borderId="0" xfId="0" applyFont="1" applyFill="1" applyAlignment="1">
      <alignment horizontal="center"/>
    </xf>
    <xf numFmtId="0" fontId="20" fillId="8" borderId="25" xfId="36" applyFont="1" applyFill="1" applyBorder="1" applyAlignment="1">
      <alignment horizontal="left" wrapText="1"/>
    </xf>
    <xf numFmtId="0" fontId="20" fillId="8" borderId="26" xfId="36" applyFont="1" applyFill="1" applyBorder="1" applyAlignment="1">
      <alignment horizontal="left" wrapText="1"/>
    </xf>
    <xf numFmtId="0" fontId="8" fillId="6" borderId="29" xfId="0" applyFont="1" applyFill="1" applyBorder="1" applyAlignment="1">
      <alignment horizontal="center"/>
    </xf>
    <xf numFmtId="0" fontId="8" fillId="6" borderId="30" xfId="0" applyFont="1" applyFill="1" applyBorder="1" applyAlignment="1">
      <alignment horizontal="center"/>
    </xf>
    <xf numFmtId="0" fontId="11" fillId="4" borderId="1" xfId="40" applyFont="1" applyAlignment="1">
      <alignment horizontal="center" vertical="center"/>
    </xf>
    <xf numFmtId="0" fontId="14" fillId="2" borderId="1" xfId="43" applyFont="1" applyBorder="1" applyAlignment="1">
      <alignment horizontal="left"/>
    </xf>
    <xf numFmtId="0" fontId="31" fillId="2" borderId="1" xfId="50" applyFont="1" applyBorder="1" applyAlignment="1">
      <alignment horizontal="left" vertical="top" wrapText="1"/>
    </xf>
    <xf numFmtId="0" fontId="42" fillId="2" borderId="1" xfId="49" applyFont="1" applyBorder="1" applyAlignment="1">
      <alignment horizontal="center" vertical="center" wrapText="1"/>
    </xf>
    <xf numFmtId="0" fontId="31" fillId="2" borderId="1" xfId="49" applyFont="1" applyBorder="1" applyAlignment="1">
      <alignment horizontal="center" wrapText="1"/>
    </xf>
    <xf numFmtId="0" fontId="42" fillId="2" borderId="1" xfId="50" applyFont="1" applyBorder="1" applyAlignment="1">
      <alignment horizontal="center" vertical="center" wrapText="1"/>
    </xf>
    <xf numFmtId="0" fontId="2" fillId="2" borderId="44" xfId="2" applyFont="1" applyFill="1" applyBorder="1" applyAlignment="1">
      <alignment horizontal="center" vertical="center" wrapText="1"/>
    </xf>
    <xf numFmtId="0" fontId="3" fillId="10" borderId="41" xfId="6" applyFont="1" applyFill="1" applyBorder="1" applyAlignment="1">
      <alignment horizontal="center" vertical="center" wrapText="1"/>
    </xf>
    <xf numFmtId="0" fontId="3" fillId="10" borderId="42" xfId="6" applyFont="1" applyFill="1" applyBorder="1" applyAlignment="1">
      <alignment horizontal="center" vertical="center" wrapText="1"/>
    </xf>
    <xf numFmtId="0" fontId="3" fillId="10" borderId="43" xfId="6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3" fillId="10" borderId="2" xfId="3" applyFont="1" applyFill="1" applyBorder="1" applyAlignment="1">
      <alignment horizontal="left" vertical="center" wrapText="1"/>
    </xf>
    <xf numFmtId="0" fontId="3" fillId="10" borderId="3" xfId="4" applyFont="1" applyFill="1" applyBorder="1" applyAlignment="1">
      <alignment horizontal="left" vertical="center" wrapText="1"/>
    </xf>
    <xf numFmtId="0" fontId="3" fillId="10" borderId="4" xfId="5" applyFont="1" applyFill="1" applyBorder="1" applyAlignment="1">
      <alignment horizontal="left" vertical="center" wrapText="1"/>
    </xf>
    <xf numFmtId="0" fontId="3" fillId="10" borderId="5" xfId="6" applyFont="1" applyFill="1" applyBorder="1" applyAlignment="1">
      <alignment horizontal="center" vertical="center" wrapText="1"/>
    </xf>
    <xf numFmtId="0" fontId="3" fillId="10" borderId="6" xfId="7" applyFont="1" applyFill="1" applyBorder="1" applyAlignment="1">
      <alignment horizontal="center" vertical="center" wrapText="1"/>
    </xf>
    <xf numFmtId="0" fontId="3" fillId="10" borderId="7" xfId="8" applyFont="1" applyFill="1" applyBorder="1" applyAlignment="1">
      <alignment horizontal="center" vertical="center" wrapText="1"/>
    </xf>
    <xf numFmtId="0" fontId="3" fillId="10" borderId="8" xfId="9" applyFont="1" applyFill="1" applyBorder="1" applyAlignment="1">
      <alignment horizontal="center" vertical="center" wrapText="1"/>
    </xf>
    <xf numFmtId="0" fontId="3" fillId="10" borderId="9" xfId="10" applyFont="1" applyFill="1" applyBorder="1" applyAlignment="1">
      <alignment horizontal="center" vertical="center" wrapText="1"/>
    </xf>
    <xf numFmtId="0" fontId="3" fillId="10" borderId="10" xfId="11" applyFont="1" applyFill="1" applyBorder="1" applyAlignment="1">
      <alignment horizontal="center" vertical="center" wrapText="1"/>
    </xf>
    <xf numFmtId="0" fontId="34" fillId="2" borderId="1" xfId="38" applyFont="1" applyBorder="1" applyAlignment="1">
      <alignment horizontal="center" vertical="center" wrapText="1"/>
    </xf>
    <xf numFmtId="0" fontId="33" fillId="10" borderId="58" xfId="38" applyFont="1" applyFill="1" applyBorder="1" applyAlignment="1">
      <alignment horizontal="left" wrapText="1"/>
    </xf>
    <xf numFmtId="0" fontId="33" fillId="10" borderId="59" xfId="38" applyFont="1" applyFill="1" applyBorder="1" applyAlignment="1">
      <alignment horizontal="left" wrapText="1"/>
    </xf>
    <xf numFmtId="0" fontId="33" fillId="10" borderId="60" xfId="38" applyFont="1" applyFill="1" applyBorder="1" applyAlignment="1">
      <alignment horizontal="left" wrapText="1"/>
    </xf>
    <xf numFmtId="0" fontId="33" fillId="10" borderId="49" xfId="38" applyFont="1" applyFill="1" applyBorder="1" applyAlignment="1">
      <alignment horizontal="center" vertical="center" wrapText="1"/>
    </xf>
    <xf numFmtId="0" fontId="33" fillId="10" borderId="50" xfId="38" applyFont="1" applyFill="1" applyBorder="1" applyAlignment="1">
      <alignment horizontal="center" vertical="center" wrapText="1"/>
    </xf>
    <xf numFmtId="0" fontId="33" fillId="10" borderId="51" xfId="38" applyFont="1" applyFill="1" applyBorder="1" applyAlignment="1">
      <alignment horizontal="center" vertical="center" wrapText="1"/>
    </xf>
    <xf numFmtId="0" fontId="33" fillId="10" borderId="52" xfId="38" applyFont="1" applyFill="1" applyBorder="1" applyAlignment="1">
      <alignment horizontal="center" vertical="center" wrapText="1"/>
    </xf>
    <xf numFmtId="0" fontId="33" fillId="10" borderId="53" xfId="38" applyFont="1" applyFill="1" applyBorder="1" applyAlignment="1">
      <alignment horizontal="center" vertical="center" wrapText="1"/>
    </xf>
    <xf numFmtId="0" fontId="33" fillId="10" borderId="54" xfId="38" applyFont="1" applyFill="1" applyBorder="1" applyAlignment="1">
      <alignment horizontal="center" vertical="center" wrapText="1"/>
    </xf>
    <xf numFmtId="0" fontId="32" fillId="2" borderId="1" xfId="38" applyFont="1" applyBorder="1" applyAlignment="1">
      <alignment horizontal="center" vertical="center"/>
    </xf>
    <xf numFmtId="0" fontId="3" fillId="10" borderId="9" xfId="26" applyFont="1" applyFill="1" applyBorder="1" applyAlignment="1">
      <alignment horizontal="center" vertical="center"/>
    </xf>
    <xf numFmtId="0" fontId="3" fillId="10" borderId="71" xfId="10" applyFont="1" applyFill="1" applyBorder="1" applyAlignment="1">
      <alignment horizontal="center" vertical="center" wrapText="1"/>
    </xf>
    <xf numFmtId="0" fontId="3" fillId="10" borderId="71" xfId="11" applyFont="1" applyFill="1" applyBorder="1" applyAlignment="1">
      <alignment horizontal="center" vertical="center" wrapText="1"/>
    </xf>
    <xf numFmtId="0" fontId="33" fillId="10" borderId="69" xfId="38" applyFont="1" applyFill="1" applyBorder="1" applyAlignment="1">
      <alignment horizontal="center" vertical="center" wrapText="1"/>
    </xf>
    <xf numFmtId="0" fontId="3" fillId="10" borderId="45" xfId="9" applyFont="1" applyFill="1" applyBorder="1" applyAlignment="1">
      <alignment horizontal="center" vertical="center" wrapText="1"/>
    </xf>
    <xf numFmtId="0" fontId="3" fillId="10" borderId="47" xfId="9" applyFont="1" applyFill="1" applyBorder="1" applyAlignment="1">
      <alignment horizontal="center" vertical="center" wrapText="1"/>
    </xf>
    <xf numFmtId="0" fontId="3" fillId="10" borderId="46" xfId="9" applyFont="1" applyFill="1" applyBorder="1" applyAlignment="1">
      <alignment horizontal="center" vertical="center" wrapText="1"/>
    </xf>
    <xf numFmtId="0" fontId="3" fillId="10" borderId="48" xfId="9" applyFont="1" applyFill="1" applyBorder="1" applyAlignment="1">
      <alignment horizontal="center" vertical="center" wrapText="1"/>
    </xf>
    <xf numFmtId="0" fontId="33" fillId="10" borderId="49" xfId="38" applyFont="1" applyFill="1" applyBorder="1" applyAlignment="1">
      <alignment horizontal="center" wrapText="1"/>
    </xf>
    <xf numFmtId="0" fontId="33" fillId="10" borderId="50" xfId="38" applyFont="1" applyFill="1" applyBorder="1" applyAlignment="1">
      <alignment horizontal="center" wrapText="1"/>
    </xf>
    <xf numFmtId="0" fontId="33" fillId="10" borderId="51" xfId="38" applyFont="1" applyFill="1" applyBorder="1" applyAlignment="1">
      <alignment horizontal="center" wrapText="1"/>
    </xf>
    <xf numFmtId="0" fontId="33" fillId="10" borderId="52" xfId="38" applyFont="1" applyFill="1" applyBorder="1" applyAlignment="1">
      <alignment horizontal="center" wrapText="1"/>
    </xf>
    <xf numFmtId="0" fontId="33" fillId="10" borderId="53" xfId="38" applyFont="1" applyFill="1" applyBorder="1" applyAlignment="1">
      <alignment horizontal="center" wrapText="1"/>
    </xf>
    <xf numFmtId="0" fontId="33" fillId="10" borderId="54" xfId="38" applyFont="1" applyFill="1" applyBorder="1" applyAlignment="1">
      <alignment horizontal="center" wrapText="1"/>
    </xf>
    <xf numFmtId="0" fontId="3" fillId="10" borderId="3" xfId="3" applyFont="1" applyFill="1" applyBorder="1" applyAlignment="1">
      <alignment horizontal="left" vertical="center" wrapText="1"/>
    </xf>
    <xf numFmtId="0" fontId="3" fillId="10" borderId="4" xfId="3" applyFont="1" applyFill="1" applyBorder="1" applyAlignment="1">
      <alignment horizontal="left" vertical="center" wrapText="1"/>
    </xf>
    <xf numFmtId="0" fontId="3" fillId="10" borderId="39" xfId="9" applyFont="1" applyFill="1" applyBorder="1" applyAlignment="1">
      <alignment horizontal="center" vertical="center" wrapText="1"/>
    </xf>
    <xf numFmtId="0" fontId="3" fillId="10" borderId="40" xfId="9" applyFont="1" applyFill="1" applyBorder="1" applyAlignment="1">
      <alignment horizontal="center" vertical="center" wrapText="1"/>
    </xf>
    <xf numFmtId="0" fontId="3" fillId="10" borderId="37" xfId="10" applyFont="1" applyFill="1" applyBorder="1" applyAlignment="1">
      <alignment horizontal="center" vertical="center" wrapText="1"/>
    </xf>
    <xf numFmtId="0" fontId="3" fillId="10" borderId="38" xfId="10" applyFont="1" applyFill="1" applyBorder="1" applyAlignment="1">
      <alignment horizontal="center" vertical="center" wrapText="1"/>
    </xf>
    <xf numFmtId="0" fontId="3" fillId="10" borderId="4" xfId="4" applyFont="1" applyFill="1" applyBorder="1" applyAlignment="1">
      <alignment horizontal="left" vertical="center" wrapText="1"/>
    </xf>
    <xf numFmtId="0" fontId="33" fillId="10" borderId="109" xfId="38" applyFont="1" applyFill="1" applyBorder="1" applyAlignment="1">
      <alignment horizontal="center" wrapText="1"/>
    </xf>
    <xf numFmtId="0" fontId="32" fillId="10" borderId="110" xfId="38" applyFont="1" applyFill="1" applyBorder="1" applyAlignment="1">
      <alignment horizontal="center" vertical="center"/>
    </xf>
    <xf numFmtId="0" fontId="32" fillId="10" borderId="111" xfId="38" applyFont="1" applyFill="1" applyBorder="1" applyAlignment="1">
      <alignment horizontal="center" vertical="center"/>
    </xf>
    <xf numFmtId="0" fontId="33" fillId="10" borderId="112" xfId="38" applyFont="1" applyFill="1" applyBorder="1" applyAlignment="1">
      <alignment horizontal="center" wrapText="1"/>
    </xf>
    <xf numFmtId="0" fontId="33" fillId="10" borderId="113" xfId="38" applyFont="1" applyFill="1" applyBorder="1" applyAlignment="1">
      <alignment horizontal="center" wrapText="1"/>
    </xf>
    <xf numFmtId="0" fontId="32" fillId="10" borderId="114" xfId="38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1" fillId="9" borderId="1" xfId="39" applyFont="1" applyFill="1" applyBorder="1" applyAlignment="1">
      <alignment horizontal="center" wrapText="1"/>
    </xf>
    <xf numFmtId="0" fontId="31" fillId="9" borderId="1" xfId="7" applyFont="1" applyFill="1" applyBorder="1" applyAlignment="1">
      <alignment horizontal="center" vertical="center" wrapText="1"/>
    </xf>
    <xf numFmtId="0" fontId="31" fillId="9" borderId="1" xfId="6" applyFont="1" applyFill="1" applyBorder="1" applyAlignment="1">
      <alignment horizontal="center" vertical="center" wrapText="1"/>
    </xf>
    <xf numFmtId="0" fontId="42" fillId="9" borderId="1" xfId="39" applyFont="1" applyFill="1" applyBorder="1" applyAlignment="1">
      <alignment horizontal="center" vertical="center" wrapText="1"/>
    </xf>
    <xf numFmtId="0" fontId="11" fillId="4" borderId="1" xfId="36" applyFont="1" applyBorder="1" applyAlignment="1">
      <alignment horizontal="center" vertical="center"/>
    </xf>
    <xf numFmtId="0" fontId="35" fillId="9" borderId="1" xfId="2" applyFont="1" applyFill="1" applyBorder="1" applyAlignment="1">
      <alignment horizontal="center" vertical="center" wrapText="1"/>
    </xf>
    <xf numFmtId="0" fontId="67" fillId="2" borderId="1" xfId="46" applyFont="1" applyAlignment="1" applyProtection="1">
      <alignment horizontal="left"/>
    </xf>
    <xf numFmtId="0" fontId="71" fillId="13" borderId="86" xfId="41" applyFont="1" applyFill="1" applyBorder="1" applyAlignment="1">
      <alignment horizontal="center" vertical="center" wrapText="1"/>
    </xf>
    <xf numFmtId="0" fontId="69" fillId="14" borderId="78" xfId="41" applyFont="1" applyFill="1" applyBorder="1" applyAlignment="1">
      <alignment horizontal="center" vertical="center" wrapText="1"/>
    </xf>
    <xf numFmtId="0" fontId="69" fillId="14" borderId="79" xfId="41" applyFont="1" applyFill="1" applyBorder="1" applyAlignment="1">
      <alignment horizontal="center" vertical="center" wrapText="1"/>
    </xf>
    <xf numFmtId="0" fontId="69" fillId="14" borderId="27" xfId="41" applyFont="1" applyFill="1" applyBorder="1" applyAlignment="1">
      <alignment horizontal="center" vertical="center" wrapText="1"/>
    </xf>
    <xf numFmtId="0" fontId="4" fillId="2" borderId="86" xfId="41" applyBorder="1" applyAlignment="1">
      <alignment horizontal="center"/>
    </xf>
    <xf numFmtId="0" fontId="4" fillId="13" borderId="83" xfId="41" applyFill="1" applyBorder="1" applyAlignment="1">
      <alignment horizontal="center" vertical="center"/>
    </xf>
    <xf numFmtId="0" fontId="4" fillId="13" borderId="80" xfId="41" applyFill="1" applyBorder="1" applyAlignment="1">
      <alignment horizontal="center" vertical="center"/>
    </xf>
    <xf numFmtId="0" fontId="72" fillId="14" borderId="82" xfId="41" applyFont="1" applyFill="1" applyBorder="1" applyAlignment="1">
      <alignment horizontal="center" vertical="center" wrapText="1"/>
    </xf>
    <xf numFmtId="0" fontId="71" fillId="13" borderId="86" xfId="41" applyFont="1" applyFill="1" applyBorder="1" applyAlignment="1">
      <alignment horizontal="center" vertical="center"/>
    </xf>
    <xf numFmtId="0" fontId="71" fillId="13" borderId="87" xfId="41" applyFont="1" applyFill="1" applyBorder="1" applyAlignment="1">
      <alignment horizontal="center" vertical="center"/>
    </xf>
    <xf numFmtId="0" fontId="71" fillId="13" borderId="88" xfId="41" applyFont="1" applyFill="1" applyBorder="1" applyAlignment="1">
      <alignment horizontal="center" vertical="center"/>
    </xf>
    <xf numFmtId="0" fontId="72" fillId="14" borderId="83" xfId="41" applyFont="1" applyFill="1" applyBorder="1" applyAlignment="1">
      <alignment horizontal="center" vertical="center" wrapText="1"/>
    </xf>
    <xf numFmtId="0" fontId="72" fillId="14" borderId="80" xfId="41" applyFont="1" applyFill="1" applyBorder="1" applyAlignment="1">
      <alignment horizontal="center" vertical="center" wrapText="1"/>
    </xf>
    <xf numFmtId="0" fontId="72" fillId="14" borderId="88" xfId="41" applyFont="1" applyFill="1" applyBorder="1" applyAlignment="1">
      <alignment horizontal="center" vertical="center"/>
    </xf>
    <xf numFmtId="0" fontId="72" fillId="14" borderId="86" xfId="41" applyFont="1" applyFill="1" applyBorder="1" applyAlignment="1">
      <alignment horizontal="center" vertical="center"/>
    </xf>
    <xf numFmtId="0" fontId="9" fillId="11" borderId="92" xfId="48" applyFont="1" applyBorder="1" applyAlignment="1">
      <alignment horizontal="center" vertical="center"/>
    </xf>
    <xf numFmtId="0" fontId="9" fillId="11" borderId="1" xfId="48" applyFont="1" applyBorder="1" applyAlignment="1">
      <alignment horizontal="center" vertical="center"/>
    </xf>
    <xf numFmtId="0" fontId="43" fillId="13" borderId="88" xfId="41" applyFont="1" applyFill="1" applyBorder="1" applyAlignment="1">
      <alignment horizontal="center" vertical="center" wrapText="1"/>
    </xf>
    <xf numFmtId="0" fontId="43" fillId="13" borderId="86" xfId="41" applyFont="1" applyFill="1" applyBorder="1" applyAlignment="1">
      <alignment horizontal="center" vertical="center" wrapText="1"/>
    </xf>
    <xf numFmtId="0" fontId="72" fillId="14" borderId="85" xfId="41" applyFont="1" applyFill="1" applyBorder="1" applyAlignment="1">
      <alignment horizontal="center" vertical="center" wrapText="1"/>
    </xf>
    <xf numFmtId="0" fontId="72" fillId="14" borderId="89" xfId="41" applyFont="1" applyFill="1" applyBorder="1" applyAlignment="1">
      <alignment horizontal="center" vertical="center" wrapText="1"/>
    </xf>
    <xf numFmtId="0" fontId="72" fillId="14" borderId="90" xfId="41" applyFont="1" applyFill="1" applyBorder="1" applyAlignment="1">
      <alignment horizontal="center" vertical="center" wrapText="1"/>
    </xf>
    <xf numFmtId="0" fontId="77" fillId="0" borderId="0" xfId="0" applyFont="1" applyAlignment="1">
      <alignment vertical="center"/>
    </xf>
    <xf numFmtId="0" fontId="77" fillId="0" borderId="0" xfId="0" applyFont="1" applyAlignment="1">
      <alignment vertical="top"/>
    </xf>
    <xf numFmtId="0" fontId="32" fillId="10" borderId="118" xfId="38" applyFill="1" applyBorder="1" applyAlignment="1">
      <alignment horizontal="center" vertical="center" wrapText="1"/>
    </xf>
    <xf numFmtId="0" fontId="32" fillId="10" borderId="60" xfId="38" applyFont="1" applyFill="1" applyBorder="1" applyAlignment="1">
      <alignment horizontal="center" vertical="center"/>
    </xf>
    <xf numFmtId="0" fontId="32" fillId="10" borderId="119" xfId="38" applyFont="1" applyFill="1" applyBorder="1" applyAlignment="1">
      <alignment horizontal="center" vertical="center"/>
    </xf>
    <xf numFmtId="0" fontId="32" fillId="10" borderId="120" xfId="38" applyFont="1" applyFill="1" applyBorder="1" applyAlignment="1">
      <alignment horizontal="center" vertical="center"/>
    </xf>
    <xf numFmtId="0" fontId="33" fillId="10" borderId="121" xfId="38" applyFont="1" applyFill="1" applyBorder="1" applyAlignment="1">
      <alignment horizontal="center" wrapText="1"/>
    </xf>
    <xf numFmtId="0" fontId="32" fillId="10" borderId="122" xfId="38" applyFont="1" applyFill="1" applyBorder="1" applyAlignment="1">
      <alignment horizontal="center" vertical="center"/>
    </xf>
    <xf numFmtId="0" fontId="33" fillId="10" borderId="123" xfId="38" applyFont="1" applyFill="1" applyBorder="1" applyAlignment="1">
      <alignment horizontal="center" wrapText="1"/>
    </xf>
    <xf numFmtId="0" fontId="33" fillId="10" borderId="124" xfId="38" applyFont="1" applyFill="1" applyBorder="1" applyAlignment="1">
      <alignment horizontal="center" wrapText="1"/>
    </xf>
    <xf numFmtId="0" fontId="33" fillId="10" borderId="125" xfId="38" applyFont="1" applyFill="1" applyBorder="1" applyAlignment="1">
      <alignment horizontal="center" wrapText="1"/>
    </xf>
    <xf numFmtId="169" fontId="33" fillId="2" borderId="63" xfId="38" applyNumberFormat="1" applyFont="1" applyBorder="1" applyAlignment="1">
      <alignment horizontal="right" vertical="top"/>
    </xf>
    <xf numFmtId="169" fontId="33" fillId="2" borderId="64" xfId="38" applyNumberFormat="1" applyFont="1" applyBorder="1" applyAlignment="1">
      <alignment horizontal="right" vertical="top"/>
    </xf>
    <xf numFmtId="169" fontId="33" fillId="2" borderId="66" xfId="38" applyNumberFormat="1" applyFont="1" applyBorder="1" applyAlignment="1">
      <alignment horizontal="right" vertical="top"/>
    </xf>
    <xf numFmtId="169" fontId="33" fillId="2" borderId="67" xfId="38" applyNumberFormat="1" applyFont="1" applyBorder="1" applyAlignment="1">
      <alignment horizontal="right" vertical="top"/>
    </xf>
    <xf numFmtId="0" fontId="34" fillId="2" borderId="126" xfId="38" applyFont="1" applyBorder="1" applyAlignment="1">
      <alignment horizontal="center" vertical="center" wrapText="1"/>
    </xf>
    <xf numFmtId="0" fontId="33" fillId="10" borderId="127" xfId="38" applyFont="1" applyFill="1" applyBorder="1" applyAlignment="1">
      <alignment horizontal="center" wrapText="1"/>
    </xf>
    <xf numFmtId="0" fontId="33" fillId="10" borderId="111" xfId="38" applyFont="1" applyFill="1" applyBorder="1" applyAlignment="1">
      <alignment horizontal="center" wrapText="1"/>
    </xf>
    <xf numFmtId="0" fontId="33" fillId="10" borderId="128" xfId="38" applyFont="1" applyFill="1" applyBorder="1" applyAlignment="1">
      <alignment horizontal="center" wrapText="1"/>
    </xf>
    <xf numFmtId="0" fontId="33" fillId="10" borderId="129" xfId="38" applyFont="1" applyFill="1" applyBorder="1" applyAlignment="1">
      <alignment horizontal="center" wrapText="1"/>
    </xf>
    <xf numFmtId="0" fontId="3" fillId="10" borderId="3" xfId="5" applyFont="1" applyFill="1" applyBorder="1" applyAlignment="1">
      <alignment horizontal="left" vertical="center" wrapText="1"/>
    </xf>
    <xf numFmtId="0" fontId="33" fillId="10" borderId="130" xfId="38" applyFont="1" applyFill="1" applyBorder="1" applyAlignment="1">
      <alignment horizontal="center" wrapText="1"/>
    </xf>
    <xf numFmtId="0" fontId="33" fillId="10" borderId="131" xfId="38" applyFont="1" applyFill="1" applyBorder="1" applyAlignment="1">
      <alignment horizontal="center" wrapText="1"/>
    </xf>
    <xf numFmtId="0" fontId="33" fillId="10" borderId="132" xfId="38" applyFont="1" applyFill="1" applyBorder="1" applyAlignment="1">
      <alignment horizontal="center" wrapText="1"/>
    </xf>
    <xf numFmtId="166" fontId="33" fillId="2" borderId="63" xfId="32" applyNumberFormat="1" applyFont="1" applyFill="1" applyBorder="1" applyAlignment="1">
      <alignment horizontal="right" vertical="top"/>
    </xf>
    <xf numFmtId="166" fontId="33" fillId="2" borderId="66" xfId="32" applyNumberFormat="1" applyFont="1" applyFill="1" applyBorder="1" applyAlignment="1">
      <alignment horizontal="right" vertical="top"/>
    </xf>
  </cellXfs>
  <cellStyles count="51">
    <cellStyle name="40% - Èmfasi1 2" xfId="48"/>
    <cellStyle name="Èmfasi1" xfId="36" builtinId="29"/>
    <cellStyle name="Èmfasi1 2" xfId="40"/>
    <cellStyle name="Enllaç" xfId="46" builtinId="8"/>
    <cellStyle name="Euro" xfId="45"/>
    <cellStyle name="Normal" xfId="0" builtinId="0"/>
    <cellStyle name="Normal 2" xfId="41"/>
    <cellStyle name="Normal_210" xfId="49"/>
    <cellStyle name="Normal_210_1" xfId="50"/>
    <cellStyle name="Normal_Gràfics" xfId="39"/>
    <cellStyle name="Normal_Taules" xfId="38"/>
    <cellStyle name="Percentatge" xfId="32" builtinId="5"/>
    <cellStyle name="Percentatge 2" xfId="47"/>
    <cellStyle name="Resultat" xfId="35" builtinId="21"/>
    <cellStyle name="style1406186754995" xfId="37"/>
    <cellStyle name="style1406631908161" xfId="1"/>
    <cellStyle name="style1406631908183" xfId="2"/>
    <cellStyle name="style1406631908197" xfId="3"/>
    <cellStyle name="style1406631908216" xfId="4"/>
    <cellStyle name="style1406631908235" xfId="5"/>
    <cellStyle name="style1406631908254" xfId="6"/>
    <cellStyle name="style1406631908273" xfId="7"/>
    <cellStyle name="style1406631908292" xfId="8"/>
    <cellStyle name="style1406631908310" xfId="9"/>
    <cellStyle name="style1406631908328" xfId="10"/>
    <cellStyle name="style1406631908347" xfId="11"/>
    <cellStyle name="style1406631908365" xfId="12"/>
    <cellStyle name="style1406631908383" xfId="13"/>
    <cellStyle name="style1406631908402" xfId="14"/>
    <cellStyle name="style1406631908420" xfId="15"/>
    <cellStyle name="style1406631908434" xfId="16"/>
    <cellStyle name="style1406631908449" xfId="17"/>
    <cellStyle name="style1406631908467" xfId="18"/>
    <cellStyle name="style1406631908485" xfId="19"/>
    <cellStyle name="style1406631908499" xfId="20"/>
    <cellStyle name="style1406631908517" xfId="21"/>
    <cellStyle name="style1406631908535" xfId="22"/>
    <cellStyle name="style1406631908624" xfId="23"/>
    <cellStyle name="style1406631908638" xfId="24"/>
    <cellStyle name="style1406631908675" xfId="25"/>
    <cellStyle name="style1406631908690" xfId="26"/>
    <cellStyle name="style1406631908768" xfId="27"/>
    <cellStyle name="style1406631908783" xfId="28"/>
    <cellStyle name="style1406631908797" xfId="29"/>
    <cellStyle name="style1406631908812" xfId="30"/>
    <cellStyle name="style1406631908865" xfId="31"/>
    <cellStyle name="Títol 2" xfId="33" builtinId="17"/>
    <cellStyle name="Títol 2 2" xfId="43"/>
    <cellStyle name="Títol 3" xfId="34" builtinId="18"/>
    <cellStyle name="Títol 3 2" xfId="42"/>
    <cellStyle name="Títol 4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u="sng"/>
            </a:pPr>
            <a:r>
              <a:rPr lang="es-ES" u="sng"/>
              <a:t>Estatus d'inserció</a:t>
            </a:r>
          </a:p>
        </c:rich>
      </c:tx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1089086783535224E-3"/>
          <c:y val="0.20353145607491591"/>
          <c:w val="0.52925285464718863"/>
          <c:h val="0.6695676198369940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'Resum '!$X$14:$X$15</c:f>
              <c:strCache>
                <c:ptCount val="1"/>
                <c:pt idx="0">
                  <c:v>Treballo</c:v>
                </c:pt>
              </c:strCache>
            </c:strRef>
          </c:tx>
          <c:spPr>
            <a:solidFill>
              <a:srgbClr val="4F81B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%" sourceLinked="0"/>
            <c:txPr>
              <a:bodyPr/>
              <a:lstStyle/>
              <a:p>
                <a:pPr>
                  <a:defRPr sz="10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'Resum '!$W$16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'Resum '!$X$16</c:f>
              <c:numCache>
                <c:formatCode>###0.0%</c:formatCode>
                <c:ptCount val="1"/>
                <c:pt idx="0">
                  <c:v>0.80952380952380953</c:v>
                </c:pt>
              </c:numCache>
            </c:numRef>
          </c:val>
        </c:ser>
        <c:ser>
          <c:idx val="0"/>
          <c:order val="1"/>
          <c:tx>
            <c:strRef>
              <c:f>'Resum '!$Y$14:$Y$15</c:f>
              <c:strCache>
                <c:ptCount val="1"/>
                <c:pt idx="0">
                  <c:v>No treballo però he treballat després dels estudis</c:v>
                </c:pt>
              </c:strCache>
            </c:strRef>
          </c:tx>
          <c:spPr>
            <a:solidFill>
              <a:srgbClr val="C0504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 algn="ctr">
                      <a:defRPr lang="en-US" sz="10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rPr>
                      <a:t>17%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 algn="ctr">
                  <a:defRPr lang="ca-E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'Resum '!$W$16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'Resum '!$Y$16</c:f>
              <c:numCache>
                <c:formatCode>###0.0%</c:formatCode>
                <c:ptCount val="1"/>
                <c:pt idx="0">
                  <c:v>0.16666666666666669</c:v>
                </c:pt>
              </c:numCache>
            </c:numRef>
          </c:val>
        </c:ser>
        <c:ser>
          <c:idx val="2"/>
          <c:order val="2"/>
          <c:tx>
            <c:strRef>
              <c:f>'Resum '!$Z$14:$Z$15</c:f>
              <c:strCache>
                <c:ptCount val="1"/>
                <c:pt idx="0">
                  <c:v>No he treballat mai</c:v>
                </c:pt>
              </c:strCache>
            </c:strRef>
          </c:tx>
          <c:spPr>
            <a:solidFill>
              <a:srgbClr val="9BBB5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'Resum '!$W$16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'Resum '!$Z$16</c:f>
              <c:numCache>
                <c:formatCode>###0.0%</c:formatCode>
                <c:ptCount val="1"/>
                <c:pt idx="0">
                  <c:v>2.3809523809523808E-2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6"/>
        <c:overlap val="100"/>
        <c:axId val="364845312"/>
        <c:axId val="364904448"/>
      </c:barChart>
      <c:catAx>
        <c:axId val="3648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 lang="ca-ES"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364904448"/>
        <c:crosses val="autoZero"/>
        <c:auto val="1"/>
        <c:lblAlgn val="ctr"/>
        <c:lblOffset val="100"/>
        <c:noMultiLvlLbl val="0"/>
      </c:catAx>
      <c:valAx>
        <c:axId val="364904448"/>
        <c:scaling>
          <c:orientation val="minMax"/>
          <c:min val="0"/>
        </c:scaling>
        <c:delete val="1"/>
        <c:axPos val="l"/>
        <c:numFmt formatCode="0%" sourceLinked="0"/>
        <c:majorTickMark val="out"/>
        <c:minorTickMark val="none"/>
        <c:tickLblPos val="none"/>
        <c:crossAx val="364845312"/>
        <c:crosses val="autoZero"/>
        <c:crossBetween val="between"/>
        <c:majorUnit val="0.1"/>
      </c:valAx>
    </c:plotArea>
    <c:legend>
      <c:legendPos val="t"/>
      <c:overlay val="0"/>
      <c:txPr>
        <a:bodyPr/>
        <a:lstStyle/>
        <a:p>
          <a:pPr>
            <a:defRPr sz="900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/>
    <a:scene3d>
      <a:camera prst="orthographicFront"/>
      <a:lightRig rig="threePt" dir="t"/>
    </a:scene3d>
    <a:sp3d>
      <a:bevelT/>
    </a:sp3d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Gràfics!$P$79:$P$80</c:f>
              <c:strCache>
                <c:ptCount val="1"/>
                <c:pt idx="0">
                  <c:v>No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Gràfics!$O$81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Gràfics!$P$81</c:f>
              <c:numCache>
                <c:formatCode>###0.0%</c:formatCode>
                <c:ptCount val="1"/>
                <c:pt idx="0">
                  <c:v>0.67073170731707321</c:v>
                </c:pt>
              </c:numCache>
            </c:numRef>
          </c:val>
        </c:ser>
        <c:ser>
          <c:idx val="1"/>
          <c:order val="1"/>
          <c:tx>
            <c:strRef>
              <c:f>Gràfics!$Q$79:$Q$80</c:f>
              <c:strCache>
                <c:ptCount val="1"/>
                <c:pt idx="0">
                  <c:v>Sí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Gràfics!$O$81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Gràfics!$Q$81</c:f>
              <c:numCache>
                <c:formatCode>###0.0%</c:formatCode>
                <c:ptCount val="1"/>
                <c:pt idx="0">
                  <c:v>0.32926829268292684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6146944"/>
        <c:axId val="376152832"/>
      </c:barChart>
      <c:catAx>
        <c:axId val="3761469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376152832"/>
        <c:crosses val="autoZero"/>
        <c:auto val="1"/>
        <c:lblAlgn val="ctr"/>
        <c:lblOffset val="100"/>
        <c:noMultiLvlLbl val="0"/>
      </c:catAx>
      <c:valAx>
        <c:axId val="37615283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37614694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57888888888893"/>
          <c:y val="0.16305833333333333"/>
          <c:w val="0.77971166666666669"/>
          <c:h val="0.747619675925925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Gràfics!$P$102</c:f>
              <c:strCache>
                <c:ptCount val="1"/>
                <c:pt idx="0">
                  <c:v>Tenia feina abans d'acabar la carrera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Gràfics!$O$103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Gràfics!$P$103</c:f>
              <c:numCache>
                <c:formatCode>###0.0%</c:formatCode>
                <c:ptCount val="1"/>
                <c:pt idx="0">
                  <c:v>0.54878048780487798</c:v>
                </c:pt>
              </c:numCache>
            </c:numRef>
          </c:val>
        </c:ser>
        <c:ser>
          <c:idx val="1"/>
          <c:order val="1"/>
          <c:tx>
            <c:strRef>
              <c:f>Gràfics!$Q$102</c:f>
              <c:strCache>
                <c:ptCount val="1"/>
                <c:pt idx="0">
                  <c:v>Menys d'un mes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Gràfics!$O$103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Gràfics!$Q$103</c:f>
              <c:numCache>
                <c:formatCode>###0.0%</c:formatCode>
                <c:ptCount val="1"/>
                <c:pt idx="0">
                  <c:v>9.7560975609756101E-2</c:v>
                </c:pt>
              </c:numCache>
            </c:numRef>
          </c:val>
        </c:ser>
        <c:ser>
          <c:idx val="2"/>
          <c:order val="2"/>
          <c:tx>
            <c:strRef>
              <c:f>Gràfics!$R$102</c:f>
              <c:strCache>
                <c:ptCount val="1"/>
                <c:pt idx="0">
                  <c:v>D'un a tres 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Gràfics!$O$103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Gràfics!$R$103</c:f>
              <c:numCache>
                <c:formatCode>###0.0%</c:formatCode>
                <c:ptCount val="1"/>
                <c:pt idx="0">
                  <c:v>8.5365853658536592E-2</c:v>
                </c:pt>
              </c:numCache>
            </c:numRef>
          </c:val>
        </c:ser>
        <c:ser>
          <c:idx val="3"/>
          <c:order val="3"/>
          <c:tx>
            <c:strRef>
              <c:f>Gràfics!$S$102</c:f>
              <c:strCache>
                <c:ptCount val="1"/>
                <c:pt idx="0">
                  <c:v>De tres a sis 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Gràfics!$O$103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Gràfics!$S$103</c:f>
              <c:numCache>
                <c:formatCode>###0.0%</c:formatCode>
                <c:ptCount val="1"/>
                <c:pt idx="0">
                  <c:v>0.12195121951219512</c:v>
                </c:pt>
              </c:numCache>
            </c:numRef>
          </c:val>
        </c:ser>
        <c:ser>
          <c:idx val="4"/>
          <c:order val="4"/>
          <c:tx>
            <c:strRef>
              <c:f>Gràfics!$T$102</c:f>
              <c:strCache>
                <c:ptCount val="1"/>
                <c:pt idx="0">
                  <c:v>De sis mesos a 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Gràfics!$O$103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Gràfics!$T$103</c:f>
              <c:numCache>
                <c:formatCode>###0.0%</c:formatCode>
                <c:ptCount val="1"/>
                <c:pt idx="0">
                  <c:v>2.4390243902439025E-2</c:v>
                </c:pt>
              </c:numCache>
            </c:numRef>
          </c:val>
        </c:ser>
        <c:ser>
          <c:idx val="5"/>
          <c:order val="5"/>
          <c:tx>
            <c:strRef>
              <c:f>Gràfics!$U$102</c:f>
              <c:strCache>
                <c:ptCount val="1"/>
                <c:pt idx="0">
                  <c:v>Més d'un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Gràfics!$O$103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Gràfics!$U$103</c:f>
              <c:numCache>
                <c:formatCode>###0.0%</c:formatCode>
                <c:ptCount val="1"/>
                <c:pt idx="0">
                  <c:v>0.12195121951219512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736448"/>
        <c:axId val="383750528"/>
      </c:barChart>
      <c:catAx>
        <c:axId val="3837364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383750528"/>
        <c:crosses val="autoZero"/>
        <c:auto val="1"/>
        <c:lblAlgn val="ctr"/>
        <c:lblOffset val="100"/>
        <c:noMultiLvlLbl val="0"/>
      </c:catAx>
      <c:valAx>
        <c:axId val="383750528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38373644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5260597222222222"/>
          <c:y val="6.0934343434343431E-2"/>
          <c:w val="0.84648250000000003"/>
          <c:h val="0.1111757575757575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489000000000005E-2"/>
          <c:y val="0.12819490740740741"/>
          <c:w val="0.91998877777777777"/>
          <c:h val="0.798157870370370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Gràfics!$N$122</c:f>
              <c:strCache>
                <c:ptCount val="1"/>
                <c:pt idx="0">
                  <c:v>Contactes (personals, familiars) ...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Gràfics!$M$123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Gràfics!$N$123</c:f>
              <c:numCache>
                <c:formatCode>###0.0%</c:formatCode>
                <c:ptCount val="1"/>
                <c:pt idx="0">
                  <c:v>0.4390243902439025</c:v>
                </c:pt>
              </c:numCache>
            </c:numRef>
          </c:val>
        </c:ser>
        <c:ser>
          <c:idx val="3"/>
          <c:order val="1"/>
          <c:tx>
            <c:strRef>
              <c:f>Gràfics!$Q$122</c:f>
              <c:strCache>
                <c:ptCount val="1"/>
                <c:pt idx="0">
                  <c:v>Servei català d’ocupació/INEM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Gràfics!$M$123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Gràfics!$Q$123</c:f>
              <c:numCache>
                <c:formatCode>###0.0%</c:formatCode>
                <c:ptCount val="1"/>
                <c:pt idx="0">
                  <c:v>1.2195121951219513E-2</c:v>
                </c:pt>
              </c:numCache>
            </c:numRef>
          </c:val>
        </c:ser>
        <c:ser>
          <c:idx val="4"/>
          <c:order val="2"/>
          <c:tx>
            <c:strRef>
              <c:f>Gràfics!$R$122</c:f>
              <c:strCache>
                <c:ptCount val="1"/>
                <c:pt idx="0">
                  <c:v>Borses de treball institucionals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Gràfics!$M$123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Gràfics!$R$123</c:f>
              <c:numCache>
                <c:formatCode>###0.0%</c:formatCode>
                <c:ptCount val="1"/>
                <c:pt idx="0">
                  <c:v>2.4390243902439025E-2</c:v>
                </c:pt>
              </c:numCache>
            </c:numRef>
          </c:val>
        </c:ser>
        <c:ser>
          <c:idx val="5"/>
          <c:order val="3"/>
          <c:tx>
            <c:strRef>
              <c:f>Gràfics!$S$122</c:f>
              <c:strCache>
                <c:ptCount val="1"/>
                <c:pt idx="0">
                  <c:v>Creació pròpia empresa/despatx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Gràfics!$M$123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Gràfics!$S$123</c:f>
              <c:numCache>
                <c:formatCode>###0.0%</c:formatCode>
                <c:ptCount val="1"/>
                <c:pt idx="0">
                  <c:v>9.7560975609756101E-2</c:v>
                </c:pt>
              </c:numCache>
            </c:numRef>
          </c:val>
        </c:ser>
        <c:ser>
          <c:idx val="6"/>
          <c:order val="4"/>
          <c:tx>
            <c:strRef>
              <c:f>Gràfics!$T$122</c:f>
              <c:strCache>
                <c:ptCount val="1"/>
                <c:pt idx="0">
                  <c:v>Pràctiques d'estudis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Gràfics!$M$123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Gràfics!$T$123</c:f>
              <c:numCache>
                <c:formatCode>###0.0%</c:formatCode>
                <c:ptCount val="1"/>
                <c:pt idx="0">
                  <c:v>8.5365853658536592E-2</c:v>
                </c:pt>
              </c:numCache>
            </c:numRef>
          </c:val>
        </c:ser>
        <c:ser>
          <c:idx val="7"/>
          <c:order val="5"/>
          <c:tx>
            <c:strRef>
              <c:f>Gràfics!$U$122</c:f>
              <c:strCache>
                <c:ptCount val="1"/>
                <c:pt idx="0">
                  <c:v>Serveis d'universitats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Gràfics!$M$123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Gràfics!$U$123</c:f>
              <c:numCache>
                <c:formatCode>###0.0%</c:formatCode>
                <c:ptCount val="1"/>
                <c:pt idx="0">
                  <c:v>0.17073170731707318</c:v>
                </c:pt>
              </c:numCache>
            </c:numRef>
          </c:val>
        </c:ser>
        <c:ser>
          <c:idx val="8"/>
          <c:order val="6"/>
          <c:tx>
            <c:strRef>
              <c:f>Gràfics!$V$122</c:f>
              <c:strCache>
                <c:ptCount val="1"/>
                <c:pt idx="0">
                  <c:v>ETT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Gràfics!$M$123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Gràfics!$V$123</c:f>
              <c:numCache>
                <c:formatCode>###0.0%</c:formatCode>
                <c:ptCount val="1"/>
                <c:pt idx="0">
                  <c:v>1.2195121951219513E-2</c:v>
                </c:pt>
              </c:numCache>
            </c:numRef>
          </c:val>
        </c:ser>
        <c:ser>
          <c:idx val="10"/>
          <c:order val="7"/>
          <c:tx>
            <c:strRef>
              <c:f>Gràfics!$X$122</c:f>
              <c:strCache>
                <c:ptCount val="1"/>
                <c:pt idx="0">
                  <c:v>Internet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Gràfics!$M$123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Gràfics!$X$123</c:f>
              <c:numCache>
                <c:formatCode>###0.0%</c:formatCode>
                <c:ptCount val="1"/>
                <c:pt idx="0">
                  <c:v>8.5365853658536592E-2</c:v>
                </c:pt>
              </c:numCache>
            </c:numRef>
          </c:val>
        </c:ser>
        <c:ser>
          <c:idx val="11"/>
          <c:order val="8"/>
          <c:tx>
            <c:strRef>
              <c:f>Gràfics!$Y$122</c:f>
              <c:strCache>
                <c:ptCount val="1"/>
                <c:pt idx="0">
                  <c:v>Altres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Gràfics!$M$123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Gràfics!$Y$123</c:f>
              <c:numCache>
                <c:formatCode>###0.0%</c:formatCode>
                <c:ptCount val="1"/>
                <c:pt idx="0">
                  <c:v>7.3170731707317083E-2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5366272"/>
        <c:axId val="385376256"/>
        <c:axId val="0"/>
      </c:bar3DChart>
      <c:catAx>
        <c:axId val="3853662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385376256"/>
        <c:crosses val="autoZero"/>
        <c:auto val="1"/>
        <c:lblAlgn val="ctr"/>
        <c:lblOffset val="100"/>
        <c:noMultiLvlLbl val="0"/>
      </c:catAx>
      <c:valAx>
        <c:axId val="385376256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38536627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3194199999999998"/>
          <c:y val="7.0555555555555552E-2"/>
          <c:w val="0.80949377777777787"/>
          <c:h val="0.29252314814814817"/>
        </c:manualLayout>
      </c:layout>
      <c:overlay val="0"/>
      <c:txPr>
        <a:bodyPr/>
        <a:lstStyle/>
        <a:p>
          <a:pPr>
            <a:defRPr sz="9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Gràfics!$O$151</c:f>
              <c:strCache>
                <c:ptCount val="1"/>
                <c:pt idx="0">
                  <c:v>Fa més de 3 anys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Gràfics!$N$152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Gràfics!$O$152</c:f>
              <c:numCache>
                <c:formatCode>###0.0%</c:formatCode>
                <c:ptCount val="1"/>
                <c:pt idx="0">
                  <c:v>0.40200000000000002</c:v>
                </c:pt>
              </c:numCache>
            </c:numRef>
          </c:val>
        </c:ser>
        <c:ser>
          <c:idx val="1"/>
          <c:order val="1"/>
          <c:tx>
            <c:strRef>
              <c:f>Gràfics!$P$151</c:f>
              <c:strCache>
                <c:ptCount val="1"/>
                <c:pt idx="0">
                  <c:v>Fa 3 anys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Gràfics!$N$152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Gràfics!$P$152</c:f>
              <c:numCache>
                <c:formatCode>###0.0%</c:formatCode>
                <c:ptCount val="1"/>
                <c:pt idx="0">
                  <c:v>0.17073170731707318</c:v>
                </c:pt>
              </c:numCache>
            </c:numRef>
          </c:val>
        </c:ser>
        <c:ser>
          <c:idx val="2"/>
          <c:order val="2"/>
          <c:tx>
            <c:strRef>
              <c:f>Gràfics!$Q$151</c:f>
              <c:strCache>
                <c:ptCount val="1"/>
                <c:pt idx="0">
                  <c:v>Fa 2 anys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Gràfics!$N$152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Gràfics!$Q$152</c:f>
              <c:numCache>
                <c:formatCode>###0.0%</c:formatCode>
                <c:ptCount val="1"/>
                <c:pt idx="0">
                  <c:v>0.1951219512195122</c:v>
                </c:pt>
              </c:numCache>
            </c:numRef>
          </c:val>
        </c:ser>
        <c:ser>
          <c:idx val="3"/>
          <c:order val="3"/>
          <c:tx>
            <c:strRef>
              <c:f>Gràfics!$R$151</c:f>
              <c:strCache>
                <c:ptCount val="1"/>
                <c:pt idx="0">
                  <c:v>Fa 1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Gràfics!$N$152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Gràfics!$R$152</c:f>
              <c:numCache>
                <c:formatCode>###0.0%</c:formatCode>
                <c:ptCount val="1"/>
                <c:pt idx="0">
                  <c:v>0.18292682926829268</c:v>
                </c:pt>
              </c:numCache>
            </c:numRef>
          </c:val>
        </c:ser>
        <c:ser>
          <c:idx val="4"/>
          <c:order val="4"/>
          <c:tx>
            <c:strRef>
              <c:f>Gràfics!$S$151</c:f>
              <c:strCache>
                <c:ptCount val="1"/>
                <c:pt idx="0">
                  <c:v>Any actual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Gràfics!$N$152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Gràfics!$S$152</c:f>
              <c:numCache>
                <c:formatCode>###0.0%</c:formatCode>
                <c:ptCount val="1"/>
                <c:pt idx="0">
                  <c:v>4.878048780487805E-2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5414272"/>
        <c:axId val="385415808"/>
        <c:axId val="0"/>
      </c:bar3DChart>
      <c:catAx>
        <c:axId val="3854142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385415808"/>
        <c:crosses val="autoZero"/>
        <c:auto val="1"/>
        <c:lblAlgn val="ctr"/>
        <c:lblOffset val="100"/>
        <c:noMultiLvlLbl val="0"/>
      </c:catAx>
      <c:valAx>
        <c:axId val="385415808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38541427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Gràfics!$V$181</c:f>
              <c:strCache>
                <c:ptCount val="1"/>
                <c:pt idx="0">
                  <c:v>ARQUITECTURA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delete val="1"/>
            </c:dLbl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Gràfics!$W$178:$AB$180</c:f>
              <c:multiLvlStrCache>
                <c:ptCount val="6"/>
                <c:lvl>
                  <c:pt idx="0">
                    <c:v>Funcions no pròpies</c:v>
                  </c:pt>
                  <c:pt idx="1">
                    <c:v>Funcions pròpies</c:v>
                  </c:pt>
                  <c:pt idx="2">
                    <c:v>Funcions no pròpies</c:v>
                  </c:pt>
                  <c:pt idx="3">
                    <c:v>Funcions pròpies</c:v>
                  </c:pt>
                  <c:pt idx="4">
                    <c:v>Funcions no pròpies</c:v>
                  </c:pt>
                  <c:pt idx="5">
                    <c:v>Funcions pròpies</c:v>
                  </c:pt>
                </c:lvl>
                <c:lvl>
                  <c:pt idx="0">
                    <c:v>Les funcions són les pròpies del nivell de titulació exigit?</c:v>
                  </c:pt>
                  <c:pt idx="2">
                    <c:v>Les funcions requereixen formació universitària?</c:v>
                  </c:pt>
                  <c:pt idx="4">
                    <c:v>Les funcions requereixen formació universitària?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Gràfics!$W$181:$AB$181</c:f>
              <c:numCache>
                <c:formatCode>###0.0%</c:formatCode>
                <c:ptCount val="6"/>
                <c:pt idx="0">
                  <c:v>0</c:v>
                </c:pt>
                <c:pt idx="1">
                  <c:v>0.81699999999999995</c:v>
                </c:pt>
                <c:pt idx="2">
                  <c:v>0</c:v>
                </c:pt>
                <c:pt idx="3">
                  <c:v>3.6999999999999998E-2</c:v>
                </c:pt>
                <c:pt idx="4">
                  <c:v>0.11</c:v>
                </c:pt>
                <c:pt idx="5">
                  <c:v>3.6999999999999998E-2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575168"/>
        <c:axId val="433980544"/>
      </c:barChart>
      <c:catAx>
        <c:axId val="38757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33980544"/>
        <c:crosses val="autoZero"/>
        <c:auto val="1"/>
        <c:lblAlgn val="ctr"/>
        <c:lblOffset val="100"/>
        <c:noMultiLvlLbl val="0"/>
      </c:catAx>
      <c:valAx>
        <c:axId val="433980544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38757516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b="1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Gràfics!$O$193</c:f>
              <c:strCache>
                <c:ptCount val="1"/>
                <c:pt idx="0">
                  <c:v>Fix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Gràfics!$N$194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Gràfics!$O$194</c:f>
              <c:numCache>
                <c:formatCode>###0.0%</c:formatCode>
                <c:ptCount val="1"/>
                <c:pt idx="0">
                  <c:v>0.3048780487804878</c:v>
                </c:pt>
              </c:numCache>
            </c:numRef>
          </c:val>
        </c:ser>
        <c:ser>
          <c:idx val="1"/>
          <c:order val="1"/>
          <c:tx>
            <c:strRef>
              <c:f>Gràfics!$P$193</c:f>
              <c:strCache>
                <c:ptCount val="1"/>
                <c:pt idx="0">
                  <c:v>Autònom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Gràfics!$N$194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Gràfics!$P$194</c:f>
              <c:numCache>
                <c:formatCode>###0.0%</c:formatCode>
                <c:ptCount val="1"/>
                <c:pt idx="0">
                  <c:v>0.51219512195121952</c:v>
                </c:pt>
              </c:numCache>
            </c:numRef>
          </c:val>
        </c:ser>
        <c:ser>
          <c:idx val="2"/>
          <c:order val="2"/>
          <c:tx>
            <c:strRef>
              <c:f>Gràfics!$Q$193</c:f>
              <c:strCache>
                <c:ptCount val="1"/>
                <c:pt idx="0">
                  <c:v>Temporal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Gràfics!$N$194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Gràfics!$Q$194</c:f>
              <c:numCache>
                <c:formatCode>###0.0%</c:formatCode>
                <c:ptCount val="1"/>
                <c:pt idx="0">
                  <c:v>0.15853658536585366</c:v>
                </c:pt>
              </c:numCache>
            </c:numRef>
          </c:val>
        </c:ser>
        <c:ser>
          <c:idx val="3"/>
          <c:order val="3"/>
          <c:tx>
            <c:strRef>
              <c:f>Gràfics!$R$193</c:f>
              <c:strCache>
                <c:ptCount val="1"/>
                <c:pt idx="0">
                  <c:v>Becaris</c:v>
                </c:pt>
              </c:strCache>
            </c:strRef>
          </c:tx>
          <c:invertIfNegative val="0"/>
          <c:cat>
            <c:strRef>
              <c:f>Gràfics!$N$194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Gràfics!$R$194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Gràfics!$S$193</c:f>
              <c:strCache>
                <c:ptCount val="1"/>
                <c:pt idx="0">
                  <c:v>No contracte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Gràfics!$N$194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Gràfics!$S$194</c:f>
              <c:numCache>
                <c:formatCode>###0.0%</c:formatCode>
                <c:ptCount val="1"/>
                <c:pt idx="0">
                  <c:v>2.4390243902439025E-2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4022656"/>
        <c:axId val="434028544"/>
      </c:barChart>
      <c:catAx>
        <c:axId val="4340226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434028544"/>
        <c:crosses val="autoZero"/>
        <c:auto val="1"/>
        <c:lblAlgn val="ctr"/>
        <c:lblOffset val="100"/>
        <c:noMultiLvlLbl val="0"/>
      </c:catAx>
      <c:valAx>
        <c:axId val="43402854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43402265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Gràfics!$O$216</c:f>
              <c:strCache>
                <c:ptCount val="1"/>
                <c:pt idx="0">
                  <c:v>No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Gràfics!$N$217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Gràfics!$O$217</c:f>
              <c:numCache>
                <c:formatCode>###0.0%</c:formatCode>
                <c:ptCount val="1"/>
                <c:pt idx="0">
                  <c:v>0.25609756097560976</c:v>
                </c:pt>
              </c:numCache>
            </c:numRef>
          </c:val>
        </c:ser>
        <c:ser>
          <c:idx val="1"/>
          <c:order val="1"/>
          <c:tx>
            <c:strRef>
              <c:f>Gràfics!$P$216</c:f>
              <c:strCache>
                <c:ptCount val="1"/>
                <c:pt idx="0">
                  <c:v>Sí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Gràfics!$N$217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Gràfics!$P$217</c:f>
              <c:numCache>
                <c:formatCode>###0.0%</c:formatCode>
                <c:ptCount val="1"/>
                <c:pt idx="0">
                  <c:v>0.74390243902439024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4037888"/>
        <c:axId val="434039424"/>
      </c:barChart>
      <c:catAx>
        <c:axId val="4340378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434039424"/>
        <c:crosses val="autoZero"/>
        <c:auto val="1"/>
        <c:lblAlgn val="ctr"/>
        <c:lblOffset val="100"/>
        <c:noMultiLvlLbl val="0"/>
      </c:catAx>
      <c:valAx>
        <c:axId val="43403942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43403788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Gràfics!$O$235</c:f>
              <c:strCache>
                <c:ptCount val="1"/>
                <c:pt idx="0">
                  <c:v>Menys de sis 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3.5277777777777776E-2"/>
                  <c:y val="-5.34826918217805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1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Gràfics!$N$236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Gràfics!$O$236</c:f>
              <c:numCache>
                <c:formatCode>###0.0%</c:formatCode>
                <c:ptCount val="1"/>
                <c:pt idx="0">
                  <c:v>8.3333333333333343E-2</c:v>
                </c:pt>
              </c:numCache>
            </c:numRef>
          </c:val>
        </c:ser>
        <c:ser>
          <c:idx val="1"/>
          <c:order val="1"/>
          <c:tx>
            <c:strRef>
              <c:f>Gràfics!$P$235</c:f>
              <c:strCache>
                <c:ptCount val="1"/>
                <c:pt idx="0">
                  <c:v>Entre sis mesos i 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3.0574074074074073E-2"/>
                  <c:y val="-6.4179230186136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rgbClr val="C00000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Gràfics!$N$236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Gràfics!$P$236</c:f>
              <c:numCache>
                <c:formatCode>###0.0%</c:formatCode>
                <c:ptCount val="1"/>
                <c:pt idx="0">
                  <c:v>0.66666666666666674</c:v>
                </c:pt>
              </c:numCache>
            </c:numRef>
          </c:val>
        </c:ser>
        <c:ser>
          <c:idx val="2"/>
          <c:order val="2"/>
          <c:tx>
            <c:strRef>
              <c:f>Gràfics!$Q$235</c:f>
              <c:strCache>
                <c:ptCount val="1"/>
                <c:pt idx="0">
                  <c:v>Més d'un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4.7037037037037037E-2"/>
                  <c:y val="-4.63516662455431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3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Gràfics!$N$236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Gràfics!$Q$236</c:f>
              <c:numCache>
                <c:formatCode>###0.0%</c:formatCode>
                <c:ptCount val="1"/>
                <c:pt idx="0">
                  <c:v>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9977472"/>
        <c:axId val="439979008"/>
        <c:axId val="0"/>
      </c:bar3DChart>
      <c:catAx>
        <c:axId val="4399774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439979008"/>
        <c:crosses val="autoZero"/>
        <c:auto val="1"/>
        <c:lblAlgn val="ctr"/>
        <c:lblOffset val="100"/>
        <c:noMultiLvlLbl val="0"/>
      </c:catAx>
      <c:valAx>
        <c:axId val="439979008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43997747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Gràfics!$N$256</c:f>
              <c:strCache>
                <c:ptCount val="1"/>
                <c:pt idx="0">
                  <c:v>Públic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Gràfics!$M$257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Gràfics!$N$257</c:f>
              <c:numCache>
                <c:formatCode>###0.0%</c:formatCode>
                <c:ptCount val="1"/>
                <c:pt idx="0">
                  <c:v>2.4390243902439025E-2</c:v>
                </c:pt>
              </c:numCache>
            </c:numRef>
          </c:val>
        </c:ser>
        <c:ser>
          <c:idx val="1"/>
          <c:order val="1"/>
          <c:tx>
            <c:strRef>
              <c:f>Gràfics!$O$256</c:f>
              <c:strCache>
                <c:ptCount val="1"/>
                <c:pt idx="0">
                  <c:v>Privat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Gràfics!$M$257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Gràfics!$O$257</c:f>
              <c:numCache>
                <c:formatCode>###0.0%</c:formatCode>
                <c:ptCount val="1"/>
                <c:pt idx="0">
                  <c:v>0.97560975609756095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4158720"/>
        <c:axId val="444160256"/>
        <c:axId val="0"/>
      </c:bar3DChart>
      <c:catAx>
        <c:axId val="4441587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444160256"/>
        <c:crosses val="autoZero"/>
        <c:auto val="1"/>
        <c:lblAlgn val="ctr"/>
        <c:lblOffset val="100"/>
        <c:noMultiLvlLbl val="0"/>
      </c:catAx>
      <c:valAx>
        <c:axId val="44416025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44415872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Gràfics!$O$276</c:f>
              <c:strCache>
                <c:ptCount val="1"/>
                <c:pt idx="0">
                  <c:v>Barcelona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Gràfics!$N$277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Gràfics!$O$277</c:f>
              <c:numCache>
                <c:formatCode>###0.0%</c:formatCode>
                <c:ptCount val="1"/>
                <c:pt idx="0">
                  <c:v>0.68292682926829273</c:v>
                </c:pt>
              </c:numCache>
            </c:numRef>
          </c:val>
        </c:ser>
        <c:ser>
          <c:idx val="1"/>
          <c:order val="1"/>
          <c:tx>
            <c:strRef>
              <c:f>Gràfics!$P$276</c:f>
              <c:strCache>
                <c:ptCount val="1"/>
                <c:pt idx="0">
                  <c:v>Tarragona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Gràfics!$N$277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Gràfics!$P$277</c:f>
              <c:numCache>
                <c:formatCode>###0.0%</c:formatCode>
                <c:ptCount val="1"/>
                <c:pt idx="0">
                  <c:v>3.6585365853658541E-2</c:v>
                </c:pt>
              </c:numCache>
            </c:numRef>
          </c:val>
        </c:ser>
        <c:ser>
          <c:idx val="2"/>
          <c:order val="2"/>
          <c:tx>
            <c:strRef>
              <c:f>Gràfics!$Q$276</c:f>
              <c:strCache>
                <c:ptCount val="1"/>
                <c:pt idx="0">
                  <c:v>Girona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Gràfics!$N$277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Gràfics!$Q$277</c:f>
              <c:numCache>
                <c:formatCode>###0.0%</c:formatCode>
                <c:ptCount val="1"/>
                <c:pt idx="0">
                  <c:v>4.878048780487805E-2</c:v>
                </c:pt>
              </c:numCache>
            </c:numRef>
          </c:val>
        </c:ser>
        <c:ser>
          <c:idx val="3"/>
          <c:order val="3"/>
          <c:tx>
            <c:strRef>
              <c:f>Gràfics!$R$276</c:f>
              <c:strCache>
                <c:ptCount val="1"/>
                <c:pt idx="0">
                  <c:v>Lleida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Gràfics!$N$277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Gràfics!$R$277</c:f>
              <c:numCache>
                <c:formatCode>###0.0%</c:formatCode>
                <c:ptCount val="1"/>
                <c:pt idx="0">
                  <c:v>2.4390243902439025E-2</c:v>
                </c:pt>
              </c:numCache>
            </c:numRef>
          </c:val>
        </c:ser>
        <c:ser>
          <c:idx val="4"/>
          <c:order val="4"/>
          <c:tx>
            <c:strRef>
              <c:f>Gràfics!$S$276</c:f>
              <c:strCache>
                <c:ptCount val="1"/>
                <c:pt idx="0">
                  <c:v>Resta de comunitats autònomes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Gràfics!$N$277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Gràfics!$S$277</c:f>
              <c:numCache>
                <c:formatCode>###0.0%</c:formatCode>
                <c:ptCount val="1"/>
                <c:pt idx="0">
                  <c:v>0.15853658536585366</c:v>
                </c:pt>
              </c:numCache>
            </c:numRef>
          </c:val>
        </c:ser>
        <c:ser>
          <c:idx val="5"/>
          <c:order val="5"/>
          <c:tx>
            <c:strRef>
              <c:f>Gràfics!$T$276</c:f>
              <c:strCache>
                <c:ptCount val="1"/>
                <c:pt idx="0">
                  <c:v>Europa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Gràfics!$N$277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Gràfics!$T$277</c:f>
              <c:numCache>
                <c:formatCode>###0.0%</c:formatCode>
                <c:ptCount val="1"/>
                <c:pt idx="0">
                  <c:v>2.4390243902439025E-2</c:v>
                </c:pt>
              </c:numCache>
            </c:numRef>
          </c:val>
        </c:ser>
        <c:ser>
          <c:idx val="6"/>
          <c:order val="6"/>
          <c:tx>
            <c:strRef>
              <c:f>Gràfics!$U$276</c:f>
              <c:strCache>
                <c:ptCount val="1"/>
                <c:pt idx="0">
                  <c:v>Resta del món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Gràfics!$N$277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Gràfics!$U$277</c:f>
              <c:numCache>
                <c:formatCode>###0.0%</c:formatCode>
                <c:ptCount val="1"/>
                <c:pt idx="0">
                  <c:v>2.4390243902439025E-2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4237696"/>
        <c:axId val="444239232"/>
        <c:axId val="0"/>
      </c:bar3DChart>
      <c:catAx>
        <c:axId val="4442376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444239232"/>
        <c:crosses val="autoZero"/>
        <c:auto val="1"/>
        <c:lblAlgn val="ctr"/>
        <c:lblOffset val="100"/>
        <c:noMultiLvlLbl val="0"/>
      </c:catAx>
      <c:valAx>
        <c:axId val="444239232"/>
        <c:scaling>
          <c:orientation val="minMax"/>
          <c:max val="1"/>
        </c:scaling>
        <c:delete val="0"/>
        <c:axPos val="l"/>
        <c:numFmt formatCode="0%" sourceLinked="1"/>
        <c:majorTickMark val="out"/>
        <c:minorTickMark val="none"/>
        <c:tickLblPos val="nextTo"/>
        <c:crossAx val="44423769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Requisits per a la feina: Titulació específica i funcions pròpies</a:t>
            </a:r>
          </a:p>
        </c:rich>
      </c:tx>
      <c:layout>
        <c:manualLayout>
          <c:xMode val="edge"/>
          <c:yMode val="edge"/>
          <c:x val="0.11089757848065609"/>
          <c:y val="6.70016750418762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7620841180163291E-2"/>
          <c:y val="0.14061989738719893"/>
          <c:w val="0.52793471437539263"/>
          <c:h val="0.69803760831265949"/>
        </c:manualLayout>
      </c:layout>
      <c:barChart>
        <c:barDir val="col"/>
        <c:grouping val="clustered"/>
        <c:varyColors val="1"/>
        <c:ser>
          <c:idx val="2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</c:dPt>
          <c:dLbls>
            <c:numFmt formatCode="0%" sourceLinked="0"/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'Resum '!$Y$30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'Resum '!$AE$30</c:f>
              <c:numCache>
                <c:formatCode>0.0%</c:formatCode>
                <c:ptCount val="1"/>
                <c:pt idx="0">
                  <c:v>0.81699999999999995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overlap val="-25"/>
        <c:axId val="365026304"/>
        <c:axId val="365034112"/>
      </c:barChart>
      <c:catAx>
        <c:axId val="365026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65034112"/>
        <c:crosses val="autoZero"/>
        <c:auto val="1"/>
        <c:lblAlgn val="ctr"/>
        <c:lblOffset val="100"/>
        <c:noMultiLvlLbl val="0"/>
      </c:catAx>
      <c:valAx>
        <c:axId val="365034112"/>
        <c:scaling>
          <c:orientation val="minMax"/>
          <c:max val="1"/>
        </c:scaling>
        <c:delete val="1"/>
        <c:axPos val="l"/>
        <c:numFmt formatCode="0.0%" sourceLinked="1"/>
        <c:majorTickMark val="out"/>
        <c:minorTickMark val="none"/>
        <c:tickLblPos val="nextTo"/>
        <c:crossAx val="365026304"/>
        <c:crosses val="autoZero"/>
        <c:crossBetween val="between"/>
      </c:valAx>
    </c:plotArea>
    <c:plotVisOnly val="1"/>
    <c:dispBlanksAs val="gap"/>
    <c:showDLblsOverMax val="0"/>
  </c:chart>
  <c:spPr>
    <a:ln>
      <a:noFill/>
    </a:ln>
    <a:scene3d>
      <a:camera prst="orthographicFront"/>
      <a:lightRig rig="threePt" dir="t"/>
    </a:scene3d>
    <a:sp3d>
      <a:bevelT/>
    </a:sp3d>
  </c:spPr>
  <c:txPr>
    <a:bodyPr/>
    <a:lstStyle/>
    <a:p>
      <a:pPr algn="ctr">
        <a:defRPr lang="ca-ES" sz="10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ca-E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Gràfics!$O$307</c:f>
              <c:strCache>
                <c:ptCount val="1"/>
                <c:pt idx="0">
                  <c:v>Menys de 9.000 €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Gràfics!$N$308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Gràfics!$O$308</c:f>
              <c:numCache>
                <c:formatCode>###0.0%</c:formatCode>
                <c:ptCount val="1"/>
                <c:pt idx="0">
                  <c:v>8.2191780821917818E-2</c:v>
                </c:pt>
              </c:numCache>
            </c:numRef>
          </c:val>
        </c:ser>
        <c:ser>
          <c:idx val="1"/>
          <c:order val="1"/>
          <c:tx>
            <c:strRef>
              <c:f>Gràfics!$P$307</c:f>
              <c:strCache>
                <c:ptCount val="1"/>
                <c:pt idx="0">
                  <c:v>Entre 9.000 i 12.000 €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Gràfics!$N$308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Gràfics!$P$308</c:f>
              <c:numCache>
                <c:formatCode>###0.0%</c:formatCode>
                <c:ptCount val="1"/>
                <c:pt idx="0">
                  <c:v>0.19178082191780821</c:v>
                </c:pt>
              </c:numCache>
            </c:numRef>
          </c:val>
        </c:ser>
        <c:ser>
          <c:idx val="2"/>
          <c:order val="2"/>
          <c:tx>
            <c:strRef>
              <c:f>Gràfics!$Q$307</c:f>
              <c:strCache>
                <c:ptCount val="1"/>
                <c:pt idx="0">
                  <c:v>Entre 12.001 i 15.000 €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Gràfics!$N$308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Gràfics!$Q$308</c:f>
              <c:numCache>
                <c:formatCode>###0.0%</c:formatCode>
                <c:ptCount val="1"/>
                <c:pt idx="0">
                  <c:v>0.15068493150684931</c:v>
                </c:pt>
              </c:numCache>
            </c:numRef>
          </c:val>
        </c:ser>
        <c:ser>
          <c:idx val="3"/>
          <c:order val="3"/>
          <c:tx>
            <c:strRef>
              <c:f>Gràfics!$R$307</c:f>
              <c:strCache>
                <c:ptCount val="1"/>
                <c:pt idx="0">
                  <c:v>Entre 15.001 i 18.000 €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Gràfics!$N$308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Gràfics!$R$308</c:f>
              <c:numCache>
                <c:formatCode>###0.0%</c:formatCode>
                <c:ptCount val="1"/>
                <c:pt idx="0">
                  <c:v>0.15068493150684931</c:v>
                </c:pt>
              </c:numCache>
            </c:numRef>
          </c:val>
        </c:ser>
        <c:ser>
          <c:idx val="4"/>
          <c:order val="4"/>
          <c:tx>
            <c:strRef>
              <c:f>Gràfics!$S$307</c:f>
              <c:strCache>
                <c:ptCount val="1"/>
                <c:pt idx="0">
                  <c:v>Entre 18.001 i 24.000 €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Gràfics!$N$308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Gràfics!$S$308</c:f>
              <c:numCache>
                <c:formatCode>###0.0%</c:formatCode>
                <c:ptCount val="1"/>
                <c:pt idx="0">
                  <c:v>0.23287671232876711</c:v>
                </c:pt>
              </c:numCache>
            </c:numRef>
          </c:val>
        </c:ser>
        <c:ser>
          <c:idx val="5"/>
          <c:order val="5"/>
          <c:tx>
            <c:strRef>
              <c:f>Gràfics!$T$307</c:f>
              <c:strCache>
                <c:ptCount val="1"/>
                <c:pt idx="0">
                  <c:v>Entre 24.001 i 30.000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Gràfics!$N$308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Gràfics!$T$308</c:f>
              <c:numCache>
                <c:formatCode>###0.0%</c:formatCode>
                <c:ptCount val="1"/>
                <c:pt idx="0">
                  <c:v>0.12328767123287671</c:v>
                </c:pt>
              </c:numCache>
            </c:numRef>
          </c:val>
        </c:ser>
        <c:ser>
          <c:idx val="6"/>
          <c:order val="6"/>
          <c:tx>
            <c:strRef>
              <c:f>Gràfics!$U$307</c:f>
              <c:strCache>
                <c:ptCount val="1"/>
                <c:pt idx="0">
                  <c:v>Entre 30.001 i 40.000 €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Gràfics!$N$308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Gràfics!$U$308</c:f>
              <c:numCache>
                <c:formatCode>###0.0%</c:formatCode>
                <c:ptCount val="1"/>
                <c:pt idx="0">
                  <c:v>6.8493150684931503E-2</c:v>
                </c:pt>
              </c:numCache>
            </c:numRef>
          </c:val>
        </c:ser>
        <c:ser>
          <c:idx val="7"/>
          <c:order val="7"/>
          <c:tx>
            <c:strRef>
              <c:f>Gràfics!$V$307</c:f>
              <c:strCache>
                <c:ptCount val="1"/>
                <c:pt idx="0">
                  <c:v>Més de 40.000 €</c:v>
                </c:pt>
              </c:strCache>
            </c:strRef>
          </c:tx>
          <c:invertIfNegative val="0"/>
          <c:cat>
            <c:strRef>
              <c:f>Gràfics!$N$308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Gràfics!$V$308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5021568"/>
        <c:axId val="445043840"/>
      </c:barChart>
      <c:catAx>
        <c:axId val="4450215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445043840"/>
        <c:crosses val="autoZero"/>
        <c:auto val="1"/>
        <c:lblAlgn val="ctr"/>
        <c:lblOffset val="100"/>
        <c:noMultiLvlLbl val="0"/>
      </c:catAx>
      <c:valAx>
        <c:axId val="44504384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44502156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Gràfics!$O$332</c:f>
              <c:strCache>
                <c:ptCount val="1"/>
                <c:pt idx="0">
                  <c:v>Menys de 10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Gràfics!$N$333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Gràfics!$O$333</c:f>
              <c:numCache>
                <c:formatCode>###0.0%</c:formatCode>
                <c:ptCount val="1"/>
                <c:pt idx="0">
                  <c:v>0.67073170731707321</c:v>
                </c:pt>
              </c:numCache>
            </c:numRef>
          </c:val>
        </c:ser>
        <c:ser>
          <c:idx val="1"/>
          <c:order val="1"/>
          <c:tx>
            <c:strRef>
              <c:f>Gràfics!$P$332</c:f>
              <c:strCache>
                <c:ptCount val="1"/>
                <c:pt idx="0">
                  <c:v>Entre 11 i 50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Gràfics!$N$333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Gràfics!$P$333</c:f>
              <c:numCache>
                <c:formatCode>###0.0%</c:formatCode>
                <c:ptCount val="1"/>
                <c:pt idx="0">
                  <c:v>0.14634146341463417</c:v>
                </c:pt>
              </c:numCache>
            </c:numRef>
          </c:val>
        </c:ser>
        <c:ser>
          <c:idx val="2"/>
          <c:order val="2"/>
          <c:tx>
            <c:strRef>
              <c:f>Gràfics!$Q$332</c:f>
              <c:strCache>
                <c:ptCount val="1"/>
                <c:pt idx="0">
                  <c:v>Entre 51 i 100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Gràfics!$N$333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Gràfics!$Q$333</c:f>
              <c:numCache>
                <c:formatCode>###0.0%</c:formatCode>
                <c:ptCount val="1"/>
                <c:pt idx="0">
                  <c:v>8.5365853658536592E-2</c:v>
                </c:pt>
              </c:numCache>
            </c:numRef>
          </c:val>
        </c:ser>
        <c:ser>
          <c:idx val="3"/>
          <c:order val="3"/>
          <c:tx>
            <c:strRef>
              <c:f>Gràfics!$R$332</c:f>
              <c:strCache>
                <c:ptCount val="1"/>
                <c:pt idx="0">
                  <c:v>Entre 101 i 250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Gràfics!$N$333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Gràfics!$R$333</c:f>
              <c:numCache>
                <c:formatCode>###0.0%</c:formatCode>
                <c:ptCount val="1"/>
                <c:pt idx="0">
                  <c:v>2.4390243902439025E-2</c:v>
                </c:pt>
              </c:numCache>
            </c:numRef>
          </c:val>
        </c:ser>
        <c:ser>
          <c:idx val="4"/>
          <c:order val="4"/>
          <c:tx>
            <c:strRef>
              <c:f>Gràfics!$S$332</c:f>
              <c:strCache>
                <c:ptCount val="1"/>
                <c:pt idx="0">
                  <c:v>Entre 251 i 500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Gràfics!$N$333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Gràfics!$S$333</c:f>
              <c:numCache>
                <c:formatCode>###0.0%</c:formatCode>
                <c:ptCount val="1"/>
                <c:pt idx="0">
                  <c:v>1.2195121951219513E-2</c:v>
                </c:pt>
              </c:numCache>
            </c:numRef>
          </c:val>
        </c:ser>
        <c:ser>
          <c:idx val="5"/>
          <c:order val="5"/>
          <c:tx>
            <c:strRef>
              <c:f>Gràfics!$T$332</c:f>
              <c:strCache>
                <c:ptCount val="1"/>
                <c:pt idx="0">
                  <c:v>Més de 500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Gràfics!$N$333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Gràfics!$T$333</c:f>
              <c:numCache>
                <c:formatCode>###0.0%</c:formatCode>
                <c:ptCount val="1"/>
                <c:pt idx="0">
                  <c:v>6.097560975609756E-2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172736"/>
        <c:axId val="461181696"/>
      </c:barChart>
      <c:catAx>
        <c:axId val="4451727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461181696"/>
        <c:crosses val="autoZero"/>
        <c:auto val="1"/>
        <c:lblAlgn val="ctr"/>
        <c:lblOffset val="100"/>
        <c:noMultiLvlLbl val="0"/>
      </c:catAx>
      <c:valAx>
        <c:axId val="461181696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44517273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scene3d>
          <a:camera prst="orthographicFront"/>
          <a:lightRig rig="threePt" dir="t"/>
        </a:scene3d>
        <a:sp3d/>
      </c:spPr>
    </c:sideWall>
    <c:backWall>
      <c:thickness val="0"/>
      <c:spPr>
        <a:scene3d>
          <a:camera prst="orthographicFront"/>
          <a:lightRig rig="threePt" dir="t"/>
        </a:scene3d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Gràfics!$N$353</c:f>
              <c:strCache>
                <c:ptCount val="1"/>
                <c:pt idx="0">
                  <c:v>Funcions de direcció: pròpia empresa, direcció, producció, financera, etc.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Gràfics!$M$354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Gràfics!$N$354</c:f>
              <c:numCache>
                <c:formatCode>###0.0%</c:formatCode>
                <c:ptCount val="1"/>
                <c:pt idx="0">
                  <c:v>0.48780487804878048</c:v>
                </c:pt>
              </c:numCache>
            </c:numRef>
          </c:val>
        </c:ser>
        <c:ser>
          <c:idx val="1"/>
          <c:order val="1"/>
          <c:tx>
            <c:strRef>
              <c:f>Gràfics!$O$353</c:f>
              <c:strCache>
                <c:ptCount val="1"/>
                <c:pt idx="0">
                  <c:v>Funcions de comerç i distribució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Gràfics!$M$354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Gràfics!$O$354</c:f>
              <c:numCache>
                <c:formatCode>###0.0%</c:formatCode>
                <c:ptCount val="1"/>
                <c:pt idx="0">
                  <c:v>8.5365853658536592E-2</c:v>
                </c:pt>
              </c:numCache>
            </c:numRef>
          </c:val>
        </c:ser>
        <c:ser>
          <c:idx val="2"/>
          <c:order val="2"/>
          <c:tx>
            <c:strRef>
              <c:f>Gràfics!$P$353</c:f>
              <c:strCache>
                <c:ptCount val="1"/>
                <c:pt idx="0">
                  <c:v>Funcions d’ensenyament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Gràfics!$M$354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Gràfics!$P$354</c:f>
              <c:numCache>
                <c:formatCode>###0.0%</c:formatCode>
                <c:ptCount val="1"/>
                <c:pt idx="0">
                  <c:v>2.4390243902439025E-2</c:v>
                </c:pt>
              </c:numCache>
            </c:numRef>
          </c:val>
        </c:ser>
        <c:ser>
          <c:idx val="3"/>
          <c:order val="3"/>
          <c:tx>
            <c:strRef>
              <c:f>Gràfics!$Q$353</c:f>
              <c:strCache>
                <c:ptCount val="1"/>
                <c:pt idx="0">
                  <c:v>Funcions d’R+D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Gràfics!$M$354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Gràfics!$Q$354</c:f>
              <c:numCache>
                <c:formatCode>###0.0%</c:formatCode>
                <c:ptCount val="1"/>
                <c:pt idx="0">
                  <c:v>4.878048780487805E-2</c:v>
                </c:pt>
              </c:numCache>
            </c:numRef>
          </c:val>
        </c:ser>
        <c:ser>
          <c:idx val="4"/>
          <c:order val="4"/>
          <c:tx>
            <c:strRef>
              <c:f>Gràfics!$R$353</c:f>
              <c:strCache>
                <c:ptCount val="1"/>
                <c:pt idx="0">
                  <c:v>Funcions d’assistència mèdica i social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Gràfics!$M$354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Gràfics!$R$354</c:f>
              <c:numCache>
                <c:formatCode>###0.0%</c:formatCode>
                <c:ptCount val="1"/>
                <c:pt idx="0">
                  <c:v>1.2195121951219513E-2</c:v>
                </c:pt>
              </c:numCache>
            </c:numRef>
          </c:val>
        </c:ser>
        <c:ser>
          <c:idx val="5"/>
          <c:order val="5"/>
          <c:tx>
            <c:strRef>
              <c:f>Gràfics!$S$353</c:f>
              <c:strCache>
                <c:ptCount val="1"/>
                <c:pt idx="0">
                  <c:v>Funcions de disseny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Gràfics!$M$354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Gràfics!$S$354</c:f>
              <c:numCache>
                <c:formatCode>###0.0%</c:formatCode>
                <c:ptCount val="1"/>
                <c:pt idx="0">
                  <c:v>0.69512195121951226</c:v>
                </c:pt>
              </c:numCache>
            </c:numRef>
          </c:val>
        </c:ser>
        <c:ser>
          <c:idx val="6"/>
          <c:order val="6"/>
          <c:tx>
            <c:strRef>
              <c:f>Gràfics!$T$353</c:f>
              <c:strCache>
                <c:ptCount val="1"/>
                <c:pt idx="0">
                  <c:v>Funcions de tècnic de suport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Gràfics!$M$354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Gràfics!$T$354</c:f>
              <c:numCache>
                <c:formatCode>###0.0%</c:formatCode>
                <c:ptCount val="1"/>
                <c:pt idx="0">
                  <c:v>0.62195121951219512</c:v>
                </c:pt>
              </c:numCache>
            </c:numRef>
          </c:val>
        </c:ser>
        <c:ser>
          <c:idx val="7"/>
          <c:order val="7"/>
          <c:tx>
            <c:strRef>
              <c:f>Gràfics!$U$353</c:f>
              <c:strCache>
                <c:ptCount val="1"/>
                <c:pt idx="0">
                  <c:v>Altres funcions qualificades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Gràfics!$M$354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Gràfics!$U$354</c:f>
              <c:numCache>
                <c:formatCode>###0.0%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9448960"/>
        <c:axId val="489450496"/>
        <c:axId val="0"/>
      </c:bar3DChart>
      <c:catAx>
        <c:axId val="4894489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489450496"/>
        <c:crosses val="autoZero"/>
        <c:auto val="1"/>
        <c:lblAlgn val="ctr"/>
        <c:lblOffset val="100"/>
        <c:noMultiLvlLbl val="0"/>
      </c:catAx>
      <c:valAx>
        <c:axId val="489450496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489448960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800" b="1" i="0" baseline="0">
                <a:effectLst/>
              </a:rPr>
              <a:t>Diferència entre nivell i utilitat de les competències acadèmiques</a:t>
            </a:r>
            <a:endParaRPr lang="ca-ES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a-ES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Gràfics!$Q$476</c:f>
              <c:strCache>
                <c:ptCount val="1"/>
                <c:pt idx="0">
                  <c:v>ARQUITECTURA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Gràfics!$R$475:$S$475</c:f>
              <c:strCache>
                <c:ptCount val="2"/>
                <c:pt idx="0">
                  <c:v>Formació teòrica</c:v>
                </c:pt>
                <c:pt idx="1">
                  <c:v>Formació pràctica</c:v>
                </c:pt>
              </c:strCache>
            </c:strRef>
          </c:cat>
          <c:val>
            <c:numRef>
              <c:f>Gràfics!$R$476:$S$476</c:f>
              <c:numCache>
                <c:formatCode>####.00</c:formatCode>
                <c:ptCount val="2"/>
                <c:pt idx="0">
                  <c:v>0.65853658536585369</c:v>
                </c:pt>
                <c:pt idx="1">
                  <c:v>9.7560975609756129E-2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9487360"/>
        <c:axId val="489886464"/>
      </c:barChart>
      <c:catAx>
        <c:axId val="489487360"/>
        <c:scaling>
          <c:orientation val="minMax"/>
        </c:scaling>
        <c:delete val="0"/>
        <c:axPos val="l"/>
        <c:majorTickMark val="out"/>
        <c:minorTickMark val="none"/>
        <c:tickLblPos val="high"/>
        <c:txPr>
          <a:bodyPr/>
          <a:lstStyle/>
          <a:p>
            <a:pPr>
              <a:defRPr b="1"/>
            </a:pPr>
            <a:endParaRPr lang="ca-ES"/>
          </a:p>
        </c:txPr>
        <c:crossAx val="489886464"/>
        <c:crosses val="autoZero"/>
        <c:auto val="1"/>
        <c:lblAlgn val="ctr"/>
        <c:lblOffset val="100"/>
        <c:noMultiLvlLbl val="0"/>
      </c:catAx>
      <c:valAx>
        <c:axId val="489886464"/>
        <c:scaling>
          <c:orientation val="minMax"/>
          <c:max val="1.5"/>
        </c:scaling>
        <c:delete val="0"/>
        <c:axPos val="b"/>
        <c:numFmt formatCode="####.00" sourceLinked="1"/>
        <c:majorTickMark val="out"/>
        <c:minorTickMark val="none"/>
        <c:tickLblPos val="nextTo"/>
        <c:crossAx val="489487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Diferència entre nivell i utilitat de les competències instrumentals</a:t>
            </a:r>
          </a:p>
          <a:p>
            <a:pPr>
              <a:defRPr/>
            </a:pPr>
            <a:endParaRPr lang="ca-ES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Gràfics!$Q$476</c:f>
              <c:strCache>
                <c:ptCount val="1"/>
                <c:pt idx="0">
                  <c:v>ARQUITECTURA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Gràfics!$T$475:$V$475</c:f>
              <c:strCache>
                <c:ptCount val="3"/>
                <c:pt idx="0">
                  <c:v>Informàtica</c:v>
                </c:pt>
                <c:pt idx="1">
                  <c:v>Idiomes</c:v>
                </c:pt>
                <c:pt idx="2">
                  <c:v>Documentació</c:v>
                </c:pt>
              </c:strCache>
            </c:strRef>
          </c:cat>
          <c:val>
            <c:numRef>
              <c:f>Gràfics!$T$476:$V$476</c:f>
              <c:numCache>
                <c:formatCode>###0.00</c:formatCode>
                <c:ptCount val="3"/>
                <c:pt idx="0">
                  <c:v>-2.1341463414634143</c:v>
                </c:pt>
                <c:pt idx="1">
                  <c:v>-3.2804878048780481</c:v>
                </c:pt>
                <c:pt idx="2">
                  <c:v>-1.024390243902439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9915520"/>
        <c:axId val="489917056"/>
      </c:barChart>
      <c:catAx>
        <c:axId val="489915520"/>
        <c:scaling>
          <c:orientation val="minMax"/>
        </c:scaling>
        <c:delete val="0"/>
        <c:axPos val="l"/>
        <c:majorTickMark val="out"/>
        <c:minorTickMark val="none"/>
        <c:tickLblPos val="high"/>
        <c:txPr>
          <a:bodyPr/>
          <a:lstStyle/>
          <a:p>
            <a:pPr>
              <a:defRPr b="1"/>
            </a:pPr>
            <a:endParaRPr lang="ca-ES"/>
          </a:p>
        </c:txPr>
        <c:crossAx val="489917056"/>
        <c:crosses val="autoZero"/>
        <c:auto val="1"/>
        <c:lblAlgn val="ctr"/>
        <c:lblOffset val="100"/>
        <c:noMultiLvlLbl val="0"/>
      </c:catAx>
      <c:valAx>
        <c:axId val="489917056"/>
        <c:scaling>
          <c:orientation val="minMax"/>
        </c:scaling>
        <c:delete val="0"/>
        <c:axPos val="b"/>
        <c:numFmt formatCode="###0.00" sourceLinked="1"/>
        <c:majorTickMark val="out"/>
        <c:minorTickMark val="none"/>
        <c:tickLblPos val="nextTo"/>
        <c:crossAx val="489915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Diferència entre nivell i utilitat de les competències interpersonals i de gestió)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Gràfics!$Q$476</c:f>
              <c:strCache>
                <c:ptCount val="1"/>
                <c:pt idx="0">
                  <c:v>ARQUITECTURA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Gràfics!$W$475:$AB$475</c:f>
              <c:strCache>
                <c:ptCount val="6"/>
                <c:pt idx="0">
                  <c:v>Gestió</c:v>
                </c:pt>
                <c:pt idx="1">
                  <c:v>Expressió oral</c:v>
                </c:pt>
                <c:pt idx="2">
                  <c:v>Expressió escrita</c:v>
                </c:pt>
                <c:pt idx="3">
                  <c:v>Treball en equip</c:v>
                </c:pt>
                <c:pt idx="4">
                  <c:v>Lideratge</c:v>
                </c:pt>
                <c:pt idx="5">
                  <c:v>Solució de prombles</c:v>
                </c:pt>
              </c:strCache>
            </c:strRef>
          </c:cat>
          <c:val>
            <c:numRef>
              <c:f>Gràfics!$W$476:$AB$476</c:f>
              <c:numCache>
                <c:formatCode>###0.00</c:formatCode>
                <c:ptCount val="6"/>
                <c:pt idx="0">
                  <c:v>-1.6707317073170731</c:v>
                </c:pt>
                <c:pt idx="1">
                  <c:v>-1.6707317073170733</c:v>
                </c:pt>
                <c:pt idx="2">
                  <c:v>-1.7195121951219514</c:v>
                </c:pt>
                <c:pt idx="3" formatCode="####.00">
                  <c:v>-0.51219512195121975</c:v>
                </c:pt>
                <c:pt idx="4">
                  <c:v>-1.4634146341463414</c:v>
                </c:pt>
                <c:pt idx="5">
                  <c:v>-1.2926829268292686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9941632"/>
        <c:axId val="490013056"/>
      </c:barChart>
      <c:catAx>
        <c:axId val="489941632"/>
        <c:scaling>
          <c:orientation val="minMax"/>
        </c:scaling>
        <c:delete val="0"/>
        <c:axPos val="l"/>
        <c:majorTickMark val="out"/>
        <c:minorTickMark val="none"/>
        <c:tickLblPos val="high"/>
        <c:txPr>
          <a:bodyPr/>
          <a:lstStyle/>
          <a:p>
            <a:pPr>
              <a:defRPr b="1"/>
            </a:pPr>
            <a:endParaRPr lang="ca-ES"/>
          </a:p>
        </c:txPr>
        <c:crossAx val="490013056"/>
        <c:crosses val="autoZero"/>
        <c:auto val="1"/>
        <c:lblAlgn val="ctr"/>
        <c:lblOffset val="100"/>
        <c:noMultiLvlLbl val="0"/>
      </c:catAx>
      <c:valAx>
        <c:axId val="490013056"/>
        <c:scaling>
          <c:orientation val="minMax"/>
          <c:max val="1"/>
        </c:scaling>
        <c:delete val="0"/>
        <c:axPos val="b"/>
        <c:numFmt formatCode="###0.00" sourceLinked="1"/>
        <c:majorTickMark val="out"/>
        <c:minorTickMark val="none"/>
        <c:tickLblPos val="nextTo"/>
        <c:crossAx val="489941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Gràfics!$O$375</c:f>
              <c:strCache>
                <c:ptCount val="1"/>
                <c:pt idx="0">
                  <c:v>Electricitat, gas i aigua. Fabricació de generadors de vapor, captació, depuració i distribució d'aigua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Gràfics!$N$376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Gràfics!$O$376</c:f>
              <c:numCache>
                <c:formatCode>###0.0%</c:formatCode>
                <c:ptCount val="1"/>
                <c:pt idx="0">
                  <c:v>1.2195121951219513E-2</c:v>
                </c:pt>
              </c:numCache>
            </c:numRef>
          </c:val>
        </c:ser>
        <c:ser>
          <c:idx val="1"/>
          <c:order val="1"/>
          <c:tx>
            <c:strRef>
              <c:f>Gràfics!$P$375</c:f>
              <c:strCache>
                <c:ptCount val="1"/>
                <c:pt idx="0">
                  <c:v>Paper i articles derivats. Arts gràfiques i edició. Fabricació de pasta de paper, cartró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5875E-2"/>
                  <c:y val="-1.40721780850757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Gràfics!$N$376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Gràfics!$P$376</c:f>
              <c:numCache>
                <c:formatCode>###0.0%</c:formatCode>
                <c:ptCount val="1"/>
                <c:pt idx="0">
                  <c:v>1.2195121951219513E-2</c:v>
                </c:pt>
              </c:numCache>
            </c:numRef>
          </c:val>
        </c:ser>
        <c:ser>
          <c:idx val="2"/>
          <c:order val="2"/>
          <c:tx>
            <c:strRef>
              <c:f>Gràfics!$Q$375</c:f>
              <c:strCache>
                <c:ptCount val="1"/>
                <c:pt idx="0">
                  <c:v>Construcció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Gràfics!$N$376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Gràfics!$Q$376</c:f>
              <c:numCache>
                <c:formatCode>###0.0%</c:formatCode>
                <c:ptCount val="1"/>
                <c:pt idx="0">
                  <c:v>0.71951219512195119</c:v>
                </c:pt>
              </c:numCache>
            </c:numRef>
          </c:val>
        </c:ser>
        <c:ser>
          <c:idx val="3"/>
          <c:order val="3"/>
          <c:tx>
            <c:strRef>
              <c:f>Gràfics!$R$375</c:f>
              <c:strCache>
                <c:ptCount val="1"/>
                <c:pt idx="0">
                  <c:v>Comerç i reparacions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7.0555555555555554E-3"/>
                  <c:y val="1.1257742468060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Gràfics!$N$376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Gràfics!$R$376</c:f>
              <c:numCache>
                <c:formatCode>###0.0%</c:formatCode>
                <c:ptCount val="1"/>
                <c:pt idx="0">
                  <c:v>3.6585365853658541E-2</c:v>
                </c:pt>
              </c:numCache>
            </c:numRef>
          </c:val>
        </c:ser>
        <c:ser>
          <c:idx val="4"/>
          <c:order val="4"/>
          <c:tx>
            <c:strRef>
              <c:f>Gràfics!$S$375</c:f>
              <c:strCache>
                <c:ptCount val="1"/>
                <c:pt idx="0">
                  <c:v>Transport i activitats afins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2.822222222222222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Gràfics!$N$376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Gràfics!$S$376</c:f>
              <c:numCache>
                <c:formatCode>###0.0%</c:formatCode>
                <c:ptCount val="1"/>
                <c:pt idx="0">
                  <c:v>1.2195121951219513E-2</c:v>
                </c:pt>
              </c:numCache>
            </c:numRef>
          </c:val>
        </c:ser>
        <c:ser>
          <c:idx val="5"/>
          <c:order val="5"/>
          <c:tx>
            <c:strRef>
              <c:f>Gràfics!$T$375</c:f>
              <c:strCache>
                <c:ptCount val="1"/>
                <c:pt idx="0">
                  <c:v>Institucions financeres, assegurances i activitats immobiliàries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4.2333333333333334E-2"/>
                  <c:y val="-2.8144356170151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Gràfics!$N$376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Gràfics!$T$376</c:f>
              <c:numCache>
                <c:formatCode>###0.0%</c:formatCode>
                <c:ptCount val="1"/>
                <c:pt idx="0">
                  <c:v>2.4390243902439025E-2</c:v>
                </c:pt>
              </c:numCache>
            </c:numRef>
          </c:val>
        </c:ser>
        <c:ser>
          <c:idx val="6"/>
          <c:order val="6"/>
          <c:tx>
            <c:strRef>
              <c:f>Gràfics!$U$375</c:f>
              <c:strCache>
                <c:ptCount val="1"/>
                <c:pt idx="0">
                  <c:v>Serveis a les empreses. Lloguer de béns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Gràfics!$N$376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Gràfics!$U$376</c:f>
              <c:numCache>
                <c:formatCode>###0.0%</c:formatCode>
                <c:ptCount val="1"/>
                <c:pt idx="0">
                  <c:v>7.3170731707317083E-2</c:v>
                </c:pt>
              </c:numCache>
            </c:numRef>
          </c:val>
        </c:ser>
        <c:ser>
          <c:idx val="7"/>
          <c:order val="7"/>
          <c:tx>
            <c:strRef>
              <c:f>Gràfics!$V$375</c:f>
              <c:strCache>
                <c:ptCount val="1"/>
                <c:pt idx="0">
                  <c:v>Administració pública, defensa, i seguretat Social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Gràfics!$N$376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Gràfics!$V$376</c:f>
              <c:numCache>
                <c:formatCode>###0.0%</c:formatCode>
                <c:ptCount val="1"/>
                <c:pt idx="0">
                  <c:v>3.6585365853658541E-2</c:v>
                </c:pt>
              </c:numCache>
            </c:numRef>
          </c:val>
        </c:ser>
        <c:ser>
          <c:idx val="8"/>
          <c:order val="8"/>
          <c:tx>
            <c:strRef>
              <c:f>Gràfics!$W$375</c:f>
              <c:strCache>
                <c:ptCount val="1"/>
                <c:pt idx="0">
                  <c:v>Educació, investigació i serveis culturals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Gràfics!$N$376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Gràfics!$W$376</c:f>
              <c:numCache>
                <c:formatCode>###0.0%</c:formatCode>
                <c:ptCount val="1"/>
                <c:pt idx="0">
                  <c:v>3.6585365853658541E-2</c:v>
                </c:pt>
              </c:numCache>
            </c:numRef>
          </c:val>
        </c:ser>
        <c:ser>
          <c:idx val="9"/>
          <c:order val="9"/>
          <c:tx>
            <c:strRef>
              <c:f>Gràfics!$X$375</c:f>
              <c:strCache>
                <c:ptCount val="1"/>
                <c:pt idx="0">
                  <c:v>Sanitat i assistència social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3.704166666666666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Gràfics!$N$376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Gràfics!$X$376</c:f>
              <c:numCache>
                <c:formatCode>###0.0%</c:formatCode>
                <c:ptCount val="1"/>
                <c:pt idx="0">
                  <c:v>1.2195121951219513E-2</c:v>
                </c:pt>
              </c:numCache>
            </c:numRef>
          </c:val>
        </c:ser>
        <c:ser>
          <c:idx val="10"/>
          <c:order val="10"/>
          <c:tx>
            <c:strRef>
              <c:f>Gràfics!$Y$375</c:f>
              <c:strCache>
                <c:ptCount val="1"/>
                <c:pt idx="0">
                  <c:v>Altres serveis prestats a la comunitat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5.2916666666666667E-3"/>
                  <c:y val="-3.377322740418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Gràfics!$N$376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Gràfics!$Y$376</c:f>
              <c:numCache>
                <c:formatCode>###0.0%</c:formatCode>
                <c:ptCount val="1"/>
                <c:pt idx="0">
                  <c:v>2.4390243902439025E-2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8240896"/>
        <c:axId val="503452800"/>
        <c:axId val="0"/>
      </c:bar3DChart>
      <c:catAx>
        <c:axId val="498240896"/>
        <c:scaling>
          <c:orientation val="minMax"/>
        </c:scaling>
        <c:delete val="0"/>
        <c:axPos val="b"/>
        <c:majorTickMark val="out"/>
        <c:minorTickMark val="none"/>
        <c:tickLblPos val="nextTo"/>
        <c:crossAx val="503452800"/>
        <c:crosses val="autoZero"/>
        <c:auto val="1"/>
        <c:lblAlgn val="ctr"/>
        <c:lblOffset val="100"/>
        <c:noMultiLvlLbl val="0"/>
      </c:catAx>
      <c:valAx>
        <c:axId val="50345280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498240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079166666666666"/>
          <c:y val="4.9657569875283879E-2"/>
          <c:w val="0.33862500000000001"/>
          <c:h val="0.8974622870120149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(Gens important 1 - 7 Molt important)</a:t>
            </a:r>
          </a:p>
        </c:rich>
      </c:tx>
      <c:overlay val="1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Gràfics!$Q$404</c:f>
              <c:strCache>
                <c:ptCount val="1"/>
                <c:pt idx="0">
                  <c:v>ARQUITECTURA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Gràfics!$R$403:$Y$403</c:f>
              <c:strCache>
                <c:ptCount val="8"/>
                <c:pt idx="0">
                  <c:v>Coneixements teòrics</c:v>
                </c:pt>
                <c:pt idx="1">
                  <c:v>Coneixements pràctics</c:v>
                </c:pt>
                <c:pt idx="2">
                  <c:v>Formació d'idiomes (saber idiomes)</c:v>
                </c:pt>
                <c:pt idx="3">
                  <c:v>Informàtica i noves tecnologies</c:v>
                </c:pt>
                <c:pt idx="4">
                  <c:v>Personalitat, habilitats socials</c:v>
                </c:pt>
                <c:pt idx="5">
                  <c:v>Capacitat de gestió i planificació</c:v>
                </c:pt>
                <c:pt idx="6">
                  <c:v>Capacitat treballar en grup</c:v>
                </c:pt>
                <c:pt idx="7">
                  <c:v>Formació global de la universitat</c:v>
                </c:pt>
              </c:strCache>
            </c:strRef>
          </c:cat>
          <c:val>
            <c:numRef>
              <c:f>Gràfics!$R$404:$Y$404</c:f>
              <c:numCache>
                <c:formatCode>#,##0.00</c:formatCode>
                <c:ptCount val="8"/>
                <c:pt idx="0">
                  <c:v>4.8461538461538458</c:v>
                </c:pt>
                <c:pt idx="1">
                  <c:v>5</c:v>
                </c:pt>
                <c:pt idx="2">
                  <c:v>4.1025641025641031</c:v>
                </c:pt>
                <c:pt idx="3">
                  <c:v>5.5384615384615392</c:v>
                </c:pt>
                <c:pt idx="4">
                  <c:v>5.3589743589743586</c:v>
                </c:pt>
                <c:pt idx="5">
                  <c:v>4.7179487179487172</c:v>
                </c:pt>
                <c:pt idx="6">
                  <c:v>5.2051282051282044</c:v>
                </c:pt>
                <c:pt idx="7">
                  <c:v>5.1538461538461533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477376"/>
        <c:axId val="503478912"/>
      </c:lineChart>
      <c:catAx>
        <c:axId val="50347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ca-ES"/>
          </a:p>
        </c:txPr>
        <c:crossAx val="503478912"/>
        <c:crosses val="autoZero"/>
        <c:auto val="1"/>
        <c:lblAlgn val="ctr"/>
        <c:lblOffset val="100"/>
        <c:noMultiLvlLbl val="0"/>
      </c:catAx>
      <c:valAx>
        <c:axId val="503478912"/>
        <c:scaling>
          <c:orientation val="minMax"/>
          <c:max val="6"/>
          <c:min val="3.5"/>
        </c:scaling>
        <c:delete val="0"/>
        <c:axPos val="l"/>
        <c:numFmt formatCode="#,##0.00" sourceLinked="1"/>
        <c:majorTickMark val="out"/>
        <c:minorTickMark val="none"/>
        <c:tickLblPos val="nextTo"/>
        <c:crossAx val="503477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(Gens</a:t>
            </a:r>
            <a:r>
              <a:rPr lang="ca-ES" baseline="0"/>
              <a:t> important 1 - 7 Molt important)</a:t>
            </a:r>
            <a:endParaRPr lang="ca-ES"/>
          </a:p>
        </c:rich>
      </c:tx>
      <c:overlay val="1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Gràfics!$P$441</c:f>
              <c:strCache>
                <c:ptCount val="1"/>
                <c:pt idx="0">
                  <c:v>ARQUITECTURA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Gràfics!$Q$440:$U$440</c:f>
              <c:strCache>
                <c:ptCount val="5"/>
                <c:pt idx="0">
                  <c:v>Satisfacció amb el contingut de la feina</c:v>
                </c:pt>
                <c:pt idx="1">
                  <c:v>Satisfacció amb les perspectives de millora</c:v>
                </c:pt>
                <c:pt idx="2">
                  <c:v>Satisfacció amb el nivell de retribució</c:v>
                </c:pt>
                <c:pt idx="3">
                  <c:v>Satisfacció amb la utilitat dels coneixements</c:v>
                </c:pt>
                <c:pt idx="4">
                  <c:v>Satisfacció general amb la feina on treballes</c:v>
                </c:pt>
              </c:strCache>
            </c:strRef>
          </c:cat>
          <c:val>
            <c:numRef>
              <c:f>Gràfics!$Q$441:$U$441</c:f>
              <c:numCache>
                <c:formatCode>#,##0.00</c:formatCode>
                <c:ptCount val="5"/>
                <c:pt idx="0">
                  <c:v>5.4179104477611943</c:v>
                </c:pt>
                <c:pt idx="1">
                  <c:v>4.3283582089552235</c:v>
                </c:pt>
                <c:pt idx="2">
                  <c:v>3.8507462686567169</c:v>
                </c:pt>
                <c:pt idx="3">
                  <c:v>4.7761194029850733</c:v>
                </c:pt>
                <c:pt idx="4">
                  <c:v>5.1343283582089549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499776"/>
        <c:axId val="685507328"/>
      </c:lineChart>
      <c:catAx>
        <c:axId val="5034997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685507328"/>
        <c:crosses val="autoZero"/>
        <c:auto val="1"/>
        <c:lblAlgn val="ctr"/>
        <c:lblOffset val="100"/>
        <c:noMultiLvlLbl val="0"/>
      </c:catAx>
      <c:valAx>
        <c:axId val="685507328"/>
        <c:scaling>
          <c:orientation val="minMax"/>
          <c:max val="7"/>
          <c:min val="3"/>
        </c:scaling>
        <c:delete val="0"/>
        <c:axPos val="l"/>
        <c:numFmt formatCode="#,##0.00" sourceLinked="1"/>
        <c:majorTickMark val="out"/>
        <c:minorTickMark val="none"/>
        <c:tickLblPos val="nextTo"/>
        <c:crossAx val="503499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Diferència entre nivell i utilitat de les competències cognitives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Gràfics!$Q$476</c:f>
              <c:strCache>
                <c:ptCount val="1"/>
                <c:pt idx="0">
                  <c:v>ARQUITECTURA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Gràfics!$AC$475:$AE$475</c:f>
              <c:strCache>
                <c:ptCount val="3"/>
                <c:pt idx="0">
                  <c:v>Presa de decisions</c:v>
                </c:pt>
                <c:pt idx="1">
                  <c:v>Creativitat</c:v>
                </c:pt>
                <c:pt idx="2">
                  <c:v>Pensament crític</c:v>
                </c:pt>
              </c:strCache>
            </c:strRef>
          </c:cat>
          <c:val>
            <c:numRef>
              <c:f>Gràfics!$AC$476:$AE$476</c:f>
              <c:numCache>
                <c:formatCode>####.00</c:formatCode>
                <c:ptCount val="3"/>
                <c:pt idx="0" formatCode="###0.00">
                  <c:v>-1.1951219512195124</c:v>
                </c:pt>
                <c:pt idx="1">
                  <c:v>0.70731707317073167</c:v>
                </c:pt>
                <c:pt idx="2">
                  <c:v>0.3048780487804878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5540096"/>
        <c:axId val="685541632"/>
      </c:barChart>
      <c:catAx>
        <c:axId val="685540096"/>
        <c:scaling>
          <c:orientation val="minMax"/>
        </c:scaling>
        <c:delete val="0"/>
        <c:axPos val="l"/>
        <c:majorTickMark val="out"/>
        <c:minorTickMark val="none"/>
        <c:tickLblPos val="high"/>
        <c:txPr>
          <a:bodyPr/>
          <a:lstStyle/>
          <a:p>
            <a:pPr>
              <a:defRPr b="1"/>
            </a:pPr>
            <a:endParaRPr lang="ca-ES"/>
          </a:p>
        </c:txPr>
        <c:crossAx val="685541632"/>
        <c:crosses val="autoZero"/>
        <c:auto val="1"/>
        <c:lblAlgn val="ctr"/>
        <c:lblOffset val="100"/>
        <c:noMultiLvlLbl val="0"/>
      </c:catAx>
      <c:valAx>
        <c:axId val="685541632"/>
        <c:scaling>
          <c:orientation val="minMax"/>
        </c:scaling>
        <c:delete val="0"/>
        <c:axPos val="b"/>
        <c:numFmt formatCode="###0.00" sourceLinked="1"/>
        <c:majorTickMark val="out"/>
        <c:minorTickMark val="none"/>
        <c:tickLblPos val="nextTo"/>
        <c:crossAx val="685540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u="sng"/>
            </a:pPr>
            <a:r>
              <a:rPr lang="ca-ES" u="sng"/>
              <a:t>Satisfacció amb UPC/titulació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4070907407407408"/>
          <c:y val="0.34006055555555553"/>
          <c:w val="0.68316629629629633"/>
          <c:h val="0.54614499999999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 '!$Z$45:$Z$47</c:f>
              <c:strCache>
                <c:ptCount val="1"/>
                <c:pt idx="0">
                  <c:v>Repetirien la carrera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'Resum '!$Y$48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'Resum '!$Z$48</c:f>
              <c:numCache>
                <c:formatCode>###0.0%</c:formatCode>
                <c:ptCount val="1"/>
                <c:pt idx="0">
                  <c:v>0.69512195121951226</c:v>
                </c:pt>
              </c:numCache>
            </c:numRef>
          </c:val>
        </c:ser>
        <c:ser>
          <c:idx val="1"/>
          <c:order val="1"/>
          <c:tx>
            <c:strRef>
              <c:f>'Resum '!$AA$45:$AA$47</c:f>
              <c:strCache>
                <c:ptCount val="1"/>
                <c:pt idx="0">
                  <c:v>Repetirien la universitat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'Resum '!$Y$48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'Resum '!$AA$48</c:f>
              <c:numCache>
                <c:formatCode>###0.0%</c:formatCode>
                <c:ptCount val="1"/>
                <c:pt idx="0">
                  <c:v>0.79761904761904756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65142400"/>
        <c:axId val="365143936"/>
      </c:barChart>
      <c:catAx>
        <c:axId val="365142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 lang="ca-ES"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365143936"/>
        <c:crosses val="autoZero"/>
        <c:auto val="1"/>
        <c:lblAlgn val="ctr"/>
        <c:lblOffset val="100"/>
        <c:noMultiLvlLbl val="0"/>
      </c:catAx>
      <c:valAx>
        <c:axId val="365143936"/>
        <c:scaling>
          <c:orientation val="minMax"/>
          <c:max val="1"/>
        </c:scaling>
        <c:delete val="1"/>
        <c:axPos val="l"/>
        <c:numFmt formatCode="###0.0%" sourceLinked="1"/>
        <c:majorTickMark val="out"/>
        <c:minorTickMark val="none"/>
        <c:tickLblPos val="nextTo"/>
        <c:crossAx val="36514240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  <a:scene3d>
      <a:camera prst="orthographicFront"/>
      <a:lightRig rig="threePt" dir="t"/>
    </a:scene3d>
    <a:sp3d>
      <a:bevelT/>
    </a:sp3d>
  </c:spPr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Gràfics!$M$557</c:f>
              <c:strCache>
                <c:ptCount val="1"/>
                <c:pt idx="0">
                  <c:v>ARQUITECTURA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Gràfics!$N$556:$O$556</c:f>
              <c:strCache>
                <c:ptCount val="2"/>
                <c:pt idx="0">
                  <c:v>Aturats</c:v>
                </c:pt>
                <c:pt idx="1">
                  <c:v>Inactius</c:v>
                </c:pt>
              </c:strCache>
            </c:strRef>
          </c:cat>
          <c:val>
            <c:numRef>
              <c:f>Gràfics!$N$557:$O$557</c:f>
              <c:numCache>
                <c:formatCode>0%</c:formatCode>
                <c:ptCount val="2"/>
                <c:pt idx="0">
                  <c:v>0.81578947368421051</c:v>
                </c:pt>
                <c:pt idx="1">
                  <c:v>0.18947368421052632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4934528"/>
        <c:axId val="714936320"/>
      </c:barChart>
      <c:catAx>
        <c:axId val="71493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14936320"/>
        <c:crosses val="autoZero"/>
        <c:auto val="1"/>
        <c:lblAlgn val="ctr"/>
        <c:lblOffset val="100"/>
        <c:noMultiLvlLbl val="0"/>
      </c:catAx>
      <c:valAx>
        <c:axId val="714936320"/>
        <c:scaling>
          <c:orientation val="minMax"/>
          <c:max val="1"/>
        </c:scaling>
        <c:delete val="0"/>
        <c:axPos val="l"/>
        <c:numFmt formatCode="0%" sourceLinked="1"/>
        <c:majorTickMark val="out"/>
        <c:minorTickMark val="none"/>
        <c:tickLblPos val="nextTo"/>
        <c:crossAx val="714934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18537037037037"/>
          <c:y val="0.10240124652573065"/>
          <c:w val="0.82011666666666672"/>
          <c:h val="0.826104326342682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Gràfics!$O$596</c:f>
              <c:strCache>
                <c:ptCount val="1"/>
                <c:pt idx="0">
                  <c:v>Menys de sis 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Gràfics!$N$599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Gràfics!$O$597</c:f>
              <c:numCache>
                <c:formatCode>###0.0%</c:formatCode>
                <c:ptCount val="1"/>
                <c:pt idx="0">
                  <c:v>0.61538461538461542</c:v>
                </c:pt>
              </c:numCache>
            </c:numRef>
          </c:val>
        </c:ser>
        <c:ser>
          <c:idx val="1"/>
          <c:order val="1"/>
          <c:tx>
            <c:strRef>
              <c:f>Gràfics!$P$596</c:f>
              <c:strCache>
                <c:ptCount val="1"/>
                <c:pt idx="0">
                  <c:v>Entre sis mesos i 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Gràfics!$N$599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Gràfics!$P$597</c:f>
              <c:numCache>
                <c:formatCode>###0.0%</c:formatCode>
                <c:ptCount val="1"/>
                <c:pt idx="0">
                  <c:v>0.23076923076923075</c:v>
                </c:pt>
              </c:numCache>
            </c:numRef>
          </c:val>
        </c:ser>
        <c:ser>
          <c:idx val="2"/>
          <c:order val="2"/>
          <c:tx>
            <c:strRef>
              <c:f>Gràfics!$Q$596</c:f>
              <c:strCache>
                <c:ptCount val="1"/>
                <c:pt idx="0">
                  <c:v>Entre un i dos anys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Gràfics!$N$599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Gràfics!$Q$597</c:f>
              <c:numCache>
                <c:formatCode>###0.0%</c:formatCode>
                <c:ptCount val="1"/>
                <c:pt idx="0">
                  <c:v>0.15384615384615385</c:v>
                </c:pt>
              </c:numCache>
            </c:numRef>
          </c:val>
        </c:ser>
        <c:ser>
          <c:idx val="3"/>
          <c:order val="3"/>
          <c:tx>
            <c:strRef>
              <c:f>Gràfics!$R$596</c:f>
              <c:strCache>
                <c:ptCount val="1"/>
                <c:pt idx="0">
                  <c:v>Més de dos anys</c:v>
                </c:pt>
              </c:strCache>
            </c:strRef>
          </c:tx>
          <c:invertIfNegative val="0"/>
          <c:cat>
            <c:strRef>
              <c:f>Gràfics!$N$599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Gràfics!$R$597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4950912"/>
        <c:axId val="714969088"/>
      </c:barChart>
      <c:catAx>
        <c:axId val="714950912"/>
        <c:scaling>
          <c:orientation val="minMax"/>
        </c:scaling>
        <c:delete val="0"/>
        <c:axPos val="b"/>
        <c:majorTickMark val="out"/>
        <c:minorTickMark val="none"/>
        <c:tickLblPos val="nextTo"/>
        <c:crossAx val="714969088"/>
        <c:crosses val="autoZero"/>
        <c:auto val="1"/>
        <c:lblAlgn val="ctr"/>
        <c:lblOffset val="100"/>
        <c:noMultiLvlLbl val="0"/>
      </c:catAx>
      <c:valAx>
        <c:axId val="714969088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71495091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Gràfics!$N$620</c:f>
              <c:strCache>
                <c:ptCount val="1"/>
                <c:pt idx="0">
                  <c:v>0 feines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Gràfics!$M$623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Gràfics!$N$621</c:f>
              <c:numCache>
                <c:formatCode>###0.0%</c:formatCode>
                <c:ptCount val="1"/>
                <c:pt idx="0">
                  <c:v>0.69230769230769229</c:v>
                </c:pt>
              </c:numCache>
            </c:numRef>
          </c:val>
        </c:ser>
        <c:ser>
          <c:idx val="1"/>
          <c:order val="1"/>
          <c:tx>
            <c:strRef>
              <c:f>Gràfics!$O$618</c:f>
              <c:strCache>
                <c:ptCount val="1"/>
                <c:pt idx="0">
                  <c:v>1 a 3 feines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Gràfics!$M$623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Gràfics!$O$619</c:f>
              <c:numCache>
                <c:formatCode>###0.0%</c:formatCode>
                <c:ptCount val="1"/>
                <c:pt idx="0">
                  <c:v>0.30769230769230771</c:v>
                </c:pt>
              </c:numCache>
            </c:numRef>
          </c:val>
        </c:ser>
        <c:ser>
          <c:idx val="2"/>
          <c:order val="2"/>
          <c:tx>
            <c:strRef>
              <c:f>Gràfics!$P$618</c:f>
              <c:strCache>
                <c:ptCount val="1"/>
                <c:pt idx="0">
                  <c:v>De 4 a 5</c:v>
                </c:pt>
              </c:strCache>
            </c:strRef>
          </c:tx>
          <c:invertIfNegative val="0"/>
          <c:cat>
            <c:strRef>
              <c:f>Gràfics!$M$623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Gràfics!$P$619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Gràfics!$Q$618</c:f>
              <c:strCache>
                <c:ptCount val="1"/>
                <c:pt idx="0">
                  <c:v>Més de 6</c:v>
                </c:pt>
              </c:strCache>
            </c:strRef>
          </c:tx>
          <c:invertIfNegative val="0"/>
          <c:cat>
            <c:strRef>
              <c:f>Gràfics!$M$623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Gràfics!$Q$619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4983680"/>
        <c:axId val="715456512"/>
      </c:barChart>
      <c:catAx>
        <c:axId val="714983680"/>
        <c:scaling>
          <c:orientation val="minMax"/>
        </c:scaling>
        <c:delete val="0"/>
        <c:axPos val="b"/>
        <c:majorTickMark val="out"/>
        <c:minorTickMark val="none"/>
        <c:tickLblPos val="nextTo"/>
        <c:crossAx val="715456512"/>
        <c:crosses val="autoZero"/>
        <c:auto val="1"/>
        <c:lblAlgn val="ctr"/>
        <c:lblOffset val="100"/>
        <c:noMultiLvlLbl val="0"/>
      </c:catAx>
      <c:valAx>
        <c:axId val="715456512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71498368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Gràfics!$P$624</c:f>
              <c:strCache>
                <c:ptCount val="1"/>
                <c:pt idx="0">
                  <c:v>Contactes personals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Gràfics!$O$625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Gràfics!$P$625</c:f>
              <c:numCache>
                <c:formatCode>###0.0%</c:formatCode>
                <c:ptCount val="1"/>
                <c:pt idx="0">
                  <c:v>0.13414634146341464</c:v>
                </c:pt>
              </c:numCache>
            </c:numRef>
          </c:val>
        </c:ser>
        <c:ser>
          <c:idx val="1"/>
          <c:order val="1"/>
          <c:tx>
            <c:strRef>
              <c:f>Gràfics!$Q$624</c:f>
              <c:strCache>
                <c:ptCount val="1"/>
                <c:pt idx="0">
                  <c:v>Iniciativa personal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7.0555555555555554E-3"/>
                  <c:y val="-2.85241023049496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Gràfics!$O$625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Gràfics!$Q$625</c:f>
              <c:numCache>
                <c:formatCode>###0.0%</c:formatCode>
                <c:ptCount val="1"/>
                <c:pt idx="0">
                  <c:v>0.14457831325301204</c:v>
                </c:pt>
              </c:numCache>
            </c:numRef>
          </c:val>
        </c:ser>
        <c:ser>
          <c:idx val="2"/>
          <c:order val="2"/>
          <c:tx>
            <c:strRef>
              <c:f>Gràfics!$R$624</c:f>
              <c:strCache>
                <c:ptCount val="1"/>
                <c:pt idx="0">
                  <c:v>Anuncis a la premsa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Gràfics!$O$625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Gràfics!$R$625</c:f>
              <c:numCache>
                <c:formatCode>###0.0%</c:formatCode>
                <c:ptCount val="1"/>
                <c:pt idx="0">
                  <c:v>1.3888888888888888E-2</c:v>
                </c:pt>
              </c:numCache>
            </c:numRef>
          </c:val>
        </c:ser>
        <c:ser>
          <c:idx val="3"/>
          <c:order val="3"/>
          <c:tx>
            <c:strRef>
              <c:f>Gràfics!$S$624</c:f>
              <c:strCache>
                <c:ptCount val="1"/>
                <c:pt idx="0">
                  <c:v>Servei Català de Col·locació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Gràfics!$O$625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Gràfics!$S$625</c:f>
              <c:numCache>
                <c:formatCode>###0.0%</c:formatCode>
                <c:ptCount val="1"/>
                <c:pt idx="0">
                  <c:v>4.0540540540540543E-2</c:v>
                </c:pt>
              </c:numCache>
            </c:numRef>
          </c:val>
        </c:ser>
        <c:ser>
          <c:idx val="4"/>
          <c:order val="4"/>
          <c:tx>
            <c:strRef>
              <c:f>Gràfics!$T$624</c:f>
              <c:strCache>
                <c:ptCount val="1"/>
                <c:pt idx="0">
                  <c:v>Internet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Gràfics!$O$625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Gràfics!$T$625</c:f>
              <c:numCache>
                <c:formatCode>###0.0%</c:formatCode>
                <c:ptCount val="1"/>
                <c:pt idx="0">
                  <c:v>0.15476190476190477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15510912"/>
        <c:axId val="715512448"/>
        <c:axId val="0"/>
      </c:bar3DChart>
      <c:catAx>
        <c:axId val="715510912"/>
        <c:scaling>
          <c:orientation val="minMax"/>
        </c:scaling>
        <c:delete val="0"/>
        <c:axPos val="b"/>
        <c:majorTickMark val="out"/>
        <c:minorTickMark val="none"/>
        <c:tickLblPos val="nextTo"/>
        <c:crossAx val="715512448"/>
        <c:crosses val="autoZero"/>
        <c:auto val="1"/>
        <c:lblAlgn val="ctr"/>
        <c:lblOffset val="100"/>
        <c:noMultiLvlLbl val="0"/>
      </c:catAx>
      <c:valAx>
        <c:axId val="715512448"/>
        <c:scaling>
          <c:orientation val="minMax"/>
          <c:max val="1"/>
          <c:min val="0"/>
        </c:scaling>
        <c:delete val="0"/>
        <c:axPos val="l"/>
        <c:numFmt formatCode="###0.0%" sourceLinked="1"/>
        <c:majorTickMark val="out"/>
        <c:minorTickMark val="none"/>
        <c:tickLblPos val="nextTo"/>
        <c:crossAx val="71551091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722407407407409E-2"/>
          <c:y val="5.6806111111111113E-2"/>
          <c:w val="0.53428388888888889"/>
          <c:h val="0.87245611111111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Gràfics!$O$659</c:f>
              <c:strCache>
                <c:ptCount val="1"/>
                <c:pt idx="0">
                  <c:v>Continuar estudis/oposicions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Gràfics!$N$662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Gràfics!$O$660</c:f>
              <c:numCache>
                <c:formatCode>###0.0%</c:formatCode>
                <c:ptCount val="1"/>
                <c:pt idx="0">
                  <c:v>0.66666666666666674</c:v>
                </c:pt>
              </c:numCache>
            </c:numRef>
          </c:val>
        </c:ser>
        <c:ser>
          <c:idx val="1"/>
          <c:order val="1"/>
          <c:tx>
            <c:strRef>
              <c:f>Gràfics!$P$659</c:f>
              <c:strCache>
                <c:ptCount val="1"/>
                <c:pt idx="0">
                  <c:v>Maternitat/llar</c:v>
                </c:pt>
              </c:strCache>
            </c:strRef>
          </c:tx>
          <c:invertIfNegative val="0"/>
          <c:cat>
            <c:strRef>
              <c:f>Gràfics!$N$662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Gràfics!$P$660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Gràfics!$Q$659</c:f>
              <c:strCache>
                <c:ptCount val="1"/>
                <c:pt idx="0">
                  <c:v>Altres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Gràfics!$N$662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Gràfics!$Q$660</c:f>
              <c:numCache>
                <c:formatCode>###0.0%</c:formatCode>
                <c:ptCount val="1"/>
                <c:pt idx="0">
                  <c:v>0.33333333333333337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6206848"/>
        <c:axId val="716208384"/>
      </c:barChart>
      <c:catAx>
        <c:axId val="716206848"/>
        <c:scaling>
          <c:orientation val="minMax"/>
        </c:scaling>
        <c:delete val="0"/>
        <c:axPos val="b"/>
        <c:majorTickMark val="out"/>
        <c:minorTickMark val="none"/>
        <c:tickLblPos val="nextTo"/>
        <c:crossAx val="716208384"/>
        <c:crosses val="autoZero"/>
        <c:auto val="1"/>
        <c:lblAlgn val="ctr"/>
        <c:lblOffset val="100"/>
        <c:noMultiLvlLbl val="0"/>
      </c:catAx>
      <c:valAx>
        <c:axId val="716208384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71620684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Gràfics!$N$683</c:f>
              <c:strCache>
                <c:ptCount val="1"/>
                <c:pt idx="0">
                  <c:v>Repetirien la carrera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Gràfics!$M$686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Gràfics!$N$684</c:f>
              <c:numCache>
                <c:formatCode>###0.0%</c:formatCode>
                <c:ptCount val="1"/>
                <c:pt idx="0">
                  <c:v>0.69512195121951226</c:v>
                </c:pt>
              </c:numCache>
            </c:numRef>
          </c:val>
        </c:ser>
        <c:ser>
          <c:idx val="1"/>
          <c:order val="1"/>
          <c:tx>
            <c:strRef>
              <c:f>Gràfics!$O$680</c:f>
              <c:strCache>
                <c:ptCount val="1"/>
                <c:pt idx="0">
                  <c:v>Repetirien la universitat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Gràfics!$M$686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Gràfics!$O$681</c:f>
              <c:numCache>
                <c:formatCode>###0.0%</c:formatCode>
                <c:ptCount val="1"/>
                <c:pt idx="0">
                  <c:v>0.79761904761904756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6230016"/>
        <c:axId val="716240000"/>
      </c:barChart>
      <c:catAx>
        <c:axId val="716230016"/>
        <c:scaling>
          <c:orientation val="minMax"/>
        </c:scaling>
        <c:delete val="0"/>
        <c:axPos val="b"/>
        <c:majorTickMark val="out"/>
        <c:minorTickMark val="none"/>
        <c:tickLblPos val="nextTo"/>
        <c:crossAx val="716240000"/>
        <c:crosses val="autoZero"/>
        <c:auto val="1"/>
        <c:lblAlgn val="ctr"/>
        <c:lblOffset val="100"/>
        <c:noMultiLvlLbl val="0"/>
      </c:catAx>
      <c:valAx>
        <c:axId val="716240000"/>
        <c:scaling>
          <c:orientation val="minMax"/>
          <c:max val="1"/>
          <c:min val="0"/>
        </c:scaling>
        <c:delete val="0"/>
        <c:axPos val="l"/>
        <c:numFmt formatCode="###0.0%" sourceLinked="1"/>
        <c:majorTickMark val="out"/>
        <c:minorTickMark val="none"/>
        <c:tickLblPos val="nextTo"/>
        <c:crossAx val="71623001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Gràfics!$N$712</c:f>
              <c:strCache>
                <c:ptCount val="1"/>
                <c:pt idx="0">
                  <c:v>ARQUITECTURA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2"/>
              <c:delete val="1"/>
            </c:dLbl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Gràfics!$O$710:$V$711</c:f>
              <c:multiLvlStrCache>
                <c:ptCount val="8"/>
                <c:lvl>
                  <c:pt idx="0">
                    <c:v>No</c:v>
                  </c:pt>
                  <c:pt idx="1">
                    <c:v>Cursos espec.</c:v>
                  </c:pt>
                  <c:pt idx="2">
                    <c:v>Llicenciatura</c:v>
                  </c:pt>
                  <c:pt idx="3">
                    <c:v>Postgrau/màster</c:v>
                  </c:pt>
                  <c:pt idx="4">
                    <c:v>Doctorat</c:v>
                  </c:pt>
                  <c:pt idx="5">
                    <c:v>Altres</c:v>
                  </c:pt>
                  <c:pt idx="6">
                    <c:v> No</c:v>
                  </c:pt>
                  <c:pt idx="7">
                    <c:v> Sí</c:v>
                  </c:pt>
                </c:lvl>
                <c:lvl>
                  <c:pt idx="1">
                    <c:v>Si</c:v>
                  </c:pt>
                  <c:pt idx="6">
                    <c:v>Mateixa universitat</c:v>
                  </c:pt>
                </c:lvl>
              </c:multiLvlStrCache>
            </c:multiLvlStrRef>
          </c:cat>
          <c:val>
            <c:numRef>
              <c:f>Gràfics!$O$712:$V$712</c:f>
              <c:numCache>
                <c:formatCode>###0.0%</c:formatCode>
                <c:ptCount val="8"/>
                <c:pt idx="0">
                  <c:v>0.23809523809523811</c:v>
                </c:pt>
                <c:pt idx="1">
                  <c:v>0.19047619047619047</c:v>
                </c:pt>
                <c:pt idx="2">
                  <c:v>0</c:v>
                </c:pt>
                <c:pt idx="3">
                  <c:v>0.52380952380952384</c:v>
                </c:pt>
                <c:pt idx="4">
                  <c:v>0</c:v>
                </c:pt>
                <c:pt idx="5">
                  <c:v>4.7619047619047616E-2</c:v>
                </c:pt>
                <c:pt idx="6">
                  <c:v>0.703125</c:v>
                </c:pt>
                <c:pt idx="7">
                  <c:v>0.296875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6256384"/>
        <c:axId val="716257920"/>
      </c:barChart>
      <c:catAx>
        <c:axId val="7162563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ca-ES"/>
          </a:p>
        </c:txPr>
        <c:crossAx val="716257920"/>
        <c:crosses val="autoZero"/>
        <c:auto val="1"/>
        <c:lblAlgn val="ctr"/>
        <c:lblOffset val="100"/>
        <c:noMultiLvlLbl val="0"/>
      </c:catAx>
      <c:valAx>
        <c:axId val="716257920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71625638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80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Gràfics!$L$720</c:f>
              <c:strCache>
                <c:ptCount val="1"/>
                <c:pt idx="0">
                  <c:v>ARQUITECTURA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2347222222222223E-2"/>
                  <c:y val="-2.3622688010788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5875E-2"/>
                  <c:y val="-3.2481196014833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7638888888888888E-2"/>
                  <c:y val="-3.54340320161824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4111111111111111E-2"/>
                  <c:y val="-3.2481196014833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Gràfics!$M$718:$P$719</c:f>
              <c:multiLvlStrCache>
                <c:ptCount val="4"/>
                <c:lvl>
                  <c:pt idx="1">
                    <c:v>Durant els estudis</c:v>
                  </c:pt>
                  <c:pt idx="2">
                    <c:v>Laboralment</c:v>
                  </c:pt>
                  <c:pt idx="3">
                    <c:v>Estudis i feina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</c:lvl>
              </c:multiLvlStrCache>
            </c:multiLvlStrRef>
          </c:cat>
          <c:val>
            <c:numRef>
              <c:f>Gràfics!$M$720:$P$720</c:f>
              <c:numCache>
                <c:formatCode>###0.0%</c:formatCode>
                <c:ptCount val="4"/>
                <c:pt idx="0">
                  <c:v>0.55952380952380953</c:v>
                </c:pt>
                <c:pt idx="1">
                  <c:v>0.28571428571428575</c:v>
                </c:pt>
                <c:pt idx="2">
                  <c:v>8.3333333333333343E-2</c:v>
                </c:pt>
                <c:pt idx="3">
                  <c:v>7.1428571428571438E-2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16302976"/>
        <c:axId val="716771712"/>
        <c:axId val="0"/>
      </c:bar3DChart>
      <c:catAx>
        <c:axId val="716302976"/>
        <c:scaling>
          <c:orientation val="minMax"/>
        </c:scaling>
        <c:delete val="0"/>
        <c:axPos val="b"/>
        <c:majorTickMark val="out"/>
        <c:minorTickMark val="none"/>
        <c:tickLblPos val="nextTo"/>
        <c:crossAx val="716771712"/>
        <c:crosses val="autoZero"/>
        <c:auto val="1"/>
        <c:lblAlgn val="ctr"/>
        <c:lblOffset val="100"/>
        <c:noMultiLvlLbl val="0"/>
      </c:catAx>
      <c:valAx>
        <c:axId val="716771712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716302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Gràfics!$N$758</c:f>
              <c:strCache>
                <c:ptCount val="1"/>
                <c:pt idx="0">
                  <c:v>Aprovat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Gràfics!$M$761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Gràfics!$N$759</c:f>
              <c:numCache>
                <c:formatCode>###0.0%</c:formatCode>
                <c:ptCount val="1"/>
                <c:pt idx="0">
                  <c:v>0.75903614457831325</c:v>
                </c:pt>
              </c:numCache>
            </c:numRef>
          </c:val>
        </c:ser>
        <c:ser>
          <c:idx val="1"/>
          <c:order val="1"/>
          <c:tx>
            <c:strRef>
              <c:f>Gràfics!$O$756</c:f>
              <c:strCache>
                <c:ptCount val="1"/>
                <c:pt idx="0">
                  <c:v>Notable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Gràfics!$M$761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Gràfics!$O$757</c:f>
              <c:numCache>
                <c:formatCode>###0.0%</c:formatCode>
                <c:ptCount val="1"/>
                <c:pt idx="0">
                  <c:v>0.24096385542168675</c:v>
                </c:pt>
              </c:numCache>
            </c:numRef>
          </c:val>
        </c:ser>
        <c:ser>
          <c:idx val="2"/>
          <c:order val="2"/>
          <c:tx>
            <c:strRef>
              <c:f>Gràfics!$P$756</c:f>
              <c:strCache>
                <c:ptCount val="1"/>
                <c:pt idx="0">
                  <c:v>Excel·lent</c:v>
                </c:pt>
              </c:strCache>
            </c:strRef>
          </c:tx>
          <c:invertIfNegative val="0"/>
          <c:cat>
            <c:strRef>
              <c:f>Gràfics!$M$761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Gràfics!$P$757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Gràfics!$Q$756</c:f>
              <c:strCache>
                <c:ptCount val="1"/>
                <c:pt idx="0">
                  <c:v>Matrícula d’honor</c:v>
                </c:pt>
              </c:strCache>
            </c:strRef>
          </c:tx>
          <c:invertIfNegative val="0"/>
          <c:cat>
            <c:strRef>
              <c:f>Gràfics!$M$761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Gràfics!$Q$757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6794496"/>
        <c:axId val="716804480"/>
      </c:barChart>
      <c:catAx>
        <c:axId val="716794496"/>
        <c:scaling>
          <c:orientation val="minMax"/>
        </c:scaling>
        <c:delete val="0"/>
        <c:axPos val="b"/>
        <c:majorTickMark val="out"/>
        <c:minorTickMark val="none"/>
        <c:tickLblPos val="nextTo"/>
        <c:crossAx val="716804480"/>
        <c:crosses val="autoZero"/>
        <c:auto val="1"/>
        <c:lblAlgn val="ctr"/>
        <c:lblOffset val="100"/>
        <c:noMultiLvlLbl val="0"/>
      </c:catAx>
      <c:valAx>
        <c:axId val="716804480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71679449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Gràfics!$N$781</c:f>
              <c:strCache>
                <c:ptCount val="1"/>
                <c:pt idx="0">
                  <c:v>Els dos estudis primaris/sense estudis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Gràfics!$M$784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Gràfics!$N$782</c:f>
              <c:numCache>
                <c:formatCode>###0.0%</c:formatCode>
                <c:ptCount val="1"/>
                <c:pt idx="0">
                  <c:v>0.19047619047619047</c:v>
                </c:pt>
              </c:numCache>
            </c:numRef>
          </c:val>
        </c:ser>
        <c:ser>
          <c:idx val="1"/>
          <c:order val="1"/>
          <c:tx>
            <c:strRef>
              <c:f>Gràfics!$O$779</c:f>
              <c:strCache>
                <c:ptCount val="1"/>
                <c:pt idx="0">
                  <c:v>Un dels dos té estudis mitjans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Gràfics!$M$784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Gràfics!$O$780</c:f>
              <c:numCache>
                <c:formatCode>###0.0%</c:formatCode>
                <c:ptCount val="1"/>
                <c:pt idx="0">
                  <c:v>5.9523809523809527E-2</c:v>
                </c:pt>
              </c:numCache>
            </c:numRef>
          </c:val>
        </c:ser>
        <c:ser>
          <c:idx val="2"/>
          <c:order val="2"/>
          <c:tx>
            <c:strRef>
              <c:f>Gràfics!$P$779</c:f>
              <c:strCache>
                <c:ptCount val="1"/>
                <c:pt idx="0">
                  <c:v>Els dos tenen estudis mitjans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Gràfics!$M$784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Gràfics!$P$780</c:f>
              <c:numCache>
                <c:formatCode>###0.0%</c:formatCode>
                <c:ptCount val="1"/>
                <c:pt idx="0">
                  <c:v>0.17857142857142858</c:v>
                </c:pt>
              </c:numCache>
            </c:numRef>
          </c:val>
        </c:ser>
        <c:ser>
          <c:idx val="3"/>
          <c:order val="3"/>
          <c:tx>
            <c:strRef>
              <c:f>Gràfics!$Q$779</c:f>
              <c:strCache>
                <c:ptCount val="1"/>
                <c:pt idx="0">
                  <c:v>Un dels dos té estudis superiors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Gràfics!$M$784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Gràfics!$Q$780</c:f>
              <c:numCache>
                <c:formatCode>###0.0%</c:formatCode>
                <c:ptCount val="1"/>
                <c:pt idx="0">
                  <c:v>0.23809523809523811</c:v>
                </c:pt>
              </c:numCache>
            </c:numRef>
          </c:val>
        </c:ser>
        <c:ser>
          <c:idx val="4"/>
          <c:order val="4"/>
          <c:tx>
            <c:strRef>
              <c:f>Gràfics!$R$779</c:f>
              <c:strCache>
                <c:ptCount val="1"/>
                <c:pt idx="0">
                  <c:v>Els dos tenen estudis superiors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Gràfics!$M$784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Gràfics!$R$780</c:f>
              <c:numCache>
                <c:formatCode>###0.0%</c:formatCode>
                <c:ptCount val="1"/>
                <c:pt idx="0">
                  <c:v>0.33333333333333337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7960704"/>
        <c:axId val="717962240"/>
      </c:barChart>
      <c:catAx>
        <c:axId val="717960704"/>
        <c:scaling>
          <c:orientation val="minMax"/>
        </c:scaling>
        <c:delete val="0"/>
        <c:axPos val="b"/>
        <c:majorTickMark val="out"/>
        <c:minorTickMark val="none"/>
        <c:tickLblPos val="nextTo"/>
        <c:crossAx val="717962240"/>
        <c:crosses val="autoZero"/>
        <c:auto val="1"/>
        <c:lblAlgn val="ctr"/>
        <c:lblOffset val="100"/>
        <c:noMultiLvlLbl val="0"/>
      </c:catAx>
      <c:valAx>
        <c:axId val="717962240"/>
        <c:scaling>
          <c:orientation val="minMax"/>
          <c:max val="1"/>
        </c:scaling>
        <c:delete val="0"/>
        <c:axPos val="l"/>
        <c:numFmt formatCode="0%" sourceLinked="1"/>
        <c:majorTickMark val="out"/>
        <c:minorTickMark val="none"/>
        <c:tickLblPos val="nextTo"/>
        <c:crossAx val="71796070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Tipus de contracte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396820694298267"/>
          <c:y val="0.22004027777777777"/>
          <c:w val="0.7446260431101589"/>
          <c:h val="0.6273597222222222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'Resum '!$Y$21:$Y$22</c:f>
              <c:strCache>
                <c:ptCount val="1"/>
                <c:pt idx="0">
                  <c:v>Fix</c:v>
                </c:pt>
              </c:strCache>
            </c:strRef>
          </c:tx>
          <c:spPr>
            <a:solidFill>
              <a:schemeClr val="accent1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b="1" u="none"/>
                      <a:t>31%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 u="none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'Resum '!$X$23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'Resum '!$Y$23</c:f>
              <c:numCache>
                <c:formatCode>###0.0%</c:formatCode>
                <c:ptCount val="1"/>
                <c:pt idx="0">
                  <c:v>0.3048780487804878</c:v>
                </c:pt>
              </c:numCache>
            </c:numRef>
          </c:val>
        </c:ser>
        <c:ser>
          <c:idx val="1"/>
          <c:order val="1"/>
          <c:tx>
            <c:strRef>
              <c:f>'Resum '!$Z$21:$Z$22</c:f>
              <c:strCache>
                <c:ptCount val="1"/>
                <c:pt idx="0">
                  <c:v>Autònom</c:v>
                </c:pt>
              </c:strCache>
            </c:strRef>
          </c:tx>
          <c:spPr>
            <a:solidFill>
              <a:schemeClr val="accent2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ca-ES" sz="10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rPr>
                      <a:t>51%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 algn="ctr">
                  <a:defRPr lang="ca-E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'Resum '!$X$23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'Resum '!$Z$23</c:f>
              <c:numCache>
                <c:formatCode>###0.0%</c:formatCode>
                <c:ptCount val="1"/>
                <c:pt idx="0">
                  <c:v>0.51219512195121952</c:v>
                </c:pt>
              </c:numCache>
            </c:numRef>
          </c:val>
        </c:ser>
        <c:ser>
          <c:idx val="2"/>
          <c:order val="2"/>
          <c:tx>
            <c:strRef>
              <c:f>'Resum '!$AA$21:$AA$22</c:f>
              <c:strCache>
                <c:ptCount val="1"/>
                <c:pt idx="0">
                  <c:v>Temporal</c:v>
                </c:pt>
              </c:strCache>
            </c:strRef>
          </c:tx>
          <c:spPr>
            <a:solidFill>
              <a:schemeClr val="accent3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ca-ES" sz="10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rPr>
                      <a:t>16%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 algn="ctr">
                  <a:defRPr lang="ca-E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'Resum '!$X$23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'Resum '!$AA$23</c:f>
              <c:numCache>
                <c:formatCode>###0.0%</c:formatCode>
                <c:ptCount val="1"/>
                <c:pt idx="0">
                  <c:v>0.15853658536585366</c:v>
                </c:pt>
              </c:numCache>
            </c:numRef>
          </c:val>
        </c:ser>
        <c:ser>
          <c:idx val="3"/>
          <c:order val="3"/>
          <c:tx>
            <c:strRef>
              <c:f>'Resum '!$AB$21:$AB$22</c:f>
              <c:strCache>
                <c:ptCount val="1"/>
                <c:pt idx="0">
                  <c:v>Becaris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strRef>
              <c:f>'Resum '!$X$23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'Resum '!$AB$23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'Resum '!$AC$21:$AC$22</c:f>
              <c:strCache>
                <c:ptCount val="1"/>
                <c:pt idx="0">
                  <c:v>No contracte</c:v>
                </c:pt>
              </c:strCache>
            </c:strRef>
          </c:tx>
          <c:spPr>
            <a:solidFill>
              <a:schemeClr val="accent5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ca-ES" sz="10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rPr>
                      <a:t>2%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 algn="ctr">
                  <a:defRPr lang="ca-E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'Resum '!$X$23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'Resum '!$AC$23</c:f>
              <c:numCache>
                <c:formatCode>###0.0%</c:formatCode>
                <c:ptCount val="1"/>
                <c:pt idx="0">
                  <c:v>2.4390243902439025E-2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365355392"/>
        <c:axId val="365356928"/>
        <c:axId val="0"/>
      </c:bar3DChart>
      <c:catAx>
        <c:axId val="36535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u="none"/>
            </a:pPr>
            <a:endParaRPr lang="ca-ES"/>
          </a:p>
        </c:txPr>
        <c:crossAx val="365356928"/>
        <c:crosses val="autoZero"/>
        <c:auto val="1"/>
        <c:lblAlgn val="ctr"/>
        <c:lblOffset val="100"/>
        <c:noMultiLvlLbl val="0"/>
      </c:catAx>
      <c:valAx>
        <c:axId val="36535692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36535539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  <a:scene3d>
      <a:camera prst="orthographicFront"/>
      <a:lightRig rig="threePt" dir="t"/>
    </a:scene3d>
    <a:sp3d>
      <a:bevelT/>
    </a:sp3d>
  </c:spPr>
  <c:txPr>
    <a:bodyPr/>
    <a:lstStyle/>
    <a:p>
      <a:pPr>
        <a:defRPr u="sng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1"/>
          <c:order val="0"/>
          <c:tx>
            <c:strRef>
              <c:f>'Taules comparativa'!$B$19</c:f>
              <c:strCache>
                <c:ptCount val="1"/>
                <c:pt idx="0">
                  <c:v>No ha treballat mai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dLbl>
              <c:idx val="11"/>
              <c:delete val="1"/>
            </c:dLbl>
            <c:numFmt formatCode="0.0%" sourceLinked="0"/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comparativa'!$C$17:$E$18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ARQUITECTURA</c:v>
                  </c:pt>
                </c:lvl>
              </c:multiLvlStrCache>
            </c:multiLvlStrRef>
          </c:cat>
          <c:val>
            <c:numRef>
              <c:f>'Taules comparativa'!$C$19:$E$19</c:f>
              <c:numCache>
                <c:formatCode>0.00%</c:formatCode>
                <c:ptCount val="3"/>
                <c:pt idx="0" formatCode="0.0%">
                  <c:v>0</c:v>
                </c:pt>
                <c:pt idx="1">
                  <c:v>0</c:v>
                </c:pt>
                <c:pt idx="2">
                  <c:v>2.3699999999999999E-2</c:v>
                </c:pt>
              </c:numCache>
            </c:numRef>
          </c:val>
        </c:ser>
        <c:ser>
          <c:idx val="0"/>
          <c:order val="1"/>
          <c:tx>
            <c:strRef>
              <c:f>'Taules comparativa'!$B$20</c:f>
              <c:strCache>
                <c:ptCount val="1"/>
                <c:pt idx="0">
                  <c:v>Aturat</c:v>
                </c:pt>
              </c:strCache>
            </c:strRef>
          </c:tx>
          <c:spPr>
            <a:solidFill>
              <a:srgbClr val="F79646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comparativa'!$C$17:$E$18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ARQUITECTURA</c:v>
                  </c:pt>
                </c:lvl>
              </c:multiLvlStrCache>
            </c:multiLvlStrRef>
          </c:cat>
          <c:val>
            <c:numRef>
              <c:f>'Taules comparativa'!$C$20:$E$20</c:f>
              <c:numCache>
                <c:formatCode>0.00%</c:formatCode>
                <c:ptCount val="3"/>
                <c:pt idx="0" formatCode="0.0%">
                  <c:v>0</c:v>
                </c:pt>
                <c:pt idx="1">
                  <c:v>0.18518518518518517</c:v>
                </c:pt>
                <c:pt idx="2">
                  <c:v>0.16660667000000001</c:v>
                </c:pt>
              </c:numCache>
            </c:numRef>
          </c:val>
        </c:ser>
        <c:ser>
          <c:idx val="2"/>
          <c:order val="2"/>
          <c:tx>
            <c:strRef>
              <c:f>'Taules comparativa'!$B$21</c:f>
              <c:strCache>
                <c:ptCount val="1"/>
                <c:pt idx="0">
                  <c:v>Ocupat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spPr/>
              <c:txPr>
                <a:bodyPr/>
                <a:lstStyle/>
                <a:p>
                  <a:pPr>
                    <a:defRPr sz="1600" b="1"/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8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comparativa'!$C$17:$E$18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ARQUITECTURA</c:v>
                  </c:pt>
                </c:lvl>
              </c:multiLvlStrCache>
            </c:multiLvlStrRef>
          </c:cat>
          <c:val>
            <c:numRef>
              <c:f>'Taules comparativa'!$C$21:$E$21</c:f>
              <c:numCache>
                <c:formatCode>0.00%</c:formatCode>
                <c:ptCount val="3"/>
                <c:pt idx="0" formatCode="0.0%">
                  <c:v>1</c:v>
                </c:pt>
                <c:pt idx="1">
                  <c:v>0.81481481481481477</c:v>
                </c:pt>
                <c:pt idx="2">
                  <c:v>0.81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720031104"/>
        <c:axId val="720036992"/>
        <c:axId val="0"/>
      </c:bar3DChart>
      <c:catAx>
        <c:axId val="72003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ca-ES"/>
          </a:p>
        </c:txPr>
        <c:crossAx val="720036992"/>
        <c:crosses val="autoZero"/>
        <c:auto val="1"/>
        <c:lblAlgn val="ctr"/>
        <c:lblOffset val="100"/>
        <c:noMultiLvlLbl val="0"/>
      </c:catAx>
      <c:valAx>
        <c:axId val="720036992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720031104"/>
        <c:crosses val="autoZero"/>
        <c:crossBetween val="between"/>
        <c:majorUnit val="0.25"/>
      </c:valAx>
    </c:plotArea>
    <c:legend>
      <c:legendPos val="t"/>
      <c:layout>
        <c:manualLayout>
          <c:xMode val="edge"/>
          <c:yMode val="edge"/>
          <c:x val="3.7322108742428646E-2"/>
          <c:y val="1.4746539498083605E-2"/>
          <c:w val="0.93506368917652349"/>
          <c:h val="7.4140259330089095E-2"/>
        </c:manualLayout>
      </c:layout>
      <c:overlay val="0"/>
      <c:txPr>
        <a:bodyPr/>
        <a:lstStyle/>
        <a:p>
          <a:pPr>
            <a:defRPr sz="14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6680174193150475E-2"/>
          <c:y val="0.1201895467944341"/>
          <c:w val="0.92874425910996394"/>
          <c:h val="0.7425110427750283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'Taules comparativa'!$B$30</c:f>
              <c:strCache>
                <c:ptCount val="1"/>
                <c:pt idx="0">
                  <c:v>Més
d'un any</c:v>
                </c:pt>
              </c:strCache>
            </c:strRef>
          </c:tx>
          <c:spPr>
            <a:solidFill>
              <a:srgbClr val="C0504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'Taules comparativa'!$C$29:$E$29</c:f>
              <c:numCache>
                <c:formatCode>General</c:formatCode>
                <c:ptCount val="3"/>
                <c:pt idx="0">
                  <c:v>2008</c:v>
                </c:pt>
                <c:pt idx="1">
                  <c:v>2011</c:v>
                </c:pt>
                <c:pt idx="2">
                  <c:v>2014</c:v>
                </c:pt>
              </c:numCache>
            </c:numRef>
          </c:cat>
          <c:val>
            <c:numRef>
              <c:f>'Taules comparativa'!$C$30:$E$30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0.122</c:v>
                </c:pt>
              </c:numCache>
            </c:numRef>
          </c:val>
        </c:ser>
        <c:ser>
          <c:idx val="0"/>
          <c:order val="1"/>
          <c:tx>
            <c:strRef>
              <c:f>'Taules comparativa'!$B$31</c:f>
              <c:strCache>
                <c:ptCount val="1"/>
                <c:pt idx="0">
                  <c:v>De 6 a 12
mesos</c:v>
                </c:pt>
              </c:strCache>
            </c:strRef>
          </c:tx>
          <c:spPr>
            <a:solidFill>
              <a:srgbClr val="C0504D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0.0%" sourceLinked="0"/>
            <c:txPr>
              <a:bodyPr/>
              <a:lstStyle/>
              <a:p>
                <a:pPr>
                  <a:defRPr sz="11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'Taules comparativa'!$C$29:$E$29</c:f>
              <c:numCache>
                <c:formatCode>General</c:formatCode>
                <c:ptCount val="3"/>
                <c:pt idx="0">
                  <c:v>2008</c:v>
                </c:pt>
                <c:pt idx="1">
                  <c:v>2011</c:v>
                </c:pt>
                <c:pt idx="2">
                  <c:v>2014</c:v>
                </c:pt>
              </c:numCache>
            </c:numRef>
          </c:cat>
          <c:val>
            <c:numRef>
              <c:f>'Taules comparativa'!$C$31:$E$31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2.4E-2</c:v>
                </c:pt>
              </c:numCache>
            </c:numRef>
          </c:val>
        </c:ser>
        <c:ser>
          <c:idx val="2"/>
          <c:order val="2"/>
          <c:tx>
            <c:strRef>
              <c:f>'Taules comparativa'!$B$32</c:f>
              <c:strCache>
                <c:ptCount val="1"/>
                <c:pt idx="0">
                  <c:v>De 3 a 6
mesos</c:v>
                </c:pt>
              </c:strCache>
            </c:strRef>
          </c:tx>
          <c:spPr>
            <a:solidFill>
              <a:srgbClr val="C0504D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4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txPr>
              <a:bodyPr/>
              <a:lstStyle/>
              <a:p>
                <a:pPr>
                  <a:defRPr sz="10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'Taules comparativa'!$C$29:$E$29</c:f>
              <c:numCache>
                <c:formatCode>General</c:formatCode>
                <c:ptCount val="3"/>
                <c:pt idx="0">
                  <c:v>2008</c:v>
                </c:pt>
                <c:pt idx="1">
                  <c:v>2011</c:v>
                </c:pt>
                <c:pt idx="2">
                  <c:v>2014</c:v>
                </c:pt>
              </c:numCache>
            </c:numRef>
          </c:cat>
          <c:val>
            <c:numRef>
              <c:f>'Taules comparativa'!$C$32:$E$32</c:f>
              <c:numCache>
                <c:formatCode>0.0%</c:formatCode>
                <c:ptCount val="3"/>
                <c:pt idx="0">
                  <c:v>5.3763440860215055E-2</c:v>
                </c:pt>
                <c:pt idx="1">
                  <c:v>0</c:v>
                </c:pt>
                <c:pt idx="2">
                  <c:v>0.122</c:v>
                </c:pt>
              </c:numCache>
            </c:numRef>
          </c:val>
        </c:ser>
        <c:ser>
          <c:idx val="3"/>
          <c:order val="3"/>
          <c:tx>
            <c:strRef>
              <c:f>'Taules comparativa'!$B$33</c:f>
              <c:strCache>
                <c:ptCount val="1"/>
                <c:pt idx="0">
                  <c:v>D'un a 3 mesos</c:v>
                </c:pt>
              </c:strCache>
            </c:strRef>
          </c:tx>
          <c:spPr>
            <a:solidFill>
              <a:srgbClr val="F79646">
                <a:lumMod val="20000"/>
                <a:lumOff val="8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delete val="1"/>
            </c:dLbl>
            <c:dLbl>
              <c:idx val="7"/>
              <c:delete val="1"/>
            </c:dLbl>
            <c:txPr>
              <a:bodyPr/>
              <a:lstStyle/>
              <a:p>
                <a:pPr>
                  <a:defRPr sz="11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'Taules comparativa'!$C$29:$E$29</c:f>
              <c:numCache>
                <c:formatCode>General</c:formatCode>
                <c:ptCount val="3"/>
                <c:pt idx="0">
                  <c:v>2008</c:v>
                </c:pt>
                <c:pt idx="1">
                  <c:v>2011</c:v>
                </c:pt>
                <c:pt idx="2">
                  <c:v>2014</c:v>
                </c:pt>
              </c:numCache>
            </c:numRef>
          </c:cat>
          <c:val>
            <c:numRef>
              <c:f>'Taules comparativa'!$C$33:$E$33</c:f>
              <c:numCache>
                <c:formatCode>0.0%</c:formatCode>
                <c:ptCount val="3"/>
                <c:pt idx="0">
                  <c:v>8.6021505376344093E-2</c:v>
                </c:pt>
                <c:pt idx="1">
                  <c:v>9.8765432098765427E-2</c:v>
                </c:pt>
                <c:pt idx="2">
                  <c:v>8.5000000000000006E-2</c:v>
                </c:pt>
              </c:numCache>
            </c:numRef>
          </c:val>
        </c:ser>
        <c:ser>
          <c:idx val="4"/>
          <c:order val="4"/>
          <c:tx>
            <c:strRef>
              <c:f>'Taules comparativa'!$B$34</c:f>
              <c:strCache>
                <c:ptCount val="1"/>
                <c:pt idx="0">
                  <c:v>Menys
d'un mes</c:v>
                </c:pt>
              </c:strCache>
            </c:strRef>
          </c:tx>
          <c:spPr>
            <a:solidFill>
              <a:srgbClr val="9BBB59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delete val="1"/>
            </c:dLbl>
            <c:txPr>
              <a:bodyPr/>
              <a:lstStyle/>
              <a:p>
                <a:pPr>
                  <a:defRPr sz="11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'Taules comparativa'!$C$29:$E$29</c:f>
              <c:numCache>
                <c:formatCode>General</c:formatCode>
                <c:ptCount val="3"/>
                <c:pt idx="0">
                  <c:v>2008</c:v>
                </c:pt>
                <c:pt idx="1">
                  <c:v>2011</c:v>
                </c:pt>
                <c:pt idx="2">
                  <c:v>2014</c:v>
                </c:pt>
              </c:numCache>
            </c:numRef>
          </c:cat>
          <c:val>
            <c:numRef>
              <c:f>'Taules comparativa'!$C$34:$E$34</c:f>
              <c:numCache>
                <c:formatCode>0.0%</c:formatCode>
                <c:ptCount val="3"/>
                <c:pt idx="0">
                  <c:v>0.13978494623655913</c:v>
                </c:pt>
                <c:pt idx="1">
                  <c:v>0.18518518518518517</c:v>
                </c:pt>
                <c:pt idx="2">
                  <c:v>9.8000000000000004E-2</c:v>
                </c:pt>
              </c:numCache>
            </c:numRef>
          </c:val>
        </c:ser>
        <c:ser>
          <c:idx val="5"/>
          <c:order val="5"/>
          <c:tx>
            <c:strRef>
              <c:f>'Taules comparativa'!$B$35</c:f>
              <c:strCache>
                <c:ptCount val="1"/>
                <c:pt idx="0">
                  <c:v>Abans
d'acabar</c:v>
                </c:pt>
              </c:strCache>
            </c:strRef>
          </c:tx>
          <c:spPr>
            <a:solidFill>
              <a:srgbClr val="9BBB5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 sz="16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'Taules comparativa'!$C$29:$E$29</c:f>
              <c:numCache>
                <c:formatCode>General</c:formatCode>
                <c:ptCount val="3"/>
                <c:pt idx="0">
                  <c:v>2008</c:v>
                </c:pt>
                <c:pt idx="1">
                  <c:v>2011</c:v>
                </c:pt>
                <c:pt idx="2">
                  <c:v>2014</c:v>
                </c:pt>
              </c:numCache>
            </c:numRef>
          </c:cat>
          <c:val>
            <c:numRef>
              <c:f>'Taules comparativa'!$C$35:$E$35</c:f>
              <c:numCache>
                <c:formatCode>0.0%</c:formatCode>
                <c:ptCount val="3"/>
                <c:pt idx="0">
                  <c:v>0.72043010752688175</c:v>
                </c:pt>
                <c:pt idx="1">
                  <c:v>0.71604938271604934</c:v>
                </c:pt>
                <c:pt idx="2">
                  <c:v>0.54900000000000004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720551296"/>
        <c:axId val="720635008"/>
        <c:axId val="0"/>
      </c:bar3DChart>
      <c:catAx>
        <c:axId val="720551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1">
                <a:latin typeface="+mn-lt"/>
              </a:defRPr>
            </a:pPr>
            <a:endParaRPr lang="ca-ES"/>
          </a:p>
        </c:txPr>
        <c:crossAx val="720635008"/>
        <c:crosses val="autoZero"/>
        <c:auto val="1"/>
        <c:lblAlgn val="ctr"/>
        <c:lblOffset val="100"/>
        <c:noMultiLvlLbl val="0"/>
      </c:catAx>
      <c:valAx>
        <c:axId val="720635008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720551296"/>
        <c:crosses val="autoZero"/>
        <c:crossBetween val="between"/>
        <c:majorUnit val="0.1"/>
      </c:valAx>
    </c:plotArea>
    <c:legend>
      <c:legendPos val="t"/>
      <c:overlay val="0"/>
      <c:txPr>
        <a:bodyPr/>
        <a:lstStyle/>
        <a:p>
          <a:pPr>
            <a:defRPr sz="1200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>
      <a:outerShdw blurRad="50800" dist="38100" dir="10800000" algn="r" rotWithShape="0">
        <a:prstClr val="black">
          <a:alpha val="40000"/>
        </a:prstClr>
      </a:outerShdw>
    </a:effectLst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2500104349277908E-2"/>
          <c:y val="3.4333887043189411E-2"/>
          <c:w val="0.91122793488637877"/>
          <c:h val="0.71985437430786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'Taules comparativa'!$B$44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EEECE1">
                <a:lumMod val="9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comparativa'!$C$42:$H$43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2">
                    <c:v>Titulació
universitària</c:v>
                  </c:pt>
                  <c:pt idx="4">
                    <c:v>Cap
titulació</c:v>
                  </c:pt>
                </c:lvl>
              </c:multiLvlStrCache>
            </c:multiLvlStrRef>
          </c:cat>
          <c:val>
            <c:numRef>
              <c:f>'Taules comparativa'!$C$44:$H$44</c:f>
              <c:numCache>
                <c:formatCode>0.00%</c:formatCode>
                <c:ptCount val="6"/>
                <c:pt idx="0">
                  <c:v>0.81914893617021278</c:v>
                </c:pt>
                <c:pt idx="1">
                  <c:v>0</c:v>
                </c:pt>
                <c:pt idx="2">
                  <c:v>4.2553191489361701E-2</c:v>
                </c:pt>
                <c:pt idx="3">
                  <c:v>0</c:v>
                </c:pt>
                <c:pt idx="4">
                  <c:v>0.13829787234042554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'Taules comparativa'!$B$45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BACC6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comparativa'!$C$42:$H$43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2">
                    <c:v>Titulació
universitària</c:v>
                  </c:pt>
                  <c:pt idx="4">
                    <c:v>Cap
titulació</c:v>
                  </c:pt>
                </c:lvl>
              </c:multiLvlStrCache>
            </c:multiLvlStrRef>
          </c:cat>
          <c:val>
            <c:numRef>
              <c:f>'Taules comparativa'!$C$45:$H$45</c:f>
              <c:numCache>
                <c:formatCode>0.00%</c:formatCode>
                <c:ptCount val="6"/>
                <c:pt idx="0">
                  <c:v>0.76543209876543206</c:v>
                </c:pt>
                <c:pt idx="1">
                  <c:v>6.1728395061728392E-2</c:v>
                </c:pt>
                <c:pt idx="2">
                  <c:v>3.7037037037037035E-2</c:v>
                </c:pt>
                <c:pt idx="3">
                  <c:v>0</c:v>
                </c:pt>
                <c:pt idx="4">
                  <c:v>9.8765432098765427E-2</c:v>
                </c:pt>
                <c:pt idx="5">
                  <c:v>3.7037037037037035E-2</c:v>
                </c:pt>
              </c:numCache>
            </c:numRef>
          </c:val>
        </c:ser>
        <c:ser>
          <c:idx val="2"/>
          <c:order val="2"/>
          <c:tx>
            <c:strRef>
              <c:f>'Taules comparativa'!$B$46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8064A2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comparativa'!$C$42:$H$43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2">
                    <c:v>Titulació
universitària</c:v>
                  </c:pt>
                  <c:pt idx="4">
                    <c:v>Cap
titulació</c:v>
                  </c:pt>
                </c:lvl>
              </c:multiLvlStrCache>
            </c:multiLvlStrRef>
          </c:cat>
          <c:val>
            <c:numRef>
              <c:f>'Taules comparativa'!$C$46:$H$46</c:f>
              <c:numCache>
                <c:formatCode>0.00%</c:formatCode>
                <c:ptCount val="6"/>
                <c:pt idx="0">
                  <c:v>0.81699999999999995</c:v>
                </c:pt>
                <c:pt idx="1">
                  <c:v>0</c:v>
                </c:pt>
                <c:pt idx="2">
                  <c:v>3.7037037037037035E-2</c:v>
                </c:pt>
                <c:pt idx="3">
                  <c:v>0</c:v>
                </c:pt>
                <c:pt idx="4">
                  <c:v>3.6999999999999998E-2</c:v>
                </c:pt>
                <c:pt idx="5">
                  <c:v>0.11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720687104"/>
        <c:axId val="720688640"/>
        <c:axId val="0"/>
      </c:bar3DChart>
      <c:catAx>
        <c:axId val="720687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22225" cap="sq" cmpd="thickThin">
            <a:miter lim="800000"/>
          </a:ln>
        </c:spPr>
        <c:txPr>
          <a:bodyPr anchor="t" anchorCtr="0"/>
          <a:lstStyle/>
          <a:p>
            <a:pPr>
              <a:defRPr sz="1200" b="1">
                <a:latin typeface="+mn-lt"/>
              </a:defRPr>
            </a:pPr>
            <a:endParaRPr lang="ca-ES"/>
          </a:p>
        </c:txPr>
        <c:crossAx val="720688640"/>
        <c:crosses val="autoZero"/>
        <c:auto val="1"/>
        <c:lblAlgn val="ctr"/>
        <c:lblOffset val="100"/>
        <c:noMultiLvlLbl val="0"/>
      </c:catAx>
      <c:valAx>
        <c:axId val="720688640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720687104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7178254883828881"/>
          <c:y val="2.1917814523514982E-2"/>
          <c:w val="0.22656191336815037"/>
          <c:h val="0.27924777071174001"/>
        </c:manualLayout>
      </c:layout>
      <c:overlay val="0"/>
      <c:txPr>
        <a:bodyPr/>
        <a:lstStyle/>
        <a:p>
          <a:pPr>
            <a:defRPr sz="1600" b="1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1"/>
          <c:order val="0"/>
          <c:tx>
            <c:strRef>
              <c:f>'Taules comparativa'!$B$71</c:f>
              <c:strCache>
                <c:ptCount val="1"/>
                <c:pt idx="0">
                  <c:v>NS/NC</c:v>
                </c:pt>
              </c:strCache>
            </c:strRef>
          </c:tx>
          <c:spPr>
            <a:solidFill>
              <a:srgbClr val="C0504D">
                <a:lumMod val="5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comparativa'!$C$69:$E$70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ARQUITECTURA</c:v>
                  </c:pt>
                </c:lvl>
              </c:multiLvlStrCache>
            </c:multiLvlStrRef>
          </c:cat>
          <c:val>
            <c:numRef>
              <c:f>'Taules comparativa'!$C$71:$E$71</c:f>
              <c:numCache>
                <c:formatCode>0.00%</c:formatCode>
                <c:ptCount val="3"/>
                <c:pt idx="0">
                  <c:v>0</c:v>
                </c:pt>
                <c:pt idx="1">
                  <c:v>8.6419753086419748E-2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tx>
            <c:strRef>
              <c:f>'Taules comparativa'!$B$72</c:f>
              <c:strCache>
                <c:ptCount val="1"/>
                <c:pt idx="0">
                  <c:v>Menys 
9.000 €</c:v>
                </c:pt>
              </c:strCache>
            </c:strRef>
          </c:tx>
          <c:spPr>
            <a:solidFill>
              <a:srgbClr val="C0504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numFmt formatCode="0.0%" sourceLinked="0"/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comparativa'!$C$69:$E$70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ARQUITECTURA</c:v>
                  </c:pt>
                </c:lvl>
              </c:multiLvlStrCache>
            </c:multiLvlStrRef>
          </c:cat>
          <c:val>
            <c:numRef>
              <c:f>'Taules comparativa'!$C$72:$E$72</c:f>
              <c:numCache>
                <c:formatCode>0.00%</c:formatCode>
                <c:ptCount val="3"/>
                <c:pt idx="0">
                  <c:v>0</c:v>
                </c:pt>
                <c:pt idx="1">
                  <c:v>4.9382716049382713E-2</c:v>
                </c:pt>
                <c:pt idx="2">
                  <c:v>8.2000000000000003E-2</c:v>
                </c:pt>
              </c:numCache>
            </c:numRef>
          </c:val>
        </c:ser>
        <c:ser>
          <c:idx val="2"/>
          <c:order val="2"/>
          <c:tx>
            <c:strRef>
              <c:f>'Taules comparativa'!$B$73</c:f>
              <c:strCache>
                <c:ptCount val="1"/>
                <c:pt idx="0">
                  <c:v>9.000 €
12.000 €</c:v>
                </c:pt>
              </c:strCache>
            </c:strRef>
          </c:tx>
          <c:spPr>
            <a:solidFill>
              <a:srgbClr val="C0504D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numFmt formatCode="0.0%" sourceLinked="0"/>
              <c:spPr/>
              <c:txPr>
                <a:bodyPr/>
                <a:lstStyle/>
                <a:p>
                  <a:pPr>
                    <a:defRPr sz="900" b="1"/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1"/>
              <c:delete val="1"/>
            </c:dLbl>
            <c:numFmt formatCode="0.0%" sourceLinked="0"/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comparativa'!$C$69:$E$70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ARQUITECTURA</c:v>
                  </c:pt>
                </c:lvl>
              </c:multiLvlStrCache>
            </c:multiLvlStrRef>
          </c:cat>
          <c:val>
            <c:numRef>
              <c:f>'Taules comparativa'!$C$73:$E$73</c:f>
              <c:numCache>
                <c:formatCode>0.00%</c:formatCode>
                <c:ptCount val="3"/>
                <c:pt idx="0">
                  <c:v>1.1494252873563218E-2</c:v>
                </c:pt>
                <c:pt idx="1">
                  <c:v>8.6419753086419748E-2</c:v>
                </c:pt>
                <c:pt idx="2">
                  <c:v>0.192</c:v>
                </c:pt>
              </c:numCache>
            </c:numRef>
          </c:val>
        </c:ser>
        <c:ser>
          <c:idx val="3"/>
          <c:order val="3"/>
          <c:tx>
            <c:strRef>
              <c:f>'Taules comparativa'!$B$74</c:f>
              <c:strCache>
                <c:ptCount val="1"/>
                <c:pt idx="0">
                  <c:v>12.000 €
15.000 €</c:v>
                </c:pt>
              </c:strCache>
            </c:strRef>
          </c:tx>
          <c:spPr>
            <a:solidFill>
              <a:srgbClr val="F79646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comparativa'!$C$69:$E$70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ARQUITECTURA</c:v>
                  </c:pt>
                </c:lvl>
              </c:multiLvlStrCache>
            </c:multiLvlStrRef>
          </c:cat>
          <c:val>
            <c:numRef>
              <c:f>'Taules comparativa'!$C$74:$E$74</c:f>
              <c:numCache>
                <c:formatCode>0.00%</c:formatCode>
                <c:ptCount val="3"/>
                <c:pt idx="0">
                  <c:v>4.5977011494252873E-2</c:v>
                </c:pt>
                <c:pt idx="1">
                  <c:v>8.6419753086419748E-2</c:v>
                </c:pt>
                <c:pt idx="2">
                  <c:v>0.151</c:v>
                </c:pt>
              </c:numCache>
            </c:numRef>
          </c:val>
        </c:ser>
        <c:ser>
          <c:idx val="4"/>
          <c:order val="4"/>
          <c:tx>
            <c:strRef>
              <c:f>'Taules comparativa'!$B$75</c:f>
              <c:strCache>
                <c:ptCount val="1"/>
                <c:pt idx="0">
                  <c:v>15.000 €
18.000 €</c:v>
                </c:pt>
              </c:strCache>
            </c:strRef>
          </c:tx>
          <c:spPr>
            <a:solidFill>
              <a:srgbClr val="F79646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numFmt formatCode="0.0%" sourceLinked="0"/>
              <c:spPr/>
              <c:txPr>
                <a:bodyPr/>
                <a:lstStyle/>
                <a:p>
                  <a:pPr>
                    <a:defRPr sz="1100" b="1"/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comparativa'!$C$69:$E$70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ARQUITECTURA</c:v>
                  </c:pt>
                </c:lvl>
              </c:multiLvlStrCache>
            </c:multiLvlStrRef>
          </c:cat>
          <c:val>
            <c:numRef>
              <c:f>'Taules comparativa'!$C$75:$E$75</c:f>
              <c:numCache>
                <c:formatCode>0.00%</c:formatCode>
                <c:ptCount val="3"/>
                <c:pt idx="0">
                  <c:v>5.7471264367816091E-2</c:v>
                </c:pt>
                <c:pt idx="1">
                  <c:v>0.1728395061728395</c:v>
                </c:pt>
                <c:pt idx="2">
                  <c:v>0.151</c:v>
                </c:pt>
              </c:numCache>
            </c:numRef>
          </c:val>
        </c:ser>
        <c:ser>
          <c:idx val="5"/>
          <c:order val="5"/>
          <c:tx>
            <c:strRef>
              <c:f>'Taules comparativa'!$B$76</c:f>
              <c:strCache>
                <c:ptCount val="1"/>
                <c:pt idx="0">
                  <c:v>18.000 €
24.000 €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delete val="1"/>
            </c:dLbl>
            <c:dLbl>
              <c:idx val="5"/>
              <c:delete val="1"/>
            </c:dLbl>
            <c:numFmt formatCode="0.0%" sourceLinked="0"/>
            <c:txPr>
              <a:bodyPr/>
              <a:lstStyle/>
              <a:p>
                <a:pPr>
                  <a:defRPr sz="12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comparativa'!$C$69:$E$70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ARQUITECTURA</c:v>
                  </c:pt>
                </c:lvl>
              </c:multiLvlStrCache>
            </c:multiLvlStrRef>
          </c:cat>
          <c:val>
            <c:numRef>
              <c:f>'Taules comparativa'!$C$76:$E$76</c:f>
              <c:numCache>
                <c:formatCode>0.00%</c:formatCode>
                <c:ptCount val="3"/>
                <c:pt idx="0">
                  <c:v>0.2413793103448276</c:v>
                </c:pt>
                <c:pt idx="1">
                  <c:v>0.33333333333333331</c:v>
                </c:pt>
                <c:pt idx="2">
                  <c:v>0.23300000000000001</c:v>
                </c:pt>
              </c:numCache>
            </c:numRef>
          </c:val>
        </c:ser>
        <c:ser>
          <c:idx val="6"/>
          <c:order val="6"/>
          <c:tx>
            <c:strRef>
              <c:f>'Taules comparativa'!$B$77</c:f>
              <c:strCache>
                <c:ptCount val="1"/>
                <c:pt idx="0">
                  <c:v>24.000 €
30.000 €</c:v>
                </c:pt>
              </c:strCache>
            </c:strRef>
          </c:tx>
          <c:spPr>
            <a:solidFill>
              <a:srgbClr val="9BBB59">
                <a:lumMod val="40000"/>
                <a:lumOff val="6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numFmt formatCode="0.0%" sourceLinked="0"/>
              <c:spPr/>
              <c:txPr>
                <a:bodyPr/>
                <a:lstStyle/>
                <a:p>
                  <a:pPr>
                    <a:defRPr sz="1100" b="1"/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elete val="1"/>
            </c:dLbl>
            <c:numFmt formatCode="0.0%" sourceLinked="0"/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comparativa'!$C$69:$E$70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ARQUITECTURA</c:v>
                  </c:pt>
                </c:lvl>
              </c:multiLvlStrCache>
            </c:multiLvlStrRef>
          </c:cat>
          <c:val>
            <c:numRef>
              <c:f>'Taules comparativa'!$C$77:$E$77</c:f>
              <c:numCache>
                <c:formatCode>0.00%</c:formatCode>
                <c:ptCount val="3"/>
                <c:pt idx="0">
                  <c:v>0.35632183908045978</c:v>
                </c:pt>
                <c:pt idx="1">
                  <c:v>9.8765432098765427E-2</c:v>
                </c:pt>
                <c:pt idx="2">
                  <c:v>0.123</c:v>
                </c:pt>
              </c:numCache>
            </c:numRef>
          </c:val>
        </c:ser>
        <c:ser>
          <c:idx val="7"/>
          <c:order val="7"/>
          <c:tx>
            <c:strRef>
              <c:f>'Taules comparativa'!$B$78</c:f>
              <c:strCache>
                <c:ptCount val="1"/>
                <c:pt idx="0">
                  <c:v>30.000 €
40.000 €</c:v>
                </c:pt>
              </c:strCache>
            </c:strRef>
          </c:tx>
          <c:spPr>
            <a:solidFill>
              <a:srgbClr val="9BBB5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numFmt formatCode="0.0%" sourceLinked="0"/>
              <c:spPr/>
              <c:txPr>
                <a:bodyPr/>
                <a:lstStyle/>
                <a:p>
                  <a:pPr>
                    <a:defRPr sz="1100" b="1"/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numFmt formatCode="0.0%" sourceLinked="0"/>
              <c:spPr/>
              <c:txPr>
                <a:bodyPr/>
                <a:lstStyle/>
                <a:p>
                  <a:pPr>
                    <a:defRPr sz="1100" b="1"/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comparativa'!$C$69:$E$70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ARQUITECTURA</c:v>
                  </c:pt>
                </c:lvl>
              </c:multiLvlStrCache>
            </c:multiLvlStrRef>
          </c:cat>
          <c:val>
            <c:numRef>
              <c:f>'Taules comparativa'!$C$78:$E$78</c:f>
              <c:numCache>
                <c:formatCode>0.00%</c:formatCode>
                <c:ptCount val="3"/>
                <c:pt idx="0">
                  <c:v>0.18390804597701149</c:v>
                </c:pt>
                <c:pt idx="1">
                  <c:v>8.6419753086419748E-2</c:v>
                </c:pt>
                <c:pt idx="2">
                  <c:v>6.8000000000000005E-2</c:v>
                </c:pt>
              </c:numCache>
            </c:numRef>
          </c:val>
        </c:ser>
        <c:ser>
          <c:idx val="8"/>
          <c:order val="8"/>
          <c:tx>
            <c:strRef>
              <c:f>'Taules comparativa'!$B$79</c:f>
              <c:strCache>
                <c:ptCount val="1"/>
                <c:pt idx="0">
                  <c:v>Més de 
40.000 €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0.0%" sourceLinked="0"/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comparativa'!$C$69:$E$70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ARQUITECTURA</c:v>
                  </c:pt>
                </c:lvl>
              </c:multiLvlStrCache>
            </c:multiLvlStrRef>
          </c:cat>
          <c:val>
            <c:numRef>
              <c:f>'Taules comparativa'!$C$79:$E$79</c:f>
              <c:numCache>
                <c:formatCode>0.00%</c:formatCode>
                <c:ptCount val="3"/>
                <c:pt idx="0">
                  <c:v>0.10344827586206896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720754176"/>
        <c:axId val="720755712"/>
        <c:axId val="0"/>
      </c:bar3DChart>
      <c:catAx>
        <c:axId val="720754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ca-ES"/>
          </a:p>
        </c:txPr>
        <c:crossAx val="720755712"/>
        <c:crosses val="autoZero"/>
        <c:auto val="1"/>
        <c:lblAlgn val="ctr"/>
        <c:lblOffset val="100"/>
        <c:noMultiLvlLbl val="0"/>
      </c:catAx>
      <c:valAx>
        <c:axId val="720755712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720754176"/>
        <c:crosses val="autoZero"/>
        <c:crossBetween val="between"/>
        <c:majorUnit val="0.25"/>
      </c:valAx>
    </c:plotArea>
    <c:legend>
      <c:legendPos val="t"/>
      <c:layout>
        <c:manualLayout>
          <c:xMode val="edge"/>
          <c:yMode val="edge"/>
          <c:x val="3.7322108742428646E-2"/>
          <c:y val="1.4746539498083617E-2"/>
          <c:w val="0.93506368917652349"/>
          <c:h val="7.4140259330089095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>
                <a:solidFill>
                  <a:schemeClr val="bg1"/>
                </a:solidFill>
              </a:defRPr>
            </a:pPr>
            <a:r>
              <a:rPr lang="es-ES" sz="1200">
                <a:solidFill>
                  <a:schemeClr val="bg1"/>
                </a:solidFill>
              </a:rPr>
              <a:t>MITJANA DE NIVELL DE SATISFACCIÓ AMB LA FEINA ACTUAL PER EDICIONS I TITULACIONS</a:t>
            </a:r>
          </a:p>
        </c:rich>
      </c:tx>
      <c:layout>
        <c:manualLayout>
          <c:xMode val="edge"/>
          <c:yMode val="edge"/>
          <c:x val="2.0457591933570572E-2"/>
          <c:y val="1.3396624472573839E-2"/>
        </c:manualLayout>
      </c:layout>
      <c:overlay val="0"/>
      <c:spPr>
        <a:solidFill>
          <a:srgbClr val="4F81BD"/>
        </a:solidFill>
        <a:scene3d>
          <a:camera prst="orthographicFront"/>
          <a:lightRig rig="threePt" dir="t"/>
        </a:scene3d>
        <a:sp3d>
          <a:bevelT w="190500" h="38100"/>
        </a:sp3d>
      </c:spPr>
    </c:title>
    <c:autoTitleDeleted val="0"/>
    <c:plotArea>
      <c:layout>
        <c:manualLayout>
          <c:layoutTarget val="inner"/>
          <c:xMode val="edge"/>
          <c:yMode val="edge"/>
          <c:x val="2.2518712938660451E-3"/>
          <c:y val="0.12170910503381176"/>
          <c:w val="0.98761533974919802"/>
          <c:h val="0.70708893934416495"/>
        </c:manualLayout>
      </c:layout>
      <c:lineChart>
        <c:grouping val="standard"/>
        <c:varyColors val="0"/>
        <c:ser>
          <c:idx val="0"/>
          <c:order val="0"/>
          <c:tx>
            <c:strRef>
              <c:f>'Taules comparativa'!$B$89</c:f>
              <c:strCache>
                <c:ptCount val="1"/>
                <c:pt idx="0">
                  <c:v>Contingut de la feina</c:v>
                </c:pt>
              </c:strCache>
            </c:strRef>
          </c:tx>
          <c:marker>
            <c:symbol val="none"/>
          </c:marker>
          <c:dPt>
            <c:idx val="0"/>
            <c:bubble3D val="0"/>
            <c:spPr>
              <a:ln>
                <a:headEnd type="oval"/>
              </a:ln>
            </c:spPr>
          </c:dPt>
          <c:dLbls>
            <c:dLbl>
              <c:idx val="0"/>
              <c:layout>
                <c:manualLayout>
                  <c:x val="-1.8655792803479638E-2"/>
                  <c:y val="-2.70221518987341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000"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comparativa'!$C$87:$E$88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ARQUITECTURA</c:v>
                  </c:pt>
                </c:lvl>
              </c:multiLvlStrCache>
            </c:multiLvlStrRef>
          </c:cat>
          <c:val>
            <c:numRef>
              <c:f>'Taules comparativa'!$C$89:$E$89</c:f>
              <c:numCache>
                <c:formatCode>0.00</c:formatCode>
                <c:ptCount val="3"/>
                <c:pt idx="0">
                  <c:v>5.666666666666667</c:v>
                </c:pt>
                <c:pt idx="1">
                  <c:v>5.3939393939393945</c:v>
                </c:pt>
                <c:pt idx="2">
                  <c:v>5.42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'Taules comparativa'!$B$90</c:f>
              <c:strCache>
                <c:ptCount val="1"/>
                <c:pt idx="0">
                  <c:v>Perspectives de millora i promoció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2.3677540529853783E-2"/>
                  <c:y val="-2.03238396624472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8655792803479638E-2"/>
                  <c:y val="-2.25566104078762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2962962962963054E-3"/>
                  <c:y val="-2.22186009565105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9580344123651217E-2"/>
                  <c:y val="-1.1222036906547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834567901234575E-2"/>
                  <c:y val="-3.7613790626459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000" b="1">
                    <a:solidFill>
                      <a:srgbClr val="C00000"/>
                    </a:solidFill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comparativa'!$C$87:$E$88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ARQUITECTURA</c:v>
                  </c:pt>
                </c:lvl>
              </c:multiLvlStrCache>
            </c:multiLvlStrRef>
          </c:cat>
          <c:val>
            <c:numRef>
              <c:f>'Taules comparativa'!$C$90:$E$90</c:f>
              <c:numCache>
                <c:formatCode>0.00</c:formatCode>
                <c:ptCount val="3"/>
                <c:pt idx="0">
                  <c:v>5.161290322580645</c:v>
                </c:pt>
                <c:pt idx="1">
                  <c:v>3.7575757575757578</c:v>
                </c:pt>
                <c:pt idx="2">
                  <c:v>4.33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'Taules comparativa'!$B$91</c:f>
              <c:strCache>
                <c:ptCount val="1"/>
                <c:pt idx="0">
                  <c:v>Nivell de retribució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3.5629629629629692E-2"/>
                  <c:y val="-4.624098476568898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7278074337682903E-2"/>
                  <c:y val="-2.22185302390998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1473507315144406E-2"/>
                  <c:y val="-1.56206047819972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3160493827160478E-2"/>
                  <c:y val="1.973839953409210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0938271604938325E-2"/>
                  <c:y val="-3.321516500647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6987654320987566E-2"/>
                  <c:y val="-1.562066252653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6.0000000000000114E-3"/>
                  <c:y val="-2.22186009565105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000" b="1">
                    <a:solidFill>
                      <a:schemeClr val="accent3"/>
                    </a:solidFill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comparativa'!$C$87:$E$88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ARQUITECTURA</c:v>
                  </c:pt>
                </c:lvl>
              </c:multiLvlStrCache>
            </c:multiLvlStrRef>
          </c:cat>
          <c:val>
            <c:numRef>
              <c:f>'Taules comparativa'!$C$91:$E$91</c:f>
              <c:numCache>
                <c:formatCode>0.00</c:formatCode>
                <c:ptCount val="3"/>
                <c:pt idx="0">
                  <c:v>4.623655913978495</c:v>
                </c:pt>
                <c:pt idx="1">
                  <c:v>3.7878787878787885</c:v>
                </c:pt>
                <c:pt idx="2">
                  <c:v>3.85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'Taules comparativa'!$B$92</c:f>
              <c:strCache>
                <c:ptCount val="1"/>
                <c:pt idx="0">
                  <c:v>Utilitat dels coneixements de la formació universitària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3.4976472914195332E-2"/>
                  <c:y val="2.003867791842483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8655792803479638E-2"/>
                  <c:y val="1.31677215189873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8212306794983963E-4"/>
                  <c:y val="-3.4930628998268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1925925925926052E-2"/>
                  <c:y val="-2.6617226576496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0938271604938325E-2"/>
                  <c:y val="-1.562066252653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2049382716049466E-2"/>
                  <c:y val="-1.78199753365251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8345679012345836E-2"/>
                  <c:y val="-3.9813103436452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7.2345679012345964E-3"/>
                  <c:y val="-2.2547285658350589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000" b="1">
                    <a:solidFill>
                      <a:schemeClr val="accent4"/>
                    </a:solidFill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comparativa'!$C$87:$E$88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ARQUITECTURA</c:v>
                  </c:pt>
                </c:lvl>
              </c:multiLvlStrCache>
            </c:multiLvlStrRef>
          </c:cat>
          <c:val>
            <c:numRef>
              <c:f>'Taules comparativa'!$C$92:$E$92</c:f>
              <c:numCache>
                <c:formatCode>0.00</c:formatCode>
                <c:ptCount val="3"/>
                <c:pt idx="0">
                  <c:v>4.4623655913978491</c:v>
                </c:pt>
                <c:pt idx="1">
                  <c:v>4.5757575757575735</c:v>
                </c:pt>
                <c:pt idx="2">
                  <c:v>4.78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'Taules comparativa'!$B$93</c:f>
              <c:strCache>
                <c:ptCount val="1"/>
                <c:pt idx="0">
                  <c:v>Satisfacció general amb la feina *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4.1253657572162837E-2"/>
                  <c:y val="-2.92549226441631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5834816132858837E-2"/>
                  <c:y val="-2.06884669479605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9.703703703703704E-3"/>
                  <c:y val="-2.00192881465178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6987654320987566E-2"/>
                  <c:y val="-2.88165393864886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000" b="1">
                    <a:solidFill>
                      <a:schemeClr val="accent5"/>
                    </a:solidFill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comparativa'!$C$87:$E$88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ARQUITECTURA</c:v>
                  </c:pt>
                </c:lvl>
              </c:multiLvlStrCache>
            </c:multiLvlStrRef>
          </c:cat>
          <c:val>
            <c:numRef>
              <c:f>'Taules comparativa'!$C$93:$E$93</c:f>
              <c:numCache>
                <c:formatCode>0.00</c:formatCode>
                <c:ptCount val="3"/>
                <c:pt idx="0">
                  <c:v>5.3829787234042552</c:v>
                </c:pt>
                <c:pt idx="1">
                  <c:v>5.0151515151515156</c:v>
                </c:pt>
                <c:pt idx="2">
                  <c:v>5.13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900480"/>
        <c:axId val="720902016"/>
      </c:lineChart>
      <c:catAx>
        <c:axId val="720900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horz" anchor="t" anchorCtr="0"/>
          <a:lstStyle/>
          <a:p>
            <a:pPr>
              <a:defRPr sz="1400" b="1" kern="2200" spc="0" baseline="0"/>
            </a:pPr>
            <a:endParaRPr lang="ca-ES"/>
          </a:p>
        </c:txPr>
        <c:crossAx val="720902016"/>
        <c:crossesAt val="3"/>
        <c:auto val="1"/>
        <c:lblAlgn val="ctr"/>
        <c:lblOffset val="100"/>
        <c:tickMarkSkip val="31999"/>
        <c:noMultiLvlLbl val="0"/>
      </c:catAx>
      <c:valAx>
        <c:axId val="720902016"/>
        <c:scaling>
          <c:orientation val="minMax"/>
          <c:max val="7"/>
          <c:min val="3"/>
        </c:scaling>
        <c:delete val="1"/>
        <c:axPos val="l"/>
        <c:numFmt formatCode="0" sourceLinked="0"/>
        <c:majorTickMark val="none"/>
        <c:minorTickMark val="none"/>
        <c:tickLblPos val="none"/>
        <c:crossAx val="720900480"/>
        <c:crosses val="autoZero"/>
        <c:crossBetween val="between"/>
        <c:majorUnit val="1"/>
      </c:valAx>
    </c:plotArea>
    <c:legend>
      <c:legendPos val="t"/>
      <c:layout>
        <c:manualLayout>
          <c:xMode val="edge"/>
          <c:yMode val="edge"/>
          <c:x val="0.6111111111111116"/>
          <c:y val="1.5375620981167145E-2"/>
          <c:w val="0.37844444444444597"/>
          <c:h val="0.13198214712155845"/>
        </c:manualLayout>
      </c:layout>
      <c:overlay val="0"/>
      <c:txPr>
        <a:bodyPr/>
        <a:lstStyle/>
        <a:p>
          <a:pPr>
            <a:defRPr sz="12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1"/>
          <c:order val="0"/>
          <c:tx>
            <c:strRef>
              <c:f>'Taules comparativa'!$B$102</c:f>
              <c:strCache>
                <c:ptCount val="1"/>
                <c:pt idx="0">
                  <c:v>Menys de 
6 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1800" b="1"/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comparativa'!$C$100:$E$101</c:f>
              <c:multiLvlStrCache>
                <c:ptCount val="3"/>
                <c:lvl>
                  <c:pt idx="0">
                    <c:v>2005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ARQUITECTURA</c:v>
                  </c:pt>
                </c:lvl>
              </c:multiLvlStrCache>
            </c:multiLvlStrRef>
          </c:cat>
          <c:val>
            <c:numRef>
              <c:f>'Taules comparativa'!$C$102:$E$102</c:f>
              <c:numCache>
                <c:formatCode>0.00%</c:formatCode>
                <c:ptCount val="3"/>
                <c:pt idx="0">
                  <c:v>1</c:v>
                </c:pt>
                <c:pt idx="1">
                  <c:v>0.63636363636363635</c:v>
                </c:pt>
                <c:pt idx="2">
                  <c:v>0.61499999999999999</c:v>
                </c:pt>
              </c:numCache>
            </c:numRef>
          </c:val>
        </c:ser>
        <c:ser>
          <c:idx val="0"/>
          <c:order val="1"/>
          <c:tx>
            <c:strRef>
              <c:f>'Taules comparativa'!$B$103</c:f>
              <c:strCache>
                <c:ptCount val="1"/>
                <c:pt idx="0">
                  <c:v>Entre 6 mesos
i 1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numFmt formatCode="0.0%" sourceLinked="0"/>
            <c:txPr>
              <a:bodyPr/>
              <a:lstStyle/>
              <a:p>
                <a:pPr>
                  <a:defRPr sz="12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comparativa'!$C$100:$E$101</c:f>
              <c:multiLvlStrCache>
                <c:ptCount val="3"/>
                <c:lvl>
                  <c:pt idx="0">
                    <c:v>2005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ARQUITECTURA</c:v>
                  </c:pt>
                </c:lvl>
              </c:multiLvlStrCache>
            </c:multiLvlStrRef>
          </c:cat>
          <c:val>
            <c:numRef>
              <c:f>'Taules comparativa'!$C$103:$E$103</c:f>
              <c:numCache>
                <c:formatCode>0.00%</c:formatCode>
                <c:ptCount val="3"/>
                <c:pt idx="0">
                  <c:v>0</c:v>
                </c:pt>
                <c:pt idx="1">
                  <c:v>0.27272727272727271</c:v>
                </c:pt>
                <c:pt idx="2">
                  <c:v>0.23100000000000001</c:v>
                </c:pt>
              </c:numCache>
            </c:numRef>
          </c:val>
        </c:ser>
        <c:ser>
          <c:idx val="2"/>
          <c:order val="2"/>
          <c:tx>
            <c:strRef>
              <c:f>'Taules comparativa'!$B$104</c:f>
              <c:strCache>
                <c:ptCount val="1"/>
                <c:pt idx="0">
                  <c:v>Entre 1 any
i 2 anys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comparativa'!$C$100:$E$101</c:f>
              <c:multiLvlStrCache>
                <c:ptCount val="3"/>
                <c:lvl>
                  <c:pt idx="0">
                    <c:v>2005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ARQUITECTURA</c:v>
                  </c:pt>
                </c:lvl>
              </c:multiLvlStrCache>
            </c:multiLvlStrRef>
          </c:cat>
          <c:val>
            <c:numRef>
              <c:f>'Taules comparativa'!$C$104:$E$104</c:f>
              <c:numCache>
                <c:formatCode>0.00%</c:formatCode>
                <c:ptCount val="3"/>
                <c:pt idx="0">
                  <c:v>0</c:v>
                </c:pt>
                <c:pt idx="1">
                  <c:v>9.0909090909090912E-2</c:v>
                </c:pt>
                <c:pt idx="2">
                  <c:v>0.154</c:v>
                </c:pt>
              </c:numCache>
            </c:numRef>
          </c:val>
        </c:ser>
        <c:ser>
          <c:idx val="3"/>
          <c:order val="3"/>
          <c:tx>
            <c:strRef>
              <c:f>'Taules comparativa'!$B$105</c:f>
              <c:strCache>
                <c:ptCount val="1"/>
                <c:pt idx="0">
                  <c:v>Més de
2 anys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'Taules comparativa'!$C$100:$E$101</c:f>
              <c:multiLvlStrCache>
                <c:ptCount val="3"/>
                <c:lvl>
                  <c:pt idx="0">
                    <c:v>2005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ARQUITECTURA</c:v>
                  </c:pt>
                </c:lvl>
              </c:multiLvlStrCache>
            </c:multiLvlStrRef>
          </c:cat>
          <c:val>
            <c:numRef>
              <c:f>'Taules comparativa'!$C$105:$E$105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720956032"/>
        <c:axId val="721039744"/>
        <c:axId val="0"/>
      </c:bar3DChart>
      <c:catAx>
        <c:axId val="720956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ca-ES"/>
          </a:p>
        </c:txPr>
        <c:crossAx val="721039744"/>
        <c:crosses val="autoZero"/>
        <c:auto val="1"/>
        <c:lblAlgn val="ctr"/>
        <c:lblOffset val="100"/>
        <c:noMultiLvlLbl val="0"/>
      </c:catAx>
      <c:valAx>
        <c:axId val="721039744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720956032"/>
        <c:crosses val="autoZero"/>
        <c:crossBetween val="between"/>
        <c:majorUnit val="0.25"/>
      </c:valAx>
    </c:plotArea>
    <c:legend>
      <c:legendPos val="t"/>
      <c:layout>
        <c:manualLayout>
          <c:xMode val="edge"/>
          <c:yMode val="edge"/>
          <c:x val="0.17703225131830522"/>
          <c:y val="1.7070365279357541E-2"/>
          <c:w val="0.64940236104947779"/>
          <c:h val="7.0102148814046139E-2"/>
        </c:manualLayout>
      </c:layout>
      <c:overlay val="0"/>
      <c:txPr>
        <a:bodyPr/>
        <a:lstStyle/>
        <a:p>
          <a:pPr>
            <a:defRPr sz="12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/>
              <a:t>Titulats</a:t>
            </a:r>
            <a:r>
              <a:rPr lang="es-ES" baseline="0"/>
              <a:t> que han tingut algun tipus d'experiència de mobilitat</a:t>
            </a:r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636944356391786E-2"/>
          <c:y val="0.11257681025165991"/>
          <c:w val="0.96723427396892869"/>
          <c:h val="0.6929919054235922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'Taules comparativa'!$B$116</c:f>
              <c:strCache>
                <c:ptCount val="1"/>
                <c:pt idx="0">
                  <c:v>ARQUITECTURA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4F81BD">
                  <a:lumMod val="40000"/>
                  <a:lumOff val="60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invertIfNegative val="0"/>
            <c:bubble3D val="0"/>
            <c:spPr>
              <a:solidFill>
                <a:srgbClr val="1F497D">
                  <a:lumMod val="75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invertIfNegative val="0"/>
            <c:bubble3D val="0"/>
            <c:spPr>
              <a:solidFill>
                <a:srgbClr val="8064A2">
                  <a:lumMod val="40000"/>
                  <a:lumOff val="60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invertIfNegative val="0"/>
            <c:bubble3D val="0"/>
            <c:spPr>
              <a:solidFill>
                <a:srgbClr val="8064A2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invertIfNegative val="0"/>
            <c:bubble3D val="0"/>
            <c:spPr>
              <a:solidFill>
                <a:srgbClr val="8064A2">
                  <a:lumMod val="50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invertIfNegative val="0"/>
            <c:bubble3D val="0"/>
            <c:spPr>
              <a:solidFill>
                <a:srgbClr val="9BBB59">
                  <a:lumMod val="40000"/>
                  <a:lumOff val="60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invertIfNegative val="0"/>
            <c:bubble3D val="0"/>
            <c:spPr>
              <a:solidFill>
                <a:srgbClr val="9BBB5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0"/>
            <c:invertIfNegative val="0"/>
            <c:bubble3D val="0"/>
            <c:spPr>
              <a:solidFill>
                <a:srgbClr val="9BBB59">
                  <a:lumMod val="75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0"/>
              <c:layout>
                <c:manualLayout>
                  <c:x val="1.1985018161077342E-2"/>
                  <c:y val="-2.464985994397759E-2"/>
                </c:manualLayout>
              </c:layout>
              <c:spPr/>
              <c:txPr>
                <a:bodyPr/>
                <a:lstStyle/>
                <a:p>
                  <a:pPr>
                    <a:defRPr sz="1050" b="1">
                      <a:solidFill>
                        <a:schemeClr val="tx2"/>
                      </a:solidFill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7940072644309505E-3"/>
                  <c:y val="-2.240896358543424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50" b="1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1573032689939257E-2"/>
                  <c:y val="-3.137254901960785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50" b="1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3895127127541266E-3"/>
                  <c:y val="-2.464985994397759E-2"/>
                </c:manualLayout>
              </c:layout>
              <c:spPr/>
              <c:txPr>
                <a:bodyPr/>
                <a:lstStyle/>
                <a:p>
                  <a:pPr>
                    <a:defRPr sz="1050" b="1">
                      <a:solidFill>
                        <a:schemeClr val="accent4"/>
                      </a:solidFill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558052360940056E-2"/>
                  <c:y val="-1.1204481792717139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50" b="1" i="0" u="none" strike="noStrike" kern="120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9.5880145288618577E-3"/>
                  <c:y val="-2.9131652661064579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50" b="1" i="0" u="none" strike="noStrike" kern="120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7.1910108966463937E-3"/>
                  <c:y val="-2.0168067226890758E-2"/>
                </c:manualLayout>
              </c:layout>
              <c:spPr/>
              <c:txPr>
                <a:bodyPr/>
                <a:lstStyle/>
                <a:p>
                  <a:pPr>
                    <a:defRPr sz="1050" b="1">
                      <a:solidFill>
                        <a:schemeClr val="accent3">
                          <a:lumMod val="75000"/>
                        </a:schemeClr>
                      </a:solidFill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7.1910108966463937E-3"/>
                  <c:y val="-2.464985994397759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50" b="1" i="0" u="none" strike="noStrike" kern="1200" baseline="0">
                      <a:solidFill>
                        <a:schemeClr val="accent3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0"/>
                  <c:y val="-1.7927170868347376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50" b="1" i="0" u="none" strike="noStrike" kern="1200" baseline="0">
                      <a:solidFill>
                        <a:schemeClr val="accent3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comparativa'!$C$112:$M$115</c:f>
              <c:multiLvlStrCache>
                <c:ptCount val="11"/>
                <c:lvl>
                  <c:pt idx="0">
                    <c:v>Durant els estudis</c:v>
                  </c:pt>
                  <c:pt idx="1">
                    <c:v>Laboralment</c:v>
                  </c:pt>
                  <c:pt idx="2">
                    <c:v>Estudis i feina</c:v>
                  </c:pt>
                  <c:pt idx="4">
                    <c:v>Durant els estudis</c:v>
                  </c:pt>
                  <c:pt idx="5">
                    <c:v>Laboralment</c:v>
                  </c:pt>
                  <c:pt idx="6">
                    <c:v>Estudis i feina</c:v>
                  </c:pt>
                  <c:pt idx="8">
                    <c:v>Durant els estudis</c:v>
                  </c:pt>
                  <c:pt idx="9">
                    <c:v>Laboralment</c:v>
                  </c:pt>
                  <c:pt idx="10">
                    <c:v>Estudis i feina</c:v>
                  </c:pt>
                </c:lvl>
                <c:lvl>
                  <c:pt idx="0">
                    <c:v>2008</c:v>
                  </c:pt>
                  <c:pt idx="4">
                    <c:v>2011</c:v>
                  </c:pt>
                  <c:pt idx="8">
                    <c:v>2014</c:v>
                  </c:pt>
                </c:lvl>
                <c:lvl>
                  <c:pt idx="0">
                    <c:v>Sí has tingut una experiència de mobilitat, de quin tipus ha estat?</c:v>
                  </c:pt>
                </c:lvl>
                <c:lvl>
                  <c:pt idx="0">
                    <c:v>MOBILITAT (%)</c:v>
                  </c:pt>
                </c:lvl>
              </c:multiLvlStrCache>
            </c:multiLvlStrRef>
          </c:cat>
          <c:val>
            <c:numRef>
              <c:f>'Taules comparativa'!$C$116:$M$116</c:f>
              <c:numCache>
                <c:formatCode>0.00%</c:formatCode>
                <c:ptCount val="11"/>
                <c:pt idx="0">
                  <c:v>0.21276595744680851</c:v>
                </c:pt>
                <c:pt idx="1">
                  <c:v>0.15957446808510639</c:v>
                </c:pt>
                <c:pt idx="2">
                  <c:v>6.3829787234042548E-2</c:v>
                </c:pt>
                <c:pt idx="4">
                  <c:v>0.36363636363636365</c:v>
                </c:pt>
                <c:pt idx="5">
                  <c:v>9.0909090909090912E-2</c:v>
                </c:pt>
                <c:pt idx="6">
                  <c:v>0.27272727272727271</c:v>
                </c:pt>
                <c:pt idx="8">
                  <c:v>0.28599999999999998</c:v>
                </c:pt>
                <c:pt idx="9">
                  <c:v>8.3000000000000004E-2</c:v>
                </c:pt>
                <c:pt idx="10">
                  <c:v>7.0999999999999994E-2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721091968"/>
        <c:axId val="721106048"/>
        <c:axId val="0"/>
      </c:bar3DChart>
      <c:catAx>
        <c:axId val="7210919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900" b="0">
                <a:latin typeface="Arial Rounded MT Bold" pitchFamily="34" charset="0"/>
              </a:defRPr>
            </a:pPr>
            <a:endParaRPr lang="ca-ES"/>
          </a:p>
        </c:txPr>
        <c:crossAx val="721106048"/>
        <c:crosses val="autoZero"/>
        <c:auto val="1"/>
        <c:lblAlgn val="ctr"/>
        <c:lblOffset val="100"/>
        <c:noMultiLvlLbl val="0"/>
      </c:catAx>
      <c:valAx>
        <c:axId val="721106048"/>
        <c:scaling>
          <c:orientation val="minMax"/>
          <c:max val="0.5"/>
        </c:scaling>
        <c:delete val="0"/>
        <c:axPos val="l"/>
        <c:numFmt formatCode="0%" sourceLinked="0"/>
        <c:majorTickMark val="out"/>
        <c:minorTickMark val="none"/>
        <c:tickLblPos val="nextTo"/>
        <c:crossAx val="721091968"/>
        <c:crosses val="autoZero"/>
        <c:crossBetween val="between"/>
      </c:valAx>
    </c:plotArea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1"/>
          <c:order val="0"/>
          <c:tx>
            <c:strRef>
              <c:f>'Taules comparativa'!$B$58</c:f>
              <c:strCache>
                <c:ptCount val="1"/>
                <c:pt idx="0">
                  <c:v>FIX</c:v>
                </c:pt>
              </c:strCache>
            </c:strRef>
          </c:tx>
          <c:spPr>
            <a:solidFill>
              <a:schemeClr val="accent3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0"/>
                  <c:y val="8.79725123997083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comparativa'!$C$56:$E$57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ARQUITECTURA</c:v>
                  </c:pt>
                </c:lvl>
              </c:multiLvlStrCache>
            </c:multiLvlStrRef>
          </c:cat>
          <c:val>
            <c:numRef>
              <c:f>'Taules comparativa'!$C$58:$E$58</c:f>
              <c:numCache>
                <c:formatCode>0.00%</c:formatCode>
                <c:ptCount val="3"/>
                <c:pt idx="0">
                  <c:v>0.46153846153846156</c:v>
                </c:pt>
                <c:pt idx="1">
                  <c:v>0.1728395061728395</c:v>
                </c:pt>
                <c:pt idx="2">
                  <c:v>0.30499999999999999</c:v>
                </c:pt>
              </c:numCache>
            </c:numRef>
          </c:val>
        </c:ser>
        <c:ser>
          <c:idx val="0"/>
          <c:order val="1"/>
          <c:tx>
            <c:strRef>
              <c:f>'Taules comparativa'!$B$59</c:f>
              <c:strCache>
                <c:ptCount val="1"/>
                <c:pt idx="0">
                  <c:v>AUTÒNOM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numFmt formatCode="0.0%" sourceLinked="0"/>
              <c:spPr/>
              <c:txPr>
                <a:bodyPr/>
                <a:lstStyle/>
                <a:p>
                  <a:pPr>
                    <a:defRPr sz="1200" b="1"/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numFmt formatCode="0.0%" sourceLinked="0"/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comparativa'!$C$56:$E$57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ARQUITECTURA</c:v>
                  </c:pt>
                </c:lvl>
              </c:multiLvlStrCache>
            </c:multiLvlStrRef>
          </c:cat>
          <c:val>
            <c:numRef>
              <c:f>'Taules comparativa'!$C$59:$E$59</c:f>
              <c:numCache>
                <c:formatCode>0.00%</c:formatCode>
                <c:ptCount val="3"/>
                <c:pt idx="0">
                  <c:v>0</c:v>
                </c:pt>
                <c:pt idx="1">
                  <c:v>0.64197530864197527</c:v>
                </c:pt>
                <c:pt idx="2">
                  <c:v>0.51200000000000001</c:v>
                </c:pt>
              </c:numCache>
            </c:numRef>
          </c:val>
        </c:ser>
        <c:ser>
          <c:idx val="2"/>
          <c:order val="2"/>
          <c:tx>
            <c:strRef>
              <c:f>'Taules comparativa'!$B$60</c:f>
              <c:strCache>
                <c:ptCount val="1"/>
                <c:pt idx="0">
                  <c:v>TEMPORAL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3532287765424468E-17"/>
                  <c:y val="-8.79725123997083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/>
              <c:txPr>
                <a:bodyPr/>
                <a:lstStyle/>
                <a:p>
                  <a:pPr>
                    <a:defRPr sz="1300" b="1"/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 sz="1200" b="1"/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comparativa'!$C$56:$E$57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ARQUITECTURA</c:v>
                  </c:pt>
                </c:lvl>
              </c:multiLvlStrCache>
            </c:multiLvlStrRef>
          </c:cat>
          <c:val>
            <c:numRef>
              <c:f>'Taules comparativa'!$C$60:$E$60</c:f>
              <c:numCache>
                <c:formatCode>0.00%</c:formatCode>
                <c:ptCount val="3"/>
                <c:pt idx="0">
                  <c:v>0.38461538461538464</c:v>
                </c:pt>
                <c:pt idx="1">
                  <c:v>0.1728395061728395</c:v>
                </c:pt>
                <c:pt idx="2">
                  <c:v>0.159</c:v>
                </c:pt>
              </c:numCache>
            </c:numRef>
          </c:val>
        </c:ser>
        <c:ser>
          <c:idx val="3"/>
          <c:order val="3"/>
          <c:tx>
            <c:strRef>
              <c:f>'Taules comparativa'!$B$61</c:f>
              <c:strCache>
                <c:ptCount val="1"/>
                <c:pt idx="0">
                  <c:v>BECARI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comparativa'!$C$56:$E$57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ARQUITECTURA</c:v>
                  </c:pt>
                </c:lvl>
              </c:multiLvlStrCache>
            </c:multiLvlStrRef>
          </c:cat>
          <c:val>
            <c:numRef>
              <c:f>'Taules comparativa'!$C$61:$E$61</c:f>
              <c:numCache>
                <c:formatCode>0.00%</c:formatCode>
                <c:ptCount val="3"/>
                <c:pt idx="0">
                  <c:v>0.15384615384615385</c:v>
                </c:pt>
                <c:pt idx="1">
                  <c:v>1.2345679012345678E-2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'Taules comparativa'!$B$62</c:f>
              <c:strCache>
                <c:ptCount val="1"/>
                <c:pt idx="0">
                  <c:v>SENSE CONTRACTE</c:v>
                </c:pt>
              </c:strCache>
            </c:strRef>
          </c:tx>
          <c:spPr>
            <a:solidFill>
              <a:schemeClr val="accent2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txPr>
              <a:bodyPr/>
              <a:lstStyle/>
              <a:p>
                <a:pPr>
                  <a:defRPr sz="12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comparativa'!$C$56:$E$57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ARQUITECTURA</c:v>
                  </c:pt>
                </c:lvl>
              </c:multiLvlStrCache>
            </c:multiLvlStrRef>
          </c:cat>
          <c:val>
            <c:numRef>
              <c:f>'Taules comparativa'!$C$62:$E$62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721152256"/>
        <c:axId val="721179776"/>
        <c:axId val="0"/>
      </c:bar3DChart>
      <c:catAx>
        <c:axId val="72115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ca-ES"/>
          </a:p>
        </c:txPr>
        <c:crossAx val="721179776"/>
        <c:crosses val="autoZero"/>
        <c:auto val="1"/>
        <c:lblAlgn val="ctr"/>
        <c:lblOffset val="100"/>
        <c:noMultiLvlLbl val="0"/>
      </c:catAx>
      <c:valAx>
        <c:axId val="721179776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721152256"/>
        <c:crosses val="autoZero"/>
        <c:crossBetween val="between"/>
        <c:majorUnit val="0.25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u="sng">
                <a:solidFill>
                  <a:schemeClr val="tx1"/>
                </a:solidFill>
              </a:rPr>
              <a:t>% de titulats que guanyen més de 30.000€ bruts anuals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873611111111111E-2"/>
          <c:y val="0.22183731618963073"/>
          <c:w val="0.58680814814814819"/>
          <c:h val="0.62861098781518021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</c:dPt>
          <c:dLbls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'Resum '!$AJ$22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'Resum '!$AK$22</c:f>
              <c:numCache>
                <c:formatCode>0%</c:formatCode>
                <c:ptCount val="1"/>
                <c:pt idx="0">
                  <c:v>6.8493150684931503E-2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5370368"/>
        <c:axId val="227406592"/>
      </c:barChart>
      <c:catAx>
        <c:axId val="36537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 algn="ctr">
              <a:defRPr lang="ca-ES"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27406592"/>
        <c:crosses val="autoZero"/>
        <c:auto val="1"/>
        <c:lblAlgn val="ctr"/>
        <c:lblOffset val="100"/>
        <c:noMultiLvlLbl val="0"/>
      </c:catAx>
      <c:valAx>
        <c:axId val="227406592"/>
        <c:scaling>
          <c:orientation val="minMax"/>
          <c:max val="0.5"/>
        </c:scaling>
        <c:delete val="1"/>
        <c:axPos val="l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crossAx val="365370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7728875308496888"/>
          <c:y val="0.57330635753864101"/>
          <c:w val="1.027343596975751E-2"/>
          <c:h val="8.4798775153105896E-3"/>
        </c:manualLayout>
      </c:layout>
      <c:overlay val="0"/>
    </c:legend>
    <c:plotVisOnly val="1"/>
    <c:dispBlanksAs val="gap"/>
    <c:showDLblsOverMax val="0"/>
  </c:chart>
  <c:spPr>
    <a:ln>
      <a:noFill/>
    </a:ln>
    <a:scene3d>
      <a:camera prst="orthographicFront"/>
      <a:lightRig rig="threePt" dir="t"/>
    </a:scene3d>
    <a:sp3d>
      <a:bevelT/>
    </a:sp3d>
  </c:spPr>
  <c:txPr>
    <a:bodyPr/>
    <a:lstStyle/>
    <a:p>
      <a:pPr>
        <a:defRPr>
          <a:solidFill>
            <a:schemeClr val="bg1"/>
          </a:solidFill>
        </a:defRPr>
      </a:pPr>
      <a:endParaRPr lang="ca-E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ca-ES" sz="1600" u="sng"/>
              <a:t>Factors de contractació:</a:t>
            </a:r>
            <a:r>
              <a:rPr lang="ca-ES" sz="1600" u="sng" baseline="0"/>
              <a:t> </a:t>
            </a:r>
            <a:r>
              <a:rPr lang="ca-ES" sz="1600" u="sng"/>
              <a:t>Formació global rebuda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00277777777777"/>
          <c:y val="0.14844027777777777"/>
          <c:w val="0.56838611111111115"/>
          <c:h val="0.76318305555555555"/>
        </c:manualLayout>
      </c:layout>
      <c:bar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5,15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'Resum '!$Y$41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'Resum '!$Z$41</c:f>
              <c:numCache>
                <c:formatCode>General</c:formatCode>
                <c:ptCount val="1"/>
                <c:pt idx="0">
                  <c:v>5.1538461538461515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696640"/>
        <c:axId val="249868288"/>
      </c:barChart>
      <c:catAx>
        <c:axId val="231696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 algn="ctr">
              <a:defRPr lang="ca-ES"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49868288"/>
        <c:crosses val="autoZero"/>
        <c:auto val="1"/>
        <c:lblAlgn val="ctr"/>
        <c:lblOffset val="100"/>
        <c:noMultiLvlLbl val="0"/>
      </c:catAx>
      <c:valAx>
        <c:axId val="249868288"/>
        <c:scaling>
          <c:orientation val="minMax"/>
          <c:max val="7"/>
          <c:min val="1"/>
        </c:scaling>
        <c:delete val="0"/>
        <c:axPos val="l"/>
        <c:numFmt formatCode="General" sourceLinked="1"/>
        <c:majorTickMark val="out"/>
        <c:minorTickMark val="none"/>
        <c:tickLblPos val="nextTo"/>
        <c:crossAx val="231696640"/>
        <c:crosses val="autoZero"/>
        <c:crossBetween val="between"/>
      </c:valAx>
    </c:plotArea>
    <c:plotVisOnly val="1"/>
    <c:dispBlanksAs val="gap"/>
    <c:showDLblsOverMax val="0"/>
  </c:chart>
  <c:spPr>
    <a:ln>
      <a:noFill/>
    </a:ln>
    <a:scene3d>
      <a:camera prst="orthographicFront"/>
      <a:lightRig rig="threePt" dir="t"/>
    </a:scene3d>
    <a:sp3d>
      <a:bevelT/>
    </a:sp3d>
  </c:sp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Taules!$A$12</c:f>
              <c:strCache>
                <c:ptCount val="1"/>
                <c:pt idx="0">
                  <c:v>ARQUITECTURA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(Taules!$F$12,Taules!$H$12)</c:f>
              <c:numCache>
                <c:formatCode>General</c:formatCode>
                <c:ptCount val="2"/>
                <c:pt idx="0">
                  <c:v>292</c:v>
                </c:pt>
                <c:pt idx="1">
                  <c:v>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5482368"/>
        <c:axId val="365483904"/>
      </c:barChart>
      <c:catAx>
        <c:axId val="365482368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ca-ES"/>
          </a:p>
        </c:txPr>
        <c:crossAx val="365483904"/>
        <c:crosses val="autoZero"/>
        <c:auto val="0"/>
        <c:lblAlgn val="ctr"/>
        <c:lblOffset val="100"/>
        <c:tickLblSkip val="1"/>
        <c:noMultiLvlLbl val="0"/>
      </c:catAx>
      <c:valAx>
        <c:axId val="3654839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65482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1"/>
        <c:ser>
          <c:idx val="0"/>
          <c:order val="0"/>
          <c:tx>
            <c:strRef>
              <c:f>Gràfics!$N$34</c:f>
              <c:strCache>
                <c:ptCount val="1"/>
                <c:pt idx="0">
                  <c:v>Dona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Gràfics!$M$35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Gràfics!$N$35</c:f>
              <c:numCache>
                <c:formatCode>###0.0%</c:formatCode>
                <c:ptCount val="1"/>
                <c:pt idx="0">
                  <c:v>0.5</c:v>
                </c:pt>
              </c:numCache>
            </c:numRef>
          </c:val>
        </c:ser>
        <c:ser>
          <c:idx val="1"/>
          <c:order val="1"/>
          <c:tx>
            <c:strRef>
              <c:f>Gràfics!$O$34</c:f>
              <c:strCache>
                <c:ptCount val="1"/>
                <c:pt idx="0">
                  <c:v>Home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Gràfics!$M$35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Gràfics!$O$35</c:f>
              <c:numCache>
                <c:formatCode>###0.0%</c:formatCode>
                <c:ptCount val="1"/>
                <c:pt idx="0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5527424"/>
        <c:axId val="365528960"/>
      </c:barChart>
      <c:catAx>
        <c:axId val="36552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365528960"/>
        <c:crosses val="autoZero"/>
        <c:auto val="1"/>
        <c:lblAlgn val="ctr"/>
        <c:lblOffset val="100"/>
        <c:noMultiLvlLbl val="0"/>
      </c:catAx>
      <c:valAx>
        <c:axId val="365528960"/>
        <c:scaling>
          <c:orientation val="minMax"/>
          <c:max val="1"/>
        </c:scaling>
        <c:delete val="0"/>
        <c:axPos val="l"/>
        <c:numFmt formatCode="0%" sourceLinked="1"/>
        <c:majorTickMark val="out"/>
        <c:minorTickMark val="none"/>
        <c:tickLblPos val="nextTo"/>
        <c:crossAx val="36552742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1"/>
        <c:ser>
          <c:idx val="0"/>
          <c:order val="0"/>
          <c:tx>
            <c:strRef>
              <c:f>Gràfics!$O$59</c:f>
              <c:strCache>
                <c:ptCount val="1"/>
                <c:pt idx="0">
                  <c:v>Treballo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Gràfics!$N$60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Gràfics!$O$60</c:f>
              <c:numCache>
                <c:formatCode>###0.0%</c:formatCode>
                <c:ptCount val="1"/>
                <c:pt idx="0">
                  <c:v>0.80952380952380953</c:v>
                </c:pt>
              </c:numCache>
            </c:numRef>
          </c:val>
        </c:ser>
        <c:ser>
          <c:idx val="1"/>
          <c:order val="1"/>
          <c:tx>
            <c:strRef>
              <c:f>Gràfics!$P$59</c:f>
              <c:strCache>
                <c:ptCount val="1"/>
                <c:pt idx="0">
                  <c:v>No treballo però he treballat després dels estudis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Gràfics!$N$60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Gràfics!$P$60</c:f>
              <c:numCache>
                <c:formatCode>###0.0%</c:formatCode>
                <c:ptCount val="1"/>
                <c:pt idx="0">
                  <c:v>0.16666666666666669</c:v>
                </c:pt>
              </c:numCache>
            </c:numRef>
          </c:val>
        </c:ser>
        <c:ser>
          <c:idx val="2"/>
          <c:order val="2"/>
          <c:tx>
            <c:strRef>
              <c:f>Gràfics!$Q$59</c:f>
              <c:strCache>
                <c:ptCount val="1"/>
                <c:pt idx="0">
                  <c:v>No he treballat mai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Gràfics!$N$60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Gràfics!$Q$60</c:f>
              <c:numCache>
                <c:formatCode>###0.0%</c:formatCode>
                <c:ptCount val="1"/>
                <c:pt idx="0">
                  <c:v>2.3809523809523808E-2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5552000"/>
        <c:axId val="365553536"/>
      </c:barChart>
      <c:catAx>
        <c:axId val="3655520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365553536"/>
        <c:crosses val="autoZero"/>
        <c:auto val="1"/>
        <c:lblAlgn val="ctr"/>
        <c:lblOffset val="100"/>
        <c:noMultiLvlLbl val="0"/>
      </c:catAx>
      <c:valAx>
        <c:axId val="365553536"/>
        <c:scaling>
          <c:orientation val="minMax"/>
          <c:max val="1"/>
          <c:min val="0"/>
        </c:scaling>
        <c:delete val="0"/>
        <c:axPos val="l"/>
        <c:numFmt formatCode="###0.0%" sourceLinked="1"/>
        <c:majorTickMark val="out"/>
        <c:minorTickMark val="none"/>
        <c:tickLblPos val="nextTo"/>
        <c:crossAx val="36555200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#Gr&#224;fics!A119"/><Relationship Id="rId18" Type="http://schemas.openxmlformats.org/officeDocument/2006/relationships/hyperlink" Target="#Gr&#224;fics!A190"/><Relationship Id="rId26" Type="http://schemas.openxmlformats.org/officeDocument/2006/relationships/hyperlink" Target="#Taules!A137"/><Relationship Id="rId39" Type="http://schemas.openxmlformats.org/officeDocument/2006/relationships/hyperlink" Target="#Gr&#224;fics!A499"/><Relationship Id="rId21" Type="http://schemas.openxmlformats.org/officeDocument/2006/relationships/hyperlink" Target="#Taules!A107"/><Relationship Id="rId34" Type="http://schemas.openxmlformats.org/officeDocument/2006/relationships/hyperlink" Target="#Taules!A194"/><Relationship Id="rId42" Type="http://schemas.openxmlformats.org/officeDocument/2006/relationships/hyperlink" Target="#Taules!A250"/><Relationship Id="rId47" Type="http://schemas.openxmlformats.org/officeDocument/2006/relationships/hyperlink" Target="#Gr&#224;fics!A636"/><Relationship Id="rId50" Type="http://schemas.openxmlformats.org/officeDocument/2006/relationships/hyperlink" Target="#Taules!A310"/><Relationship Id="rId55" Type="http://schemas.openxmlformats.org/officeDocument/2006/relationships/hyperlink" Target="#Gr&#224;fics!A733"/><Relationship Id="rId63" Type="http://schemas.openxmlformats.org/officeDocument/2006/relationships/image" Target="../media/image3.png"/><Relationship Id="rId68" Type="http://schemas.openxmlformats.org/officeDocument/2006/relationships/hyperlink" Target="210_1%20Enquestes%20a%20titulats.xlsx#Comparativa!B163" TargetMode="External"/><Relationship Id="rId7" Type="http://schemas.openxmlformats.org/officeDocument/2006/relationships/hyperlink" Target="#Taules!A18"/><Relationship Id="rId71" Type="http://schemas.openxmlformats.org/officeDocument/2006/relationships/hyperlink" Target="210_1%20Enquestes%20a%20titulats.xlsx#Comparativa!B278" TargetMode="External"/><Relationship Id="rId2" Type="http://schemas.openxmlformats.org/officeDocument/2006/relationships/image" Target="../media/image1.gif"/><Relationship Id="rId16" Type="http://schemas.openxmlformats.org/officeDocument/2006/relationships/hyperlink" Target="#Gr&#224;fics!A167"/><Relationship Id="rId29" Type="http://schemas.openxmlformats.org/officeDocument/2006/relationships/hyperlink" Target="#Taules!A157"/><Relationship Id="rId1" Type="http://schemas.openxmlformats.org/officeDocument/2006/relationships/hyperlink" Target="#Taules!A185"/><Relationship Id="rId6" Type="http://schemas.openxmlformats.org/officeDocument/2006/relationships/image" Target="../media/image2.gif"/><Relationship Id="rId11" Type="http://schemas.openxmlformats.org/officeDocument/2006/relationships/hyperlink" Target="#Gr&#224;fics!A76"/><Relationship Id="rId24" Type="http://schemas.openxmlformats.org/officeDocument/2006/relationships/hyperlink" Target="#Gr&#224;fics!A253"/><Relationship Id="rId32" Type="http://schemas.openxmlformats.org/officeDocument/2006/relationships/hyperlink" Target="#Gr&#224;fics!A397"/><Relationship Id="rId37" Type="http://schemas.openxmlformats.org/officeDocument/2006/relationships/hyperlink" Target="#Gr&#224;fics!A475"/><Relationship Id="rId40" Type="http://schemas.openxmlformats.org/officeDocument/2006/relationships/hyperlink" Target="#Taules!A230"/><Relationship Id="rId45" Type="http://schemas.openxmlformats.org/officeDocument/2006/relationships/hyperlink" Target="#Taules!A281"/><Relationship Id="rId53" Type="http://schemas.openxmlformats.org/officeDocument/2006/relationships/hyperlink" Target="#Gr&#224;fics!A708"/><Relationship Id="rId58" Type="http://schemas.openxmlformats.org/officeDocument/2006/relationships/hyperlink" Target="#Gr&#224;fics!A573"/><Relationship Id="rId66" Type="http://schemas.openxmlformats.org/officeDocument/2006/relationships/hyperlink" Target="210_1%20Enquestes%20a%20titulats.xlsx#Comparativa!B94" TargetMode="External"/><Relationship Id="rId5" Type="http://schemas.openxmlformats.org/officeDocument/2006/relationships/hyperlink" Target="#Gr&#224;fics!A8"/><Relationship Id="rId15" Type="http://schemas.openxmlformats.org/officeDocument/2006/relationships/hyperlink" Target="#Taules!A67"/><Relationship Id="rId23" Type="http://schemas.openxmlformats.org/officeDocument/2006/relationships/hyperlink" Target="#Taules!A117"/><Relationship Id="rId28" Type="http://schemas.openxmlformats.org/officeDocument/2006/relationships/hyperlink" Target="#Gr&#224;fics!A350"/><Relationship Id="rId36" Type="http://schemas.openxmlformats.org/officeDocument/2006/relationships/hyperlink" Target="#Taules!A203"/><Relationship Id="rId49" Type="http://schemas.openxmlformats.org/officeDocument/2006/relationships/hyperlink" Target="#Gr&#224;fics!A661"/><Relationship Id="rId57" Type="http://schemas.openxmlformats.org/officeDocument/2006/relationships/hyperlink" Target="#Gr&#224;fics!A754"/><Relationship Id="rId61" Type="http://schemas.openxmlformats.org/officeDocument/2006/relationships/hyperlink" Target="#Gr&#224;fics!A146"/><Relationship Id="rId10" Type="http://schemas.openxmlformats.org/officeDocument/2006/relationships/hyperlink" Target="#Taules!A39"/><Relationship Id="rId19" Type="http://schemas.openxmlformats.org/officeDocument/2006/relationships/hyperlink" Target="#Taules!A97"/><Relationship Id="rId31" Type="http://schemas.openxmlformats.org/officeDocument/2006/relationships/hyperlink" Target="#Taules!A167"/><Relationship Id="rId44" Type="http://schemas.openxmlformats.org/officeDocument/2006/relationships/hyperlink" Target="#Taules!A271"/><Relationship Id="rId52" Type="http://schemas.openxmlformats.org/officeDocument/2006/relationships/hyperlink" Target="#Taules!A320"/><Relationship Id="rId60" Type="http://schemas.openxmlformats.org/officeDocument/2006/relationships/hyperlink" Target="#Gr&#224;fics!A615"/><Relationship Id="rId65" Type="http://schemas.openxmlformats.org/officeDocument/2006/relationships/hyperlink" Target="210_1%20Enquestes%20a%20titulats.xlsx#Comparativa!B55" TargetMode="External"/><Relationship Id="rId4" Type="http://schemas.openxmlformats.org/officeDocument/2006/relationships/hyperlink" Target="210_1%20Enquestes%20a%20titulats.xlsx#Taules!A8" TargetMode="External"/><Relationship Id="rId9" Type="http://schemas.openxmlformats.org/officeDocument/2006/relationships/hyperlink" Target="#Gr&#224;fics!A52"/><Relationship Id="rId14" Type="http://schemas.openxmlformats.org/officeDocument/2006/relationships/hyperlink" Target="#Taules!A59"/><Relationship Id="rId22" Type="http://schemas.openxmlformats.org/officeDocument/2006/relationships/hyperlink" Target="#Gr&#224;fics!A232"/><Relationship Id="rId27" Type="http://schemas.openxmlformats.org/officeDocument/2006/relationships/hyperlink" Target="#Taules!A147"/><Relationship Id="rId30" Type="http://schemas.openxmlformats.org/officeDocument/2006/relationships/hyperlink" Target="#Gr&#224;fics!A371"/><Relationship Id="rId35" Type="http://schemas.openxmlformats.org/officeDocument/2006/relationships/hyperlink" Target="#Gr&#224;fics!A451"/><Relationship Id="rId43" Type="http://schemas.openxmlformats.org/officeDocument/2006/relationships/hyperlink" Target="#Taules!A260"/><Relationship Id="rId48" Type="http://schemas.openxmlformats.org/officeDocument/2006/relationships/hyperlink" Target="#Taules!A300"/><Relationship Id="rId56" Type="http://schemas.openxmlformats.org/officeDocument/2006/relationships/hyperlink" Target="#Taules!A338"/><Relationship Id="rId64" Type="http://schemas.openxmlformats.org/officeDocument/2006/relationships/hyperlink" Target="210_1%20Enquestes%20a%20titulats.xlsx#Comparativa!B13" TargetMode="External"/><Relationship Id="rId69" Type="http://schemas.openxmlformats.org/officeDocument/2006/relationships/hyperlink" Target="210_1%20Enquestes%20a%20titulats.xlsx#Comparativa!B197" TargetMode="External"/><Relationship Id="rId8" Type="http://schemas.openxmlformats.org/officeDocument/2006/relationships/hyperlink" Target="#Taules!A28"/><Relationship Id="rId51" Type="http://schemas.openxmlformats.org/officeDocument/2006/relationships/hyperlink" Target="#Gr&#224;fics!A683"/><Relationship Id="rId3" Type="http://schemas.openxmlformats.org/officeDocument/2006/relationships/hyperlink" Target="#Taules!A127"/><Relationship Id="rId12" Type="http://schemas.openxmlformats.org/officeDocument/2006/relationships/hyperlink" Target="#Taules!A49"/><Relationship Id="rId17" Type="http://schemas.openxmlformats.org/officeDocument/2006/relationships/hyperlink" Target="#Taules!A77"/><Relationship Id="rId25" Type="http://schemas.openxmlformats.org/officeDocument/2006/relationships/hyperlink" Target="#Gr&#224;fics!A303"/><Relationship Id="rId33" Type="http://schemas.openxmlformats.org/officeDocument/2006/relationships/hyperlink" Target="#Gr&#224;fics!A425"/><Relationship Id="rId38" Type="http://schemas.openxmlformats.org/officeDocument/2006/relationships/hyperlink" Target="#Taules!A212"/><Relationship Id="rId46" Type="http://schemas.openxmlformats.org/officeDocument/2006/relationships/hyperlink" Target="#Taules!A288"/><Relationship Id="rId59" Type="http://schemas.openxmlformats.org/officeDocument/2006/relationships/hyperlink" Target="#Gr&#224;fics!A594"/><Relationship Id="rId67" Type="http://schemas.openxmlformats.org/officeDocument/2006/relationships/hyperlink" Target="210_1%20Enquestes%20a%20titulats.xlsx#Comparativa!B128" TargetMode="External"/><Relationship Id="rId20" Type="http://schemas.openxmlformats.org/officeDocument/2006/relationships/hyperlink" Target="#Gr&#224;fics!A211"/><Relationship Id="rId41" Type="http://schemas.openxmlformats.org/officeDocument/2006/relationships/hyperlink" Target="#Gr&#224;fics!A524"/><Relationship Id="rId54" Type="http://schemas.openxmlformats.org/officeDocument/2006/relationships/hyperlink" Target="#Taules!A330"/><Relationship Id="rId62" Type="http://schemas.openxmlformats.org/officeDocument/2006/relationships/hyperlink" Target="#Gr&#224;fics!A329"/><Relationship Id="rId70" Type="http://schemas.openxmlformats.org/officeDocument/2006/relationships/hyperlink" Target="210_1%20Enquestes%20a%20titulats.xlsx#Comparativa!B239" TargetMode="Externa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hyperlink" Target="#Index!B50"/><Relationship Id="rId3" Type="http://schemas.openxmlformats.org/officeDocument/2006/relationships/hyperlink" Target="#Index!B21"/><Relationship Id="rId7" Type="http://schemas.openxmlformats.org/officeDocument/2006/relationships/chart" Target="../charts/chart44.xml"/><Relationship Id="rId12" Type="http://schemas.openxmlformats.org/officeDocument/2006/relationships/chart" Target="../charts/chart47.xml"/><Relationship Id="rId2" Type="http://schemas.openxmlformats.org/officeDocument/2006/relationships/chart" Target="../charts/chart40.xml"/><Relationship Id="rId1" Type="http://schemas.openxmlformats.org/officeDocument/2006/relationships/hyperlink" Target="#Index!A1"/><Relationship Id="rId6" Type="http://schemas.openxmlformats.org/officeDocument/2006/relationships/chart" Target="../charts/chart43.xml"/><Relationship Id="rId11" Type="http://schemas.openxmlformats.org/officeDocument/2006/relationships/chart" Target="../charts/chart46.xml"/><Relationship Id="rId5" Type="http://schemas.openxmlformats.org/officeDocument/2006/relationships/chart" Target="../charts/chart42.xml"/><Relationship Id="rId10" Type="http://schemas.openxmlformats.org/officeDocument/2006/relationships/hyperlink" Target="#Index!B61"/><Relationship Id="rId4" Type="http://schemas.openxmlformats.org/officeDocument/2006/relationships/chart" Target="../charts/chart41.xml"/><Relationship Id="rId9" Type="http://schemas.openxmlformats.org/officeDocument/2006/relationships/chart" Target="../charts/chart4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13" Type="http://schemas.openxmlformats.org/officeDocument/2006/relationships/chart" Target="../charts/chart19.xml"/><Relationship Id="rId18" Type="http://schemas.openxmlformats.org/officeDocument/2006/relationships/chart" Target="../charts/chart24.xml"/><Relationship Id="rId26" Type="http://schemas.openxmlformats.org/officeDocument/2006/relationships/chart" Target="../charts/chart32.xml"/><Relationship Id="rId3" Type="http://schemas.openxmlformats.org/officeDocument/2006/relationships/chart" Target="../charts/chart9.xml"/><Relationship Id="rId21" Type="http://schemas.openxmlformats.org/officeDocument/2006/relationships/chart" Target="../charts/chart27.xml"/><Relationship Id="rId34" Type="http://schemas.openxmlformats.org/officeDocument/2006/relationships/hyperlink" Target="#Index!A1"/><Relationship Id="rId7" Type="http://schemas.openxmlformats.org/officeDocument/2006/relationships/chart" Target="../charts/chart13.xml"/><Relationship Id="rId12" Type="http://schemas.openxmlformats.org/officeDocument/2006/relationships/chart" Target="../charts/chart18.xml"/><Relationship Id="rId17" Type="http://schemas.openxmlformats.org/officeDocument/2006/relationships/chart" Target="../charts/chart23.xml"/><Relationship Id="rId25" Type="http://schemas.openxmlformats.org/officeDocument/2006/relationships/chart" Target="../charts/chart31.xml"/><Relationship Id="rId33" Type="http://schemas.openxmlformats.org/officeDocument/2006/relationships/chart" Target="../charts/chart39.xml"/><Relationship Id="rId2" Type="http://schemas.openxmlformats.org/officeDocument/2006/relationships/chart" Target="../charts/chart8.xml"/><Relationship Id="rId16" Type="http://schemas.openxmlformats.org/officeDocument/2006/relationships/chart" Target="../charts/chart22.xml"/><Relationship Id="rId20" Type="http://schemas.openxmlformats.org/officeDocument/2006/relationships/chart" Target="../charts/chart26.xml"/><Relationship Id="rId29" Type="http://schemas.openxmlformats.org/officeDocument/2006/relationships/chart" Target="../charts/chart35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11" Type="http://schemas.openxmlformats.org/officeDocument/2006/relationships/chart" Target="../charts/chart17.xml"/><Relationship Id="rId24" Type="http://schemas.openxmlformats.org/officeDocument/2006/relationships/chart" Target="../charts/chart30.xml"/><Relationship Id="rId32" Type="http://schemas.openxmlformats.org/officeDocument/2006/relationships/chart" Target="../charts/chart38.xml"/><Relationship Id="rId5" Type="http://schemas.openxmlformats.org/officeDocument/2006/relationships/chart" Target="../charts/chart11.xml"/><Relationship Id="rId15" Type="http://schemas.openxmlformats.org/officeDocument/2006/relationships/chart" Target="../charts/chart21.xml"/><Relationship Id="rId23" Type="http://schemas.openxmlformats.org/officeDocument/2006/relationships/chart" Target="../charts/chart29.xml"/><Relationship Id="rId28" Type="http://schemas.openxmlformats.org/officeDocument/2006/relationships/chart" Target="../charts/chart34.xml"/><Relationship Id="rId10" Type="http://schemas.openxmlformats.org/officeDocument/2006/relationships/chart" Target="../charts/chart16.xml"/><Relationship Id="rId19" Type="http://schemas.openxmlformats.org/officeDocument/2006/relationships/chart" Target="../charts/chart25.xml"/><Relationship Id="rId31" Type="http://schemas.openxmlformats.org/officeDocument/2006/relationships/chart" Target="../charts/chart37.xml"/><Relationship Id="rId4" Type="http://schemas.openxmlformats.org/officeDocument/2006/relationships/chart" Target="../charts/chart10.xml"/><Relationship Id="rId9" Type="http://schemas.openxmlformats.org/officeDocument/2006/relationships/chart" Target="../charts/chart15.xml"/><Relationship Id="rId14" Type="http://schemas.openxmlformats.org/officeDocument/2006/relationships/chart" Target="../charts/chart20.xml"/><Relationship Id="rId22" Type="http://schemas.openxmlformats.org/officeDocument/2006/relationships/chart" Target="../charts/chart28.xml"/><Relationship Id="rId27" Type="http://schemas.openxmlformats.org/officeDocument/2006/relationships/chart" Target="../charts/chart33.xml"/><Relationship Id="rId30" Type="http://schemas.openxmlformats.org/officeDocument/2006/relationships/chart" Target="../charts/chart3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304800</xdr:colOff>
      <xdr:row>38</xdr:row>
      <xdr:rowOff>0</xdr:rowOff>
    </xdr:from>
    <xdr:to>
      <xdr:col>4</xdr:col>
      <xdr:colOff>476250</xdr:colOff>
      <xdr:row>38</xdr:row>
      <xdr:rowOff>171450</xdr:rowOff>
    </xdr:to>
    <xdr:pic>
      <xdr:nvPicPr>
        <xdr:cNvPr id="2" name="Imatge 1" descr="icono-tabla.gif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47925" y="9086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171450</xdr:colOff>
      <xdr:row>31</xdr:row>
      <xdr:rowOff>171450</xdr:rowOff>
    </xdr:to>
    <xdr:pic>
      <xdr:nvPicPr>
        <xdr:cNvPr id="3" name="Imatge 2" descr="icono-tabla.gif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33525" y="77533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412750</xdr:colOff>
      <xdr:row>13</xdr:row>
      <xdr:rowOff>10584</xdr:rowOff>
    </xdr:from>
    <xdr:to>
      <xdr:col>4</xdr:col>
      <xdr:colOff>584200</xdr:colOff>
      <xdr:row>13</xdr:row>
      <xdr:rowOff>182034</xdr:rowOff>
    </xdr:to>
    <xdr:pic>
      <xdr:nvPicPr>
        <xdr:cNvPr id="4" name="Imatge 3" descr="icono-tabla.gif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71750" y="3788834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579967</xdr:colOff>
      <xdr:row>13</xdr:row>
      <xdr:rowOff>17992</xdr:rowOff>
    </xdr:from>
    <xdr:to>
      <xdr:col>5</xdr:col>
      <xdr:colOff>109009</xdr:colOff>
      <xdr:row>13</xdr:row>
      <xdr:rowOff>160867</xdr:rowOff>
    </xdr:to>
    <xdr:pic>
      <xdr:nvPicPr>
        <xdr:cNvPr id="5" name="Imatge 4" descr="icono-grafico.gif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738967" y="3796242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14</xdr:row>
      <xdr:rowOff>9525</xdr:rowOff>
    </xdr:from>
    <xdr:to>
      <xdr:col>4</xdr:col>
      <xdr:colOff>57150</xdr:colOff>
      <xdr:row>14</xdr:row>
      <xdr:rowOff>180975</xdr:rowOff>
    </xdr:to>
    <xdr:pic>
      <xdr:nvPicPr>
        <xdr:cNvPr id="8" name="Imatge 7" descr="icono-tabla.gif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28825" y="4514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200025</xdr:colOff>
      <xdr:row>15</xdr:row>
      <xdr:rowOff>19050</xdr:rowOff>
    </xdr:from>
    <xdr:to>
      <xdr:col>4</xdr:col>
      <xdr:colOff>371475</xdr:colOff>
      <xdr:row>16</xdr:row>
      <xdr:rowOff>0</xdr:rowOff>
    </xdr:to>
    <xdr:pic>
      <xdr:nvPicPr>
        <xdr:cNvPr id="9" name="Imatge 8" descr="icono-tabla.gif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43150" y="4714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</xdr:colOff>
      <xdr:row>14</xdr:row>
      <xdr:rowOff>28575</xdr:rowOff>
    </xdr:from>
    <xdr:to>
      <xdr:col>4</xdr:col>
      <xdr:colOff>219075</xdr:colOff>
      <xdr:row>14</xdr:row>
      <xdr:rowOff>171450</xdr:rowOff>
    </xdr:to>
    <xdr:pic>
      <xdr:nvPicPr>
        <xdr:cNvPr id="10" name="Imatge 9" descr="icono-grafico.gif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19325" y="45339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5</xdr:col>
      <xdr:colOff>219075</xdr:colOff>
      <xdr:row>21</xdr:row>
      <xdr:rowOff>9525</xdr:rowOff>
    </xdr:from>
    <xdr:to>
      <xdr:col>5</xdr:col>
      <xdr:colOff>390525</xdr:colOff>
      <xdr:row>21</xdr:row>
      <xdr:rowOff>180975</xdr:rowOff>
    </xdr:to>
    <xdr:pic>
      <xdr:nvPicPr>
        <xdr:cNvPr id="11" name="Imatge 10" descr="icono-tabla.gif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71800" y="5857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438150</xdr:colOff>
      <xdr:row>21</xdr:row>
      <xdr:rowOff>28575</xdr:rowOff>
    </xdr:from>
    <xdr:to>
      <xdr:col>5</xdr:col>
      <xdr:colOff>581025</xdr:colOff>
      <xdr:row>21</xdr:row>
      <xdr:rowOff>171450</xdr:rowOff>
    </xdr:to>
    <xdr:pic>
      <xdr:nvPicPr>
        <xdr:cNvPr id="12" name="Imatge 11" descr="icono-grafico.gif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90875" y="58769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123825</xdr:colOff>
      <xdr:row>22</xdr:row>
      <xdr:rowOff>28575</xdr:rowOff>
    </xdr:from>
    <xdr:to>
      <xdr:col>3</xdr:col>
      <xdr:colOff>295275</xdr:colOff>
      <xdr:row>23</xdr:row>
      <xdr:rowOff>9525</xdr:rowOff>
    </xdr:to>
    <xdr:pic>
      <xdr:nvPicPr>
        <xdr:cNvPr id="13" name="Imatge 12" descr="icono-tabla.gif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57350" y="60674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323850</xdr:colOff>
      <xdr:row>22</xdr:row>
      <xdr:rowOff>38100</xdr:rowOff>
    </xdr:from>
    <xdr:to>
      <xdr:col>3</xdr:col>
      <xdr:colOff>466725</xdr:colOff>
      <xdr:row>22</xdr:row>
      <xdr:rowOff>180975</xdr:rowOff>
    </xdr:to>
    <xdr:pic>
      <xdr:nvPicPr>
        <xdr:cNvPr id="14" name="Imatge 13" descr="icono-grafico.gif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57375" y="60769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</xdr:colOff>
      <xdr:row>25</xdr:row>
      <xdr:rowOff>19050</xdr:rowOff>
    </xdr:from>
    <xdr:to>
      <xdr:col>3</xdr:col>
      <xdr:colOff>238125</xdr:colOff>
      <xdr:row>26</xdr:row>
      <xdr:rowOff>0</xdr:rowOff>
    </xdr:to>
    <xdr:pic>
      <xdr:nvPicPr>
        <xdr:cNvPr id="15" name="Imatge 14" descr="icono-tabla.gif">
          <a:hlinkClick xmlns:r="http://schemas.openxmlformats.org/officeDocument/2006/relationships" r:id="rId1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00200" y="66294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581025</xdr:colOff>
      <xdr:row>26</xdr:row>
      <xdr:rowOff>0</xdr:rowOff>
    </xdr:from>
    <xdr:to>
      <xdr:col>5</xdr:col>
      <xdr:colOff>142875</xdr:colOff>
      <xdr:row>26</xdr:row>
      <xdr:rowOff>171450</xdr:rowOff>
    </xdr:to>
    <xdr:pic>
      <xdr:nvPicPr>
        <xdr:cNvPr id="16" name="Imatge 15" descr="icono-tabla.gif">
          <a:hlinkClick xmlns:r="http://schemas.openxmlformats.org/officeDocument/2006/relationships" r:id="rId1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24150" y="6800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161925</xdr:colOff>
      <xdr:row>26</xdr:row>
      <xdr:rowOff>9525</xdr:rowOff>
    </xdr:from>
    <xdr:to>
      <xdr:col>5</xdr:col>
      <xdr:colOff>304800</xdr:colOff>
      <xdr:row>26</xdr:row>
      <xdr:rowOff>152400</xdr:rowOff>
    </xdr:to>
    <xdr:pic>
      <xdr:nvPicPr>
        <xdr:cNvPr id="17" name="Imatge 16" descr="icono-grafico.gif">
          <a:hlinkClick xmlns:r="http://schemas.openxmlformats.org/officeDocument/2006/relationships" r:id="rId16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914650" y="68103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</xdr:colOff>
      <xdr:row>27</xdr:row>
      <xdr:rowOff>0</xdr:rowOff>
    </xdr:from>
    <xdr:to>
      <xdr:col>4</xdr:col>
      <xdr:colOff>209550</xdr:colOff>
      <xdr:row>27</xdr:row>
      <xdr:rowOff>171450</xdr:rowOff>
    </xdr:to>
    <xdr:pic>
      <xdr:nvPicPr>
        <xdr:cNvPr id="18" name="Imatge 17" descr="icono-tabla.gif">
          <a:hlinkClick xmlns:r="http://schemas.openxmlformats.org/officeDocument/2006/relationships" r:id="rId1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81225" y="69913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228600</xdr:colOff>
      <xdr:row>27</xdr:row>
      <xdr:rowOff>9525</xdr:rowOff>
    </xdr:from>
    <xdr:to>
      <xdr:col>4</xdr:col>
      <xdr:colOff>371475</xdr:colOff>
      <xdr:row>27</xdr:row>
      <xdr:rowOff>152400</xdr:rowOff>
    </xdr:to>
    <xdr:pic>
      <xdr:nvPicPr>
        <xdr:cNvPr id="19" name="Imatge 18" descr="icono-grafico.gif">
          <a:hlinkClick xmlns:r="http://schemas.openxmlformats.org/officeDocument/2006/relationships" r:id="rId18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371725" y="70008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171450</xdr:colOff>
      <xdr:row>28</xdr:row>
      <xdr:rowOff>19050</xdr:rowOff>
    </xdr:from>
    <xdr:to>
      <xdr:col>4</xdr:col>
      <xdr:colOff>342900</xdr:colOff>
      <xdr:row>29</xdr:row>
      <xdr:rowOff>0</xdr:rowOff>
    </xdr:to>
    <xdr:pic>
      <xdr:nvPicPr>
        <xdr:cNvPr id="20" name="Imatge 19" descr="icono-tabla.gif">
          <a:hlinkClick xmlns:r="http://schemas.openxmlformats.org/officeDocument/2006/relationships" r:id="rId1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14575" y="7200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361950</xdr:colOff>
      <xdr:row>28</xdr:row>
      <xdr:rowOff>28575</xdr:rowOff>
    </xdr:from>
    <xdr:to>
      <xdr:col>4</xdr:col>
      <xdr:colOff>504825</xdr:colOff>
      <xdr:row>28</xdr:row>
      <xdr:rowOff>171450</xdr:rowOff>
    </xdr:to>
    <xdr:pic>
      <xdr:nvPicPr>
        <xdr:cNvPr id="21" name="Imatge 20" descr="icono-grafico.gif">
          <a:hlinkClick xmlns:r="http://schemas.openxmlformats.org/officeDocument/2006/relationships" r:id="rId20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505075" y="72104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561975</xdr:colOff>
      <xdr:row>29</xdr:row>
      <xdr:rowOff>9525</xdr:rowOff>
    </xdr:from>
    <xdr:to>
      <xdr:col>4</xdr:col>
      <xdr:colOff>123825</xdr:colOff>
      <xdr:row>29</xdr:row>
      <xdr:rowOff>180975</xdr:rowOff>
    </xdr:to>
    <xdr:pic>
      <xdr:nvPicPr>
        <xdr:cNvPr id="22" name="Imatge 21" descr="icono-tabla.gif">
          <a:hlinkClick xmlns:r="http://schemas.openxmlformats.org/officeDocument/2006/relationships" r:id="rId2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95500" y="7381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142875</xdr:colOff>
      <xdr:row>29</xdr:row>
      <xdr:rowOff>19050</xdr:rowOff>
    </xdr:from>
    <xdr:to>
      <xdr:col>4</xdr:col>
      <xdr:colOff>285750</xdr:colOff>
      <xdr:row>29</xdr:row>
      <xdr:rowOff>161925</xdr:rowOff>
    </xdr:to>
    <xdr:pic>
      <xdr:nvPicPr>
        <xdr:cNvPr id="23" name="Imatge 22" descr="icono-grafico.gif">
          <a:hlinkClick xmlns:r="http://schemas.openxmlformats.org/officeDocument/2006/relationships" r:id="rId22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86000" y="7391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504825</xdr:colOff>
      <xdr:row>30</xdr:row>
      <xdr:rowOff>0</xdr:rowOff>
    </xdr:from>
    <xdr:to>
      <xdr:col>4</xdr:col>
      <xdr:colOff>66675</xdr:colOff>
      <xdr:row>30</xdr:row>
      <xdr:rowOff>171450</xdr:rowOff>
    </xdr:to>
    <xdr:pic>
      <xdr:nvPicPr>
        <xdr:cNvPr id="24" name="Imatge 23" descr="icono-tabla.gif">
          <a:hlinkClick xmlns:r="http://schemas.openxmlformats.org/officeDocument/2006/relationships" r:id="rId2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38350" y="7562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</xdr:colOff>
      <xdr:row>30</xdr:row>
      <xdr:rowOff>9525</xdr:rowOff>
    </xdr:from>
    <xdr:to>
      <xdr:col>4</xdr:col>
      <xdr:colOff>228600</xdr:colOff>
      <xdr:row>30</xdr:row>
      <xdr:rowOff>152400</xdr:rowOff>
    </xdr:to>
    <xdr:pic>
      <xdr:nvPicPr>
        <xdr:cNvPr id="25" name="Imatge 24" descr="icono-grafico.gif">
          <a:hlinkClick xmlns:r="http://schemas.openxmlformats.org/officeDocument/2006/relationships" r:id="rId24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28850" y="75723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190500</xdr:colOff>
      <xdr:row>31</xdr:row>
      <xdr:rowOff>9525</xdr:rowOff>
    </xdr:from>
    <xdr:to>
      <xdr:col>3</xdr:col>
      <xdr:colOff>333375</xdr:colOff>
      <xdr:row>31</xdr:row>
      <xdr:rowOff>152400</xdr:rowOff>
    </xdr:to>
    <xdr:pic>
      <xdr:nvPicPr>
        <xdr:cNvPr id="26" name="Imatge 25" descr="icono-grafico.gif">
          <a:hlinkClick xmlns:r="http://schemas.openxmlformats.org/officeDocument/2006/relationships" r:id="rId2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724025" y="77628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219075</xdr:colOff>
      <xdr:row>32</xdr:row>
      <xdr:rowOff>19050</xdr:rowOff>
    </xdr:from>
    <xdr:to>
      <xdr:col>4</xdr:col>
      <xdr:colOff>390525</xdr:colOff>
      <xdr:row>33</xdr:row>
      <xdr:rowOff>0</xdr:rowOff>
    </xdr:to>
    <xdr:pic>
      <xdr:nvPicPr>
        <xdr:cNvPr id="27" name="Imatge 26" descr="icono-tabla.gif">
          <a:hlinkClick xmlns:r="http://schemas.openxmlformats.org/officeDocument/2006/relationships" r:id="rId2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62200" y="7962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</xdr:colOff>
      <xdr:row>33</xdr:row>
      <xdr:rowOff>0</xdr:rowOff>
    </xdr:from>
    <xdr:to>
      <xdr:col>3</xdr:col>
      <xdr:colOff>238125</xdr:colOff>
      <xdr:row>33</xdr:row>
      <xdr:rowOff>171450</xdr:rowOff>
    </xdr:to>
    <xdr:pic>
      <xdr:nvPicPr>
        <xdr:cNvPr id="28" name="Imatge 27" descr="icono-tabla.gif">
          <a:hlinkClick xmlns:r="http://schemas.openxmlformats.org/officeDocument/2006/relationships" r:id="rId2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00200" y="81343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33</xdr:row>
      <xdr:rowOff>9525</xdr:rowOff>
    </xdr:from>
    <xdr:to>
      <xdr:col>3</xdr:col>
      <xdr:colOff>400050</xdr:colOff>
      <xdr:row>33</xdr:row>
      <xdr:rowOff>152400</xdr:rowOff>
    </xdr:to>
    <xdr:pic>
      <xdr:nvPicPr>
        <xdr:cNvPr id="29" name="Imatge 28" descr="icono-grafico.gif">
          <a:hlinkClick xmlns:r="http://schemas.openxmlformats.org/officeDocument/2006/relationships" r:id="rId28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790700" y="81438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2</xdr:col>
      <xdr:colOff>552450</xdr:colOff>
      <xdr:row>34</xdr:row>
      <xdr:rowOff>28575</xdr:rowOff>
    </xdr:from>
    <xdr:to>
      <xdr:col>3</xdr:col>
      <xdr:colOff>114300</xdr:colOff>
      <xdr:row>35</xdr:row>
      <xdr:rowOff>9525</xdr:rowOff>
    </xdr:to>
    <xdr:pic>
      <xdr:nvPicPr>
        <xdr:cNvPr id="30" name="Imatge 29" descr="icono-tabla.gif">
          <a:hlinkClick xmlns:r="http://schemas.openxmlformats.org/officeDocument/2006/relationships" r:id="rId2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76375" y="83534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133350</xdr:colOff>
      <xdr:row>34</xdr:row>
      <xdr:rowOff>38100</xdr:rowOff>
    </xdr:from>
    <xdr:to>
      <xdr:col>3</xdr:col>
      <xdr:colOff>276225</xdr:colOff>
      <xdr:row>34</xdr:row>
      <xdr:rowOff>180975</xdr:rowOff>
    </xdr:to>
    <xdr:pic>
      <xdr:nvPicPr>
        <xdr:cNvPr id="31" name="Imatge 30" descr="icono-grafico.gif">
          <a:hlinkClick xmlns:r="http://schemas.openxmlformats.org/officeDocument/2006/relationships" r:id="rId30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666875" y="83629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514350</xdr:colOff>
      <xdr:row>36</xdr:row>
      <xdr:rowOff>9525</xdr:rowOff>
    </xdr:from>
    <xdr:to>
      <xdr:col>4</xdr:col>
      <xdr:colOff>76200</xdr:colOff>
      <xdr:row>36</xdr:row>
      <xdr:rowOff>180975</xdr:rowOff>
    </xdr:to>
    <xdr:pic>
      <xdr:nvPicPr>
        <xdr:cNvPr id="32" name="Imatge 31" descr="icono-tabla.gif">
          <a:hlinkClick xmlns:r="http://schemas.openxmlformats.org/officeDocument/2006/relationships" r:id="rId3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47875" y="87153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95250</xdr:colOff>
      <xdr:row>36</xdr:row>
      <xdr:rowOff>19050</xdr:rowOff>
    </xdr:from>
    <xdr:to>
      <xdr:col>4</xdr:col>
      <xdr:colOff>238125</xdr:colOff>
      <xdr:row>36</xdr:row>
      <xdr:rowOff>161925</xdr:rowOff>
    </xdr:to>
    <xdr:pic>
      <xdr:nvPicPr>
        <xdr:cNvPr id="33" name="Imatge 32" descr="icono-grafico.gif">
          <a:hlinkClick xmlns:r="http://schemas.openxmlformats.org/officeDocument/2006/relationships" r:id="rId32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38375" y="87249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495300</xdr:colOff>
      <xdr:row>38</xdr:row>
      <xdr:rowOff>9525</xdr:rowOff>
    </xdr:from>
    <xdr:to>
      <xdr:col>5</xdr:col>
      <xdr:colOff>28575</xdr:colOff>
      <xdr:row>38</xdr:row>
      <xdr:rowOff>152400</xdr:rowOff>
    </xdr:to>
    <xdr:pic>
      <xdr:nvPicPr>
        <xdr:cNvPr id="34" name="Imatge 33" descr="icono-grafico.gif">
          <a:hlinkClick xmlns:r="http://schemas.openxmlformats.org/officeDocument/2006/relationships" r:id="rId33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638425" y="90963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352425</xdr:colOff>
      <xdr:row>41</xdr:row>
      <xdr:rowOff>9525</xdr:rowOff>
    </xdr:from>
    <xdr:to>
      <xdr:col>3</xdr:col>
      <xdr:colOff>523875</xdr:colOff>
      <xdr:row>41</xdr:row>
      <xdr:rowOff>180975</xdr:rowOff>
    </xdr:to>
    <xdr:pic>
      <xdr:nvPicPr>
        <xdr:cNvPr id="35" name="Imatge 34" descr="icono-tabla.gif">
          <a:hlinkClick xmlns:r="http://schemas.openxmlformats.org/officeDocument/2006/relationships" r:id="rId3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85950" y="9667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542925</xdr:colOff>
      <xdr:row>41</xdr:row>
      <xdr:rowOff>19050</xdr:rowOff>
    </xdr:from>
    <xdr:to>
      <xdr:col>4</xdr:col>
      <xdr:colOff>76200</xdr:colOff>
      <xdr:row>41</xdr:row>
      <xdr:rowOff>161925</xdr:rowOff>
    </xdr:to>
    <xdr:pic>
      <xdr:nvPicPr>
        <xdr:cNvPr id="36" name="Imatge 35" descr="icono-grafico.gif">
          <a:hlinkClick xmlns:r="http://schemas.openxmlformats.org/officeDocument/2006/relationships" r:id="rId3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076450" y="9677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42</xdr:row>
      <xdr:rowOff>9525</xdr:rowOff>
    </xdr:from>
    <xdr:to>
      <xdr:col>3</xdr:col>
      <xdr:colOff>533400</xdr:colOff>
      <xdr:row>42</xdr:row>
      <xdr:rowOff>180975</xdr:rowOff>
    </xdr:to>
    <xdr:pic>
      <xdr:nvPicPr>
        <xdr:cNvPr id="37" name="Imatge 36" descr="icono-tabla.gif">
          <a:hlinkClick xmlns:r="http://schemas.openxmlformats.org/officeDocument/2006/relationships" r:id="rId3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95475" y="98583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552450</xdr:colOff>
      <xdr:row>42</xdr:row>
      <xdr:rowOff>19050</xdr:rowOff>
    </xdr:from>
    <xdr:to>
      <xdr:col>4</xdr:col>
      <xdr:colOff>85725</xdr:colOff>
      <xdr:row>42</xdr:row>
      <xdr:rowOff>161925</xdr:rowOff>
    </xdr:to>
    <xdr:pic>
      <xdr:nvPicPr>
        <xdr:cNvPr id="38" name="Imatge 37" descr="icono-grafico.gif">
          <a:hlinkClick xmlns:r="http://schemas.openxmlformats.org/officeDocument/2006/relationships" r:id="rId37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085975" y="98679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447675</xdr:colOff>
      <xdr:row>43</xdr:row>
      <xdr:rowOff>9525</xdr:rowOff>
    </xdr:from>
    <xdr:to>
      <xdr:col>5</xdr:col>
      <xdr:colOff>9525</xdr:colOff>
      <xdr:row>43</xdr:row>
      <xdr:rowOff>180975</xdr:rowOff>
    </xdr:to>
    <xdr:pic>
      <xdr:nvPicPr>
        <xdr:cNvPr id="39" name="Imatge 38" descr="icono-tabla.gif">
          <a:hlinkClick xmlns:r="http://schemas.openxmlformats.org/officeDocument/2006/relationships" r:id="rId3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90800" y="10048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43</xdr:row>
      <xdr:rowOff>19050</xdr:rowOff>
    </xdr:from>
    <xdr:to>
      <xdr:col>5</xdr:col>
      <xdr:colOff>171450</xdr:colOff>
      <xdr:row>43</xdr:row>
      <xdr:rowOff>161925</xdr:rowOff>
    </xdr:to>
    <xdr:pic>
      <xdr:nvPicPr>
        <xdr:cNvPr id="40" name="Imatge 39" descr="icono-grafico.gif">
          <a:hlinkClick xmlns:r="http://schemas.openxmlformats.org/officeDocument/2006/relationships" r:id="rId39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781300" y="10058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171450</xdr:colOff>
      <xdr:row>44</xdr:row>
      <xdr:rowOff>19050</xdr:rowOff>
    </xdr:from>
    <xdr:to>
      <xdr:col>3</xdr:col>
      <xdr:colOff>342900</xdr:colOff>
      <xdr:row>45</xdr:row>
      <xdr:rowOff>0</xdr:rowOff>
    </xdr:to>
    <xdr:pic>
      <xdr:nvPicPr>
        <xdr:cNvPr id="41" name="Imatge 40" descr="icono-tabla.gif">
          <a:hlinkClick xmlns:r="http://schemas.openxmlformats.org/officeDocument/2006/relationships" r:id="rId4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04975" y="10248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44</xdr:row>
      <xdr:rowOff>28575</xdr:rowOff>
    </xdr:from>
    <xdr:to>
      <xdr:col>3</xdr:col>
      <xdr:colOff>504825</xdr:colOff>
      <xdr:row>44</xdr:row>
      <xdr:rowOff>171450</xdr:rowOff>
    </xdr:to>
    <xdr:pic>
      <xdr:nvPicPr>
        <xdr:cNvPr id="42" name="Imatge 41" descr="icono-grafico.gif">
          <a:hlinkClick xmlns:r="http://schemas.openxmlformats.org/officeDocument/2006/relationships" r:id="rId41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95475" y="102584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295275</xdr:colOff>
      <xdr:row>50</xdr:row>
      <xdr:rowOff>19050</xdr:rowOff>
    </xdr:from>
    <xdr:to>
      <xdr:col>4</xdr:col>
      <xdr:colOff>466725</xdr:colOff>
      <xdr:row>51</xdr:row>
      <xdr:rowOff>0</xdr:rowOff>
    </xdr:to>
    <xdr:pic>
      <xdr:nvPicPr>
        <xdr:cNvPr id="43" name="Imatge 42" descr="icono-tabla.gif">
          <a:hlinkClick xmlns:r="http://schemas.openxmlformats.org/officeDocument/2006/relationships" r:id="rId4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38400" y="114014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514350</xdr:colOff>
      <xdr:row>51</xdr:row>
      <xdr:rowOff>9525</xdr:rowOff>
    </xdr:from>
    <xdr:to>
      <xdr:col>4</xdr:col>
      <xdr:colOff>76200</xdr:colOff>
      <xdr:row>51</xdr:row>
      <xdr:rowOff>180975</xdr:rowOff>
    </xdr:to>
    <xdr:pic>
      <xdr:nvPicPr>
        <xdr:cNvPr id="44" name="Imatge 43" descr="icono-tabla.gif">
          <a:hlinkClick xmlns:r="http://schemas.openxmlformats.org/officeDocument/2006/relationships" r:id="rId4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47875" y="115824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266700</xdr:colOff>
      <xdr:row>52</xdr:row>
      <xdr:rowOff>9525</xdr:rowOff>
    </xdr:from>
    <xdr:to>
      <xdr:col>5</xdr:col>
      <xdr:colOff>438150</xdr:colOff>
      <xdr:row>52</xdr:row>
      <xdr:rowOff>180975</xdr:rowOff>
    </xdr:to>
    <xdr:pic>
      <xdr:nvPicPr>
        <xdr:cNvPr id="45" name="Imatge 44" descr="icono-tabla.gif">
          <a:hlinkClick xmlns:r="http://schemas.openxmlformats.org/officeDocument/2006/relationships" r:id="rId4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1772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495300</xdr:colOff>
      <xdr:row>52</xdr:row>
      <xdr:rowOff>180975</xdr:rowOff>
    </xdr:from>
    <xdr:to>
      <xdr:col>5</xdr:col>
      <xdr:colOff>57150</xdr:colOff>
      <xdr:row>53</xdr:row>
      <xdr:rowOff>161925</xdr:rowOff>
    </xdr:to>
    <xdr:pic>
      <xdr:nvPicPr>
        <xdr:cNvPr id="46" name="Imatge 45" descr="icono-tabla.gif">
          <a:hlinkClick xmlns:r="http://schemas.openxmlformats.org/officeDocument/2006/relationships" r:id="rId4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38425" y="119443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55</xdr:row>
      <xdr:rowOff>0</xdr:rowOff>
    </xdr:from>
    <xdr:to>
      <xdr:col>2</xdr:col>
      <xdr:colOff>400050</xdr:colOff>
      <xdr:row>55</xdr:row>
      <xdr:rowOff>171450</xdr:rowOff>
    </xdr:to>
    <xdr:pic>
      <xdr:nvPicPr>
        <xdr:cNvPr id="47" name="Imatge 46" descr="icono-tabla.gif">
          <a:hlinkClick xmlns:r="http://schemas.openxmlformats.org/officeDocument/2006/relationships" r:id="rId4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2525" y="12334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2</xdr:col>
      <xdr:colOff>419100</xdr:colOff>
      <xdr:row>55</xdr:row>
      <xdr:rowOff>9525</xdr:rowOff>
    </xdr:from>
    <xdr:to>
      <xdr:col>2</xdr:col>
      <xdr:colOff>561975</xdr:colOff>
      <xdr:row>55</xdr:row>
      <xdr:rowOff>152400</xdr:rowOff>
    </xdr:to>
    <xdr:pic>
      <xdr:nvPicPr>
        <xdr:cNvPr id="48" name="Imatge 47" descr="icono-grafico.gif">
          <a:hlinkClick xmlns:r="http://schemas.openxmlformats.org/officeDocument/2006/relationships" r:id="rId47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343025" y="12344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5</xdr:col>
      <xdr:colOff>161925</xdr:colOff>
      <xdr:row>59</xdr:row>
      <xdr:rowOff>9525</xdr:rowOff>
    </xdr:from>
    <xdr:to>
      <xdr:col>5</xdr:col>
      <xdr:colOff>333375</xdr:colOff>
      <xdr:row>59</xdr:row>
      <xdr:rowOff>180975</xdr:rowOff>
    </xdr:to>
    <xdr:pic>
      <xdr:nvPicPr>
        <xdr:cNvPr id="49" name="Imatge 48" descr="icono-tabla.gif">
          <a:hlinkClick xmlns:r="http://schemas.openxmlformats.org/officeDocument/2006/relationships" r:id="rId4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14650" y="131159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352425</xdr:colOff>
      <xdr:row>59</xdr:row>
      <xdr:rowOff>19050</xdr:rowOff>
    </xdr:from>
    <xdr:to>
      <xdr:col>5</xdr:col>
      <xdr:colOff>495300</xdr:colOff>
      <xdr:row>59</xdr:row>
      <xdr:rowOff>161925</xdr:rowOff>
    </xdr:to>
    <xdr:pic>
      <xdr:nvPicPr>
        <xdr:cNvPr id="50" name="Imatge 49" descr="icono-grafico.gif">
          <a:hlinkClick xmlns:r="http://schemas.openxmlformats.org/officeDocument/2006/relationships" r:id="rId49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31254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180975</xdr:colOff>
      <xdr:row>60</xdr:row>
      <xdr:rowOff>9525</xdr:rowOff>
    </xdr:from>
    <xdr:to>
      <xdr:col>4</xdr:col>
      <xdr:colOff>352425</xdr:colOff>
      <xdr:row>60</xdr:row>
      <xdr:rowOff>180975</xdr:rowOff>
    </xdr:to>
    <xdr:pic>
      <xdr:nvPicPr>
        <xdr:cNvPr id="51" name="Imatge 50" descr="icono-tabla.gif">
          <a:hlinkClick xmlns:r="http://schemas.openxmlformats.org/officeDocument/2006/relationships" r:id="rId5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24100" y="133064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371475</xdr:colOff>
      <xdr:row>60</xdr:row>
      <xdr:rowOff>19050</xdr:rowOff>
    </xdr:from>
    <xdr:to>
      <xdr:col>4</xdr:col>
      <xdr:colOff>514350</xdr:colOff>
      <xdr:row>60</xdr:row>
      <xdr:rowOff>161925</xdr:rowOff>
    </xdr:to>
    <xdr:pic>
      <xdr:nvPicPr>
        <xdr:cNvPr id="52" name="Imatge 51" descr="icono-grafico.gif">
          <a:hlinkClick xmlns:r="http://schemas.openxmlformats.org/officeDocument/2006/relationships" r:id="rId51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514600" y="133159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104775</xdr:colOff>
      <xdr:row>60</xdr:row>
      <xdr:rowOff>180975</xdr:rowOff>
    </xdr:from>
    <xdr:to>
      <xdr:col>3</xdr:col>
      <xdr:colOff>276225</xdr:colOff>
      <xdr:row>61</xdr:row>
      <xdr:rowOff>161925</xdr:rowOff>
    </xdr:to>
    <xdr:pic>
      <xdr:nvPicPr>
        <xdr:cNvPr id="53" name="Imatge 52" descr="icono-tabla.gif">
          <a:hlinkClick xmlns:r="http://schemas.openxmlformats.org/officeDocument/2006/relationships" r:id="rId5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38300" y="13477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295275</xdr:colOff>
      <xdr:row>61</xdr:row>
      <xdr:rowOff>0</xdr:rowOff>
    </xdr:from>
    <xdr:to>
      <xdr:col>3</xdr:col>
      <xdr:colOff>438150</xdr:colOff>
      <xdr:row>61</xdr:row>
      <xdr:rowOff>142875</xdr:rowOff>
    </xdr:to>
    <xdr:pic>
      <xdr:nvPicPr>
        <xdr:cNvPr id="54" name="Imatge 53" descr="icono-grafico.gif">
          <a:hlinkClick xmlns:r="http://schemas.openxmlformats.org/officeDocument/2006/relationships" r:id="rId53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28800" y="13487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457200</xdr:colOff>
      <xdr:row>65</xdr:row>
      <xdr:rowOff>9525</xdr:rowOff>
    </xdr:from>
    <xdr:to>
      <xdr:col>5</xdr:col>
      <xdr:colOff>19050</xdr:colOff>
      <xdr:row>65</xdr:row>
      <xdr:rowOff>180975</xdr:rowOff>
    </xdr:to>
    <xdr:pic>
      <xdr:nvPicPr>
        <xdr:cNvPr id="55" name="Imatge 54" descr="icono-tabla.gif">
          <a:hlinkClick xmlns:r="http://schemas.openxmlformats.org/officeDocument/2006/relationships" r:id="rId5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00325" y="142684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65</xdr:row>
      <xdr:rowOff>19050</xdr:rowOff>
    </xdr:from>
    <xdr:to>
      <xdr:col>5</xdr:col>
      <xdr:colOff>180975</xdr:colOff>
      <xdr:row>65</xdr:row>
      <xdr:rowOff>161925</xdr:rowOff>
    </xdr:to>
    <xdr:pic>
      <xdr:nvPicPr>
        <xdr:cNvPr id="56" name="Imatge 55" descr="icono-grafico.gif">
          <a:hlinkClick xmlns:r="http://schemas.openxmlformats.org/officeDocument/2006/relationships" r:id="rId5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790825" y="142779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114300</xdr:colOff>
      <xdr:row>65</xdr:row>
      <xdr:rowOff>180975</xdr:rowOff>
    </xdr:from>
    <xdr:to>
      <xdr:col>4</xdr:col>
      <xdr:colOff>285750</xdr:colOff>
      <xdr:row>66</xdr:row>
      <xdr:rowOff>161925</xdr:rowOff>
    </xdr:to>
    <xdr:pic>
      <xdr:nvPicPr>
        <xdr:cNvPr id="57" name="Imatge 56" descr="icono-tabla.gif">
          <a:hlinkClick xmlns:r="http://schemas.openxmlformats.org/officeDocument/2006/relationships" r:id="rId5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57425" y="14439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304800</xdr:colOff>
      <xdr:row>66</xdr:row>
      <xdr:rowOff>0</xdr:rowOff>
    </xdr:from>
    <xdr:to>
      <xdr:col>4</xdr:col>
      <xdr:colOff>447675</xdr:colOff>
      <xdr:row>66</xdr:row>
      <xdr:rowOff>142875</xdr:rowOff>
    </xdr:to>
    <xdr:pic>
      <xdr:nvPicPr>
        <xdr:cNvPr id="58" name="Imatge 57" descr="icono-grafico.gif">
          <a:hlinkClick xmlns:r="http://schemas.openxmlformats.org/officeDocument/2006/relationships" r:id="rId57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447925" y="144494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1</xdr:col>
      <xdr:colOff>105834</xdr:colOff>
      <xdr:row>8</xdr:row>
      <xdr:rowOff>0</xdr:rowOff>
    </xdr:from>
    <xdr:to>
      <xdr:col>1</xdr:col>
      <xdr:colOff>277284</xdr:colOff>
      <xdr:row>8</xdr:row>
      <xdr:rowOff>171450</xdr:rowOff>
    </xdr:to>
    <xdr:pic>
      <xdr:nvPicPr>
        <xdr:cNvPr id="70" name="Imatge 69" descr="icono-tabla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0159" y="27527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1</xdr:col>
      <xdr:colOff>116418</xdr:colOff>
      <xdr:row>9</xdr:row>
      <xdr:rowOff>21167</xdr:rowOff>
    </xdr:from>
    <xdr:to>
      <xdr:col>1</xdr:col>
      <xdr:colOff>259293</xdr:colOff>
      <xdr:row>9</xdr:row>
      <xdr:rowOff>195792</xdr:rowOff>
    </xdr:to>
    <xdr:pic>
      <xdr:nvPicPr>
        <xdr:cNvPr id="71" name="Imatge 70" descr="icono-grafico.gif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30743" y="2973917"/>
          <a:ext cx="142875" cy="174625"/>
        </a:xfrm>
        <a:prstGeom prst="rect">
          <a:avLst/>
        </a:prstGeom>
      </xdr:spPr>
    </xdr:pic>
    <xdr:clientData/>
  </xdr:twoCellAnchor>
  <xdr:twoCellAnchor editAs="oneCell">
    <xdr:from>
      <xdr:col>4</xdr:col>
      <xdr:colOff>518582</xdr:colOff>
      <xdr:row>50</xdr:row>
      <xdr:rowOff>42332</xdr:rowOff>
    </xdr:from>
    <xdr:to>
      <xdr:col>5</xdr:col>
      <xdr:colOff>47624</xdr:colOff>
      <xdr:row>50</xdr:row>
      <xdr:rowOff>185207</xdr:rowOff>
    </xdr:to>
    <xdr:pic>
      <xdr:nvPicPr>
        <xdr:cNvPr id="73" name="Imatge 41" descr="icono-grafico.gif">
          <a:hlinkClick xmlns:r="http://schemas.openxmlformats.org/officeDocument/2006/relationships" r:id="rId58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661707" y="11424707"/>
          <a:ext cx="138642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84667</xdr:colOff>
      <xdr:row>51</xdr:row>
      <xdr:rowOff>31750</xdr:rowOff>
    </xdr:from>
    <xdr:to>
      <xdr:col>4</xdr:col>
      <xdr:colOff>227542</xdr:colOff>
      <xdr:row>51</xdr:row>
      <xdr:rowOff>174625</xdr:rowOff>
    </xdr:to>
    <xdr:pic>
      <xdr:nvPicPr>
        <xdr:cNvPr id="74" name="Imatge 41" descr="icono-grafico.gif">
          <a:hlinkClick xmlns:r="http://schemas.openxmlformats.org/officeDocument/2006/relationships" r:id="rId59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27792" y="116046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5</xdr:col>
      <xdr:colOff>455084</xdr:colOff>
      <xdr:row>52</xdr:row>
      <xdr:rowOff>10584</xdr:rowOff>
    </xdr:from>
    <xdr:to>
      <xdr:col>5</xdr:col>
      <xdr:colOff>597959</xdr:colOff>
      <xdr:row>52</xdr:row>
      <xdr:rowOff>153459</xdr:rowOff>
    </xdr:to>
    <xdr:pic>
      <xdr:nvPicPr>
        <xdr:cNvPr id="75" name="Imatge 41" descr="icono-grafico.gif">
          <a:hlinkClick xmlns:r="http://schemas.openxmlformats.org/officeDocument/2006/relationships" r:id="rId60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07809" y="11773959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291042</xdr:colOff>
      <xdr:row>25</xdr:row>
      <xdr:rowOff>23284</xdr:rowOff>
    </xdr:from>
    <xdr:to>
      <xdr:col>3</xdr:col>
      <xdr:colOff>433917</xdr:colOff>
      <xdr:row>25</xdr:row>
      <xdr:rowOff>166159</xdr:rowOff>
    </xdr:to>
    <xdr:pic>
      <xdr:nvPicPr>
        <xdr:cNvPr id="66" name="Imatge 65" descr="icono-grafico.gif">
          <a:hlinkClick xmlns:r="http://schemas.openxmlformats.org/officeDocument/2006/relationships" r:id="rId61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36209" y="6098117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443442</xdr:colOff>
      <xdr:row>32</xdr:row>
      <xdr:rowOff>37042</xdr:rowOff>
    </xdr:from>
    <xdr:to>
      <xdr:col>4</xdr:col>
      <xdr:colOff>586317</xdr:colOff>
      <xdr:row>32</xdr:row>
      <xdr:rowOff>179917</xdr:rowOff>
    </xdr:to>
    <xdr:pic>
      <xdr:nvPicPr>
        <xdr:cNvPr id="68" name="Imatge 67" descr="icono-grafico.gif">
          <a:hlinkClick xmlns:r="http://schemas.openxmlformats.org/officeDocument/2006/relationships" r:id="rId62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602442" y="74453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1</xdr:col>
      <xdr:colOff>105833</xdr:colOff>
      <xdr:row>10</xdr:row>
      <xdr:rowOff>21167</xdr:rowOff>
    </xdr:from>
    <xdr:to>
      <xdr:col>1</xdr:col>
      <xdr:colOff>272086</xdr:colOff>
      <xdr:row>10</xdr:row>
      <xdr:rowOff>173566</xdr:rowOff>
    </xdr:to>
    <xdr:pic>
      <xdr:nvPicPr>
        <xdr:cNvPr id="78" name="Imatge 77" descr="Comparativa.PNG"/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423333" y="3206750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4</xdr:col>
      <xdr:colOff>232834</xdr:colOff>
      <xdr:row>14</xdr:row>
      <xdr:rowOff>31749</xdr:rowOff>
    </xdr:from>
    <xdr:to>
      <xdr:col>4</xdr:col>
      <xdr:colOff>399087</xdr:colOff>
      <xdr:row>14</xdr:row>
      <xdr:rowOff>184148</xdr:rowOff>
    </xdr:to>
    <xdr:pic>
      <xdr:nvPicPr>
        <xdr:cNvPr id="79" name="Imatge 78" descr="Comparativa.PNG">
          <a:hlinkClick xmlns:r="http://schemas.openxmlformats.org/officeDocument/2006/relationships" r:id="rId64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2391834" y="4000499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5</xdr:col>
      <xdr:colOff>603250</xdr:colOff>
      <xdr:row>21</xdr:row>
      <xdr:rowOff>21167</xdr:rowOff>
    </xdr:from>
    <xdr:to>
      <xdr:col>6</xdr:col>
      <xdr:colOff>155669</xdr:colOff>
      <xdr:row>21</xdr:row>
      <xdr:rowOff>173566</xdr:rowOff>
    </xdr:to>
    <xdr:pic>
      <xdr:nvPicPr>
        <xdr:cNvPr id="80" name="Imatge 79" descr="Comparativa.PNG">
          <a:hlinkClick xmlns:r="http://schemas.openxmlformats.org/officeDocument/2006/relationships" r:id="rId65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3376083" y="5334000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5</xdr:col>
      <xdr:colOff>370417</xdr:colOff>
      <xdr:row>26</xdr:row>
      <xdr:rowOff>0</xdr:rowOff>
    </xdr:from>
    <xdr:to>
      <xdr:col>5</xdr:col>
      <xdr:colOff>536670</xdr:colOff>
      <xdr:row>26</xdr:row>
      <xdr:rowOff>152399</xdr:rowOff>
    </xdr:to>
    <xdr:pic>
      <xdr:nvPicPr>
        <xdr:cNvPr id="81" name="Imatge 80" descr="Comparativa.PNG">
          <a:hlinkClick xmlns:r="http://schemas.openxmlformats.org/officeDocument/2006/relationships" r:id="rId66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3143250" y="6265333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4</xdr:col>
      <xdr:colOff>391584</xdr:colOff>
      <xdr:row>27</xdr:row>
      <xdr:rowOff>0</xdr:rowOff>
    </xdr:from>
    <xdr:to>
      <xdr:col>4</xdr:col>
      <xdr:colOff>557837</xdr:colOff>
      <xdr:row>27</xdr:row>
      <xdr:rowOff>152399</xdr:rowOff>
    </xdr:to>
    <xdr:pic>
      <xdr:nvPicPr>
        <xdr:cNvPr id="82" name="Imatge 81" descr="Comparativa.PNG">
          <a:hlinkClick xmlns:r="http://schemas.openxmlformats.org/officeDocument/2006/relationships" r:id="rId67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2550584" y="6455833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3</xdr:col>
      <xdr:colOff>349250</xdr:colOff>
      <xdr:row>31</xdr:row>
      <xdr:rowOff>10584</xdr:rowOff>
    </xdr:from>
    <xdr:to>
      <xdr:col>3</xdr:col>
      <xdr:colOff>515503</xdr:colOff>
      <xdr:row>31</xdr:row>
      <xdr:rowOff>162983</xdr:rowOff>
    </xdr:to>
    <xdr:pic>
      <xdr:nvPicPr>
        <xdr:cNvPr id="83" name="Imatge 82" descr="Comparativa.PNG">
          <a:hlinkClick xmlns:r="http://schemas.openxmlformats.org/officeDocument/2006/relationships" r:id="rId68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1894417" y="7228417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5</xdr:col>
      <xdr:colOff>63500</xdr:colOff>
      <xdr:row>38</xdr:row>
      <xdr:rowOff>0</xdr:rowOff>
    </xdr:from>
    <xdr:to>
      <xdr:col>5</xdr:col>
      <xdr:colOff>229753</xdr:colOff>
      <xdr:row>38</xdr:row>
      <xdr:rowOff>152399</xdr:rowOff>
    </xdr:to>
    <xdr:pic>
      <xdr:nvPicPr>
        <xdr:cNvPr id="84" name="Imatge 83" descr="Comparativa.PNG">
          <a:hlinkClick xmlns:r="http://schemas.openxmlformats.org/officeDocument/2006/relationships" r:id="rId69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2836333" y="8551333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5</xdr:col>
      <xdr:colOff>95252</xdr:colOff>
      <xdr:row>50</xdr:row>
      <xdr:rowOff>31750</xdr:rowOff>
    </xdr:from>
    <xdr:to>
      <xdr:col>5</xdr:col>
      <xdr:colOff>261505</xdr:colOff>
      <xdr:row>50</xdr:row>
      <xdr:rowOff>184149</xdr:rowOff>
    </xdr:to>
    <xdr:pic>
      <xdr:nvPicPr>
        <xdr:cNvPr id="85" name="Imatge 84" descr="Comparativa.PNG">
          <a:hlinkClick xmlns:r="http://schemas.openxmlformats.org/officeDocument/2006/relationships" r:id="rId70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2868085" y="10879667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3</xdr:col>
      <xdr:colOff>455082</xdr:colOff>
      <xdr:row>61</xdr:row>
      <xdr:rowOff>10584</xdr:rowOff>
    </xdr:from>
    <xdr:to>
      <xdr:col>4</xdr:col>
      <xdr:colOff>7502</xdr:colOff>
      <xdr:row>61</xdr:row>
      <xdr:rowOff>162983</xdr:rowOff>
    </xdr:to>
    <xdr:pic>
      <xdr:nvPicPr>
        <xdr:cNvPr id="86" name="Imatge 85" descr="Comparativa.PNG">
          <a:hlinkClick xmlns:r="http://schemas.openxmlformats.org/officeDocument/2006/relationships" r:id="rId71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2000249" y="12964584"/>
          <a:ext cx="166253" cy="15239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12</xdr:row>
      <xdr:rowOff>0</xdr:rowOff>
    </xdr:from>
    <xdr:to>
      <xdr:col>2</xdr:col>
      <xdr:colOff>11907</xdr:colOff>
      <xdr:row>13</xdr:row>
      <xdr:rowOff>23811</xdr:rowOff>
    </xdr:to>
    <xdr:sp macro="" textlink="">
      <xdr:nvSpPr>
        <xdr:cNvPr id="2" name="Fletxa corbada a l'esquerra 1">
          <a:hlinkClick xmlns:r="http://schemas.openxmlformats.org/officeDocument/2006/relationships" r:id="rId1"/>
        </xdr:cNvPr>
        <xdr:cNvSpPr/>
      </xdr:nvSpPr>
      <xdr:spPr>
        <a:xfrm>
          <a:off x="704850" y="3438525"/>
          <a:ext cx="183357" cy="290511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35718</xdr:colOff>
      <xdr:row>14</xdr:row>
      <xdr:rowOff>71437</xdr:rowOff>
    </xdr:from>
    <xdr:to>
      <xdr:col>18</xdr:col>
      <xdr:colOff>476251</xdr:colOff>
      <xdr:row>41</xdr:row>
      <xdr:rowOff>119062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83344</xdr:colOff>
      <xdr:row>53</xdr:row>
      <xdr:rowOff>178594</xdr:rowOff>
    </xdr:from>
    <xdr:to>
      <xdr:col>2</xdr:col>
      <xdr:colOff>1</xdr:colOff>
      <xdr:row>55</xdr:row>
      <xdr:rowOff>11907</xdr:rowOff>
    </xdr:to>
    <xdr:sp macro="" textlink="">
      <xdr:nvSpPr>
        <xdr:cNvPr id="4" name="Fletxa corbada a l'esquerra 3">
          <a:hlinkClick xmlns:r="http://schemas.openxmlformats.org/officeDocument/2006/relationships" r:id="rId3"/>
        </xdr:cNvPr>
        <xdr:cNvSpPr/>
      </xdr:nvSpPr>
      <xdr:spPr>
        <a:xfrm>
          <a:off x="692944" y="11961019"/>
          <a:ext cx="183357" cy="29051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47624</xdr:colOff>
      <xdr:row>56</xdr:row>
      <xdr:rowOff>47626</xdr:rowOff>
    </xdr:from>
    <xdr:to>
      <xdr:col>17</xdr:col>
      <xdr:colOff>523875</xdr:colOff>
      <xdr:row>84</xdr:row>
      <xdr:rowOff>130969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107156</xdr:colOff>
      <xdr:row>93</xdr:row>
      <xdr:rowOff>0</xdr:rowOff>
    </xdr:from>
    <xdr:to>
      <xdr:col>2</xdr:col>
      <xdr:colOff>23813</xdr:colOff>
      <xdr:row>94</xdr:row>
      <xdr:rowOff>23812</xdr:rowOff>
    </xdr:to>
    <xdr:sp macro="" textlink="">
      <xdr:nvSpPr>
        <xdr:cNvPr id="6" name="Fletxa corbada a l'esquerra 5">
          <a:hlinkClick xmlns:r="http://schemas.openxmlformats.org/officeDocument/2006/relationships" r:id="rId3"/>
        </xdr:cNvPr>
        <xdr:cNvSpPr/>
      </xdr:nvSpPr>
      <xdr:spPr>
        <a:xfrm>
          <a:off x="716756" y="19526250"/>
          <a:ext cx="183357" cy="290512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202407</xdr:colOff>
      <xdr:row>96</xdr:row>
      <xdr:rowOff>23813</xdr:rowOff>
    </xdr:from>
    <xdr:to>
      <xdr:col>17</xdr:col>
      <xdr:colOff>415388</xdr:colOff>
      <xdr:row>124</xdr:row>
      <xdr:rowOff>107813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107156</xdr:colOff>
      <xdr:row>126</xdr:row>
      <xdr:rowOff>178593</xdr:rowOff>
    </xdr:from>
    <xdr:to>
      <xdr:col>2</xdr:col>
      <xdr:colOff>23813</xdr:colOff>
      <xdr:row>128</xdr:row>
      <xdr:rowOff>11906</xdr:rowOff>
    </xdr:to>
    <xdr:sp macro="" textlink="">
      <xdr:nvSpPr>
        <xdr:cNvPr id="8" name="Fletxa corbada a l'esquerra 7">
          <a:hlinkClick xmlns:r="http://schemas.openxmlformats.org/officeDocument/2006/relationships" r:id="rId3"/>
        </xdr:cNvPr>
        <xdr:cNvSpPr/>
      </xdr:nvSpPr>
      <xdr:spPr>
        <a:xfrm>
          <a:off x="716756" y="26067543"/>
          <a:ext cx="183357" cy="29051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95250</xdr:colOff>
      <xdr:row>162</xdr:row>
      <xdr:rowOff>0</xdr:rowOff>
    </xdr:from>
    <xdr:to>
      <xdr:col>2</xdr:col>
      <xdr:colOff>11907</xdr:colOff>
      <xdr:row>163</xdr:row>
      <xdr:rowOff>23812</xdr:rowOff>
    </xdr:to>
    <xdr:sp macro="" textlink="">
      <xdr:nvSpPr>
        <xdr:cNvPr id="9" name="Fletxa corbada a l'esquerra 8">
          <a:hlinkClick xmlns:r="http://schemas.openxmlformats.org/officeDocument/2006/relationships" r:id="rId3"/>
        </xdr:cNvPr>
        <xdr:cNvSpPr/>
      </xdr:nvSpPr>
      <xdr:spPr>
        <a:xfrm>
          <a:off x="704850" y="32823150"/>
          <a:ext cx="183357" cy="290512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0</xdr:colOff>
      <xdr:row>164</xdr:row>
      <xdr:rowOff>178592</xdr:rowOff>
    </xdr:from>
    <xdr:to>
      <xdr:col>19</xdr:col>
      <xdr:colOff>142874</xdr:colOff>
      <xdr:row>192</xdr:row>
      <xdr:rowOff>11906</xdr:rowOff>
    </xdr:to>
    <xdr:graphicFrame macro="">
      <xdr:nvGraphicFramePr>
        <xdr:cNvPr id="10" name="Gràfic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107157</xdr:colOff>
      <xdr:row>196</xdr:row>
      <xdr:rowOff>0</xdr:rowOff>
    </xdr:from>
    <xdr:to>
      <xdr:col>2</xdr:col>
      <xdr:colOff>23814</xdr:colOff>
      <xdr:row>197</xdr:row>
      <xdr:rowOff>23813</xdr:rowOff>
    </xdr:to>
    <xdr:sp macro="" textlink="">
      <xdr:nvSpPr>
        <xdr:cNvPr id="11" name="Fletxa corbada a l'esquerra 10">
          <a:hlinkClick xmlns:r="http://schemas.openxmlformats.org/officeDocument/2006/relationships" r:id="rId3"/>
        </xdr:cNvPr>
        <xdr:cNvSpPr/>
      </xdr:nvSpPr>
      <xdr:spPr>
        <a:xfrm>
          <a:off x="716757" y="39376350"/>
          <a:ext cx="183357" cy="29051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</xdr:colOff>
      <xdr:row>200</xdr:row>
      <xdr:rowOff>23811</xdr:rowOff>
    </xdr:from>
    <xdr:to>
      <xdr:col>18</xdr:col>
      <xdr:colOff>400501</xdr:colOff>
      <xdr:row>229</xdr:row>
      <xdr:rowOff>187311</xdr:rowOff>
    </xdr:to>
    <xdr:graphicFrame macro="">
      <xdr:nvGraphicFramePr>
        <xdr:cNvPr id="12" name="Gràfic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107157</xdr:colOff>
      <xdr:row>238</xdr:row>
      <xdr:rowOff>0</xdr:rowOff>
    </xdr:from>
    <xdr:to>
      <xdr:col>2</xdr:col>
      <xdr:colOff>23814</xdr:colOff>
      <xdr:row>239</xdr:row>
      <xdr:rowOff>23813</xdr:rowOff>
    </xdr:to>
    <xdr:sp macro="" textlink="">
      <xdr:nvSpPr>
        <xdr:cNvPr id="13" name="Fletxa corbada a l'esquerra 12">
          <a:hlinkClick xmlns:r="http://schemas.openxmlformats.org/officeDocument/2006/relationships" r:id="rId8"/>
        </xdr:cNvPr>
        <xdr:cNvSpPr/>
      </xdr:nvSpPr>
      <xdr:spPr>
        <a:xfrm>
          <a:off x="716757" y="47815500"/>
          <a:ext cx="183357" cy="29051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95250</xdr:colOff>
      <xdr:row>240</xdr:row>
      <xdr:rowOff>59531</xdr:rowOff>
    </xdr:from>
    <xdr:to>
      <xdr:col>14</xdr:col>
      <xdr:colOff>535782</xdr:colOff>
      <xdr:row>269</xdr:row>
      <xdr:rowOff>-1</xdr:rowOff>
    </xdr:to>
    <xdr:graphicFrame macro="">
      <xdr:nvGraphicFramePr>
        <xdr:cNvPr id="14" name="Gràfic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107156</xdr:colOff>
      <xdr:row>277</xdr:row>
      <xdr:rowOff>0</xdr:rowOff>
    </xdr:from>
    <xdr:to>
      <xdr:col>2</xdr:col>
      <xdr:colOff>23813</xdr:colOff>
      <xdr:row>278</xdr:row>
      <xdr:rowOff>23814</xdr:rowOff>
    </xdr:to>
    <xdr:sp macro="" textlink="">
      <xdr:nvSpPr>
        <xdr:cNvPr id="15" name="Fletxa corbada a l'esquerra 14">
          <a:hlinkClick xmlns:r="http://schemas.openxmlformats.org/officeDocument/2006/relationships" r:id="rId10"/>
        </xdr:cNvPr>
        <xdr:cNvSpPr/>
      </xdr:nvSpPr>
      <xdr:spPr>
        <a:xfrm>
          <a:off x="716756" y="55635525"/>
          <a:ext cx="183357" cy="29051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47624</xdr:colOff>
      <xdr:row>279</xdr:row>
      <xdr:rowOff>23812</xdr:rowOff>
    </xdr:from>
    <xdr:to>
      <xdr:col>19</xdr:col>
      <xdr:colOff>59531</xdr:colOff>
      <xdr:row>308</xdr:row>
      <xdr:rowOff>166687</xdr:rowOff>
    </xdr:to>
    <xdr:graphicFrame macro="">
      <xdr:nvGraphicFramePr>
        <xdr:cNvPr id="16" name="Gràfic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202407</xdr:colOff>
      <xdr:row>129</xdr:row>
      <xdr:rowOff>35719</xdr:rowOff>
    </xdr:from>
    <xdr:to>
      <xdr:col>18</xdr:col>
      <xdr:colOff>119063</xdr:colOff>
      <xdr:row>159</xdr:row>
      <xdr:rowOff>95250</xdr:rowOff>
    </xdr:to>
    <xdr:graphicFrame macro="">
      <xdr:nvGraphicFramePr>
        <xdr:cNvPr id="17" name="Gràfic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269081</xdr:colOff>
      <xdr:row>8</xdr:row>
      <xdr:rowOff>52388</xdr:rowOff>
    </xdr:from>
    <xdr:to>
      <xdr:col>9</xdr:col>
      <xdr:colOff>182681</xdr:colOff>
      <xdr:row>24</xdr:row>
      <xdr:rowOff>197988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536576</xdr:colOff>
      <xdr:row>15</xdr:row>
      <xdr:rowOff>60324</xdr:rowOff>
    </xdr:from>
    <xdr:to>
      <xdr:col>8</xdr:col>
      <xdr:colOff>352426</xdr:colOff>
      <xdr:row>22</xdr:row>
      <xdr:rowOff>9525</xdr:rowOff>
    </xdr:to>
    <xdr:sp macro="" textlink="">
      <xdr:nvSpPr>
        <xdr:cNvPr id="3" name="Crida de fletxa a l'esquerra 2"/>
        <xdr:cNvSpPr/>
      </xdr:nvSpPr>
      <xdr:spPr>
        <a:xfrm>
          <a:off x="2974976" y="3651249"/>
          <a:ext cx="2254250" cy="1416051"/>
        </a:xfrm>
        <a:prstGeom prst="leftArrowCallout">
          <a:avLst/>
        </a:prstGeom>
        <a:solidFill>
          <a:schemeClr val="accent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>
              <a:solidFill>
                <a:sysClr val="windowText" lastClr="000000"/>
              </a:solidFill>
            </a:rPr>
            <a:t>Un 81% dels titulats en Arquitectura es troba en situació activa.</a:t>
          </a:r>
        </a:p>
      </xdr:txBody>
    </xdr:sp>
    <xdr:clientData/>
  </xdr:twoCellAnchor>
  <xdr:twoCellAnchor>
    <xdr:from>
      <xdr:col>9</xdr:col>
      <xdr:colOff>174623</xdr:colOff>
      <xdr:row>24</xdr:row>
      <xdr:rowOff>182034</xdr:rowOff>
    </xdr:from>
    <xdr:to>
      <xdr:col>18</xdr:col>
      <xdr:colOff>88223</xdr:colOff>
      <xdr:row>41</xdr:row>
      <xdr:rowOff>111734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184150</xdr:colOff>
      <xdr:row>41</xdr:row>
      <xdr:rowOff>114696</xdr:rowOff>
    </xdr:from>
    <xdr:to>
      <xdr:col>18</xdr:col>
      <xdr:colOff>97750</xdr:colOff>
      <xdr:row>58</xdr:row>
      <xdr:rowOff>44396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168275</xdr:colOff>
      <xdr:row>8</xdr:row>
      <xdr:rowOff>53976</xdr:rowOff>
    </xdr:from>
    <xdr:to>
      <xdr:col>18</xdr:col>
      <xdr:colOff>82551</xdr:colOff>
      <xdr:row>24</xdr:row>
      <xdr:rowOff>199576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241299</xdr:colOff>
      <xdr:row>41</xdr:row>
      <xdr:rowOff>104775</xdr:rowOff>
    </xdr:from>
    <xdr:to>
      <xdr:col>9</xdr:col>
      <xdr:colOff>154899</xdr:colOff>
      <xdr:row>58</xdr:row>
      <xdr:rowOff>34475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266700</xdr:colOff>
      <xdr:row>24</xdr:row>
      <xdr:rowOff>190500</xdr:rowOff>
    </xdr:from>
    <xdr:to>
      <xdr:col>9</xdr:col>
      <xdr:colOff>180300</xdr:colOff>
      <xdr:row>41</xdr:row>
      <xdr:rowOff>120200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482600</xdr:colOff>
      <xdr:row>14</xdr:row>
      <xdr:rowOff>38100</xdr:rowOff>
    </xdr:from>
    <xdr:to>
      <xdr:col>11</xdr:col>
      <xdr:colOff>546100</xdr:colOff>
      <xdr:row>19</xdr:row>
      <xdr:rowOff>139700</xdr:rowOff>
    </xdr:to>
    <xdr:sp macro="" textlink="">
      <xdr:nvSpPr>
        <xdr:cNvPr id="9" name="QuadreDeText 8"/>
        <xdr:cNvSpPr txBox="1"/>
      </xdr:nvSpPr>
      <xdr:spPr>
        <a:xfrm>
          <a:off x="5969000" y="3419475"/>
          <a:ext cx="1282700" cy="1149350"/>
        </a:xfrm>
        <a:prstGeom prst="rect">
          <a:avLst/>
        </a:prstGeom>
        <a:solidFill>
          <a:schemeClr val="lt1"/>
        </a:solidFill>
        <a:ln w="15875" cmpd="sng">
          <a:solidFill>
            <a:schemeClr val="accent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100" b="1"/>
            <a:t>El</a:t>
          </a:r>
          <a:r>
            <a:rPr lang="ca-ES" sz="1100" b="1" baseline="0"/>
            <a:t> 51% dels titulats en Arquitectura enquestats són autònoms</a:t>
          </a:r>
          <a:endParaRPr lang="ca-ES" sz="1100" b="1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0.00482</cdr:x>
      <cdr:y>0.00701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0.00482</cdr:x>
      <cdr:y>0.00701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0.63735</cdr:x>
      <cdr:y>0.30519</cdr:y>
    </cdr:from>
    <cdr:to>
      <cdr:x>0.91311</cdr:x>
      <cdr:y>0.70888</cdr:y>
    </cdr:to>
    <cdr:sp macro="" textlink="">
      <cdr:nvSpPr>
        <cdr:cNvPr id="6" name="QuadreDeText 2"/>
        <cdr:cNvSpPr txBox="1"/>
      </cdr:nvSpPr>
      <cdr:spPr>
        <a:xfrm xmlns:a="http://schemas.openxmlformats.org/drawingml/2006/main">
          <a:off x="3441700" y="1065741"/>
          <a:ext cx="1489077" cy="140969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15875" cmpd="sng">
          <a:solidFill>
            <a:schemeClr val="accent4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82% dels titulats en Arquitectura enquestats diuen que han necessitat la titulació específica i que fan funcions pròpies en el seu lloc de treball</a:t>
          </a:r>
          <a:endParaRPr lang="ca-ES">
            <a:effectLst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0.0341</cdr:x>
      <cdr:y>0.33095</cdr:y>
    </cdr:from>
    <cdr:to>
      <cdr:x>0.27164</cdr:x>
      <cdr:y>0.66009</cdr:y>
    </cdr:to>
    <cdr:sp macro="" textlink="">
      <cdr:nvSpPr>
        <cdr:cNvPr id="2" name="QuadreDeText 2"/>
        <cdr:cNvSpPr txBox="1"/>
      </cdr:nvSpPr>
      <cdr:spPr>
        <a:xfrm xmlns:a="http://schemas.openxmlformats.org/drawingml/2006/main">
          <a:off x="184150" y="1155700"/>
          <a:ext cx="1282700" cy="114935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15875" cmpd="sng">
          <a:solidFill>
            <a:schemeClr val="accent4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a-ES" sz="1100" b="1"/>
            <a:t>Gairebé el 80% dels titulats en Arquitectura</a:t>
          </a:r>
          <a:r>
            <a:rPr lang="ca-ES" sz="1100" b="1" baseline="0"/>
            <a:t> repetirien  la mateixa universitat</a:t>
          </a:r>
          <a:endParaRPr lang="ca-ES" sz="1100" b="1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0.63342</cdr:x>
      <cdr:y>0.2379</cdr:y>
    </cdr:from>
    <cdr:to>
      <cdr:x>0.96366</cdr:x>
      <cdr:y>0.66657</cdr:y>
    </cdr:to>
    <cdr:sp macro="" textlink="">
      <cdr:nvSpPr>
        <cdr:cNvPr id="3" name="Clau doble 2"/>
        <cdr:cNvSpPr/>
      </cdr:nvSpPr>
      <cdr:spPr>
        <a:xfrm xmlns:a="http://schemas.openxmlformats.org/drawingml/2006/main">
          <a:off x="3420465" y="830748"/>
          <a:ext cx="1783296" cy="1496937"/>
        </a:xfrm>
        <a:prstGeom xmlns:a="http://schemas.openxmlformats.org/drawingml/2006/main" prst="bracePair">
          <a:avLst>
            <a:gd name="adj" fmla="val 4011"/>
          </a:avLst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200" b="1" cap="none" spc="0">
              <a:ln>
                <a:noFill/>
              </a:ln>
              <a:solidFill>
                <a:schemeClr val="tx1"/>
              </a:solidFill>
              <a:effectLst/>
            </a:rPr>
            <a:t>El 7% dels titulats</a:t>
          </a:r>
          <a:r>
            <a:rPr lang="es-ES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en Arquitectura, </a:t>
          </a:r>
          <a:r>
            <a:rPr lang="es-ES" sz="1200" b="1" cap="none" spc="0">
              <a:ln>
                <a:noFill/>
              </a:ln>
              <a:solidFill>
                <a:schemeClr val="tx1"/>
              </a:solidFill>
              <a:effectLst/>
            </a:rPr>
            <a:t>cobra</a:t>
          </a:r>
          <a:r>
            <a:rPr lang="es-ES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més de 30.000 €/anuals bruts</a:t>
          </a:r>
          <a:endParaRPr lang="es-ES" sz="1200" b="1" cap="none" spc="0">
            <a:ln>
              <a:noFill/>
            </a:ln>
            <a:solidFill>
              <a:schemeClr val="tx1"/>
            </a:solidFill>
            <a:effectLst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0.71496</cdr:x>
      <cdr:y>0.28458</cdr:y>
    </cdr:from>
    <cdr:to>
      <cdr:x>0.94102</cdr:x>
      <cdr:y>0.72191</cdr:y>
    </cdr:to>
    <cdr:sp macro="" textlink="">
      <cdr:nvSpPr>
        <cdr:cNvPr id="3" name="Rectangle arrodonit 2"/>
        <cdr:cNvSpPr/>
      </cdr:nvSpPr>
      <cdr:spPr>
        <a:xfrm xmlns:a="http://schemas.openxmlformats.org/drawingml/2006/main">
          <a:off x="3860800" y="993775"/>
          <a:ext cx="1220717" cy="1527180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accent4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Els titulats</a:t>
          </a:r>
          <a:r>
            <a:rPr lang="ca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 Arquitectura donen una nota mitjana de 5,15 a la formació global rebuda</a:t>
          </a:r>
          <a:endParaRPr lang="ca-ES">
            <a:effectLst/>
          </a:endParaRPr>
        </a:p>
      </cdr:txBody>
    </cdr:sp>
  </cdr:relSizeAnchor>
  <cdr:relSizeAnchor xmlns:cdr="http://schemas.openxmlformats.org/drawingml/2006/chartDrawing">
    <cdr:from>
      <cdr:x>0.13288</cdr:x>
      <cdr:y>0.13871</cdr:y>
    </cdr:from>
    <cdr:to>
      <cdr:x>0.87514</cdr:x>
      <cdr:y>0.21184</cdr:y>
    </cdr:to>
    <cdr:sp macro="" textlink="">
      <cdr:nvSpPr>
        <cdr:cNvPr id="8" name="QuadreDeText 1"/>
        <cdr:cNvSpPr txBox="1"/>
      </cdr:nvSpPr>
      <cdr:spPr>
        <a:xfrm xmlns:a="http://schemas.openxmlformats.org/drawingml/2006/main">
          <a:off x="717552" y="484392"/>
          <a:ext cx="4008204" cy="2553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a-ES" sz="1000"/>
            <a:t>Escala</a:t>
          </a:r>
          <a:r>
            <a:rPr lang="ca-ES" sz="1000" baseline="0"/>
            <a:t> de valoració</a:t>
          </a:r>
          <a:r>
            <a:rPr lang="ca-ES" sz="1000"/>
            <a:t>: 1 - Gens important , 7 - Molt important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6</xdr:row>
      <xdr:rowOff>95250</xdr:rowOff>
    </xdr:from>
    <xdr:to>
      <xdr:col>0</xdr:col>
      <xdr:colOff>454819</xdr:colOff>
      <xdr:row>7</xdr:row>
      <xdr:rowOff>219074</xdr:rowOff>
    </xdr:to>
    <xdr:sp macro="" textlink="">
      <xdr:nvSpPr>
        <xdr:cNvPr id="2" name="Fletxa corbada a l'esquerra 1">
          <a:hlinkClick xmlns:r="http://schemas.openxmlformats.org/officeDocument/2006/relationships" r:id="rId1"/>
        </xdr:cNvPr>
        <xdr:cNvSpPr/>
      </xdr:nvSpPr>
      <xdr:spPr>
        <a:xfrm>
          <a:off x="276225" y="19812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276225</xdr:colOff>
      <xdr:row>16</xdr:row>
      <xdr:rowOff>95250</xdr:rowOff>
    </xdr:from>
    <xdr:to>
      <xdr:col>0</xdr:col>
      <xdr:colOff>454819</xdr:colOff>
      <xdr:row>17</xdr:row>
      <xdr:rowOff>190499</xdr:rowOff>
    </xdr:to>
    <xdr:sp macro="" textlink="">
      <xdr:nvSpPr>
        <xdr:cNvPr id="3" name="Fletxa corbada a l'esquerra 2">
          <a:hlinkClick xmlns:r="http://schemas.openxmlformats.org/officeDocument/2006/relationships" r:id="rId1"/>
        </xdr:cNvPr>
        <xdr:cNvSpPr/>
      </xdr:nvSpPr>
      <xdr:spPr>
        <a:xfrm>
          <a:off x="276225" y="39433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323850</xdr:colOff>
      <xdr:row>26</xdr:row>
      <xdr:rowOff>133350</xdr:rowOff>
    </xdr:from>
    <xdr:to>
      <xdr:col>0</xdr:col>
      <xdr:colOff>502444</xdr:colOff>
      <xdr:row>27</xdr:row>
      <xdr:rowOff>228599</xdr:rowOff>
    </xdr:to>
    <xdr:sp macro="" textlink="">
      <xdr:nvSpPr>
        <xdr:cNvPr id="4" name="Fletxa corbada a l'esquerra 3">
          <a:hlinkClick xmlns:r="http://schemas.openxmlformats.org/officeDocument/2006/relationships" r:id="rId1"/>
        </xdr:cNvPr>
        <xdr:cNvSpPr/>
      </xdr:nvSpPr>
      <xdr:spPr>
        <a:xfrm>
          <a:off x="323850" y="62484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266700</xdr:colOff>
      <xdr:row>38</xdr:row>
      <xdr:rowOff>123825</xdr:rowOff>
    </xdr:from>
    <xdr:to>
      <xdr:col>0</xdr:col>
      <xdr:colOff>445294</xdr:colOff>
      <xdr:row>39</xdr:row>
      <xdr:rowOff>219074</xdr:rowOff>
    </xdr:to>
    <xdr:sp macro="" textlink="">
      <xdr:nvSpPr>
        <xdr:cNvPr id="5" name="Fletxa corbada a l'esquerra 4">
          <a:hlinkClick xmlns:r="http://schemas.openxmlformats.org/officeDocument/2006/relationships" r:id="rId1"/>
        </xdr:cNvPr>
        <xdr:cNvSpPr/>
      </xdr:nvSpPr>
      <xdr:spPr>
        <a:xfrm>
          <a:off x="266700" y="91249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323850</xdr:colOff>
      <xdr:row>48</xdr:row>
      <xdr:rowOff>152400</xdr:rowOff>
    </xdr:from>
    <xdr:to>
      <xdr:col>0</xdr:col>
      <xdr:colOff>502444</xdr:colOff>
      <xdr:row>50</xdr:row>
      <xdr:rowOff>19049</xdr:rowOff>
    </xdr:to>
    <xdr:sp macro="" textlink="">
      <xdr:nvSpPr>
        <xdr:cNvPr id="6" name="Fletxa corbada a l'esquerra 5">
          <a:hlinkClick xmlns:r="http://schemas.openxmlformats.org/officeDocument/2006/relationships" r:id="rId1"/>
        </xdr:cNvPr>
        <xdr:cNvSpPr/>
      </xdr:nvSpPr>
      <xdr:spPr>
        <a:xfrm>
          <a:off x="323850" y="112966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323850</xdr:colOff>
      <xdr:row>58</xdr:row>
      <xdr:rowOff>133350</xdr:rowOff>
    </xdr:from>
    <xdr:to>
      <xdr:col>0</xdr:col>
      <xdr:colOff>502444</xdr:colOff>
      <xdr:row>59</xdr:row>
      <xdr:rowOff>228599</xdr:rowOff>
    </xdr:to>
    <xdr:sp macro="" textlink="">
      <xdr:nvSpPr>
        <xdr:cNvPr id="7" name="Fletxa corbada a l'esquerra 6">
          <a:hlinkClick xmlns:r="http://schemas.openxmlformats.org/officeDocument/2006/relationships" r:id="rId1"/>
        </xdr:cNvPr>
        <xdr:cNvSpPr/>
      </xdr:nvSpPr>
      <xdr:spPr>
        <a:xfrm>
          <a:off x="323850" y="139731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323850</xdr:colOff>
      <xdr:row>66</xdr:row>
      <xdr:rowOff>104775</xdr:rowOff>
    </xdr:from>
    <xdr:to>
      <xdr:col>0</xdr:col>
      <xdr:colOff>502444</xdr:colOff>
      <xdr:row>67</xdr:row>
      <xdr:rowOff>200024</xdr:rowOff>
    </xdr:to>
    <xdr:sp macro="" textlink="">
      <xdr:nvSpPr>
        <xdr:cNvPr id="8" name="Fletxa corbada a l'esquerra 7">
          <a:hlinkClick xmlns:r="http://schemas.openxmlformats.org/officeDocument/2006/relationships" r:id="rId1"/>
        </xdr:cNvPr>
        <xdr:cNvSpPr/>
      </xdr:nvSpPr>
      <xdr:spPr>
        <a:xfrm>
          <a:off x="323850" y="155162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304800</xdr:colOff>
      <xdr:row>76</xdr:row>
      <xdr:rowOff>133350</xdr:rowOff>
    </xdr:from>
    <xdr:to>
      <xdr:col>0</xdr:col>
      <xdr:colOff>483394</xdr:colOff>
      <xdr:row>77</xdr:row>
      <xdr:rowOff>228599</xdr:rowOff>
    </xdr:to>
    <xdr:sp macro="" textlink="">
      <xdr:nvSpPr>
        <xdr:cNvPr id="9" name="Fletxa corbada a l'esquerra 8">
          <a:hlinkClick xmlns:r="http://schemas.openxmlformats.org/officeDocument/2006/relationships" r:id="rId1"/>
        </xdr:cNvPr>
        <xdr:cNvSpPr/>
      </xdr:nvSpPr>
      <xdr:spPr>
        <a:xfrm>
          <a:off x="304800" y="179070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304800</xdr:colOff>
      <xdr:row>86</xdr:row>
      <xdr:rowOff>133350</xdr:rowOff>
    </xdr:from>
    <xdr:to>
      <xdr:col>0</xdr:col>
      <xdr:colOff>483394</xdr:colOff>
      <xdr:row>87</xdr:row>
      <xdr:rowOff>228599</xdr:rowOff>
    </xdr:to>
    <xdr:sp macro="" textlink="">
      <xdr:nvSpPr>
        <xdr:cNvPr id="10" name="Fletxa corbada a l'esquerra 9">
          <a:hlinkClick xmlns:r="http://schemas.openxmlformats.org/officeDocument/2006/relationships" r:id="rId1"/>
        </xdr:cNvPr>
        <xdr:cNvSpPr/>
      </xdr:nvSpPr>
      <xdr:spPr>
        <a:xfrm>
          <a:off x="304800" y="198501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257175</xdr:colOff>
      <xdr:row>96</xdr:row>
      <xdr:rowOff>123825</xdr:rowOff>
    </xdr:from>
    <xdr:to>
      <xdr:col>0</xdr:col>
      <xdr:colOff>435769</xdr:colOff>
      <xdr:row>97</xdr:row>
      <xdr:rowOff>219074</xdr:rowOff>
    </xdr:to>
    <xdr:sp macro="" textlink="">
      <xdr:nvSpPr>
        <xdr:cNvPr id="11" name="Fletxa corbada a l'esquerra 10">
          <a:hlinkClick xmlns:r="http://schemas.openxmlformats.org/officeDocument/2006/relationships" r:id="rId1"/>
        </xdr:cNvPr>
        <xdr:cNvSpPr/>
      </xdr:nvSpPr>
      <xdr:spPr>
        <a:xfrm>
          <a:off x="257175" y="218217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228600</xdr:colOff>
      <xdr:row>106</xdr:row>
      <xdr:rowOff>95250</xdr:rowOff>
    </xdr:from>
    <xdr:to>
      <xdr:col>0</xdr:col>
      <xdr:colOff>407194</xdr:colOff>
      <xdr:row>107</xdr:row>
      <xdr:rowOff>190499</xdr:rowOff>
    </xdr:to>
    <xdr:sp macro="" textlink="">
      <xdr:nvSpPr>
        <xdr:cNvPr id="12" name="Fletxa corbada a l'esquerra 11">
          <a:hlinkClick xmlns:r="http://schemas.openxmlformats.org/officeDocument/2006/relationships" r:id="rId1"/>
        </xdr:cNvPr>
        <xdr:cNvSpPr/>
      </xdr:nvSpPr>
      <xdr:spPr>
        <a:xfrm>
          <a:off x="228600" y="237744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238125</xdr:colOff>
      <xdr:row>116</xdr:row>
      <xdr:rowOff>114300</xdr:rowOff>
    </xdr:from>
    <xdr:to>
      <xdr:col>0</xdr:col>
      <xdr:colOff>416719</xdr:colOff>
      <xdr:row>117</xdr:row>
      <xdr:rowOff>209549</xdr:rowOff>
    </xdr:to>
    <xdr:sp macro="" textlink="">
      <xdr:nvSpPr>
        <xdr:cNvPr id="13" name="Fletxa corbada a l'esquerra 12">
          <a:hlinkClick xmlns:r="http://schemas.openxmlformats.org/officeDocument/2006/relationships" r:id="rId1"/>
        </xdr:cNvPr>
        <xdr:cNvSpPr/>
      </xdr:nvSpPr>
      <xdr:spPr>
        <a:xfrm>
          <a:off x="238125" y="259842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209550</xdr:colOff>
      <xdr:row>126</xdr:row>
      <xdr:rowOff>114300</xdr:rowOff>
    </xdr:from>
    <xdr:to>
      <xdr:col>0</xdr:col>
      <xdr:colOff>388144</xdr:colOff>
      <xdr:row>127</xdr:row>
      <xdr:rowOff>209549</xdr:rowOff>
    </xdr:to>
    <xdr:sp macro="" textlink="">
      <xdr:nvSpPr>
        <xdr:cNvPr id="14" name="Fletxa corbada a l'esquerra 13">
          <a:hlinkClick xmlns:r="http://schemas.openxmlformats.org/officeDocument/2006/relationships" r:id="rId1"/>
        </xdr:cNvPr>
        <xdr:cNvSpPr/>
      </xdr:nvSpPr>
      <xdr:spPr>
        <a:xfrm>
          <a:off x="209550" y="281273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238125</xdr:colOff>
      <xdr:row>136</xdr:row>
      <xdr:rowOff>123825</xdr:rowOff>
    </xdr:from>
    <xdr:to>
      <xdr:col>0</xdr:col>
      <xdr:colOff>416719</xdr:colOff>
      <xdr:row>137</xdr:row>
      <xdr:rowOff>219074</xdr:rowOff>
    </xdr:to>
    <xdr:sp macro="" textlink="">
      <xdr:nvSpPr>
        <xdr:cNvPr id="15" name="Fletxa corbada a l'esquerra 14">
          <a:hlinkClick xmlns:r="http://schemas.openxmlformats.org/officeDocument/2006/relationships" r:id="rId1"/>
        </xdr:cNvPr>
        <xdr:cNvSpPr/>
      </xdr:nvSpPr>
      <xdr:spPr>
        <a:xfrm>
          <a:off x="238125" y="303942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257175</xdr:colOff>
      <xdr:row>146</xdr:row>
      <xdr:rowOff>123825</xdr:rowOff>
    </xdr:from>
    <xdr:to>
      <xdr:col>0</xdr:col>
      <xdr:colOff>435769</xdr:colOff>
      <xdr:row>147</xdr:row>
      <xdr:rowOff>219074</xdr:rowOff>
    </xdr:to>
    <xdr:sp macro="" textlink="">
      <xdr:nvSpPr>
        <xdr:cNvPr id="16" name="Fletxa corbada a l'esquerra 15">
          <a:hlinkClick xmlns:r="http://schemas.openxmlformats.org/officeDocument/2006/relationships" r:id="rId1"/>
        </xdr:cNvPr>
        <xdr:cNvSpPr/>
      </xdr:nvSpPr>
      <xdr:spPr>
        <a:xfrm>
          <a:off x="257175" y="323754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238125</xdr:colOff>
      <xdr:row>156</xdr:row>
      <xdr:rowOff>133350</xdr:rowOff>
    </xdr:from>
    <xdr:to>
      <xdr:col>0</xdr:col>
      <xdr:colOff>416719</xdr:colOff>
      <xdr:row>157</xdr:row>
      <xdr:rowOff>228599</xdr:rowOff>
    </xdr:to>
    <xdr:sp macro="" textlink="">
      <xdr:nvSpPr>
        <xdr:cNvPr id="17" name="Fletxa corbada a l'esquerra 16">
          <a:hlinkClick xmlns:r="http://schemas.openxmlformats.org/officeDocument/2006/relationships" r:id="rId1"/>
        </xdr:cNvPr>
        <xdr:cNvSpPr/>
      </xdr:nvSpPr>
      <xdr:spPr>
        <a:xfrm>
          <a:off x="238125" y="345281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257175</xdr:colOff>
      <xdr:row>166</xdr:row>
      <xdr:rowOff>133350</xdr:rowOff>
    </xdr:from>
    <xdr:to>
      <xdr:col>0</xdr:col>
      <xdr:colOff>435769</xdr:colOff>
      <xdr:row>167</xdr:row>
      <xdr:rowOff>228599</xdr:rowOff>
    </xdr:to>
    <xdr:sp macro="" textlink="">
      <xdr:nvSpPr>
        <xdr:cNvPr id="18" name="Fletxa corbada a l'esquerra 17">
          <a:hlinkClick xmlns:r="http://schemas.openxmlformats.org/officeDocument/2006/relationships" r:id="rId1"/>
        </xdr:cNvPr>
        <xdr:cNvSpPr/>
      </xdr:nvSpPr>
      <xdr:spPr>
        <a:xfrm>
          <a:off x="257175" y="372808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247650</xdr:colOff>
      <xdr:row>175</xdr:row>
      <xdr:rowOff>152400</xdr:rowOff>
    </xdr:from>
    <xdr:to>
      <xdr:col>0</xdr:col>
      <xdr:colOff>426244</xdr:colOff>
      <xdr:row>177</xdr:row>
      <xdr:rowOff>19049</xdr:rowOff>
    </xdr:to>
    <xdr:sp macro="" textlink="">
      <xdr:nvSpPr>
        <xdr:cNvPr id="19" name="Fletxa corbada a l'esquerra 18">
          <a:hlinkClick xmlns:r="http://schemas.openxmlformats.org/officeDocument/2006/relationships" r:id="rId1"/>
        </xdr:cNvPr>
        <xdr:cNvSpPr/>
      </xdr:nvSpPr>
      <xdr:spPr>
        <a:xfrm>
          <a:off x="247650" y="392144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238125</xdr:colOff>
      <xdr:row>184</xdr:row>
      <xdr:rowOff>142875</xdr:rowOff>
    </xdr:from>
    <xdr:to>
      <xdr:col>0</xdr:col>
      <xdr:colOff>416719</xdr:colOff>
      <xdr:row>186</xdr:row>
      <xdr:rowOff>9524</xdr:rowOff>
    </xdr:to>
    <xdr:sp macro="" textlink="">
      <xdr:nvSpPr>
        <xdr:cNvPr id="20" name="Fletxa corbada a l'esquerra 19">
          <a:hlinkClick xmlns:r="http://schemas.openxmlformats.org/officeDocument/2006/relationships" r:id="rId1"/>
        </xdr:cNvPr>
        <xdr:cNvSpPr/>
      </xdr:nvSpPr>
      <xdr:spPr>
        <a:xfrm>
          <a:off x="238125" y="412432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238125</xdr:colOff>
      <xdr:row>193</xdr:row>
      <xdr:rowOff>161925</xdr:rowOff>
    </xdr:from>
    <xdr:to>
      <xdr:col>0</xdr:col>
      <xdr:colOff>416719</xdr:colOff>
      <xdr:row>195</xdr:row>
      <xdr:rowOff>28574</xdr:rowOff>
    </xdr:to>
    <xdr:sp macro="" textlink="">
      <xdr:nvSpPr>
        <xdr:cNvPr id="21" name="Fletxa corbada a l'esquerra 20">
          <a:hlinkClick xmlns:r="http://schemas.openxmlformats.org/officeDocument/2006/relationships" r:id="rId1"/>
        </xdr:cNvPr>
        <xdr:cNvSpPr/>
      </xdr:nvSpPr>
      <xdr:spPr>
        <a:xfrm>
          <a:off x="238125" y="433292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247650</xdr:colOff>
      <xdr:row>202</xdr:row>
      <xdr:rowOff>123825</xdr:rowOff>
    </xdr:from>
    <xdr:to>
      <xdr:col>0</xdr:col>
      <xdr:colOff>426244</xdr:colOff>
      <xdr:row>203</xdr:row>
      <xdr:rowOff>219074</xdr:rowOff>
    </xdr:to>
    <xdr:sp macro="" textlink="">
      <xdr:nvSpPr>
        <xdr:cNvPr id="22" name="Fletxa corbada a l'esquerra 21">
          <a:hlinkClick xmlns:r="http://schemas.openxmlformats.org/officeDocument/2006/relationships" r:id="rId1"/>
        </xdr:cNvPr>
        <xdr:cNvSpPr/>
      </xdr:nvSpPr>
      <xdr:spPr>
        <a:xfrm>
          <a:off x="247650" y="450818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238125</xdr:colOff>
      <xdr:row>211</xdr:row>
      <xdr:rowOff>114300</xdr:rowOff>
    </xdr:from>
    <xdr:to>
      <xdr:col>0</xdr:col>
      <xdr:colOff>416719</xdr:colOff>
      <xdr:row>212</xdr:row>
      <xdr:rowOff>209549</xdr:rowOff>
    </xdr:to>
    <xdr:sp macro="" textlink="">
      <xdr:nvSpPr>
        <xdr:cNvPr id="23" name="Fletxa corbada a l'esquerra 22">
          <a:hlinkClick xmlns:r="http://schemas.openxmlformats.org/officeDocument/2006/relationships" r:id="rId1"/>
        </xdr:cNvPr>
        <xdr:cNvSpPr/>
      </xdr:nvSpPr>
      <xdr:spPr>
        <a:xfrm>
          <a:off x="238125" y="468630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247650</xdr:colOff>
      <xdr:row>220</xdr:row>
      <xdr:rowOff>123825</xdr:rowOff>
    </xdr:from>
    <xdr:to>
      <xdr:col>0</xdr:col>
      <xdr:colOff>426244</xdr:colOff>
      <xdr:row>221</xdr:row>
      <xdr:rowOff>219074</xdr:rowOff>
    </xdr:to>
    <xdr:sp macro="" textlink="">
      <xdr:nvSpPr>
        <xdr:cNvPr id="24" name="Fletxa corbada a l'esquerra 23">
          <a:hlinkClick xmlns:r="http://schemas.openxmlformats.org/officeDocument/2006/relationships" r:id="rId1"/>
        </xdr:cNvPr>
        <xdr:cNvSpPr/>
      </xdr:nvSpPr>
      <xdr:spPr>
        <a:xfrm>
          <a:off x="247650" y="486632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257175</xdr:colOff>
      <xdr:row>229</xdr:row>
      <xdr:rowOff>123825</xdr:rowOff>
    </xdr:from>
    <xdr:to>
      <xdr:col>0</xdr:col>
      <xdr:colOff>435769</xdr:colOff>
      <xdr:row>230</xdr:row>
      <xdr:rowOff>219074</xdr:rowOff>
    </xdr:to>
    <xdr:sp macro="" textlink="">
      <xdr:nvSpPr>
        <xdr:cNvPr id="25" name="Fletxa corbada a l'esquerra 24">
          <a:hlinkClick xmlns:r="http://schemas.openxmlformats.org/officeDocument/2006/relationships" r:id="rId1"/>
        </xdr:cNvPr>
        <xdr:cNvSpPr/>
      </xdr:nvSpPr>
      <xdr:spPr>
        <a:xfrm>
          <a:off x="257175" y="504539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142875</xdr:colOff>
      <xdr:row>238</xdr:row>
      <xdr:rowOff>171450</xdr:rowOff>
    </xdr:from>
    <xdr:to>
      <xdr:col>0</xdr:col>
      <xdr:colOff>407194</xdr:colOff>
      <xdr:row>239</xdr:row>
      <xdr:rowOff>228599</xdr:rowOff>
    </xdr:to>
    <xdr:sp macro="" textlink="">
      <xdr:nvSpPr>
        <xdr:cNvPr id="26" name="Fletxa corbada a l'esquerra 25">
          <a:hlinkClick xmlns:r="http://schemas.openxmlformats.org/officeDocument/2006/relationships" r:id="rId1"/>
        </xdr:cNvPr>
        <xdr:cNvSpPr/>
      </xdr:nvSpPr>
      <xdr:spPr>
        <a:xfrm>
          <a:off x="142875" y="52778025"/>
          <a:ext cx="264319" cy="2476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266700</xdr:colOff>
      <xdr:row>248</xdr:row>
      <xdr:rowOff>133350</xdr:rowOff>
    </xdr:from>
    <xdr:to>
      <xdr:col>0</xdr:col>
      <xdr:colOff>445294</xdr:colOff>
      <xdr:row>249</xdr:row>
      <xdr:rowOff>228599</xdr:rowOff>
    </xdr:to>
    <xdr:sp macro="" textlink="">
      <xdr:nvSpPr>
        <xdr:cNvPr id="27" name="Fletxa corbada a l'esquerra 26">
          <a:hlinkClick xmlns:r="http://schemas.openxmlformats.org/officeDocument/2006/relationships" r:id="rId1"/>
        </xdr:cNvPr>
        <xdr:cNvSpPr/>
      </xdr:nvSpPr>
      <xdr:spPr>
        <a:xfrm>
          <a:off x="266700" y="546735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257175</xdr:colOff>
      <xdr:row>258</xdr:row>
      <xdr:rowOff>152400</xdr:rowOff>
    </xdr:from>
    <xdr:to>
      <xdr:col>0</xdr:col>
      <xdr:colOff>435769</xdr:colOff>
      <xdr:row>260</xdr:row>
      <xdr:rowOff>19049</xdr:rowOff>
    </xdr:to>
    <xdr:sp macro="" textlink="">
      <xdr:nvSpPr>
        <xdr:cNvPr id="28" name="Fletxa corbada a l'esquerra 27">
          <a:hlinkClick xmlns:r="http://schemas.openxmlformats.org/officeDocument/2006/relationships" r:id="rId1"/>
        </xdr:cNvPr>
        <xdr:cNvSpPr/>
      </xdr:nvSpPr>
      <xdr:spPr>
        <a:xfrm>
          <a:off x="257175" y="569118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257175</xdr:colOff>
      <xdr:row>269</xdr:row>
      <xdr:rowOff>133350</xdr:rowOff>
    </xdr:from>
    <xdr:to>
      <xdr:col>0</xdr:col>
      <xdr:colOff>435769</xdr:colOff>
      <xdr:row>270</xdr:row>
      <xdr:rowOff>228599</xdr:rowOff>
    </xdr:to>
    <xdr:sp macro="" textlink="">
      <xdr:nvSpPr>
        <xdr:cNvPr id="29" name="Fletxa corbada a l'esquerra 28">
          <a:hlinkClick xmlns:r="http://schemas.openxmlformats.org/officeDocument/2006/relationships" r:id="rId1"/>
        </xdr:cNvPr>
        <xdr:cNvSpPr/>
      </xdr:nvSpPr>
      <xdr:spPr>
        <a:xfrm>
          <a:off x="257175" y="590645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285750</xdr:colOff>
      <xdr:row>279</xdr:row>
      <xdr:rowOff>123825</xdr:rowOff>
    </xdr:from>
    <xdr:to>
      <xdr:col>0</xdr:col>
      <xdr:colOff>464344</xdr:colOff>
      <xdr:row>280</xdr:row>
      <xdr:rowOff>219074</xdr:rowOff>
    </xdr:to>
    <xdr:sp macro="" textlink="">
      <xdr:nvSpPr>
        <xdr:cNvPr id="30" name="Fletxa corbada a l'esquerra 29">
          <a:hlinkClick xmlns:r="http://schemas.openxmlformats.org/officeDocument/2006/relationships" r:id="rId1"/>
        </xdr:cNvPr>
        <xdr:cNvSpPr/>
      </xdr:nvSpPr>
      <xdr:spPr>
        <a:xfrm>
          <a:off x="285750" y="611981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219075</xdr:colOff>
      <xdr:row>288</xdr:row>
      <xdr:rowOff>161925</xdr:rowOff>
    </xdr:from>
    <xdr:to>
      <xdr:col>0</xdr:col>
      <xdr:colOff>435769</xdr:colOff>
      <xdr:row>289</xdr:row>
      <xdr:rowOff>228599</xdr:rowOff>
    </xdr:to>
    <xdr:sp macro="" textlink="">
      <xdr:nvSpPr>
        <xdr:cNvPr id="31" name="Fletxa corbada a l'esquerra 30">
          <a:hlinkClick xmlns:r="http://schemas.openxmlformats.org/officeDocument/2006/relationships" r:id="rId1"/>
        </xdr:cNvPr>
        <xdr:cNvSpPr/>
      </xdr:nvSpPr>
      <xdr:spPr>
        <a:xfrm>
          <a:off x="219075" y="63779400"/>
          <a:ext cx="216694" cy="25717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276225</xdr:colOff>
      <xdr:row>298</xdr:row>
      <xdr:rowOff>161925</xdr:rowOff>
    </xdr:from>
    <xdr:to>
      <xdr:col>0</xdr:col>
      <xdr:colOff>454819</xdr:colOff>
      <xdr:row>300</xdr:row>
      <xdr:rowOff>28574</xdr:rowOff>
    </xdr:to>
    <xdr:sp macro="" textlink="">
      <xdr:nvSpPr>
        <xdr:cNvPr id="32" name="Fletxa corbada a l'esquerra 31">
          <a:hlinkClick xmlns:r="http://schemas.openxmlformats.org/officeDocument/2006/relationships" r:id="rId1"/>
        </xdr:cNvPr>
        <xdr:cNvSpPr/>
      </xdr:nvSpPr>
      <xdr:spPr>
        <a:xfrm>
          <a:off x="276225" y="657510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228600</xdr:colOff>
      <xdr:row>308</xdr:row>
      <xdr:rowOff>142875</xdr:rowOff>
    </xdr:from>
    <xdr:to>
      <xdr:col>0</xdr:col>
      <xdr:colOff>407194</xdr:colOff>
      <xdr:row>310</xdr:row>
      <xdr:rowOff>9524</xdr:rowOff>
    </xdr:to>
    <xdr:sp macro="" textlink="">
      <xdr:nvSpPr>
        <xdr:cNvPr id="33" name="Fletxa corbada a l'esquerra 32">
          <a:hlinkClick xmlns:r="http://schemas.openxmlformats.org/officeDocument/2006/relationships" r:id="rId1"/>
        </xdr:cNvPr>
        <xdr:cNvSpPr/>
      </xdr:nvSpPr>
      <xdr:spPr>
        <a:xfrm>
          <a:off x="228600" y="677132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247650</xdr:colOff>
      <xdr:row>318</xdr:row>
      <xdr:rowOff>114300</xdr:rowOff>
    </xdr:from>
    <xdr:to>
      <xdr:col>0</xdr:col>
      <xdr:colOff>426244</xdr:colOff>
      <xdr:row>319</xdr:row>
      <xdr:rowOff>209549</xdr:rowOff>
    </xdr:to>
    <xdr:sp macro="" textlink="">
      <xdr:nvSpPr>
        <xdr:cNvPr id="34" name="Fletxa corbada a l'esquerra 33">
          <a:hlinkClick xmlns:r="http://schemas.openxmlformats.org/officeDocument/2006/relationships" r:id="rId1"/>
        </xdr:cNvPr>
        <xdr:cNvSpPr/>
      </xdr:nvSpPr>
      <xdr:spPr>
        <a:xfrm>
          <a:off x="247650" y="698563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266700</xdr:colOff>
      <xdr:row>328</xdr:row>
      <xdr:rowOff>152400</xdr:rowOff>
    </xdr:from>
    <xdr:to>
      <xdr:col>0</xdr:col>
      <xdr:colOff>445294</xdr:colOff>
      <xdr:row>330</xdr:row>
      <xdr:rowOff>19049</xdr:rowOff>
    </xdr:to>
    <xdr:sp macro="" textlink="">
      <xdr:nvSpPr>
        <xdr:cNvPr id="35" name="Fletxa corbada a l'esquerra 34">
          <a:hlinkClick xmlns:r="http://schemas.openxmlformats.org/officeDocument/2006/relationships" r:id="rId1"/>
        </xdr:cNvPr>
        <xdr:cNvSpPr/>
      </xdr:nvSpPr>
      <xdr:spPr>
        <a:xfrm>
          <a:off x="266700" y="720471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295275</xdr:colOff>
      <xdr:row>336</xdr:row>
      <xdr:rowOff>114300</xdr:rowOff>
    </xdr:from>
    <xdr:to>
      <xdr:col>0</xdr:col>
      <xdr:colOff>473869</xdr:colOff>
      <xdr:row>338</xdr:row>
      <xdr:rowOff>9524</xdr:rowOff>
    </xdr:to>
    <xdr:sp macro="" textlink="">
      <xdr:nvSpPr>
        <xdr:cNvPr id="36" name="Fletxa corbada a l'esquerra 35">
          <a:hlinkClick xmlns:r="http://schemas.openxmlformats.org/officeDocument/2006/relationships" r:id="rId1"/>
        </xdr:cNvPr>
        <xdr:cNvSpPr/>
      </xdr:nvSpPr>
      <xdr:spPr>
        <a:xfrm>
          <a:off x="295275" y="735806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8</xdr:row>
      <xdr:rowOff>147637</xdr:rowOff>
    </xdr:from>
    <xdr:to>
      <xdr:col>9</xdr:col>
      <xdr:colOff>532725</xdr:colOff>
      <xdr:row>27</xdr:row>
      <xdr:rowOff>128137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30</xdr:row>
      <xdr:rowOff>138112</xdr:rowOff>
    </xdr:from>
    <xdr:to>
      <xdr:col>9</xdr:col>
      <xdr:colOff>542250</xdr:colOff>
      <xdr:row>49</xdr:row>
      <xdr:rowOff>118612</xdr:rowOff>
    </xdr:to>
    <xdr:graphicFrame macro="">
      <xdr:nvGraphicFramePr>
        <xdr:cNvPr id="11" name="Gràfic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52</xdr:row>
      <xdr:rowOff>185737</xdr:rowOff>
    </xdr:from>
    <xdr:to>
      <xdr:col>9</xdr:col>
      <xdr:colOff>542250</xdr:colOff>
      <xdr:row>71</xdr:row>
      <xdr:rowOff>166237</xdr:rowOff>
    </xdr:to>
    <xdr:graphicFrame macro="">
      <xdr:nvGraphicFramePr>
        <xdr:cNvPr id="13" name="Gràfic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19050</xdr:colOff>
      <xdr:row>77</xdr:row>
      <xdr:rowOff>23812</xdr:rowOff>
    </xdr:from>
    <xdr:to>
      <xdr:col>9</xdr:col>
      <xdr:colOff>542250</xdr:colOff>
      <xdr:row>95</xdr:row>
      <xdr:rowOff>80512</xdr:rowOff>
    </xdr:to>
    <xdr:graphicFrame macro="">
      <xdr:nvGraphicFramePr>
        <xdr:cNvPr id="17" name="Gràfic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97</xdr:row>
      <xdr:rowOff>80962</xdr:rowOff>
    </xdr:from>
    <xdr:to>
      <xdr:col>12</xdr:col>
      <xdr:colOff>494400</xdr:colOff>
      <xdr:row>117</xdr:row>
      <xdr:rowOff>116662</xdr:rowOff>
    </xdr:to>
    <xdr:graphicFrame macro="">
      <xdr:nvGraphicFramePr>
        <xdr:cNvPr id="18" name="Gràfic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119</xdr:row>
      <xdr:rowOff>147637</xdr:rowOff>
    </xdr:from>
    <xdr:to>
      <xdr:col>15</xdr:col>
      <xdr:colOff>465600</xdr:colOff>
      <xdr:row>141</xdr:row>
      <xdr:rowOff>162337</xdr:rowOff>
    </xdr:to>
    <xdr:graphicFrame macro="">
      <xdr:nvGraphicFramePr>
        <xdr:cNvPr id="19" name="Gràfic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28575</xdr:colOff>
      <xdr:row>146</xdr:row>
      <xdr:rowOff>109537</xdr:rowOff>
    </xdr:from>
    <xdr:to>
      <xdr:col>9</xdr:col>
      <xdr:colOff>551775</xdr:colOff>
      <xdr:row>164</xdr:row>
      <xdr:rowOff>128137</xdr:rowOff>
    </xdr:to>
    <xdr:graphicFrame macro="">
      <xdr:nvGraphicFramePr>
        <xdr:cNvPr id="2" name="Gràfic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9525</xdr:colOff>
      <xdr:row>167</xdr:row>
      <xdr:rowOff>157162</xdr:rowOff>
    </xdr:from>
    <xdr:to>
      <xdr:col>15</xdr:col>
      <xdr:colOff>475125</xdr:colOff>
      <xdr:row>188</xdr:row>
      <xdr:rowOff>57562</xdr:rowOff>
    </xdr:to>
    <xdr:graphicFrame macro="">
      <xdr:nvGraphicFramePr>
        <xdr:cNvPr id="3" name="Gràfic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38100</xdr:colOff>
      <xdr:row>191</xdr:row>
      <xdr:rowOff>4762</xdr:rowOff>
    </xdr:from>
    <xdr:to>
      <xdr:col>9</xdr:col>
      <xdr:colOff>561300</xdr:colOff>
      <xdr:row>209</xdr:row>
      <xdr:rowOff>23362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9525</xdr:colOff>
      <xdr:row>211</xdr:row>
      <xdr:rowOff>185737</xdr:rowOff>
    </xdr:from>
    <xdr:to>
      <xdr:col>9</xdr:col>
      <xdr:colOff>532725</xdr:colOff>
      <xdr:row>230</xdr:row>
      <xdr:rowOff>13837</xdr:rowOff>
    </xdr:to>
    <xdr:graphicFrame macro="">
      <xdr:nvGraphicFramePr>
        <xdr:cNvPr id="7" name="Gràfic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9525</xdr:colOff>
      <xdr:row>233</xdr:row>
      <xdr:rowOff>4762</xdr:rowOff>
    </xdr:from>
    <xdr:to>
      <xdr:col>9</xdr:col>
      <xdr:colOff>532725</xdr:colOff>
      <xdr:row>251</xdr:row>
      <xdr:rowOff>23362</xdr:rowOff>
    </xdr:to>
    <xdr:graphicFrame macro="">
      <xdr:nvGraphicFramePr>
        <xdr:cNvPr id="8" name="Gràfic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19050</xdr:colOff>
      <xdr:row>254</xdr:row>
      <xdr:rowOff>4762</xdr:rowOff>
    </xdr:from>
    <xdr:to>
      <xdr:col>9</xdr:col>
      <xdr:colOff>542250</xdr:colOff>
      <xdr:row>272</xdr:row>
      <xdr:rowOff>23362</xdr:rowOff>
    </xdr:to>
    <xdr:graphicFrame macro="">
      <xdr:nvGraphicFramePr>
        <xdr:cNvPr id="9" name="Gràfic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274</xdr:row>
      <xdr:rowOff>185737</xdr:rowOff>
    </xdr:from>
    <xdr:to>
      <xdr:col>9</xdr:col>
      <xdr:colOff>523200</xdr:colOff>
      <xdr:row>301</xdr:row>
      <xdr:rowOff>13837</xdr:rowOff>
    </xdr:to>
    <xdr:graphicFrame macro="">
      <xdr:nvGraphicFramePr>
        <xdr:cNvPr id="10" name="Gràfic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303</xdr:row>
      <xdr:rowOff>176212</xdr:rowOff>
    </xdr:from>
    <xdr:to>
      <xdr:col>12</xdr:col>
      <xdr:colOff>494400</xdr:colOff>
      <xdr:row>327</xdr:row>
      <xdr:rowOff>4312</xdr:rowOff>
    </xdr:to>
    <xdr:graphicFrame macro="">
      <xdr:nvGraphicFramePr>
        <xdr:cNvPr id="12" name="Gràfic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329</xdr:row>
      <xdr:rowOff>185737</xdr:rowOff>
    </xdr:from>
    <xdr:to>
      <xdr:col>9</xdr:col>
      <xdr:colOff>523200</xdr:colOff>
      <xdr:row>348</xdr:row>
      <xdr:rowOff>13837</xdr:rowOff>
    </xdr:to>
    <xdr:graphicFrame macro="">
      <xdr:nvGraphicFramePr>
        <xdr:cNvPr id="14" name="Gràfic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28575</xdr:colOff>
      <xdr:row>350</xdr:row>
      <xdr:rowOff>185737</xdr:rowOff>
    </xdr:from>
    <xdr:to>
      <xdr:col>12</xdr:col>
      <xdr:colOff>522975</xdr:colOff>
      <xdr:row>369</xdr:row>
      <xdr:rowOff>13837</xdr:rowOff>
    </xdr:to>
    <xdr:graphicFrame macro="">
      <xdr:nvGraphicFramePr>
        <xdr:cNvPr id="15" name="Gràfic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451</xdr:row>
      <xdr:rowOff>80962</xdr:rowOff>
    </xdr:from>
    <xdr:to>
      <xdr:col>12</xdr:col>
      <xdr:colOff>494400</xdr:colOff>
      <xdr:row>473</xdr:row>
      <xdr:rowOff>76612</xdr:rowOff>
    </xdr:to>
    <xdr:graphicFrame macro="">
      <xdr:nvGraphicFramePr>
        <xdr:cNvPr id="22" name="Gràfic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475</xdr:row>
      <xdr:rowOff>100012</xdr:rowOff>
    </xdr:from>
    <xdr:to>
      <xdr:col>12</xdr:col>
      <xdr:colOff>494400</xdr:colOff>
      <xdr:row>497</xdr:row>
      <xdr:rowOff>412</xdr:rowOff>
    </xdr:to>
    <xdr:graphicFrame macro="">
      <xdr:nvGraphicFramePr>
        <xdr:cNvPr id="23" name="Gràfic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9525</xdr:colOff>
      <xdr:row>500</xdr:row>
      <xdr:rowOff>4762</xdr:rowOff>
    </xdr:from>
    <xdr:to>
      <xdr:col>15</xdr:col>
      <xdr:colOff>475125</xdr:colOff>
      <xdr:row>522</xdr:row>
      <xdr:rowOff>19462</xdr:rowOff>
    </xdr:to>
    <xdr:graphicFrame macro="">
      <xdr:nvGraphicFramePr>
        <xdr:cNvPr id="24" name="Gràfic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0</xdr:colOff>
      <xdr:row>372</xdr:row>
      <xdr:rowOff>0</xdr:rowOff>
    </xdr:from>
    <xdr:to>
      <xdr:col>12</xdr:col>
      <xdr:colOff>494400</xdr:colOff>
      <xdr:row>395</xdr:row>
      <xdr:rowOff>16650</xdr:rowOff>
    </xdr:to>
    <xdr:graphicFrame macro="">
      <xdr:nvGraphicFramePr>
        <xdr:cNvPr id="39" name="Gràfic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398</xdr:row>
      <xdr:rowOff>57150</xdr:rowOff>
    </xdr:from>
    <xdr:to>
      <xdr:col>15</xdr:col>
      <xdr:colOff>465600</xdr:colOff>
      <xdr:row>422</xdr:row>
      <xdr:rowOff>258450</xdr:rowOff>
    </xdr:to>
    <xdr:graphicFrame macro="">
      <xdr:nvGraphicFramePr>
        <xdr:cNvPr id="40" name="Gràfic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426</xdr:row>
      <xdr:rowOff>0</xdr:rowOff>
    </xdr:from>
    <xdr:to>
      <xdr:col>15</xdr:col>
      <xdr:colOff>465600</xdr:colOff>
      <xdr:row>447</xdr:row>
      <xdr:rowOff>18600</xdr:rowOff>
    </xdr:to>
    <xdr:graphicFrame macro="">
      <xdr:nvGraphicFramePr>
        <xdr:cNvPr id="41" name="Gràfic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0</xdr:colOff>
      <xdr:row>525</xdr:row>
      <xdr:rowOff>0</xdr:rowOff>
    </xdr:from>
    <xdr:to>
      <xdr:col>12</xdr:col>
      <xdr:colOff>494400</xdr:colOff>
      <xdr:row>546</xdr:row>
      <xdr:rowOff>129000</xdr:rowOff>
    </xdr:to>
    <xdr:graphicFrame macro="">
      <xdr:nvGraphicFramePr>
        <xdr:cNvPr id="42" name="Gràfic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0</xdr:colOff>
      <xdr:row>551</xdr:row>
      <xdr:rowOff>0</xdr:rowOff>
    </xdr:from>
    <xdr:to>
      <xdr:col>9</xdr:col>
      <xdr:colOff>523200</xdr:colOff>
      <xdr:row>569</xdr:row>
      <xdr:rowOff>18600</xdr:rowOff>
    </xdr:to>
    <xdr:graphicFrame macro="">
      <xdr:nvGraphicFramePr>
        <xdr:cNvPr id="44" name="Gràfic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0</xdr:colOff>
      <xdr:row>574</xdr:row>
      <xdr:rowOff>0</xdr:rowOff>
    </xdr:from>
    <xdr:to>
      <xdr:col>9</xdr:col>
      <xdr:colOff>523200</xdr:colOff>
      <xdr:row>591</xdr:row>
      <xdr:rowOff>132900</xdr:rowOff>
    </xdr:to>
    <xdr:graphicFrame macro="">
      <xdr:nvGraphicFramePr>
        <xdr:cNvPr id="45" name="Gràfic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0</xdr:colOff>
      <xdr:row>595</xdr:row>
      <xdr:rowOff>0</xdr:rowOff>
    </xdr:from>
    <xdr:to>
      <xdr:col>9</xdr:col>
      <xdr:colOff>523200</xdr:colOff>
      <xdr:row>613</xdr:row>
      <xdr:rowOff>18600</xdr:rowOff>
    </xdr:to>
    <xdr:graphicFrame macro="">
      <xdr:nvGraphicFramePr>
        <xdr:cNvPr id="46" name="Gràfic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</xdr:col>
      <xdr:colOff>0</xdr:colOff>
      <xdr:row>616</xdr:row>
      <xdr:rowOff>0</xdr:rowOff>
    </xdr:from>
    <xdr:to>
      <xdr:col>12</xdr:col>
      <xdr:colOff>494400</xdr:colOff>
      <xdr:row>634</xdr:row>
      <xdr:rowOff>18600</xdr:rowOff>
    </xdr:to>
    <xdr:graphicFrame macro="">
      <xdr:nvGraphicFramePr>
        <xdr:cNvPr id="47" name="Gràfic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</xdr:col>
      <xdr:colOff>0</xdr:colOff>
      <xdr:row>639</xdr:row>
      <xdr:rowOff>0</xdr:rowOff>
    </xdr:from>
    <xdr:to>
      <xdr:col>9</xdr:col>
      <xdr:colOff>523200</xdr:colOff>
      <xdr:row>657</xdr:row>
      <xdr:rowOff>18600</xdr:rowOff>
    </xdr:to>
    <xdr:graphicFrame macro="">
      <xdr:nvGraphicFramePr>
        <xdr:cNvPr id="48" name="Gràfic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0</xdr:colOff>
      <xdr:row>662</xdr:row>
      <xdr:rowOff>0</xdr:rowOff>
    </xdr:from>
    <xdr:to>
      <xdr:col>9</xdr:col>
      <xdr:colOff>523200</xdr:colOff>
      <xdr:row>680</xdr:row>
      <xdr:rowOff>132900</xdr:rowOff>
    </xdr:to>
    <xdr:graphicFrame macro="">
      <xdr:nvGraphicFramePr>
        <xdr:cNvPr id="49" name="Gràfic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</xdr:col>
      <xdr:colOff>0</xdr:colOff>
      <xdr:row>684</xdr:row>
      <xdr:rowOff>0</xdr:rowOff>
    </xdr:from>
    <xdr:to>
      <xdr:col>15</xdr:col>
      <xdr:colOff>465600</xdr:colOff>
      <xdr:row>705</xdr:row>
      <xdr:rowOff>186150</xdr:rowOff>
    </xdr:to>
    <xdr:graphicFrame macro="">
      <xdr:nvGraphicFramePr>
        <xdr:cNvPr id="50" name="Gràfic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</xdr:col>
      <xdr:colOff>9525</xdr:colOff>
      <xdr:row>708</xdr:row>
      <xdr:rowOff>166687</xdr:rowOff>
    </xdr:from>
    <xdr:to>
      <xdr:col>12</xdr:col>
      <xdr:colOff>503925</xdr:colOff>
      <xdr:row>729</xdr:row>
      <xdr:rowOff>105187</xdr:rowOff>
    </xdr:to>
    <xdr:graphicFrame macro="">
      <xdr:nvGraphicFramePr>
        <xdr:cNvPr id="6" name="Gràfic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0</xdr:colOff>
      <xdr:row>734</xdr:row>
      <xdr:rowOff>0</xdr:rowOff>
    </xdr:from>
    <xdr:to>
      <xdr:col>9</xdr:col>
      <xdr:colOff>523200</xdr:colOff>
      <xdr:row>752</xdr:row>
      <xdr:rowOff>18600</xdr:rowOff>
    </xdr:to>
    <xdr:graphicFrame macro="">
      <xdr:nvGraphicFramePr>
        <xdr:cNvPr id="52" name="Gràfic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</xdr:col>
      <xdr:colOff>0</xdr:colOff>
      <xdr:row>755</xdr:row>
      <xdr:rowOff>0</xdr:rowOff>
    </xdr:from>
    <xdr:to>
      <xdr:col>12</xdr:col>
      <xdr:colOff>494400</xdr:colOff>
      <xdr:row>777</xdr:row>
      <xdr:rowOff>14700</xdr:rowOff>
    </xdr:to>
    <xdr:graphicFrame macro="">
      <xdr:nvGraphicFramePr>
        <xdr:cNvPr id="53" name="Gràfic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323850</xdr:colOff>
      <xdr:row>7</xdr:row>
      <xdr:rowOff>28575</xdr:rowOff>
    </xdr:from>
    <xdr:to>
      <xdr:col>0</xdr:col>
      <xdr:colOff>502444</xdr:colOff>
      <xdr:row>8</xdr:row>
      <xdr:rowOff>47624</xdr:rowOff>
    </xdr:to>
    <xdr:sp macro="" textlink="">
      <xdr:nvSpPr>
        <xdr:cNvPr id="35" name="Fletxa corbada a l'esquerra 34">
          <a:hlinkClick xmlns:r="http://schemas.openxmlformats.org/officeDocument/2006/relationships" r:id="rId34"/>
        </xdr:cNvPr>
        <xdr:cNvSpPr/>
      </xdr:nvSpPr>
      <xdr:spPr>
        <a:xfrm>
          <a:off x="323850" y="19907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323850</xdr:colOff>
      <xdr:row>29</xdr:row>
      <xdr:rowOff>0</xdr:rowOff>
    </xdr:from>
    <xdr:to>
      <xdr:col>0</xdr:col>
      <xdr:colOff>502444</xdr:colOff>
      <xdr:row>30</xdr:row>
      <xdr:rowOff>19049</xdr:rowOff>
    </xdr:to>
    <xdr:sp macro="" textlink="">
      <xdr:nvSpPr>
        <xdr:cNvPr id="36" name="Fletxa corbada a l'esquerra 35">
          <a:hlinkClick xmlns:r="http://schemas.openxmlformats.org/officeDocument/2006/relationships" r:id="rId34"/>
        </xdr:cNvPr>
        <xdr:cNvSpPr/>
      </xdr:nvSpPr>
      <xdr:spPr>
        <a:xfrm>
          <a:off x="323850" y="62293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304800</xdr:colOff>
      <xdr:row>51</xdr:row>
      <xdr:rowOff>9525</xdr:rowOff>
    </xdr:from>
    <xdr:to>
      <xdr:col>0</xdr:col>
      <xdr:colOff>483394</xdr:colOff>
      <xdr:row>52</xdr:row>
      <xdr:rowOff>28574</xdr:rowOff>
    </xdr:to>
    <xdr:sp macro="" textlink="">
      <xdr:nvSpPr>
        <xdr:cNvPr id="37" name="Fletxa corbada a l'esquerra 36">
          <a:hlinkClick xmlns:r="http://schemas.openxmlformats.org/officeDocument/2006/relationships" r:id="rId34"/>
        </xdr:cNvPr>
        <xdr:cNvSpPr/>
      </xdr:nvSpPr>
      <xdr:spPr>
        <a:xfrm>
          <a:off x="304800" y="106203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276225</xdr:colOff>
      <xdr:row>75</xdr:row>
      <xdr:rowOff>0</xdr:rowOff>
    </xdr:from>
    <xdr:to>
      <xdr:col>0</xdr:col>
      <xdr:colOff>454819</xdr:colOff>
      <xdr:row>76</xdr:row>
      <xdr:rowOff>19049</xdr:rowOff>
    </xdr:to>
    <xdr:sp macro="" textlink="">
      <xdr:nvSpPr>
        <xdr:cNvPr id="38" name="Fletxa corbada a l'esquerra 37">
          <a:hlinkClick xmlns:r="http://schemas.openxmlformats.org/officeDocument/2006/relationships" r:id="rId34"/>
        </xdr:cNvPr>
        <xdr:cNvSpPr/>
      </xdr:nvSpPr>
      <xdr:spPr>
        <a:xfrm>
          <a:off x="276225" y="156781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323850</xdr:colOff>
      <xdr:row>118</xdr:row>
      <xdr:rowOff>9525</xdr:rowOff>
    </xdr:from>
    <xdr:to>
      <xdr:col>0</xdr:col>
      <xdr:colOff>502444</xdr:colOff>
      <xdr:row>119</xdr:row>
      <xdr:rowOff>28574</xdr:rowOff>
    </xdr:to>
    <xdr:sp macro="" textlink="">
      <xdr:nvSpPr>
        <xdr:cNvPr id="43" name="Fletxa corbada a l'esquerra 42">
          <a:hlinkClick xmlns:r="http://schemas.openxmlformats.org/officeDocument/2006/relationships" r:id="rId34"/>
        </xdr:cNvPr>
        <xdr:cNvSpPr/>
      </xdr:nvSpPr>
      <xdr:spPr>
        <a:xfrm>
          <a:off x="323850" y="242601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371475</xdr:colOff>
      <xdr:row>145</xdr:row>
      <xdr:rowOff>19050</xdr:rowOff>
    </xdr:from>
    <xdr:to>
      <xdr:col>0</xdr:col>
      <xdr:colOff>550069</xdr:colOff>
      <xdr:row>146</xdr:row>
      <xdr:rowOff>38099</xdr:rowOff>
    </xdr:to>
    <xdr:sp macro="" textlink="">
      <xdr:nvSpPr>
        <xdr:cNvPr id="51" name="Fletxa corbada a l'esquerra 50">
          <a:hlinkClick xmlns:r="http://schemas.openxmlformats.org/officeDocument/2006/relationships" r:id="rId34"/>
        </xdr:cNvPr>
        <xdr:cNvSpPr/>
      </xdr:nvSpPr>
      <xdr:spPr>
        <a:xfrm>
          <a:off x="371475" y="295370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304800</xdr:colOff>
      <xdr:row>166</xdr:row>
      <xdr:rowOff>19050</xdr:rowOff>
    </xdr:from>
    <xdr:to>
      <xdr:col>0</xdr:col>
      <xdr:colOff>483394</xdr:colOff>
      <xdr:row>167</xdr:row>
      <xdr:rowOff>38099</xdr:rowOff>
    </xdr:to>
    <xdr:sp macro="" textlink="">
      <xdr:nvSpPr>
        <xdr:cNvPr id="54" name="Fletxa corbada a l'esquerra 53">
          <a:hlinkClick xmlns:r="http://schemas.openxmlformats.org/officeDocument/2006/relationships" r:id="rId34"/>
        </xdr:cNvPr>
        <xdr:cNvSpPr/>
      </xdr:nvSpPr>
      <xdr:spPr>
        <a:xfrm>
          <a:off x="304800" y="337280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323850</xdr:colOff>
      <xdr:row>189</xdr:row>
      <xdr:rowOff>19050</xdr:rowOff>
    </xdr:from>
    <xdr:to>
      <xdr:col>0</xdr:col>
      <xdr:colOff>502444</xdr:colOff>
      <xdr:row>190</xdr:row>
      <xdr:rowOff>38099</xdr:rowOff>
    </xdr:to>
    <xdr:sp macro="" textlink="">
      <xdr:nvSpPr>
        <xdr:cNvPr id="55" name="Fletxa corbada a l'esquerra 54">
          <a:hlinkClick xmlns:r="http://schemas.openxmlformats.org/officeDocument/2006/relationships" r:id="rId34"/>
        </xdr:cNvPr>
        <xdr:cNvSpPr/>
      </xdr:nvSpPr>
      <xdr:spPr>
        <a:xfrm>
          <a:off x="323850" y="387096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352425</xdr:colOff>
      <xdr:row>210</xdr:row>
      <xdr:rowOff>19050</xdr:rowOff>
    </xdr:from>
    <xdr:to>
      <xdr:col>0</xdr:col>
      <xdr:colOff>531019</xdr:colOff>
      <xdr:row>211</xdr:row>
      <xdr:rowOff>38099</xdr:rowOff>
    </xdr:to>
    <xdr:sp macro="" textlink="">
      <xdr:nvSpPr>
        <xdr:cNvPr id="56" name="Fletxa corbada a l'esquerra 55">
          <a:hlinkClick xmlns:r="http://schemas.openxmlformats.org/officeDocument/2006/relationships" r:id="rId34"/>
        </xdr:cNvPr>
        <xdr:cNvSpPr/>
      </xdr:nvSpPr>
      <xdr:spPr>
        <a:xfrm>
          <a:off x="352425" y="429006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323850</xdr:colOff>
      <xdr:row>231</xdr:row>
      <xdr:rowOff>19050</xdr:rowOff>
    </xdr:from>
    <xdr:to>
      <xdr:col>0</xdr:col>
      <xdr:colOff>502444</xdr:colOff>
      <xdr:row>232</xdr:row>
      <xdr:rowOff>38099</xdr:rowOff>
    </xdr:to>
    <xdr:sp macro="" textlink="">
      <xdr:nvSpPr>
        <xdr:cNvPr id="57" name="Fletxa corbada a l'esquerra 56">
          <a:hlinkClick xmlns:r="http://schemas.openxmlformats.org/officeDocument/2006/relationships" r:id="rId34"/>
        </xdr:cNvPr>
        <xdr:cNvSpPr/>
      </xdr:nvSpPr>
      <xdr:spPr>
        <a:xfrm>
          <a:off x="323850" y="470916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342900</xdr:colOff>
      <xdr:row>252</xdr:row>
      <xdr:rowOff>0</xdr:rowOff>
    </xdr:from>
    <xdr:to>
      <xdr:col>0</xdr:col>
      <xdr:colOff>521494</xdr:colOff>
      <xdr:row>253</xdr:row>
      <xdr:rowOff>19049</xdr:rowOff>
    </xdr:to>
    <xdr:sp macro="" textlink="">
      <xdr:nvSpPr>
        <xdr:cNvPr id="58" name="Fletxa corbada a l'esquerra 57">
          <a:hlinkClick xmlns:r="http://schemas.openxmlformats.org/officeDocument/2006/relationships" r:id="rId34"/>
        </xdr:cNvPr>
        <xdr:cNvSpPr/>
      </xdr:nvSpPr>
      <xdr:spPr>
        <a:xfrm>
          <a:off x="342900" y="512635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342900</xdr:colOff>
      <xdr:row>273</xdr:row>
      <xdr:rowOff>19050</xdr:rowOff>
    </xdr:from>
    <xdr:to>
      <xdr:col>0</xdr:col>
      <xdr:colOff>521494</xdr:colOff>
      <xdr:row>274</xdr:row>
      <xdr:rowOff>38099</xdr:rowOff>
    </xdr:to>
    <xdr:sp macro="" textlink="">
      <xdr:nvSpPr>
        <xdr:cNvPr id="59" name="Fletxa corbada a l'esquerra 58">
          <a:hlinkClick xmlns:r="http://schemas.openxmlformats.org/officeDocument/2006/relationships" r:id="rId34"/>
        </xdr:cNvPr>
        <xdr:cNvSpPr/>
      </xdr:nvSpPr>
      <xdr:spPr>
        <a:xfrm>
          <a:off x="342900" y="554736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323850</xdr:colOff>
      <xdr:row>302</xdr:row>
      <xdr:rowOff>19050</xdr:rowOff>
    </xdr:from>
    <xdr:to>
      <xdr:col>0</xdr:col>
      <xdr:colOff>502444</xdr:colOff>
      <xdr:row>303</xdr:row>
      <xdr:rowOff>38099</xdr:rowOff>
    </xdr:to>
    <xdr:sp macro="" textlink="">
      <xdr:nvSpPr>
        <xdr:cNvPr id="60" name="Fletxa corbada a l'esquerra 59">
          <a:hlinkClick xmlns:r="http://schemas.openxmlformats.org/officeDocument/2006/relationships" r:id="rId34"/>
        </xdr:cNvPr>
        <xdr:cNvSpPr/>
      </xdr:nvSpPr>
      <xdr:spPr>
        <a:xfrm>
          <a:off x="323850" y="611886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333375</xdr:colOff>
      <xdr:row>328</xdr:row>
      <xdr:rowOff>19050</xdr:rowOff>
    </xdr:from>
    <xdr:to>
      <xdr:col>0</xdr:col>
      <xdr:colOff>511969</xdr:colOff>
      <xdr:row>329</xdr:row>
      <xdr:rowOff>38099</xdr:rowOff>
    </xdr:to>
    <xdr:sp macro="" textlink="">
      <xdr:nvSpPr>
        <xdr:cNvPr id="61" name="Fletxa corbada a l'esquerra 60">
          <a:hlinkClick xmlns:r="http://schemas.openxmlformats.org/officeDocument/2006/relationships" r:id="rId34"/>
        </xdr:cNvPr>
        <xdr:cNvSpPr/>
      </xdr:nvSpPr>
      <xdr:spPr>
        <a:xfrm>
          <a:off x="333375" y="663321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342900</xdr:colOff>
      <xdr:row>349</xdr:row>
      <xdr:rowOff>19050</xdr:rowOff>
    </xdr:from>
    <xdr:to>
      <xdr:col>0</xdr:col>
      <xdr:colOff>521494</xdr:colOff>
      <xdr:row>350</xdr:row>
      <xdr:rowOff>38099</xdr:rowOff>
    </xdr:to>
    <xdr:sp macro="" textlink="">
      <xdr:nvSpPr>
        <xdr:cNvPr id="62" name="Fletxa corbada a l'esquerra 61">
          <a:hlinkClick xmlns:r="http://schemas.openxmlformats.org/officeDocument/2006/relationships" r:id="rId34"/>
        </xdr:cNvPr>
        <xdr:cNvSpPr/>
      </xdr:nvSpPr>
      <xdr:spPr>
        <a:xfrm>
          <a:off x="342900" y="705231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352425</xdr:colOff>
      <xdr:row>370</xdr:row>
      <xdr:rowOff>28575</xdr:rowOff>
    </xdr:from>
    <xdr:to>
      <xdr:col>0</xdr:col>
      <xdr:colOff>531019</xdr:colOff>
      <xdr:row>371</xdr:row>
      <xdr:rowOff>47624</xdr:rowOff>
    </xdr:to>
    <xdr:sp macro="" textlink="">
      <xdr:nvSpPr>
        <xdr:cNvPr id="63" name="Fletxa corbada a l'esquerra 62">
          <a:hlinkClick xmlns:r="http://schemas.openxmlformats.org/officeDocument/2006/relationships" r:id="rId34"/>
        </xdr:cNvPr>
        <xdr:cNvSpPr/>
      </xdr:nvSpPr>
      <xdr:spPr>
        <a:xfrm>
          <a:off x="352425" y="747617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352425</xdr:colOff>
      <xdr:row>396</xdr:row>
      <xdr:rowOff>28575</xdr:rowOff>
    </xdr:from>
    <xdr:to>
      <xdr:col>0</xdr:col>
      <xdr:colOff>531019</xdr:colOff>
      <xdr:row>397</xdr:row>
      <xdr:rowOff>47624</xdr:rowOff>
    </xdr:to>
    <xdr:sp macro="" textlink="">
      <xdr:nvSpPr>
        <xdr:cNvPr id="64" name="Fletxa corbada a l'esquerra 63">
          <a:hlinkClick xmlns:r="http://schemas.openxmlformats.org/officeDocument/2006/relationships" r:id="rId34"/>
        </xdr:cNvPr>
        <xdr:cNvSpPr/>
      </xdr:nvSpPr>
      <xdr:spPr>
        <a:xfrm>
          <a:off x="352425" y="799052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361950</xdr:colOff>
      <xdr:row>424</xdr:row>
      <xdr:rowOff>28575</xdr:rowOff>
    </xdr:from>
    <xdr:to>
      <xdr:col>0</xdr:col>
      <xdr:colOff>540544</xdr:colOff>
      <xdr:row>425</xdr:row>
      <xdr:rowOff>47624</xdr:rowOff>
    </xdr:to>
    <xdr:sp macro="" textlink="">
      <xdr:nvSpPr>
        <xdr:cNvPr id="65" name="Fletxa corbada a l'esquerra 64">
          <a:hlinkClick xmlns:r="http://schemas.openxmlformats.org/officeDocument/2006/relationships" r:id="rId34"/>
        </xdr:cNvPr>
        <xdr:cNvSpPr/>
      </xdr:nvSpPr>
      <xdr:spPr>
        <a:xfrm>
          <a:off x="361950" y="856392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333375</xdr:colOff>
      <xdr:row>450</xdr:row>
      <xdr:rowOff>9525</xdr:rowOff>
    </xdr:from>
    <xdr:to>
      <xdr:col>0</xdr:col>
      <xdr:colOff>511969</xdr:colOff>
      <xdr:row>451</xdr:row>
      <xdr:rowOff>28574</xdr:rowOff>
    </xdr:to>
    <xdr:sp macro="" textlink="">
      <xdr:nvSpPr>
        <xdr:cNvPr id="66" name="Fletxa corbada a l'esquerra 65">
          <a:hlinkClick xmlns:r="http://schemas.openxmlformats.org/officeDocument/2006/relationships" r:id="rId34"/>
        </xdr:cNvPr>
        <xdr:cNvSpPr/>
      </xdr:nvSpPr>
      <xdr:spPr>
        <a:xfrm>
          <a:off x="333375" y="909447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361950</xdr:colOff>
      <xdr:row>474</xdr:row>
      <xdr:rowOff>28575</xdr:rowOff>
    </xdr:from>
    <xdr:to>
      <xdr:col>0</xdr:col>
      <xdr:colOff>540544</xdr:colOff>
      <xdr:row>475</xdr:row>
      <xdr:rowOff>47624</xdr:rowOff>
    </xdr:to>
    <xdr:sp macro="" textlink="">
      <xdr:nvSpPr>
        <xdr:cNvPr id="67" name="Fletxa corbada a l'esquerra 66">
          <a:hlinkClick xmlns:r="http://schemas.openxmlformats.org/officeDocument/2006/relationships" r:id="rId34"/>
        </xdr:cNvPr>
        <xdr:cNvSpPr/>
      </xdr:nvSpPr>
      <xdr:spPr>
        <a:xfrm>
          <a:off x="361950" y="957262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333375</xdr:colOff>
      <xdr:row>498</xdr:row>
      <xdr:rowOff>28575</xdr:rowOff>
    </xdr:from>
    <xdr:to>
      <xdr:col>0</xdr:col>
      <xdr:colOff>511969</xdr:colOff>
      <xdr:row>499</xdr:row>
      <xdr:rowOff>47624</xdr:rowOff>
    </xdr:to>
    <xdr:sp macro="" textlink="">
      <xdr:nvSpPr>
        <xdr:cNvPr id="68" name="Fletxa corbada a l'esquerra 67">
          <a:hlinkClick xmlns:r="http://schemas.openxmlformats.org/officeDocument/2006/relationships" r:id="rId34"/>
        </xdr:cNvPr>
        <xdr:cNvSpPr/>
      </xdr:nvSpPr>
      <xdr:spPr>
        <a:xfrm>
          <a:off x="333375" y="1006030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361950</xdr:colOff>
      <xdr:row>523</xdr:row>
      <xdr:rowOff>47625</xdr:rowOff>
    </xdr:from>
    <xdr:to>
      <xdr:col>0</xdr:col>
      <xdr:colOff>540544</xdr:colOff>
      <xdr:row>524</xdr:row>
      <xdr:rowOff>66674</xdr:rowOff>
    </xdr:to>
    <xdr:sp macro="" textlink="">
      <xdr:nvSpPr>
        <xdr:cNvPr id="69" name="Fletxa corbada a l'esquerra 68">
          <a:hlinkClick xmlns:r="http://schemas.openxmlformats.org/officeDocument/2006/relationships" r:id="rId34"/>
        </xdr:cNvPr>
        <xdr:cNvSpPr/>
      </xdr:nvSpPr>
      <xdr:spPr>
        <a:xfrm>
          <a:off x="361950" y="1055751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371475</xdr:colOff>
      <xdr:row>548</xdr:row>
      <xdr:rowOff>114300</xdr:rowOff>
    </xdr:from>
    <xdr:to>
      <xdr:col>0</xdr:col>
      <xdr:colOff>550069</xdr:colOff>
      <xdr:row>548</xdr:row>
      <xdr:rowOff>400049</xdr:rowOff>
    </xdr:to>
    <xdr:sp macro="" textlink="">
      <xdr:nvSpPr>
        <xdr:cNvPr id="70" name="Fletxa corbada a l'esquerra 69">
          <a:hlinkClick xmlns:r="http://schemas.openxmlformats.org/officeDocument/2006/relationships" r:id="rId34"/>
        </xdr:cNvPr>
        <xdr:cNvSpPr/>
      </xdr:nvSpPr>
      <xdr:spPr>
        <a:xfrm>
          <a:off x="371475" y="1106709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361950</xdr:colOff>
      <xdr:row>572</xdr:row>
      <xdr:rowOff>9525</xdr:rowOff>
    </xdr:from>
    <xdr:to>
      <xdr:col>0</xdr:col>
      <xdr:colOff>540544</xdr:colOff>
      <xdr:row>573</xdr:row>
      <xdr:rowOff>28574</xdr:rowOff>
    </xdr:to>
    <xdr:sp macro="" textlink="">
      <xdr:nvSpPr>
        <xdr:cNvPr id="71" name="Fletxa corbada a l'esquerra 70">
          <a:hlinkClick xmlns:r="http://schemas.openxmlformats.org/officeDocument/2006/relationships" r:id="rId34"/>
        </xdr:cNvPr>
        <xdr:cNvSpPr/>
      </xdr:nvSpPr>
      <xdr:spPr>
        <a:xfrm>
          <a:off x="361950" y="1154811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333375</xdr:colOff>
      <xdr:row>593</xdr:row>
      <xdr:rowOff>28575</xdr:rowOff>
    </xdr:from>
    <xdr:to>
      <xdr:col>0</xdr:col>
      <xdr:colOff>511969</xdr:colOff>
      <xdr:row>594</xdr:row>
      <xdr:rowOff>47624</xdr:rowOff>
    </xdr:to>
    <xdr:sp macro="" textlink="">
      <xdr:nvSpPr>
        <xdr:cNvPr id="72" name="Fletxa corbada a l'esquerra 71">
          <a:hlinkClick xmlns:r="http://schemas.openxmlformats.org/officeDocument/2006/relationships" r:id="rId34"/>
        </xdr:cNvPr>
        <xdr:cNvSpPr/>
      </xdr:nvSpPr>
      <xdr:spPr>
        <a:xfrm>
          <a:off x="333375" y="1197673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333375</xdr:colOff>
      <xdr:row>614</xdr:row>
      <xdr:rowOff>9525</xdr:rowOff>
    </xdr:from>
    <xdr:to>
      <xdr:col>0</xdr:col>
      <xdr:colOff>511969</xdr:colOff>
      <xdr:row>615</xdr:row>
      <xdr:rowOff>28574</xdr:rowOff>
    </xdr:to>
    <xdr:sp macro="" textlink="">
      <xdr:nvSpPr>
        <xdr:cNvPr id="73" name="Fletxa corbada a l'esquerra 72">
          <a:hlinkClick xmlns:r="http://schemas.openxmlformats.org/officeDocument/2006/relationships" r:id="rId34"/>
        </xdr:cNvPr>
        <xdr:cNvSpPr/>
      </xdr:nvSpPr>
      <xdr:spPr>
        <a:xfrm>
          <a:off x="333375" y="1239393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352425</xdr:colOff>
      <xdr:row>637</xdr:row>
      <xdr:rowOff>28575</xdr:rowOff>
    </xdr:from>
    <xdr:to>
      <xdr:col>0</xdr:col>
      <xdr:colOff>531019</xdr:colOff>
      <xdr:row>638</xdr:row>
      <xdr:rowOff>47624</xdr:rowOff>
    </xdr:to>
    <xdr:sp macro="" textlink="">
      <xdr:nvSpPr>
        <xdr:cNvPr id="74" name="Fletxa corbada a l'esquerra 73">
          <a:hlinkClick xmlns:r="http://schemas.openxmlformats.org/officeDocument/2006/relationships" r:id="rId34"/>
        </xdr:cNvPr>
        <xdr:cNvSpPr/>
      </xdr:nvSpPr>
      <xdr:spPr>
        <a:xfrm>
          <a:off x="352425" y="1287494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333375</xdr:colOff>
      <xdr:row>660</xdr:row>
      <xdr:rowOff>28575</xdr:rowOff>
    </xdr:from>
    <xdr:to>
      <xdr:col>0</xdr:col>
      <xdr:colOff>511969</xdr:colOff>
      <xdr:row>661</xdr:row>
      <xdr:rowOff>47624</xdr:rowOff>
    </xdr:to>
    <xdr:sp macro="" textlink="">
      <xdr:nvSpPr>
        <xdr:cNvPr id="75" name="Fletxa corbada a l'esquerra 74">
          <a:hlinkClick xmlns:r="http://schemas.openxmlformats.org/officeDocument/2006/relationships" r:id="rId34"/>
        </xdr:cNvPr>
        <xdr:cNvSpPr/>
      </xdr:nvSpPr>
      <xdr:spPr>
        <a:xfrm>
          <a:off x="333375" y="1334262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361950</xdr:colOff>
      <xdr:row>681</xdr:row>
      <xdr:rowOff>171450</xdr:rowOff>
    </xdr:from>
    <xdr:to>
      <xdr:col>0</xdr:col>
      <xdr:colOff>540544</xdr:colOff>
      <xdr:row>683</xdr:row>
      <xdr:rowOff>57149</xdr:rowOff>
    </xdr:to>
    <xdr:sp macro="" textlink="">
      <xdr:nvSpPr>
        <xdr:cNvPr id="76" name="Fletxa corbada a l'esquerra 75">
          <a:hlinkClick xmlns:r="http://schemas.openxmlformats.org/officeDocument/2006/relationships" r:id="rId34"/>
        </xdr:cNvPr>
        <xdr:cNvSpPr/>
      </xdr:nvSpPr>
      <xdr:spPr>
        <a:xfrm>
          <a:off x="361950" y="1377600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342900</xdr:colOff>
      <xdr:row>707</xdr:row>
      <xdr:rowOff>57150</xdr:rowOff>
    </xdr:from>
    <xdr:to>
      <xdr:col>0</xdr:col>
      <xdr:colOff>521494</xdr:colOff>
      <xdr:row>708</xdr:row>
      <xdr:rowOff>38099</xdr:rowOff>
    </xdr:to>
    <xdr:sp macro="" textlink="">
      <xdr:nvSpPr>
        <xdr:cNvPr id="77" name="Fletxa corbada a l'esquerra 76">
          <a:hlinkClick xmlns:r="http://schemas.openxmlformats.org/officeDocument/2006/relationships" r:id="rId34"/>
        </xdr:cNvPr>
        <xdr:cNvSpPr/>
      </xdr:nvSpPr>
      <xdr:spPr>
        <a:xfrm>
          <a:off x="342900" y="1427321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361950</xdr:colOff>
      <xdr:row>732</xdr:row>
      <xdr:rowOff>47625</xdr:rowOff>
    </xdr:from>
    <xdr:to>
      <xdr:col>0</xdr:col>
      <xdr:colOff>540544</xdr:colOff>
      <xdr:row>733</xdr:row>
      <xdr:rowOff>66674</xdr:rowOff>
    </xdr:to>
    <xdr:sp macro="" textlink="">
      <xdr:nvSpPr>
        <xdr:cNvPr id="78" name="Fletxa corbada a l'esquerra 77">
          <a:hlinkClick xmlns:r="http://schemas.openxmlformats.org/officeDocument/2006/relationships" r:id="rId34"/>
        </xdr:cNvPr>
        <xdr:cNvSpPr/>
      </xdr:nvSpPr>
      <xdr:spPr>
        <a:xfrm>
          <a:off x="361950" y="1480661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381000</xdr:colOff>
      <xdr:row>753</xdr:row>
      <xdr:rowOff>38100</xdr:rowOff>
    </xdr:from>
    <xdr:to>
      <xdr:col>0</xdr:col>
      <xdr:colOff>559594</xdr:colOff>
      <xdr:row>754</xdr:row>
      <xdr:rowOff>57149</xdr:rowOff>
    </xdr:to>
    <xdr:sp macro="" textlink="">
      <xdr:nvSpPr>
        <xdr:cNvPr id="79" name="Fletxa corbada a l'esquerra 78">
          <a:hlinkClick xmlns:r="http://schemas.openxmlformats.org/officeDocument/2006/relationships" r:id="rId34"/>
        </xdr:cNvPr>
        <xdr:cNvSpPr/>
      </xdr:nvSpPr>
      <xdr:spPr>
        <a:xfrm>
          <a:off x="381000" y="1522476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0.21749</cdr:x>
      <cdr:y>0.92535</cdr:y>
    </cdr:from>
    <cdr:to>
      <cdr:x>0.50082</cdr:x>
      <cdr:y>0.98785</cdr:y>
    </cdr:to>
    <cdr:sp macro="" textlink="">
      <cdr:nvSpPr>
        <cdr:cNvPr id="2" name="QuadreDeText 1"/>
        <cdr:cNvSpPr txBox="1"/>
      </cdr:nvSpPr>
      <cdr:spPr>
        <a:xfrm xmlns:a="http://schemas.openxmlformats.org/drawingml/2006/main">
          <a:off x="1174425" y="3331251"/>
          <a:ext cx="1530000" cy="225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a-ES" sz="1100" b="1"/>
            <a:t>Població total</a:t>
          </a:r>
        </a:p>
        <a:p xmlns:a="http://schemas.openxmlformats.org/drawingml/2006/main">
          <a:endParaRPr lang="ca-ES" sz="1100"/>
        </a:p>
      </cdr:txBody>
    </cdr:sp>
  </cdr:relSizeAnchor>
  <cdr:relSizeAnchor xmlns:cdr="http://schemas.openxmlformats.org/drawingml/2006/chartDrawing">
    <cdr:from>
      <cdr:x>0.64088</cdr:x>
      <cdr:y>0.92428</cdr:y>
    </cdr:from>
    <cdr:to>
      <cdr:x>0.92421</cdr:x>
      <cdr:y>0.98678</cdr:y>
    </cdr:to>
    <cdr:sp macro="" textlink="">
      <cdr:nvSpPr>
        <cdr:cNvPr id="3" name="QuadreDeText 1"/>
        <cdr:cNvSpPr txBox="1"/>
      </cdr:nvSpPr>
      <cdr:spPr>
        <a:xfrm xmlns:a="http://schemas.openxmlformats.org/drawingml/2006/main">
          <a:off x="3460750" y="3327400"/>
          <a:ext cx="1530000" cy="225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a-ES" sz="1100" b="1"/>
            <a:t>Total de la mostra</a:t>
          </a:r>
        </a:p>
        <a:p xmlns:a="http://schemas.openxmlformats.org/drawingml/2006/main">
          <a:endParaRPr lang="ca-E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PAQ/GPAQ-COMU/Enquestes/Enquestes%20Titulats/Inserci&#243;%20Laboral/Grau_Cicle/Estudi%20Insercio%20Laboral%202010/RESULTATS%20UPC/Centres%20Propis/Taules/210%20Enquestes%20a%20titulats%20(nova%20versi&#243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txa Tècnica"/>
      <sheetName val="Resum"/>
      <sheetName val="Index"/>
      <sheetName val="Taules"/>
      <sheetName val="Gràfics"/>
      <sheetName val="Comparativa"/>
      <sheetName val="Taules comparativa"/>
    </sheetNames>
    <sheetDataSet>
      <sheetData sheetId="0"/>
      <sheetData sheetId="1"/>
      <sheetData sheetId="2"/>
      <sheetData sheetId="3"/>
      <sheetData sheetId="4">
        <row r="509">
          <cell r="D509">
            <v>3.80246913580247</v>
          </cell>
          <cell r="E509">
            <v>5.7530864197530898</v>
          </cell>
          <cell r="F509">
            <v>1.654320987654321</v>
          </cell>
          <cell r="G509">
            <v>4.185185185185186</v>
          </cell>
          <cell r="H509">
            <v>3.7037037037037033</v>
          </cell>
          <cell r="I509">
            <v>4.6296296296296298</v>
          </cell>
          <cell r="J509">
            <v>-1.9506172839506197</v>
          </cell>
          <cell r="K509">
            <v>-2.5308641975308648</v>
          </cell>
          <cell r="L509">
            <v>-0.92592592592592649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2"/>
  <sheetViews>
    <sheetView showGridLines="0" tabSelected="1" workbookViewId="0"/>
  </sheetViews>
  <sheetFormatPr defaultRowHeight="15"/>
  <sheetData>
    <row r="2" spans="1:16" ht="28.5">
      <c r="A2" s="16"/>
      <c r="B2" s="288" t="s">
        <v>238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</row>
    <row r="3" spans="1:16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>
      <c r="A4" s="16"/>
      <c r="B4" s="16"/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  <c r="P4" s="16"/>
    </row>
    <row r="5" spans="1:16" ht="28.5">
      <c r="A5" s="16"/>
      <c r="B5" s="19"/>
      <c r="C5" s="20"/>
      <c r="D5" s="20"/>
      <c r="E5" s="18"/>
      <c r="F5" s="18"/>
      <c r="G5" s="18"/>
      <c r="H5" s="18"/>
      <c r="I5" s="18"/>
      <c r="J5" s="18"/>
      <c r="K5" s="18"/>
      <c r="L5" s="16"/>
      <c r="M5" s="16"/>
      <c r="N5" s="16"/>
      <c r="O5" s="16"/>
      <c r="P5" s="16"/>
    </row>
    <row r="7" spans="1:16" ht="33.75">
      <c r="B7" s="289" t="s">
        <v>239</v>
      </c>
      <c r="C7" s="289"/>
      <c r="D7" s="289"/>
      <c r="E7" s="289"/>
    </row>
    <row r="11" spans="1:16" ht="18.75">
      <c r="B11" s="290" t="s">
        <v>240</v>
      </c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</row>
    <row r="12" spans="1:16" ht="18.75">
      <c r="A12" s="21"/>
      <c r="B12" s="22"/>
      <c r="C12" s="22"/>
      <c r="D12" s="22"/>
      <c r="E12" s="22"/>
      <c r="F12" s="22"/>
      <c r="G12" s="22"/>
      <c r="H12" s="22"/>
      <c r="I12" s="22"/>
      <c r="J12" s="21"/>
      <c r="K12" s="21"/>
      <c r="L12" s="21"/>
      <c r="M12" s="21"/>
      <c r="N12" s="21"/>
      <c r="O12" s="21"/>
      <c r="P12" s="21"/>
    </row>
    <row r="13" spans="1:16">
      <c r="B13" s="23" t="s">
        <v>241</v>
      </c>
      <c r="C13" s="24"/>
      <c r="D13" t="s">
        <v>258</v>
      </c>
    </row>
    <row r="14" spans="1:16">
      <c r="B14" s="23" t="s">
        <v>242</v>
      </c>
      <c r="C14" s="24"/>
      <c r="D14" t="s">
        <v>243</v>
      </c>
    </row>
    <row r="15" spans="1:16">
      <c r="B15" s="23"/>
      <c r="C15" s="24"/>
      <c r="D15" t="s">
        <v>244</v>
      </c>
    </row>
    <row r="16" spans="1:16">
      <c r="B16" s="23"/>
      <c r="C16" s="24"/>
      <c r="D16" t="s">
        <v>245</v>
      </c>
    </row>
    <row r="17" spans="1:16">
      <c r="B17" s="23"/>
      <c r="C17" s="24"/>
    </row>
    <row r="18" spans="1:16">
      <c r="B18" s="23" t="s">
        <v>246</v>
      </c>
      <c r="C18" s="24"/>
      <c r="D18" t="s">
        <v>247</v>
      </c>
    </row>
    <row r="19" spans="1:16">
      <c r="B19" s="23" t="s">
        <v>248</v>
      </c>
      <c r="C19" s="24"/>
      <c r="D19" t="s">
        <v>249</v>
      </c>
    </row>
    <row r="20" spans="1:16">
      <c r="B20" s="23"/>
      <c r="C20" s="24"/>
    </row>
    <row r="21" spans="1:16">
      <c r="B21" s="23" t="s">
        <v>250</v>
      </c>
      <c r="C21" s="24"/>
      <c r="D21" t="s">
        <v>238</v>
      </c>
    </row>
    <row r="22" spans="1:16">
      <c r="B22" s="23" t="s">
        <v>251</v>
      </c>
      <c r="C22" s="24"/>
      <c r="D22" t="s">
        <v>252</v>
      </c>
    </row>
    <row r="23" spans="1:16">
      <c r="B23" s="25"/>
      <c r="C23" s="26"/>
    </row>
    <row r="24" spans="1:16">
      <c r="B24" s="25"/>
      <c r="C24" s="26"/>
    </row>
    <row r="25" spans="1:16">
      <c r="B25" s="25"/>
      <c r="C25" s="26"/>
    </row>
    <row r="26" spans="1:16">
      <c r="B26" s="25"/>
      <c r="C26" s="26"/>
    </row>
    <row r="27" spans="1:16" ht="16.5" thickBot="1">
      <c r="B27" s="27" t="s">
        <v>253</v>
      </c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1:16" ht="15.75">
      <c r="B28" s="30"/>
      <c r="C28" s="26"/>
    </row>
    <row r="29" spans="1:16">
      <c r="B29" s="25"/>
      <c r="C29" s="26"/>
    </row>
    <row r="30" spans="1:16">
      <c r="A30" s="21"/>
      <c r="B30" s="25"/>
      <c r="C30" s="26"/>
      <c r="D30" s="31" t="s">
        <v>241</v>
      </c>
      <c r="E30" s="31" t="s">
        <v>254</v>
      </c>
      <c r="F30" s="31" t="s">
        <v>255</v>
      </c>
      <c r="G30" s="32" t="s">
        <v>256</v>
      </c>
      <c r="H30" s="21"/>
      <c r="I30" s="21"/>
      <c r="J30" s="21"/>
      <c r="K30" s="21"/>
      <c r="L30" s="21"/>
      <c r="M30" s="21"/>
      <c r="N30" s="21"/>
      <c r="O30" s="21"/>
      <c r="P30" s="21"/>
    </row>
    <row r="31" spans="1:16" ht="15.75" thickBot="1">
      <c r="A31" s="33"/>
      <c r="B31" s="291" t="s">
        <v>252</v>
      </c>
      <c r="C31" s="292"/>
      <c r="D31" s="34">
        <v>292</v>
      </c>
      <c r="E31" s="35">
        <v>84</v>
      </c>
      <c r="F31" s="36">
        <f>E31/D31</f>
        <v>0.28767123287671231</v>
      </c>
      <c r="G31" s="36">
        <f>1.96*(SQRT(((0.5^2)/E31)*((D31-E31)/(D31-1))))</f>
        <v>9.0400660926736778E-2</v>
      </c>
      <c r="H31" s="33"/>
      <c r="I31" s="33"/>
      <c r="J31" s="33"/>
      <c r="K31" s="33"/>
      <c r="L31" s="33"/>
      <c r="M31" s="33"/>
      <c r="N31" s="33"/>
      <c r="O31" s="33"/>
      <c r="P31" s="33"/>
    </row>
    <row r="32" spans="1:16" ht="15.75" thickBot="1">
      <c r="B32" s="293" t="s">
        <v>257</v>
      </c>
      <c r="C32" s="294"/>
      <c r="D32" s="37">
        <f>SUM(D31:D31)</f>
        <v>292</v>
      </c>
      <c r="E32" s="38">
        <f>SUM(E31:E31)</f>
        <v>84</v>
      </c>
      <c r="F32" s="39">
        <f t="shared" ref="F32" si="0">E32/D32</f>
        <v>0.28767123287671231</v>
      </c>
      <c r="G32" s="40">
        <f t="shared" ref="G32" si="1">1.96*(SQRT(((0.5^2)/E32)*((D32-E32)/(D32-1))))</f>
        <v>9.0400660926736778E-2</v>
      </c>
    </row>
  </sheetData>
  <mergeCells count="5">
    <mergeCell ref="B2:P2"/>
    <mergeCell ref="B7:E7"/>
    <mergeCell ref="B11:M11"/>
    <mergeCell ref="B31:C31"/>
    <mergeCell ref="B32:C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67"/>
  <sheetViews>
    <sheetView showGridLines="0" zoomScale="90" zoomScaleNormal="90" workbookViewId="0"/>
  </sheetViews>
  <sheetFormatPr defaultColWidth="9.140625" defaultRowHeight="15"/>
  <cols>
    <col min="1" max="1" width="4.7109375" style="152" customWidth="1"/>
    <col min="2" max="16384" width="9.140625" style="152"/>
  </cols>
  <sheetData>
    <row r="2" spans="2:16" s="147" customFormat="1" ht="47.25" customHeight="1">
      <c r="B2" s="295" t="s">
        <v>238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</row>
    <row r="3" spans="2:16" s="147" customFormat="1" ht="18.75" customHeight="1"/>
    <row r="4" spans="2:16" s="147" customFormat="1" ht="18.75" customHeight="1"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9"/>
    </row>
    <row r="5" spans="2:16" s="147" customFormat="1" ht="33.75" customHeight="1">
      <c r="B5" s="150"/>
      <c r="C5" s="151"/>
      <c r="D5" s="151"/>
      <c r="E5" s="149"/>
      <c r="F5" s="149"/>
      <c r="G5" s="149"/>
      <c r="H5" s="149"/>
      <c r="I5" s="149"/>
      <c r="J5" s="149"/>
      <c r="K5" s="149"/>
    </row>
    <row r="6" spans="2:16" ht="31.5">
      <c r="H6" s="153"/>
    </row>
    <row r="7" spans="2:16" ht="33.75">
      <c r="B7" s="296" t="s">
        <v>322</v>
      </c>
      <c r="C7" s="296"/>
    </row>
    <row r="8" spans="2:16" ht="18" customHeight="1">
      <c r="B8" s="154"/>
      <c r="C8" s="154"/>
    </row>
    <row r="9" spans="2:16" s="158" customFormat="1" ht="15.75" customHeight="1">
      <c r="B9" s="155" t="s">
        <v>424</v>
      </c>
      <c r="C9" s="156"/>
      <c r="D9" s="156"/>
      <c r="E9" s="156"/>
      <c r="F9" s="157"/>
      <c r="I9" s="158" t="s">
        <v>323</v>
      </c>
    </row>
    <row r="10" spans="2:16" ht="15.75" customHeight="1">
      <c r="B10" s="159" t="s">
        <v>425</v>
      </c>
      <c r="C10" s="160"/>
      <c r="D10" s="160"/>
      <c r="E10" s="160"/>
      <c r="F10" s="161"/>
    </row>
    <row r="11" spans="2:16" ht="15.75" customHeight="1">
      <c r="B11" s="248" t="s">
        <v>423</v>
      </c>
      <c r="C11" s="249"/>
      <c r="D11" s="249"/>
      <c r="E11" s="249"/>
      <c r="F11" s="250"/>
    </row>
    <row r="13" spans="2:16" ht="15.75" thickBot="1">
      <c r="B13" s="162" t="s">
        <v>259</v>
      </c>
      <c r="C13" s="162"/>
      <c r="D13" s="162"/>
      <c r="E13" s="162"/>
      <c r="F13" s="162"/>
      <c r="G13" s="162"/>
      <c r="H13" s="162"/>
      <c r="I13" s="162"/>
      <c r="J13" s="162"/>
    </row>
    <row r="14" spans="2:16">
      <c r="C14" s="170" t="s">
        <v>361</v>
      </c>
    </row>
    <row r="15" spans="2:16">
      <c r="C15" s="152" t="s">
        <v>324</v>
      </c>
    </row>
    <row r="16" spans="2:16">
      <c r="C16" s="152" t="s">
        <v>325</v>
      </c>
    </row>
    <row r="18" spans="2:10" ht="15.75" thickBot="1">
      <c r="B18" s="162" t="s">
        <v>261</v>
      </c>
      <c r="C18" s="162"/>
      <c r="D18" s="162"/>
      <c r="E18" s="162"/>
      <c r="F18" s="162"/>
      <c r="G18" s="162"/>
      <c r="H18" s="162"/>
      <c r="I18" s="162"/>
      <c r="J18" s="162"/>
    </row>
    <row r="19" spans="2:10">
      <c r="B19" s="163" t="s">
        <v>326</v>
      </c>
    </row>
    <row r="21" spans="2:10">
      <c r="B21" s="164" t="s">
        <v>327</v>
      </c>
      <c r="C21" s="165"/>
      <c r="D21" s="165"/>
      <c r="E21" s="165"/>
      <c r="F21" s="166"/>
    </row>
    <row r="22" spans="2:10">
      <c r="C22" s="152" t="s">
        <v>328</v>
      </c>
    </row>
    <row r="23" spans="2:10">
      <c r="C23" s="152" t="s">
        <v>329</v>
      </c>
    </row>
    <row r="25" spans="2:10">
      <c r="B25" s="167" t="s">
        <v>330</v>
      </c>
      <c r="C25" s="168"/>
      <c r="D25" s="168"/>
      <c r="E25" s="168"/>
    </row>
    <row r="26" spans="2:10">
      <c r="C26" s="152" t="s">
        <v>331</v>
      </c>
    </row>
    <row r="27" spans="2:10">
      <c r="C27" s="152" t="s">
        <v>332</v>
      </c>
    </row>
    <row r="28" spans="2:10">
      <c r="C28" s="152" t="s">
        <v>333</v>
      </c>
    </row>
    <row r="29" spans="2:10">
      <c r="C29" s="152" t="s">
        <v>334</v>
      </c>
    </row>
    <row r="30" spans="2:10">
      <c r="C30" s="152" t="s">
        <v>335</v>
      </c>
    </row>
    <row r="31" spans="2:10">
      <c r="C31" s="152" t="s">
        <v>336</v>
      </c>
    </row>
    <row r="32" spans="2:10">
      <c r="C32" s="152" t="s">
        <v>337</v>
      </c>
    </row>
    <row r="33" spans="2:10">
      <c r="C33" s="152" t="s">
        <v>338</v>
      </c>
    </row>
    <row r="34" spans="2:10">
      <c r="C34" s="152" t="s">
        <v>339</v>
      </c>
    </row>
    <row r="35" spans="2:10">
      <c r="C35" s="152" t="s">
        <v>340</v>
      </c>
    </row>
    <row r="37" spans="2:10">
      <c r="B37" s="167" t="s">
        <v>341</v>
      </c>
      <c r="C37" s="168"/>
      <c r="D37" s="168"/>
      <c r="E37" s="168"/>
    </row>
    <row r="38" spans="2:10">
      <c r="B38" s="168"/>
      <c r="C38" s="168"/>
      <c r="D38" s="168"/>
      <c r="E38" s="168"/>
    </row>
    <row r="39" spans="2:10">
      <c r="B39" s="167" t="s">
        <v>342</v>
      </c>
      <c r="C39" s="168"/>
      <c r="D39" s="168"/>
      <c r="E39" s="168"/>
      <c r="F39" s="168"/>
    </row>
    <row r="40" spans="2:10">
      <c r="B40" s="167"/>
      <c r="C40" s="168"/>
      <c r="D40" s="168"/>
      <c r="E40" s="168"/>
      <c r="F40" s="168"/>
    </row>
    <row r="41" spans="2:10">
      <c r="B41" s="167" t="s">
        <v>343</v>
      </c>
      <c r="C41" s="168"/>
      <c r="D41" s="168"/>
      <c r="E41" s="168"/>
      <c r="F41" s="168"/>
    </row>
    <row r="42" spans="2:10">
      <c r="C42" s="152" t="s">
        <v>344</v>
      </c>
    </row>
    <row r="43" spans="2:10">
      <c r="C43" s="152" t="s">
        <v>345</v>
      </c>
    </row>
    <row r="44" spans="2:10">
      <c r="C44" s="152" t="s">
        <v>346</v>
      </c>
    </row>
    <row r="45" spans="2:10">
      <c r="C45" s="152" t="s">
        <v>347</v>
      </c>
    </row>
    <row r="47" spans="2:10" ht="15.75" thickBot="1">
      <c r="B47" s="162" t="s">
        <v>348</v>
      </c>
      <c r="C47" s="162"/>
      <c r="D47" s="162"/>
      <c r="E47" s="162"/>
      <c r="F47" s="162"/>
      <c r="G47" s="162"/>
      <c r="H47" s="162"/>
      <c r="I47" s="162"/>
      <c r="J47" s="162"/>
    </row>
    <row r="48" spans="2:10">
      <c r="B48" s="163" t="s">
        <v>349</v>
      </c>
    </row>
    <row r="50" spans="2:10">
      <c r="B50" s="167" t="s">
        <v>350</v>
      </c>
      <c r="C50" s="168"/>
      <c r="D50" s="168"/>
    </row>
    <row r="51" spans="2:10">
      <c r="B51" s="167"/>
      <c r="C51" s="152" t="s">
        <v>351</v>
      </c>
      <c r="D51" s="168"/>
    </row>
    <row r="52" spans="2:10">
      <c r="B52" s="167"/>
      <c r="C52" s="152" t="s">
        <v>352</v>
      </c>
      <c r="D52" s="168"/>
    </row>
    <row r="53" spans="2:10">
      <c r="B53" s="167"/>
      <c r="C53" s="152" t="s">
        <v>353</v>
      </c>
      <c r="D53" s="168"/>
    </row>
    <row r="54" spans="2:10">
      <c r="B54" s="167"/>
      <c r="C54" s="152" t="s">
        <v>354</v>
      </c>
      <c r="D54" s="168"/>
    </row>
    <row r="55" spans="2:10">
      <c r="B55" s="168"/>
      <c r="C55" s="168"/>
      <c r="D55" s="168"/>
    </row>
    <row r="56" spans="2:10">
      <c r="B56" s="167" t="s">
        <v>355</v>
      </c>
      <c r="C56" s="168"/>
      <c r="D56" s="168"/>
    </row>
    <row r="57" spans="2:10">
      <c r="B57" s="169"/>
    </row>
    <row r="58" spans="2:10" ht="15.75" thickBot="1">
      <c r="B58" s="162" t="s">
        <v>271</v>
      </c>
      <c r="C58" s="162"/>
      <c r="D58" s="162"/>
      <c r="E58" s="162"/>
      <c r="F58" s="162"/>
      <c r="G58" s="162"/>
      <c r="H58" s="162"/>
      <c r="I58" s="162"/>
      <c r="J58" s="162"/>
    </row>
    <row r="60" spans="2:10">
      <c r="C60" s="152" t="s">
        <v>356</v>
      </c>
    </row>
    <row r="61" spans="2:10">
      <c r="C61" s="152" t="s">
        <v>357</v>
      </c>
    </row>
    <row r="62" spans="2:10">
      <c r="C62" s="152" t="s">
        <v>358</v>
      </c>
    </row>
    <row r="64" spans="2:10" ht="15.75" thickBot="1">
      <c r="B64" s="162" t="s">
        <v>272</v>
      </c>
      <c r="C64" s="162"/>
      <c r="D64" s="162"/>
      <c r="E64" s="162"/>
      <c r="F64" s="162"/>
      <c r="G64" s="162"/>
      <c r="H64" s="162"/>
      <c r="I64" s="162"/>
      <c r="J64" s="162"/>
    </row>
    <row r="66" spans="3:3">
      <c r="C66" s="152" t="s">
        <v>359</v>
      </c>
    </row>
    <row r="67" spans="3:3">
      <c r="C67" s="152" t="s">
        <v>360</v>
      </c>
    </row>
  </sheetData>
  <mergeCells count="2">
    <mergeCell ref="B2:P2"/>
    <mergeCell ref="B7:C7"/>
  </mergeCells>
  <pageMargins left="0.7" right="0.7" top="0.75" bottom="0.75" header="0.3" footer="0.3"/>
  <pageSetup paperSize="9" scale="7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A67"/>
  <sheetViews>
    <sheetView showGridLines="0" zoomScaleNormal="100" workbookViewId="0">
      <selection activeCell="A3" sqref="A3"/>
    </sheetView>
  </sheetViews>
  <sheetFormatPr defaultRowHeight="15"/>
  <cols>
    <col min="1" max="19" width="9.140625" style="152"/>
    <col min="20" max="20" width="9.140625" style="180"/>
    <col min="21" max="49" width="9.140625" style="251"/>
    <col min="50" max="16384" width="9.140625" style="152"/>
  </cols>
  <sheetData>
    <row r="2" spans="1:45" ht="28.5">
      <c r="A2" s="295" t="s">
        <v>426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</row>
    <row r="3" spans="1:45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</row>
    <row r="4" spans="1:45">
      <c r="A4" s="147"/>
      <c r="B4" s="14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9"/>
      <c r="O4" s="147"/>
      <c r="P4" s="147"/>
      <c r="Q4" s="147"/>
      <c r="R4" s="147"/>
    </row>
    <row r="5" spans="1:45" ht="28.5">
      <c r="A5" s="150"/>
      <c r="B5" s="151"/>
      <c r="C5" s="151"/>
      <c r="D5" s="149"/>
      <c r="E5" s="149"/>
      <c r="F5" s="149"/>
      <c r="G5" s="149"/>
      <c r="H5" s="149"/>
      <c r="I5" s="149"/>
      <c r="J5" s="149"/>
      <c r="K5" s="147"/>
      <c r="L5" s="147"/>
      <c r="M5" s="147"/>
      <c r="N5" s="147"/>
      <c r="O5" s="147"/>
      <c r="P5" s="147"/>
      <c r="Q5" s="147"/>
      <c r="R5" s="147"/>
      <c r="S5" s="252"/>
      <c r="T5" s="174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</row>
    <row r="6" spans="1:45">
      <c r="S6" s="252"/>
      <c r="T6" s="174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P6" s="252"/>
      <c r="AQ6" s="252"/>
      <c r="AR6" s="252"/>
      <c r="AS6" s="252"/>
    </row>
    <row r="7" spans="1:45" ht="33.75">
      <c r="A7" s="253" t="s">
        <v>427</v>
      </c>
      <c r="B7" s="253"/>
      <c r="S7" s="252"/>
      <c r="T7" s="174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252"/>
      <c r="AL7" s="252"/>
      <c r="AM7" s="252"/>
      <c r="AN7" s="252"/>
      <c r="AO7" s="252"/>
      <c r="AP7" s="252"/>
      <c r="AQ7" s="252"/>
      <c r="AR7" s="252"/>
      <c r="AS7" s="252"/>
    </row>
    <row r="8" spans="1:45" ht="17.100000000000001" customHeight="1">
      <c r="S8" s="252"/>
      <c r="T8" s="174"/>
      <c r="U8" s="252"/>
      <c r="V8" s="252"/>
      <c r="W8" s="298" t="s">
        <v>8</v>
      </c>
      <c r="X8" s="298"/>
      <c r="Y8" s="298"/>
      <c r="Z8" s="298"/>
      <c r="AA8" s="298"/>
      <c r="AB8" s="298"/>
      <c r="AC8" s="298"/>
      <c r="AD8" s="298"/>
      <c r="AE8" s="254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</row>
    <row r="9" spans="1:45" ht="17.100000000000001" customHeight="1">
      <c r="S9" s="252"/>
      <c r="T9" s="174"/>
      <c r="U9" s="252"/>
      <c r="V9" s="252"/>
      <c r="W9" s="252" t="s">
        <v>428</v>
      </c>
      <c r="X9" s="252"/>
      <c r="Y9" s="299" t="s">
        <v>9</v>
      </c>
      <c r="Z9" s="299"/>
      <c r="AA9" s="299"/>
      <c r="AB9" s="299"/>
      <c r="AC9" s="299"/>
      <c r="AD9" s="299"/>
      <c r="AE9" s="254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</row>
    <row r="10" spans="1:45" ht="17.100000000000001" customHeight="1">
      <c r="S10" s="252"/>
      <c r="T10" s="174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4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</row>
    <row r="11" spans="1:45" ht="17.100000000000001" customHeight="1">
      <c r="S11" s="252"/>
      <c r="T11" s="174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4"/>
      <c r="AS11" s="252"/>
    </row>
    <row r="12" spans="1:45" ht="17.100000000000001" customHeight="1">
      <c r="S12" s="252"/>
      <c r="T12" s="174"/>
      <c r="U12" s="252"/>
      <c r="V12" s="300" t="s">
        <v>8</v>
      </c>
      <c r="W12" s="300"/>
      <c r="X12" s="300"/>
      <c r="Y12" s="300"/>
      <c r="Z12" s="300"/>
      <c r="AA12" s="300"/>
      <c r="AB12" s="300"/>
      <c r="AC12" s="300"/>
      <c r="AD12" s="255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4"/>
      <c r="AS12" s="252"/>
    </row>
    <row r="13" spans="1:45" ht="17.100000000000001" customHeight="1">
      <c r="S13" s="252"/>
      <c r="T13" s="174"/>
      <c r="U13" s="252"/>
      <c r="V13" s="252" t="s">
        <v>428</v>
      </c>
      <c r="W13" s="252"/>
      <c r="X13" s="252" t="s">
        <v>9</v>
      </c>
      <c r="Y13" s="252"/>
      <c r="Z13" s="252"/>
      <c r="AA13" s="252"/>
      <c r="AB13" s="252"/>
      <c r="AC13" s="252"/>
      <c r="AD13" s="255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2"/>
      <c r="AQ13" s="252"/>
      <c r="AR13" s="254"/>
      <c r="AS13" s="252"/>
    </row>
    <row r="14" spans="1:45" ht="17.100000000000001" customHeight="1">
      <c r="S14" s="252"/>
      <c r="T14" s="174"/>
      <c r="U14" s="252"/>
      <c r="V14" s="252"/>
      <c r="W14" s="252"/>
      <c r="X14" s="252" t="s">
        <v>10</v>
      </c>
      <c r="Y14" s="252" t="s">
        <v>11</v>
      </c>
      <c r="Z14" s="252" t="s">
        <v>12</v>
      </c>
      <c r="AA14" s="252"/>
      <c r="AB14" s="252"/>
      <c r="AC14" s="252"/>
      <c r="AD14" s="255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6"/>
      <c r="AQ14" s="252"/>
      <c r="AR14" s="254"/>
      <c r="AS14" s="252"/>
    </row>
    <row r="15" spans="1:45" ht="17.100000000000001" customHeight="1">
      <c r="S15" s="252"/>
      <c r="T15" s="174"/>
      <c r="U15" s="252"/>
      <c r="V15" s="252"/>
      <c r="W15" s="252"/>
      <c r="X15" s="252"/>
      <c r="Y15" s="252"/>
      <c r="Z15" s="252"/>
      <c r="AA15" s="252"/>
      <c r="AB15" s="252"/>
      <c r="AC15" s="252"/>
      <c r="AD15" s="255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6"/>
      <c r="AQ15" s="252"/>
      <c r="AR15" s="254"/>
      <c r="AS15" s="252"/>
    </row>
    <row r="16" spans="1:45" ht="17.100000000000001" customHeight="1">
      <c r="S16" s="252"/>
      <c r="T16" s="174"/>
      <c r="U16" s="252"/>
      <c r="V16" s="297" t="s">
        <v>429</v>
      </c>
      <c r="W16" s="257" t="s">
        <v>6</v>
      </c>
      <c r="X16" s="258">
        <v>0.80952380952380953</v>
      </c>
      <c r="Y16" s="258">
        <v>0.16666666666666669</v>
      </c>
      <c r="Z16" s="258">
        <v>2.3809523809523808E-2</v>
      </c>
      <c r="AA16" s="252"/>
      <c r="AB16" s="259"/>
      <c r="AC16" s="252"/>
      <c r="AD16" s="255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</row>
    <row r="17" spans="19:53" ht="17.100000000000001" customHeight="1">
      <c r="S17" s="252"/>
      <c r="T17" s="174"/>
      <c r="U17" s="252"/>
      <c r="V17" s="297"/>
      <c r="W17" s="257"/>
      <c r="X17" s="259"/>
      <c r="Y17" s="258"/>
      <c r="Z17" s="259"/>
      <c r="AA17" s="258"/>
      <c r="AB17" s="259"/>
      <c r="AC17" s="258"/>
      <c r="AD17" s="255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</row>
    <row r="18" spans="19:53" ht="17.100000000000001" customHeight="1">
      <c r="S18" s="252"/>
      <c r="T18" s="174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</row>
    <row r="19" spans="19:53" ht="17.100000000000001" customHeight="1">
      <c r="S19" s="252"/>
      <c r="T19" s="174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 t="s">
        <v>428</v>
      </c>
      <c r="AJ19" s="252"/>
      <c r="AK19" s="252" t="s">
        <v>83</v>
      </c>
      <c r="AL19" s="252"/>
      <c r="AM19" s="252"/>
      <c r="AN19" s="252"/>
      <c r="AO19" s="252"/>
      <c r="AP19" s="252"/>
      <c r="AQ19" s="252"/>
      <c r="AR19" s="252"/>
      <c r="AS19" s="252"/>
    </row>
    <row r="20" spans="19:53" ht="17.100000000000001" customHeight="1">
      <c r="S20" s="252"/>
      <c r="T20" s="174"/>
      <c r="U20" s="252"/>
      <c r="V20" s="252"/>
      <c r="W20" s="252" t="s">
        <v>428</v>
      </c>
      <c r="X20" s="252"/>
      <c r="Y20" s="252" t="s">
        <v>54</v>
      </c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N20" s="252"/>
      <c r="AO20" s="252"/>
      <c r="AP20" s="252"/>
      <c r="AQ20" s="252"/>
      <c r="AR20" s="252"/>
      <c r="AS20" s="252"/>
    </row>
    <row r="21" spans="19:53" ht="17.100000000000001" customHeight="1">
      <c r="S21" s="252"/>
      <c r="T21" s="174"/>
      <c r="U21" s="252"/>
      <c r="V21" s="252"/>
      <c r="W21" s="252"/>
      <c r="X21" s="252"/>
      <c r="Y21" s="252" t="s">
        <v>55</v>
      </c>
      <c r="Z21" s="252" t="s">
        <v>56</v>
      </c>
      <c r="AA21" s="252" t="s">
        <v>57</v>
      </c>
      <c r="AB21" s="252" t="s">
        <v>58</v>
      </c>
      <c r="AC21" s="252" t="s">
        <v>59</v>
      </c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2"/>
      <c r="AO21" s="252"/>
      <c r="AP21" s="252"/>
      <c r="AQ21" s="252"/>
      <c r="AR21" s="252"/>
      <c r="AS21" s="252"/>
    </row>
    <row r="22" spans="19:53" ht="17.100000000000001" customHeight="1">
      <c r="S22" s="252"/>
      <c r="T22" s="174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7" t="s">
        <v>429</v>
      </c>
      <c r="AJ22" s="257" t="s">
        <v>6</v>
      </c>
      <c r="AK22" s="260">
        <f>SUM(AN30+AP30)</f>
        <v>6.8493150684931503E-2</v>
      </c>
      <c r="AL22" s="258"/>
      <c r="AM22" s="259"/>
      <c r="AN22" s="252"/>
      <c r="AO22" s="252"/>
      <c r="AP22" s="252"/>
      <c r="AQ22" s="252"/>
      <c r="AR22" s="252"/>
      <c r="AS22" s="252"/>
    </row>
    <row r="23" spans="19:53" ht="17.100000000000001" customHeight="1">
      <c r="S23" s="252"/>
      <c r="T23" s="174"/>
      <c r="U23" s="252"/>
      <c r="V23" s="252"/>
      <c r="W23" s="257" t="s">
        <v>429</v>
      </c>
      <c r="X23" s="257" t="s">
        <v>6</v>
      </c>
      <c r="Y23" s="258">
        <v>0.3048780487804878</v>
      </c>
      <c r="Z23" s="258">
        <v>0.51219512195121952</v>
      </c>
      <c r="AA23" s="258">
        <v>0.15853658536585366</v>
      </c>
      <c r="AB23" s="258">
        <v>0</v>
      </c>
      <c r="AC23" s="258">
        <v>2.4390243902439025E-2</v>
      </c>
      <c r="AD23" s="252"/>
      <c r="AE23" s="259"/>
      <c r="AF23" s="252"/>
      <c r="AG23" s="259"/>
      <c r="AH23" s="252"/>
      <c r="AI23" s="252"/>
      <c r="AJ23" s="252"/>
      <c r="AK23" s="252"/>
      <c r="AL23" s="252"/>
      <c r="AM23" s="252"/>
      <c r="AN23" s="252"/>
      <c r="AO23" s="252"/>
      <c r="AP23" s="252"/>
      <c r="AQ23" s="252"/>
      <c r="AR23" s="252"/>
      <c r="AS23" s="252"/>
    </row>
    <row r="24" spans="19:53" ht="17.100000000000001" customHeight="1">
      <c r="S24" s="252"/>
      <c r="T24" s="174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N24" s="252"/>
      <c r="AO24" s="252"/>
      <c r="AP24" s="252"/>
      <c r="AQ24" s="252"/>
      <c r="AR24" s="252"/>
      <c r="AS24" s="252"/>
      <c r="AT24" s="252"/>
      <c r="AU24" s="252"/>
      <c r="AV24" s="252"/>
      <c r="AW24" s="252"/>
      <c r="AX24" s="252"/>
      <c r="AY24" s="252"/>
      <c r="AZ24" s="252"/>
      <c r="BA24" s="252"/>
    </row>
    <row r="25" spans="19:53" ht="17.100000000000001" customHeight="1">
      <c r="S25" s="252"/>
      <c r="T25" s="174"/>
      <c r="U25" s="252"/>
      <c r="V25" s="252"/>
      <c r="W25" s="252"/>
      <c r="X25" s="252"/>
      <c r="AD25" s="258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</row>
    <row r="26" spans="19:53" ht="17.100000000000001" customHeight="1">
      <c r="S26" s="252"/>
      <c r="T26" s="174"/>
      <c r="U26" s="252"/>
      <c r="V26" s="252"/>
      <c r="W26" s="252"/>
      <c r="X26" s="261"/>
      <c r="Y26" s="262"/>
      <c r="Z26" s="262"/>
      <c r="AA26" s="262" t="s">
        <v>430</v>
      </c>
      <c r="AB26" s="262"/>
      <c r="AC26" s="262"/>
      <c r="AD26" s="261"/>
      <c r="AE26" s="261"/>
      <c r="AF26" s="252"/>
      <c r="AG26" s="252"/>
      <c r="AH26" s="252"/>
      <c r="AI26" s="252"/>
      <c r="AJ26" s="252"/>
      <c r="AK26" s="252"/>
      <c r="AL26" s="252"/>
      <c r="AM26" s="252"/>
      <c r="AN26" s="252"/>
      <c r="AO26" s="252"/>
      <c r="AP26" s="252"/>
      <c r="AQ26" s="252"/>
    </row>
    <row r="27" spans="19:53" ht="17.100000000000001" customHeight="1">
      <c r="S27" s="252"/>
      <c r="T27" s="174"/>
      <c r="U27" s="252"/>
      <c r="V27" s="252"/>
      <c r="W27" s="252"/>
      <c r="X27" s="261"/>
      <c r="Y27" s="262"/>
      <c r="Z27" s="262"/>
      <c r="AA27" s="262"/>
      <c r="AB27" s="262"/>
      <c r="AC27" s="262" t="s">
        <v>51</v>
      </c>
      <c r="AD27" s="262"/>
      <c r="AE27" s="261"/>
      <c r="AF27" s="252"/>
      <c r="AG27" s="252"/>
      <c r="AH27" s="252"/>
      <c r="AI27" s="252"/>
      <c r="AJ27" s="252"/>
      <c r="AK27" s="252"/>
      <c r="AL27" s="252"/>
      <c r="AM27" s="252"/>
      <c r="AN27" s="252"/>
      <c r="AO27" s="252"/>
      <c r="AP27" s="252"/>
      <c r="AQ27" s="255"/>
    </row>
    <row r="28" spans="19:53" ht="17.100000000000001" customHeight="1">
      <c r="S28" s="252"/>
      <c r="T28" s="174"/>
      <c r="U28" s="252"/>
      <c r="V28" s="252"/>
      <c r="W28" s="252"/>
      <c r="X28" s="261"/>
      <c r="Y28" s="262"/>
      <c r="Z28" s="262"/>
      <c r="AA28" s="262"/>
      <c r="AB28" s="262" t="s">
        <v>431</v>
      </c>
      <c r="AC28" s="262" t="s">
        <v>432</v>
      </c>
      <c r="AD28" s="262" t="s">
        <v>23</v>
      </c>
      <c r="AE28" s="261" t="s">
        <v>433</v>
      </c>
      <c r="AF28" s="252"/>
      <c r="AG28" s="252"/>
      <c r="AH28" s="252"/>
      <c r="AI28" s="252"/>
      <c r="AJ28" s="252"/>
      <c r="AK28" s="252"/>
      <c r="AL28" s="252"/>
      <c r="AM28" s="252" t="s">
        <v>90</v>
      </c>
      <c r="AN28" s="252"/>
      <c r="AO28" s="252" t="s">
        <v>91</v>
      </c>
      <c r="AP28" s="252"/>
      <c r="AQ28" s="255"/>
    </row>
    <row r="29" spans="19:53" ht="17.100000000000001" customHeight="1">
      <c r="S29" s="252"/>
      <c r="T29" s="174"/>
      <c r="U29" s="252"/>
      <c r="V29" s="252"/>
      <c r="W29" s="252"/>
      <c r="X29" s="261"/>
      <c r="Y29" s="262"/>
      <c r="Z29" s="262"/>
      <c r="AA29" s="262"/>
      <c r="AB29" s="262" t="s">
        <v>434</v>
      </c>
      <c r="AC29" s="262" t="s">
        <v>434</v>
      </c>
      <c r="AD29" s="262" t="s">
        <v>434</v>
      </c>
      <c r="AE29" s="261" t="s">
        <v>434</v>
      </c>
      <c r="AF29" s="252"/>
      <c r="AG29" s="252"/>
      <c r="AH29" s="252"/>
      <c r="AI29" s="252"/>
      <c r="AJ29" s="252"/>
      <c r="AK29" s="252"/>
      <c r="AL29" s="252"/>
      <c r="AM29" s="252" t="s">
        <v>435</v>
      </c>
      <c r="AN29" s="252" t="s">
        <v>436</v>
      </c>
      <c r="AO29" s="252" t="s">
        <v>435</v>
      </c>
      <c r="AP29" s="252" t="s">
        <v>436</v>
      </c>
      <c r="AQ29" s="255"/>
    </row>
    <row r="30" spans="19:53" ht="17.100000000000001" customHeight="1">
      <c r="S30" s="252"/>
      <c r="T30" s="174"/>
      <c r="U30" s="252"/>
      <c r="V30" s="252"/>
      <c r="W30" s="255"/>
      <c r="X30" s="261" t="s">
        <v>429</v>
      </c>
      <c r="Y30" s="262" t="s">
        <v>6</v>
      </c>
      <c r="Z30" s="262" t="s">
        <v>47</v>
      </c>
      <c r="AA30" s="262" t="s">
        <v>48</v>
      </c>
      <c r="AB30" s="263">
        <v>0</v>
      </c>
      <c r="AC30" s="263">
        <v>0</v>
      </c>
      <c r="AD30" s="263">
        <v>0</v>
      </c>
      <c r="AE30" s="264">
        <v>0.81699999999999995</v>
      </c>
      <c r="AF30" s="258"/>
      <c r="AG30" s="259"/>
      <c r="AH30" s="258"/>
      <c r="AI30" s="259"/>
      <c r="AJ30" s="258"/>
      <c r="AK30" s="259"/>
      <c r="AL30" s="258"/>
      <c r="AM30" s="259">
        <v>5</v>
      </c>
      <c r="AN30" s="258">
        <v>6.8493150684931503E-2</v>
      </c>
      <c r="AO30" s="259">
        <v>0</v>
      </c>
      <c r="AP30" s="258">
        <v>0</v>
      </c>
      <c r="AQ30" s="255"/>
    </row>
    <row r="31" spans="19:53" ht="17.100000000000001" customHeight="1">
      <c r="S31" s="252"/>
      <c r="T31" s="174"/>
      <c r="U31" s="252"/>
      <c r="V31" s="252"/>
      <c r="W31" s="255"/>
      <c r="X31" s="261"/>
      <c r="Y31" s="262"/>
      <c r="Z31" s="262"/>
      <c r="AA31" s="262" t="s">
        <v>49</v>
      </c>
      <c r="AB31" s="263">
        <v>3.6999999999999998E-2</v>
      </c>
      <c r="AC31" s="263">
        <v>0</v>
      </c>
      <c r="AD31" s="263">
        <v>0</v>
      </c>
      <c r="AE31" s="265">
        <v>0</v>
      </c>
      <c r="AF31" s="252"/>
      <c r="AG31" s="252"/>
      <c r="AH31" s="252"/>
      <c r="AI31" s="252"/>
      <c r="AJ31" s="252"/>
      <c r="AK31" s="252"/>
      <c r="AL31" s="252"/>
      <c r="AM31" s="252"/>
      <c r="AN31" s="252"/>
      <c r="AO31" s="252"/>
      <c r="AP31" s="252"/>
      <c r="AQ31" s="252"/>
    </row>
    <row r="32" spans="19:53" ht="17.100000000000001" customHeight="1">
      <c r="S32" s="252"/>
      <c r="T32" s="174"/>
      <c r="U32" s="252"/>
      <c r="V32" s="252"/>
      <c r="W32" s="255"/>
      <c r="X32" s="261"/>
      <c r="Y32" s="261"/>
      <c r="Z32" s="261"/>
      <c r="AA32" s="261" t="s">
        <v>50</v>
      </c>
      <c r="AB32" s="265">
        <v>0.14599999999999999</v>
      </c>
      <c r="AC32" s="265">
        <v>0</v>
      </c>
      <c r="AD32" s="265">
        <v>0</v>
      </c>
      <c r="AE32" s="265">
        <v>0</v>
      </c>
      <c r="AF32" s="252"/>
      <c r="AG32" s="252"/>
      <c r="AH32" s="252"/>
      <c r="AI32" s="252"/>
      <c r="AJ32" s="252"/>
      <c r="AK32" s="252"/>
      <c r="AL32" s="252"/>
      <c r="AM32" s="252"/>
      <c r="AN32" s="252"/>
      <c r="AO32" s="252"/>
      <c r="AP32" s="252"/>
      <c r="AQ32" s="252"/>
    </row>
    <row r="33" spans="19:45" ht="17.100000000000001" customHeight="1">
      <c r="S33" s="252"/>
      <c r="T33" s="174"/>
      <c r="U33" s="252"/>
      <c r="V33" s="252"/>
      <c r="W33" s="255"/>
      <c r="X33" s="261"/>
      <c r="Y33" s="261" t="s">
        <v>7</v>
      </c>
      <c r="Z33" s="261" t="s">
        <v>47</v>
      </c>
      <c r="AA33" s="261" t="s">
        <v>48</v>
      </c>
      <c r="AB33" s="265">
        <v>0</v>
      </c>
      <c r="AC33" s="265">
        <v>0</v>
      </c>
      <c r="AD33" s="265">
        <v>0</v>
      </c>
      <c r="AE33" s="266">
        <v>0.81699999999999995</v>
      </c>
      <c r="AF33" s="252"/>
      <c r="AG33" s="252"/>
      <c r="AH33" s="252"/>
      <c r="AI33" s="252"/>
      <c r="AJ33" s="252"/>
      <c r="AK33" s="252"/>
      <c r="AL33" s="252"/>
      <c r="AM33" s="252"/>
      <c r="AN33" s="252"/>
      <c r="AO33" s="252"/>
      <c r="AP33" s="252"/>
      <c r="AQ33" s="252"/>
    </row>
    <row r="34" spans="19:45" ht="17.100000000000001" customHeight="1">
      <c r="S34" s="252"/>
      <c r="T34" s="174"/>
      <c r="U34" s="252"/>
      <c r="V34" s="252"/>
      <c r="W34" s="255"/>
      <c r="X34" s="261"/>
      <c r="Y34" s="261"/>
      <c r="Z34" s="261"/>
      <c r="AA34" s="261" t="s">
        <v>49</v>
      </c>
      <c r="AB34" s="265">
        <v>3.6999999999999998E-2</v>
      </c>
      <c r="AC34" s="265">
        <v>0</v>
      </c>
      <c r="AD34" s="265">
        <v>0</v>
      </c>
      <c r="AE34" s="266">
        <v>0</v>
      </c>
      <c r="AF34" s="252"/>
      <c r="AG34" s="252"/>
      <c r="AH34" s="252"/>
      <c r="AI34" s="252"/>
    </row>
    <row r="35" spans="19:45" ht="17.100000000000001" customHeight="1">
      <c r="S35" s="252"/>
      <c r="T35" s="174"/>
      <c r="U35" s="252"/>
      <c r="V35" s="252"/>
      <c r="W35" s="255"/>
      <c r="X35" s="261"/>
      <c r="Y35" s="261"/>
      <c r="Z35" s="261"/>
      <c r="AA35" s="261" t="s">
        <v>50</v>
      </c>
      <c r="AB35" s="265">
        <v>0.14599999999999999</v>
      </c>
      <c r="AC35" s="265">
        <v>0</v>
      </c>
      <c r="AD35" s="265">
        <v>0</v>
      </c>
      <c r="AE35" s="266">
        <v>0</v>
      </c>
      <c r="AF35" s="252"/>
      <c r="AG35" s="252"/>
      <c r="AH35" s="252"/>
      <c r="AI35" s="252"/>
    </row>
    <row r="36" spans="19:45" ht="17.100000000000001" customHeight="1">
      <c r="S36" s="252"/>
      <c r="T36" s="174"/>
      <c r="U36" s="252"/>
      <c r="V36" s="252"/>
      <c r="W36" s="252"/>
      <c r="X36" s="261"/>
      <c r="Y36" s="261"/>
      <c r="Z36" s="261"/>
      <c r="AA36" s="261"/>
      <c r="AB36" s="261"/>
      <c r="AC36" s="261"/>
      <c r="AD36" s="261"/>
      <c r="AE36" s="254"/>
      <c r="AF36" s="252"/>
      <c r="AG36" s="252"/>
      <c r="AH36" s="252"/>
      <c r="AI36" s="252"/>
    </row>
    <row r="37" spans="19:45" ht="17.100000000000001" customHeight="1">
      <c r="S37" s="252"/>
      <c r="T37" s="174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4"/>
      <c r="AF37" s="252"/>
      <c r="AG37" s="252"/>
      <c r="AH37" s="252"/>
      <c r="AI37" s="252"/>
    </row>
    <row r="38" spans="19:45" ht="17.100000000000001" customHeight="1">
      <c r="S38" s="252"/>
      <c r="T38" s="174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4"/>
      <c r="AF38" s="252"/>
      <c r="AG38" s="252"/>
      <c r="AH38" s="252"/>
      <c r="AI38" s="252"/>
    </row>
    <row r="39" spans="19:45" ht="17.100000000000001" customHeight="1">
      <c r="S39" s="252"/>
      <c r="T39" s="174"/>
      <c r="U39" s="252"/>
      <c r="V39" s="252"/>
      <c r="W39" s="252"/>
      <c r="X39" s="252" t="s">
        <v>428</v>
      </c>
      <c r="Y39" s="252"/>
      <c r="Z39" s="252" t="s">
        <v>437</v>
      </c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  <c r="AL39" s="252"/>
      <c r="AM39" s="252"/>
      <c r="AN39" s="252"/>
      <c r="AO39" s="254"/>
      <c r="AP39" s="252"/>
      <c r="AQ39" s="252"/>
      <c r="AR39" s="252"/>
      <c r="AS39" s="252"/>
    </row>
    <row r="40" spans="19:45" ht="17.100000000000001" customHeight="1">
      <c r="S40" s="252"/>
      <c r="T40" s="174"/>
      <c r="U40" s="252"/>
      <c r="V40" s="252"/>
      <c r="W40" s="252"/>
      <c r="X40" s="252"/>
      <c r="Y40" s="252"/>
      <c r="Z40" s="252" t="s">
        <v>438</v>
      </c>
      <c r="AA40" s="252"/>
      <c r="AB40" s="252"/>
      <c r="AC40" s="252"/>
      <c r="AD40" s="252"/>
      <c r="AE40" s="252"/>
      <c r="AF40" s="252"/>
      <c r="AG40" s="252"/>
      <c r="AH40" s="252"/>
      <c r="AI40" s="252"/>
      <c r="AJ40" s="252"/>
      <c r="AK40" s="252"/>
      <c r="AL40" s="252"/>
      <c r="AM40" s="252"/>
      <c r="AN40" s="252"/>
      <c r="AO40" s="252"/>
      <c r="AP40" s="252"/>
      <c r="AQ40" s="252"/>
      <c r="AR40" s="252"/>
      <c r="AS40" s="252"/>
    </row>
    <row r="41" spans="19:45" ht="17.100000000000001" customHeight="1">
      <c r="S41" s="252"/>
      <c r="T41" s="174"/>
      <c r="U41" s="252"/>
      <c r="V41" s="252"/>
      <c r="W41" s="252"/>
      <c r="X41" s="252" t="s">
        <v>429</v>
      </c>
      <c r="Y41" s="252" t="s">
        <v>6</v>
      </c>
      <c r="Z41" s="252">
        <v>5.1538461538461515</v>
      </c>
      <c r="AA41" s="252"/>
      <c r="AB41" s="252"/>
      <c r="AC41" s="252"/>
      <c r="AD41" s="252"/>
      <c r="AE41" s="252"/>
      <c r="AF41" s="252"/>
      <c r="AG41" s="252"/>
      <c r="AH41" s="252"/>
      <c r="AI41" s="252"/>
      <c r="AJ41" s="252"/>
      <c r="AK41" s="252"/>
      <c r="AL41" s="252"/>
      <c r="AM41" s="252"/>
      <c r="AN41" s="252"/>
      <c r="AO41" s="252"/>
      <c r="AP41" s="252"/>
      <c r="AQ41" s="252"/>
      <c r="AR41" s="252"/>
      <c r="AS41" s="252"/>
    </row>
    <row r="42" spans="19:45" ht="17.100000000000001" customHeight="1">
      <c r="S42" s="252"/>
      <c r="T42" s="174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252"/>
      <c r="AJ42" s="252"/>
      <c r="AK42" s="252"/>
      <c r="AL42" s="252"/>
      <c r="AM42" s="252"/>
      <c r="AN42" s="252"/>
      <c r="AO42" s="252"/>
      <c r="AP42" s="252"/>
      <c r="AQ42" s="252"/>
      <c r="AR42" s="252"/>
      <c r="AS42" s="252"/>
    </row>
    <row r="43" spans="19:45" ht="17.100000000000001" customHeight="1">
      <c r="S43" s="252"/>
      <c r="T43" s="174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2"/>
      <c r="AK43" s="252"/>
      <c r="AL43" s="252"/>
      <c r="AM43" s="252"/>
      <c r="AN43" s="252"/>
      <c r="AO43" s="252"/>
      <c r="AP43" s="252"/>
      <c r="AQ43" s="252"/>
      <c r="AR43" s="252"/>
      <c r="AS43" s="252"/>
    </row>
    <row r="44" spans="19:45" ht="17.100000000000001" customHeight="1">
      <c r="S44" s="252"/>
      <c r="T44" s="174"/>
      <c r="U44" s="252"/>
      <c r="V44" s="252"/>
      <c r="W44" s="252"/>
      <c r="X44" s="300" t="s">
        <v>439</v>
      </c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  <c r="AJ44" s="300"/>
      <c r="AK44" s="300"/>
      <c r="AL44" s="255"/>
      <c r="AM44" s="252"/>
      <c r="AN44" s="252"/>
      <c r="AO44" s="252"/>
      <c r="AP44" s="252"/>
      <c r="AQ44" s="252"/>
      <c r="AR44" s="252"/>
      <c r="AS44" s="252"/>
    </row>
    <row r="45" spans="19:45" ht="17.100000000000001" customHeight="1">
      <c r="S45" s="252"/>
      <c r="T45" s="174"/>
      <c r="U45" s="252"/>
      <c r="V45" s="252"/>
      <c r="W45" s="252"/>
      <c r="X45" s="252" t="s">
        <v>428</v>
      </c>
      <c r="Y45" s="252"/>
      <c r="Z45" s="252" t="s">
        <v>293</v>
      </c>
      <c r="AA45" s="252" t="s">
        <v>294</v>
      </c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  <c r="AL45" s="255"/>
      <c r="AM45" s="252"/>
      <c r="AN45" s="252"/>
      <c r="AO45" s="252"/>
      <c r="AP45" s="252"/>
      <c r="AQ45" s="252"/>
      <c r="AR45" s="252"/>
      <c r="AS45" s="252"/>
    </row>
    <row r="46" spans="19:45" ht="17.100000000000001" customHeight="1">
      <c r="S46" s="252"/>
      <c r="T46" s="174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5"/>
      <c r="AM46" s="252"/>
      <c r="AN46" s="252"/>
      <c r="AO46" s="252"/>
      <c r="AP46" s="252"/>
      <c r="AQ46" s="252"/>
      <c r="AR46" s="252"/>
      <c r="AS46" s="252"/>
    </row>
    <row r="47" spans="19:45" ht="17.100000000000001" customHeight="1">
      <c r="S47" s="252"/>
      <c r="T47" s="174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252" t="s">
        <v>436</v>
      </c>
      <c r="AJ47" s="252"/>
      <c r="AK47" s="252"/>
      <c r="AL47" s="255"/>
      <c r="AM47" s="252"/>
      <c r="AN47" s="252"/>
      <c r="AO47" s="252"/>
      <c r="AP47" s="252"/>
      <c r="AQ47" s="252"/>
      <c r="AR47" s="252"/>
      <c r="AS47" s="252"/>
    </row>
    <row r="48" spans="19:45" ht="17.100000000000001" customHeight="1">
      <c r="S48" s="252"/>
      <c r="T48" s="174"/>
      <c r="U48" s="252"/>
      <c r="V48" s="252"/>
      <c r="W48" s="252"/>
      <c r="X48" s="297" t="s">
        <v>429</v>
      </c>
      <c r="Y48" s="257" t="s">
        <v>6</v>
      </c>
      <c r="Z48" s="258">
        <v>0.69512195121951226</v>
      </c>
      <c r="AA48" s="258">
        <v>0.79761904761904756</v>
      </c>
      <c r="AB48" s="259"/>
      <c r="AC48" s="252"/>
      <c r="AD48" s="259"/>
      <c r="AE48" s="258"/>
      <c r="AF48" s="259"/>
      <c r="AG48" s="258"/>
      <c r="AH48" s="259"/>
      <c r="AI48" s="252"/>
      <c r="AJ48" s="259"/>
      <c r="AK48" s="258"/>
      <c r="AL48" s="255"/>
      <c r="AM48" s="252"/>
      <c r="AN48" s="252"/>
      <c r="AO48" s="252"/>
      <c r="AP48" s="252"/>
      <c r="AQ48" s="252"/>
      <c r="AR48" s="252"/>
      <c r="AS48" s="252"/>
    </row>
    <row r="49" spans="19:45" ht="17.100000000000001" customHeight="1">
      <c r="S49" s="252"/>
      <c r="T49" s="174"/>
      <c r="U49" s="252"/>
      <c r="V49" s="252"/>
      <c r="W49" s="252"/>
      <c r="X49" s="297"/>
      <c r="Y49" s="257"/>
      <c r="Z49" s="258"/>
      <c r="AA49" s="258"/>
      <c r="AB49" s="259"/>
      <c r="AC49" s="252"/>
      <c r="AD49" s="259"/>
      <c r="AE49" s="258"/>
      <c r="AF49" s="259"/>
      <c r="AG49" s="258"/>
      <c r="AH49" s="259"/>
      <c r="AI49" s="252"/>
      <c r="AJ49" s="259"/>
      <c r="AK49" s="258"/>
      <c r="AL49" s="255"/>
      <c r="AM49" s="252"/>
      <c r="AN49" s="252"/>
      <c r="AO49" s="252"/>
      <c r="AP49" s="252"/>
      <c r="AQ49" s="252"/>
      <c r="AR49" s="252"/>
      <c r="AS49" s="252"/>
    </row>
    <row r="50" spans="19:45" ht="17.100000000000001" customHeight="1">
      <c r="S50" s="252"/>
      <c r="T50" s="174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252"/>
      <c r="AJ50" s="252"/>
      <c r="AK50" s="252"/>
      <c r="AL50" s="252"/>
      <c r="AM50" s="252"/>
      <c r="AN50" s="252"/>
      <c r="AO50" s="252"/>
      <c r="AP50" s="254"/>
      <c r="AQ50" s="252"/>
      <c r="AR50" s="252"/>
      <c r="AS50" s="252"/>
    </row>
    <row r="51" spans="19:45" ht="17.100000000000001" customHeight="1">
      <c r="S51" s="252"/>
      <c r="T51" s="174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252"/>
      <c r="AJ51" s="252"/>
      <c r="AK51" s="252"/>
      <c r="AL51" s="252"/>
      <c r="AM51" s="252"/>
      <c r="AN51" s="252"/>
      <c r="AO51" s="252"/>
      <c r="AP51" s="254"/>
      <c r="AQ51" s="252"/>
      <c r="AR51" s="252"/>
      <c r="AS51" s="252"/>
    </row>
    <row r="52" spans="19:45" ht="17.100000000000001" customHeight="1">
      <c r="S52" s="252"/>
      <c r="T52" s="174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  <c r="AH52" s="252"/>
      <c r="AI52" s="252"/>
      <c r="AJ52" s="252"/>
      <c r="AK52" s="252"/>
      <c r="AL52" s="252"/>
      <c r="AM52" s="252"/>
      <c r="AN52" s="252"/>
      <c r="AO52" s="252" t="s">
        <v>436</v>
      </c>
      <c r="AP52" s="254"/>
      <c r="AQ52" s="252"/>
      <c r="AR52" s="252"/>
      <c r="AS52" s="252"/>
    </row>
    <row r="53" spans="19:45" ht="17.100000000000001" customHeight="1">
      <c r="S53" s="252"/>
      <c r="T53" s="174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252"/>
      <c r="AJ53" s="252"/>
      <c r="AK53" s="252"/>
      <c r="AL53" s="252"/>
      <c r="AM53" s="252"/>
      <c r="AN53" s="252"/>
      <c r="AO53" s="267">
        <v>0</v>
      </c>
      <c r="AP53" s="254"/>
      <c r="AQ53" s="252"/>
      <c r="AR53" s="252"/>
      <c r="AS53" s="252"/>
    </row>
    <row r="54" spans="19:45" ht="17.100000000000001" customHeight="1">
      <c r="S54" s="252"/>
      <c r="T54" s="174"/>
      <c r="U54" s="252"/>
      <c r="V54" s="252"/>
      <c r="W54" s="252"/>
      <c r="X54" s="252"/>
      <c r="Y54" s="252"/>
      <c r="Z54" s="252"/>
      <c r="AA54" s="252"/>
      <c r="AB54" s="252"/>
      <c r="AC54" s="252"/>
      <c r="AD54" s="252"/>
      <c r="AE54" s="252"/>
      <c r="AF54" s="252"/>
      <c r="AG54" s="252"/>
      <c r="AH54" s="252"/>
      <c r="AI54" s="252"/>
      <c r="AJ54" s="252"/>
      <c r="AK54" s="252"/>
      <c r="AL54" s="252"/>
      <c r="AM54" s="252"/>
      <c r="AN54" s="252"/>
      <c r="AO54" s="267">
        <v>0</v>
      </c>
      <c r="AP54" s="254"/>
      <c r="AQ54" s="252"/>
      <c r="AR54" s="252"/>
      <c r="AS54" s="252"/>
    </row>
    <row r="55" spans="19:45" ht="17.100000000000001" customHeight="1">
      <c r="S55" s="252"/>
      <c r="T55" s="174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2"/>
      <c r="AM55" s="252"/>
      <c r="AN55" s="252"/>
      <c r="AO55" s="252"/>
      <c r="AP55" s="252"/>
      <c r="AQ55" s="252"/>
      <c r="AR55" s="252"/>
      <c r="AS55" s="252"/>
    </row>
    <row r="56" spans="19:45" ht="17.100000000000001" customHeight="1"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252"/>
      <c r="AJ56" s="252"/>
      <c r="AK56" s="252"/>
      <c r="AL56" s="252"/>
      <c r="AM56" s="252"/>
      <c r="AN56" s="252"/>
      <c r="AO56" s="252"/>
      <c r="AP56" s="252"/>
      <c r="AQ56" s="252"/>
      <c r="AR56" s="252"/>
    </row>
    <row r="57" spans="19:45" ht="17.100000000000001" customHeight="1"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252"/>
      <c r="AI57" s="252"/>
      <c r="AJ57" s="252"/>
      <c r="AK57" s="252"/>
      <c r="AL57" s="252"/>
      <c r="AM57" s="252"/>
      <c r="AN57" s="252"/>
      <c r="AO57" s="252"/>
      <c r="AP57" s="252"/>
      <c r="AQ57" s="252"/>
      <c r="AR57" s="252"/>
    </row>
    <row r="58" spans="19:45" ht="17.100000000000001" customHeight="1">
      <c r="U58" s="252"/>
      <c r="V58" s="252"/>
      <c r="W58" s="252"/>
      <c r="X58" s="252"/>
      <c r="Y58" s="252"/>
      <c r="Z58" s="252"/>
      <c r="AA58" s="252"/>
      <c r="AB58" s="252"/>
      <c r="AC58" s="252"/>
      <c r="AD58" s="252"/>
      <c r="AE58" s="252"/>
      <c r="AF58" s="252"/>
      <c r="AG58" s="252"/>
      <c r="AH58" s="252"/>
      <c r="AI58" s="252"/>
      <c r="AJ58" s="252"/>
      <c r="AK58" s="252"/>
      <c r="AL58" s="252"/>
      <c r="AM58" s="252"/>
      <c r="AN58" s="252"/>
      <c r="AO58" s="252"/>
      <c r="AP58" s="252"/>
      <c r="AQ58" s="252"/>
      <c r="AR58" s="252"/>
    </row>
    <row r="59" spans="19:45" ht="17.100000000000001" customHeight="1">
      <c r="U59" s="252"/>
      <c r="V59" s="252"/>
      <c r="W59" s="252"/>
      <c r="X59" s="252"/>
      <c r="Y59" s="252"/>
      <c r="Z59" s="252"/>
      <c r="AA59" s="252"/>
      <c r="AB59" s="252"/>
      <c r="AC59" s="252"/>
      <c r="AD59" s="252"/>
      <c r="AE59" s="252"/>
      <c r="AF59" s="252"/>
      <c r="AG59" s="252"/>
      <c r="AH59" s="252"/>
      <c r="AI59" s="252"/>
      <c r="AJ59" s="252"/>
      <c r="AK59" s="252"/>
      <c r="AL59" s="252"/>
      <c r="AM59" s="252"/>
      <c r="AN59" s="252"/>
      <c r="AO59" s="252"/>
      <c r="AP59" s="252"/>
      <c r="AQ59" s="252"/>
      <c r="AR59" s="252"/>
    </row>
    <row r="60" spans="19:45" ht="17.100000000000001" customHeight="1">
      <c r="U60" s="252"/>
      <c r="V60" s="252"/>
      <c r="W60" s="252"/>
      <c r="X60" s="252"/>
      <c r="Y60" s="252"/>
      <c r="Z60" s="252"/>
      <c r="AA60" s="252"/>
      <c r="AB60" s="252"/>
      <c r="AC60" s="252"/>
      <c r="AD60" s="252"/>
      <c r="AE60" s="252"/>
      <c r="AF60" s="252"/>
      <c r="AG60" s="252"/>
      <c r="AH60" s="252"/>
      <c r="AI60" s="252"/>
      <c r="AJ60" s="252"/>
      <c r="AK60" s="252"/>
      <c r="AL60" s="252"/>
      <c r="AM60" s="252"/>
      <c r="AN60" s="252"/>
      <c r="AO60" s="252"/>
      <c r="AP60" s="252"/>
      <c r="AQ60" s="252"/>
      <c r="AR60" s="252"/>
    </row>
    <row r="61" spans="19:45" ht="17.100000000000001" customHeight="1">
      <c r="U61" s="252"/>
      <c r="V61" s="252"/>
      <c r="W61" s="252"/>
      <c r="X61" s="252"/>
      <c r="Y61" s="252"/>
      <c r="Z61" s="252"/>
      <c r="AA61" s="252"/>
      <c r="AB61" s="252"/>
      <c r="AC61" s="252"/>
      <c r="AD61" s="252"/>
      <c r="AE61" s="252"/>
      <c r="AF61" s="252"/>
      <c r="AG61" s="252"/>
      <c r="AH61" s="252"/>
      <c r="AI61" s="252"/>
      <c r="AJ61" s="252"/>
      <c r="AK61" s="252"/>
      <c r="AL61" s="252"/>
      <c r="AM61" s="252"/>
      <c r="AN61" s="252"/>
      <c r="AO61" s="252"/>
      <c r="AP61" s="252"/>
      <c r="AQ61" s="252"/>
      <c r="AR61" s="252"/>
    </row>
    <row r="62" spans="19:45" ht="17.100000000000001" customHeight="1"/>
    <row r="63" spans="19:45" ht="17.100000000000001" customHeight="1"/>
    <row r="64" spans="19:45" ht="17.100000000000001" customHeight="1"/>
    <row r="65" ht="17.100000000000001" customHeight="1"/>
    <row r="66" ht="17.100000000000001" customHeight="1"/>
    <row r="67" ht="17.100000000000001" customHeight="1"/>
  </sheetData>
  <mergeCells count="7">
    <mergeCell ref="X48:X49"/>
    <mergeCell ref="A2:R2"/>
    <mergeCell ref="W8:AD8"/>
    <mergeCell ref="Y9:AD9"/>
    <mergeCell ref="V12:AC12"/>
    <mergeCell ref="V16:V17"/>
    <mergeCell ref="X44:AK44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45"/>
  <sheetViews>
    <sheetView showGridLines="0" zoomScaleNormal="100" workbookViewId="0">
      <selection activeCell="A2" sqref="A2:O2"/>
    </sheetView>
  </sheetViews>
  <sheetFormatPr defaultRowHeight="15"/>
  <cols>
    <col min="1" max="1" width="15.5703125" customWidth="1"/>
    <col min="2" max="2" width="9.7109375" customWidth="1"/>
    <col min="3" max="3" width="7" customWidth="1"/>
    <col min="4" max="6" width="9.7109375" customWidth="1"/>
    <col min="7" max="7" width="7" customWidth="1"/>
    <col min="8" max="8" width="9.7109375" customWidth="1"/>
    <col min="9" max="9" width="6.5703125" customWidth="1"/>
    <col min="10" max="12" width="9.7109375" customWidth="1"/>
    <col min="13" max="13" width="6" customWidth="1"/>
    <col min="14" max="14" width="9.7109375" customWidth="1"/>
    <col min="15" max="15" width="6.5703125" customWidth="1"/>
    <col min="16" max="17" width="9.7109375" customWidth="1"/>
    <col min="18" max="18" width="9.7109375" bestFit="1" customWidth="1"/>
    <col min="19" max="19" width="6" bestFit="1" customWidth="1"/>
    <col min="20" max="20" width="9.7109375" bestFit="1" customWidth="1"/>
    <col min="21" max="21" width="7" bestFit="1" customWidth="1"/>
    <col min="22" max="24" width="9.7109375" bestFit="1" customWidth="1"/>
    <col min="25" max="25" width="6" bestFit="1" customWidth="1"/>
    <col min="26" max="26" width="9.7109375" bestFit="1" customWidth="1"/>
    <col min="27" max="27" width="6.5703125" bestFit="1" customWidth="1"/>
    <col min="28" max="28" width="9.7109375" bestFit="1" customWidth="1"/>
    <col min="29" max="29" width="6" bestFit="1" customWidth="1"/>
    <col min="30" max="30" width="9.7109375" bestFit="1" customWidth="1"/>
    <col min="31" max="31" width="6" bestFit="1" customWidth="1"/>
    <col min="32" max="32" width="9.7109375" bestFit="1" customWidth="1"/>
    <col min="33" max="33" width="7" bestFit="1" customWidth="1"/>
    <col min="34" max="34" width="9.7109375" bestFit="1" customWidth="1"/>
    <col min="35" max="35" width="7" bestFit="1" customWidth="1"/>
    <col min="36" max="36" width="9.7109375" bestFit="1" customWidth="1"/>
    <col min="37" max="37" width="5" bestFit="1" customWidth="1"/>
    <col min="38" max="38" width="9.7109375" bestFit="1" customWidth="1"/>
    <col min="39" max="39" width="5" bestFit="1" customWidth="1"/>
    <col min="40" max="40" width="9.7109375" bestFit="1" customWidth="1"/>
    <col min="41" max="41" width="5" bestFit="1" customWidth="1"/>
    <col min="42" max="42" width="9.7109375" bestFit="1" customWidth="1"/>
    <col min="43" max="43" width="5" bestFit="1" customWidth="1"/>
    <col min="44" max="44" width="9.7109375" bestFit="1" customWidth="1"/>
    <col min="45" max="45" width="5" bestFit="1" customWidth="1"/>
    <col min="46" max="46" width="9.7109375" bestFit="1" customWidth="1"/>
    <col min="47" max="47" width="5" bestFit="1" customWidth="1"/>
    <col min="48" max="48" width="9.7109375" bestFit="1" customWidth="1"/>
    <col min="49" max="49" width="5" bestFit="1" customWidth="1"/>
    <col min="50" max="50" width="9.7109375" bestFit="1" customWidth="1"/>
    <col min="51" max="51" width="5" bestFit="1" customWidth="1"/>
    <col min="52" max="52" width="9.7109375" bestFit="1" customWidth="1"/>
    <col min="53" max="53" width="5" bestFit="1" customWidth="1"/>
    <col min="54" max="54" width="9.7109375" bestFit="1" customWidth="1"/>
    <col min="55" max="55" width="5" bestFit="1" customWidth="1"/>
    <col min="56" max="56" width="9.7109375" bestFit="1" customWidth="1"/>
    <col min="57" max="57" width="5" bestFit="1" customWidth="1"/>
  </cols>
  <sheetData>
    <row r="2" spans="1:15" ht="28.5">
      <c r="A2" s="288" t="s">
        <v>238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</row>
    <row r="4" spans="1:15" ht="29.25" thickBot="1">
      <c r="A4" s="41" t="s">
        <v>260</v>
      </c>
      <c r="B4" s="41"/>
      <c r="C4" s="41"/>
      <c r="D4" s="41"/>
      <c r="E4" s="41"/>
      <c r="F4" s="41"/>
      <c r="G4" s="41"/>
    </row>
    <row r="5" spans="1:15" ht="28.5">
      <c r="A5" s="19"/>
    </row>
    <row r="6" spans="1:15" ht="32.25" thickBot="1">
      <c r="A6" s="42" t="s">
        <v>259</v>
      </c>
      <c r="B6" s="42"/>
      <c r="C6" s="42"/>
      <c r="D6" s="42"/>
      <c r="E6" s="42"/>
      <c r="F6" s="268"/>
    </row>
    <row r="7" spans="1:15" ht="12.75" customHeight="1"/>
    <row r="8" spans="1:15" ht="18" customHeight="1" thickBot="1">
      <c r="A8" s="301" t="s">
        <v>0</v>
      </c>
      <c r="B8" s="301"/>
      <c r="C8" s="301"/>
      <c r="D8" s="301"/>
      <c r="E8" s="301"/>
    </row>
    <row r="9" spans="1:15" ht="15" customHeight="1" thickTop="1">
      <c r="A9" s="306"/>
      <c r="B9" s="302" t="s">
        <v>1</v>
      </c>
      <c r="C9" s="303"/>
      <c r="D9" s="303"/>
      <c r="E9" s="304"/>
      <c r="F9" s="330" t="s">
        <v>241</v>
      </c>
      <c r="G9" s="331"/>
    </row>
    <row r="10" spans="1:15" ht="15" customHeight="1">
      <c r="A10" s="340"/>
      <c r="B10" s="342" t="s">
        <v>2</v>
      </c>
      <c r="C10" s="343"/>
      <c r="D10" s="344" t="s">
        <v>3</v>
      </c>
      <c r="E10" s="345"/>
      <c r="F10" s="332"/>
      <c r="G10" s="333"/>
    </row>
    <row r="11" spans="1:15" ht="15" customHeight="1" thickBot="1">
      <c r="A11" s="341"/>
      <c r="B11" s="43" t="s">
        <v>4</v>
      </c>
      <c r="C11" s="44" t="s">
        <v>5</v>
      </c>
      <c r="D11" s="44" t="s">
        <v>4</v>
      </c>
      <c r="E11" s="45" t="s">
        <v>5</v>
      </c>
      <c r="F11" s="43" t="s">
        <v>4</v>
      </c>
      <c r="G11" s="51" t="s">
        <v>5</v>
      </c>
    </row>
    <row r="12" spans="1:15" ht="15" customHeight="1" thickTop="1">
      <c r="A12" s="2" t="s">
        <v>6</v>
      </c>
      <c r="B12" s="4">
        <v>42</v>
      </c>
      <c r="C12" s="5">
        <v>0.5</v>
      </c>
      <c r="D12" s="6">
        <v>42</v>
      </c>
      <c r="E12" s="7">
        <v>0.5</v>
      </c>
      <c r="F12" s="52">
        <v>292</v>
      </c>
      <c r="G12" s="53">
        <f>SUM(B12,D12)/F12</f>
        <v>0.28767123287671231</v>
      </c>
      <c r="H12" s="62">
        <v>84</v>
      </c>
    </row>
    <row r="13" spans="1:15" ht="15" customHeight="1" thickBot="1">
      <c r="A13" s="3" t="s">
        <v>7</v>
      </c>
      <c r="B13" s="8">
        <v>42</v>
      </c>
      <c r="C13" s="9">
        <v>0.5</v>
      </c>
      <c r="D13" s="10">
        <v>42</v>
      </c>
      <c r="E13" s="11">
        <v>0.5</v>
      </c>
      <c r="F13" s="54">
        <v>292</v>
      </c>
      <c r="G13" s="55">
        <f>SUM(B13,D13)/F13</f>
        <v>0.28767123287671231</v>
      </c>
    </row>
    <row r="14" spans="1:15" ht="15.75" thickTop="1"/>
    <row r="16" spans="1:15" ht="18">
      <c r="A16" s="1"/>
    </row>
    <row r="18" spans="1:11" ht="18" customHeight="1">
      <c r="A18" s="305" t="s">
        <v>8</v>
      </c>
      <c r="B18" s="305"/>
      <c r="C18" s="305"/>
      <c r="D18" s="305"/>
      <c r="E18" s="305"/>
      <c r="F18" s="305"/>
      <c r="G18" s="305"/>
    </row>
    <row r="19" spans="1:11" ht="15" customHeight="1">
      <c r="A19" s="306"/>
      <c r="B19" s="309" t="s">
        <v>9</v>
      </c>
      <c r="C19" s="310"/>
      <c r="D19" s="310"/>
      <c r="E19" s="310"/>
      <c r="F19" s="310"/>
      <c r="G19" s="311"/>
    </row>
    <row r="20" spans="1:11" ht="37.5" customHeight="1">
      <c r="A20" s="307"/>
      <c r="B20" s="312" t="s">
        <v>10</v>
      </c>
      <c r="C20" s="313"/>
      <c r="D20" s="313" t="s">
        <v>11</v>
      </c>
      <c r="E20" s="313"/>
      <c r="F20" s="313" t="s">
        <v>12</v>
      </c>
      <c r="G20" s="314"/>
    </row>
    <row r="21" spans="1:11" ht="15" customHeight="1">
      <c r="A21" s="308"/>
      <c r="B21" s="43" t="s">
        <v>4</v>
      </c>
      <c r="C21" s="44" t="s">
        <v>5</v>
      </c>
      <c r="D21" s="44" t="s">
        <v>4</v>
      </c>
      <c r="E21" s="44" t="s">
        <v>5</v>
      </c>
      <c r="F21" s="44" t="s">
        <v>4</v>
      </c>
      <c r="G21" s="45" t="s">
        <v>5</v>
      </c>
    </row>
    <row r="22" spans="1:11" ht="15" customHeight="1">
      <c r="A22" s="2" t="s">
        <v>6</v>
      </c>
      <c r="B22" s="4">
        <v>68</v>
      </c>
      <c r="C22" s="5">
        <v>0.80952380952380953</v>
      </c>
      <c r="D22" s="6">
        <v>14</v>
      </c>
      <c r="E22" s="5">
        <v>0.16666666666666669</v>
      </c>
      <c r="F22" s="6">
        <v>2</v>
      </c>
      <c r="G22" s="7">
        <v>2.3809523809523808E-2</v>
      </c>
    </row>
    <row r="23" spans="1:11" ht="15" customHeight="1">
      <c r="A23" s="3" t="s">
        <v>7</v>
      </c>
      <c r="B23" s="8">
        <v>68</v>
      </c>
      <c r="C23" s="9">
        <v>0.80952380952380953</v>
      </c>
      <c r="D23" s="10">
        <v>14</v>
      </c>
      <c r="E23" s="9">
        <v>0.16666666666666669</v>
      </c>
      <c r="F23" s="10">
        <v>2</v>
      </c>
      <c r="G23" s="11">
        <v>2.3809523809523808E-2</v>
      </c>
    </row>
    <row r="26" spans="1:11" ht="18">
      <c r="A26" s="1"/>
    </row>
    <row r="28" spans="1:11" ht="18" customHeight="1">
      <c r="A28" s="305" t="s">
        <v>13</v>
      </c>
      <c r="B28" s="305"/>
      <c r="C28" s="305"/>
      <c r="D28" s="305"/>
      <c r="E28" s="305"/>
      <c r="F28" s="305"/>
      <c r="G28" s="305"/>
      <c r="H28" s="305"/>
      <c r="I28" s="305"/>
      <c r="J28" s="305"/>
      <c r="K28" s="305"/>
    </row>
    <row r="29" spans="1:11" ht="15" customHeight="1">
      <c r="A29" s="306"/>
      <c r="B29" s="309" t="s">
        <v>14</v>
      </c>
      <c r="C29" s="310"/>
      <c r="D29" s="310"/>
      <c r="E29" s="310"/>
      <c r="F29" s="310"/>
      <c r="G29" s="310"/>
      <c r="H29" s="310"/>
      <c r="I29" s="310"/>
      <c r="J29" s="310"/>
      <c r="K29" s="311"/>
    </row>
    <row r="30" spans="1:11" ht="51" customHeight="1">
      <c r="A30" s="307"/>
      <c r="B30" s="312" t="s">
        <v>15</v>
      </c>
      <c r="C30" s="313"/>
      <c r="D30" s="313" t="s">
        <v>16</v>
      </c>
      <c r="E30" s="313"/>
      <c r="F30" s="313" t="s">
        <v>17</v>
      </c>
      <c r="G30" s="313"/>
      <c r="H30" s="313" t="s">
        <v>18</v>
      </c>
      <c r="I30" s="313"/>
      <c r="J30" s="313" t="s">
        <v>19</v>
      </c>
      <c r="K30" s="314"/>
    </row>
    <row r="31" spans="1:11" ht="15" customHeight="1">
      <c r="A31" s="308"/>
      <c r="B31" s="43" t="s">
        <v>4</v>
      </c>
      <c r="C31" s="44" t="s">
        <v>5</v>
      </c>
      <c r="D31" s="44" t="s">
        <v>4</v>
      </c>
      <c r="E31" s="44" t="s">
        <v>5</v>
      </c>
      <c r="F31" s="44" t="s">
        <v>4</v>
      </c>
      <c r="G31" s="44" t="s">
        <v>5</v>
      </c>
      <c r="H31" s="44" t="s">
        <v>4</v>
      </c>
      <c r="I31" s="44" t="s">
        <v>5</v>
      </c>
      <c r="J31" s="44" t="s">
        <v>4</v>
      </c>
      <c r="K31" s="45" t="s">
        <v>5</v>
      </c>
    </row>
    <row r="32" spans="1:11" ht="15" customHeight="1">
      <c r="A32" s="2" t="s">
        <v>6</v>
      </c>
      <c r="B32" s="4">
        <v>7</v>
      </c>
      <c r="C32" s="5">
        <v>8.5365853658536592E-2</v>
      </c>
      <c r="D32" s="6">
        <v>65</v>
      </c>
      <c r="E32" s="5">
        <v>0.79268292682926822</v>
      </c>
      <c r="F32" s="6">
        <v>2</v>
      </c>
      <c r="G32" s="5">
        <v>2.4390243902439025E-2</v>
      </c>
      <c r="H32" s="6">
        <v>8</v>
      </c>
      <c r="I32" s="5">
        <v>9.7560975609756101E-2</v>
      </c>
      <c r="J32" s="6">
        <v>0</v>
      </c>
      <c r="K32" s="7">
        <v>0</v>
      </c>
    </row>
    <row r="33" spans="1:17" ht="15" customHeight="1">
      <c r="A33" s="3" t="s">
        <v>7</v>
      </c>
      <c r="B33" s="8">
        <v>7</v>
      </c>
      <c r="C33" s="9">
        <v>8.5365853658536592E-2</v>
      </c>
      <c r="D33" s="10">
        <v>65</v>
      </c>
      <c r="E33" s="9">
        <v>0.79268292682926822</v>
      </c>
      <c r="F33" s="10">
        <v>2</v>
      </c>
      <c r="G33" s="9">
        <v>2.4390243902439025E-2</v>
      </c>
      <c r="H33" s="10">
        <v>8</v>
      </c>
      <c r="I33" s="9">
        <v>9.7560975609756101E-2</v>
      </c>
      <c r="J33" s="10">
        <v>0</v>
      </c>
      <c r="K33" s="11">
        <v>0</v>
      </c>
    </row>
    <row r="36" spans="1:17" ht="32.25" thickBot="1">
      <c r="A36" s="42" t="s">
        <v>261</v>
      </c>
      <c r="B36" s="42"/>
    </row>
    <row r="37" spans="1:17" ht="15" customHeight="1">
      <c r="A37" s="384" t="s">
        <v>469</v>
      </c>
      <c r="B37" s="268"/>
    </row>
    <row r="38" spans="1:17" ht="21">
      <c r="A38" s="46" t="s">
        <v>262</v>
      </c>
    </row>
    <row r="40" spans="1:17" ht="18" customHeight="1" thickBot="1">
      <c r="A40" s="305" t="s">
        <v>20</v>
      </c>
      <c r="B40" s="305"/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</row>
    <row r="41" spans="1:17" ht="15" customHeight="1">
      <c r="A41" s="306"/>
      <c r="B41" s="309" t="s">
        <v>21</v>
      </c>
      <c r="C41" s="310"/>
      <c r="D41" s="310"/>
      <c r="E41" s="310"/>
      <c r="F41" s="310" t="s">
        <v>22</v>
      </c>
      <c r="G41" s="310"/>
      <c r="H41" s="310"/>
      <c r="I41" s="310"/>
      <c r="J41" s="310"/>
      <c r="K41" s="310"/>
      <c r="L41" s="310"/>
      <c r="M41" s="310"/>
      <c r="N41" s="310"/>
      <c r="O41" s="310"/>
      <c r="P41" s="310"/>
      <c r="Q41" s="311"/>
    </row>
    <row r="42" spans="1:17" ht="27.95" customHeight="1">
      <c r="A42" s="307"/>
      <c r="B42" s="312" t="s">
        <v>23</v>
      </c>
      <c r="C42" s="313"/>
      <c r="D42" s="313" t="s">
        <v>24</v>
      </c>
      <c r="E42" s="313"/>
      <c r="F42" s="313" t="s">
        <v>25</v>
      </c>
      <c r="G42" s="313"/>
      <c r="H42" s="313" t="s">
        <v>26</v>
      </c>
      <c r="I42" s="313"/>
      <c r="J42" s="313" t="s">
        <v>27</v>
      </c>
      <c r="K42" s="313"/>
      <c r="L42" s="313" t="s">
        <v>28</v>
      </c>
      <c r="M42" s="313"/>
      <c r="N42" s="313" t="s">
        <v>29</v>
      </c>
      <c r="O42" s="313"/>
      <c r="P42" s="313" t="s">
        <v>30</v>
      </c>
      <c r="Q42" s="314"/>
    </row>
    <row r="43" spans="1:17" ht="15" customHeight="1">
      <c r="A43" s="308"/>
      <c r="B43" s="43" t="s">
        <v>4</v>
      </c>
      <c r="C43" s="44" t="s">
        <v>5</v>
      </c>
      <c r="D43" s="44" t="s">
        <v>4</v>
      </c>
      <c r="E43" s="44" t="s">
        <v>5</v>
      </c>
      <c r="F43" s="44" t="s">
        <v>4</v>
      </c>
      <c r="G43" s="44" t="s">
        <v>5</v>
      </c>
      <c r="H43" s="44" t="s">
        <v>4</v>
      </c>
      <c r="I43" s="44" t="s">
        <v>5</v>
      </c>
      <c r="J43" s="44" t="s">
        <v>4</v>
      </c>
      <c r="K43" s="44" t="s">
        <v>5</v>
      </c>
      <c r="L43" s="44" t="s">
        <v>4</v>
      </c>
      <c r="M43" s="44" t="s">
        <v>5</v>
      </c>
      <c r="N43" s="44" t="s">
        <v>4</v>
      </c>
      <c r="O43" s="44" t="s">
        <v>5</v>
      </c>
      <c r="P43" s="44" t="s">
        <v>4</v>
      </c>
      <c r="Q43" s="45" t="s">
        <v>5</v>
      </c>
    </row>
    <row r="44" spans="1:17" ht="15" customHeight="1">
      <c r="A44" s="2" t="s">
        <v>6</v>
      </c>
      <c r="B44" s="4">
        <v>55</v>
      </c>
      <c r="C44" s="5">
        <v>0.67073170731707321</v>
      </c>
      <c r="D44" s="6">
        <v>27</v>
      </c>
      <c r="E44" s="5">
        <v>0.32926829268292684</v>
      </c>
      <c r="F44" s="6">
        <v>45</v>
      </c>
      <c r="G44" s="5">
        <v>0.54878048780487798</v>
      </c>
      <c r="H44" s="6">
        <v>8</v>
      </c>
      <c r="I44" s="5">
        <v>9.7560975609756101E-2</v>
      </c>
      <c r="J44" s="6">
        <v>7</v>
      </c>
      <c r="K44" s="5">
        <v>8.5365853658536592E-2</v>
      </c>
      <c r="L44" s="6">
        <v>10</v>
      </c>
      <c r="M44" s="5">
        <v>0.12195121951219512</v>
      </c>
      <c r="N44" s="6">
        <v>2</v>
      </c>
      <c r="O44" s="5">
        <v>2.4390243902439025E-2</v>
      </c>
      <c r="P44" s="6">
        <v>10</v>
      </c>
      <c r="Q44" s="7">
        <v>0.12195121951219512</v>
      </c>
    </row>
    <row r="45" spans="1:17" ht="15" customHeight="1">
      <c r="A45" s="3" t="s">
        <v>7</v>
      </c>
      <c r="B45" s="8">
        <v>55</v>
      </c>
      <c r="C45" s="9">
        <v>0.67073170731707321</v>
      </c>
      <c r="D45" s="10">
        <v>27</v>
      </c>
      <c r="E45" s="9">
        <v>0.32926829268292684</v>
      </c>
      <c r="F45" s="10">
        <v>45</v>
      </c>
      <c r="G45" s="9">
        <v>0.54878048780487798</v>
      </c>
      <c r="H45" s="10">
        <v>8</v>
      </c>
      <c r="I45" s="9">
        <v>9.7560975609756101E-2</v>
      </c>
      <c r="J45" s="10">
        <v>7</v>
      </c>
      <c r="K45" s="9">
        <v>8.5365853658536592E-2</v>
      </c>
      <c r="L45" s="10">
        <v>10</v>
      </c>
      <c r="M45" s="9">
        <v>0.12195121951219512</v>
      </c>
      <c r="N45" s="10">
        <v>2</v>
      </c>
      <c r="O45" s="9">
        <v>2.4390243902439025E-2</v>
      </c>
      <c r="P45" s="10">
        <v>10</v>
      </c>
      <c r="Q45" s="11">
        <v>0.12195121951219512</v>
      </c>
    </row>
    <row r="48" spans="1:17" ht="18">
      <c r="A48" s="1"/>
    </row>
    <row r="50" spans="1:29" ht="18" customHeight="1">
      <c r="A50" s="305" t="s">
        <v>480</v>
      </c>
      <c r="B50" s="305"/>
      <c r="C50" s="305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5"/>
      <c r="R50" s="305"/>
      <c r="S50" s="305"/>
      <c r="T50" s="305"/>
      <c r="U50" s="305"/>
      <c r="V50" s="305"/>
      <c r="W50" s="305"/>
      <c r="X50" s="305"/>
      <c r="Y50" s="305"/>
    </row>
    <row r="51" spans="1:29" ht="15" customHeight="1">
      <c r="A51" s="306"/>
      <c r="B51" s="309" t="s">
        <v>32</v>
      </c>
      <c r="C51" s="310"/>
      <c r="D51" s="310"/>
      <c r="E51" s="310"/>
      <c r="F51" s="310"/>
      <c r="G51" s="310"/>
      <c r="H51" s="310"/>
      <c r="I51" s="310"/>
      <c r="J51" s="310"/>
      <c r="K51" s="310"/>
      <c r="L51" s="310"/>
      <c r="M51" s="310"/>
      <c r="N51" s="310"/>
      <c r="O51" s="310"/>
      <c r="P51" s="310"/>
      <c r="Q51" s="310"/>
      <c r="R51" s="310"/>
      <c r="S51" s="310"/>
      <c r="T51" s="310"/>
      <c r="U51" s="310"/>
      <c r="V51" s="310"/>
      <c r="W51" s="310"/>
      <c r="X51" s="310"/>
      <c r="Y51" s="311"/>
    </row>
    <row r="52" spans="1:29" ht="66" customHeight="1">
      <c r="A52" s="307"/>
      <c r="B52" s="312" t="s">
        <v>33</v>
      </c>
      <c r="C52" s="313"/>
      <c r="D52" s="313" t="s">
        <v>34</v>
      </c>
      <c r="E52" s="313"/>
      <c r="F52" s="313" t="s">
        <v>35</v>
      </c>
      <c r="G52" s="313"/>
      <c r="H52" s="313" t="s">
        <v>36</v>
      </c>
      <c r="I52" s="313"/>
      <c r="J52" s="313" t="s">
        <v>37</v>
      </c>
      <c r="K52" s="313"/>
      <c r="L52" s="313" t="s">
        <v>38</v>
      </c>
      <c r="M52" s="313"/>
      <c r="N52" s="313" t="s">
        <v>39</v>
      </c>
      <c r="O52" s="313"/>
      <c r="P52" s="313" t="s">
        <v>40</v>
      </c>
      <c r="Q52" s="313"/>
      <c r="R52" s="313" t="s">
        <v>41</v>
      </c>
      <c r="S52" s="313"/>
      <c r="T52" s="313" t="s">
        <v>42</v>
      </c>
      <c r="U52" s="313"/>
      <c r="V52" s="313" t="s">
        <v>43</v>
      </c>
      <c r="W52" s="313"/>
      <c r="X52" s="313" t="s">
        <v>44</v>
      </c>
      <c r="Y52" s="314"/>
    </row>
    <row r="53" spans="1:29" ht="15" customHeight="1">
      <c r="A53" s="308"/>
      <c r="B53" s="43" t="s">
        <v>4</v>
      </c>
      <c r="C53" s="44" t="s">
        <v>5</v>
      </c>
      <c r="D53" s="44" t="s">
        <v>4</v>
      </c>
      <c r="E53" s="44" t="s">
        <v>5</v>
      </c>
      <c r="F53" s="44" t="s">
        <v>4</v>
      </c>
      <c r="G53" s="44" t="s">
        <v>5</v>
      </c>
      <c r="H53" s="44" t="s">
        <v>4</v>
      </c>
      <c r="I53" s="44" t="s">
        <v>5</v>
      </c>
      <c r="J53" s="44" t="s">
        <v>4</v>
      </c>
      <c r="K53" s="44" t="s">
        <v>5</v>
      </c>
      <c r="L53" s="44" t="s">
        <v>4</v>
      </c>
      <c r="M53" s="44" t="s">
        <v>5</v>
      </c>
      <c r="N53" s="44" t="s">
        <v>4</v>
      </c>
      <c r="O53" s="44" t="s">
        <v>5</v>
      </c>
      <c r="P53" s="44" t="s">
        <v>4</v>
      </c>
      <c r="Q53" s="44" t="s">
        <v>5</v>
      </c>
      <c r="R53" s="44" t="s">
        <v>4</v>
      </c>
      <c r="S53" s="44" t="s">
        <v>5</v>
      </c>
      <c r="T53" s="44" t="s">
        <v>4</v>
      </c>
      <c r="U53" s="44" t="s">
        <v>5</v>
      </c>
      <c r="V53" s="44" t="s">
        <v>4</v>
      </c>
      <c r="W53" s="44" t="s">
        <v>5</v>
      </c>
      <c r="X53" s="44" t="s">
        <v>4</v>
      </c>
      <c r="Y53" s="45" t="s">
        <v>5</v>
      </c>
    </row>
    <row r="54" spans="1:29" ht="15" customHeight="1">
      <c r="A54" s="2" t="s">
        <v>6</v>
      </c>
      <c r="B54" s="4">
        <v>36</v>
      </c>
      <c r="C54" s="5">
        <v>0.4390243902439025</v>
      </c>
      <c r="D54" s="6">
        <v>0</v>
      </c>
      <c r="E54" s="5">
        <v>0</v>
      </c>
      <c r="F54" s="6">
        <v>0</v>
      </c>
      <c r="G54" s="5">
        <v>0</v>
      </c>
      <c r="H54" s="6">
        <v>1</v>
      </c>
      <c r="I54" s="5">
        <v>1.2195121951219513E-2</v>
      </c>
      <c r="J54" s="6">
        <v>2</v>
      </c>
      <c r="K54" s="5">
        <v>2.4390243902439025E-2</v>
      </c>
      <c r="L54" s="6">
        <v>8</v>
      </c>
      <c r="M54" s="5">
        <v>9.7560975609756101E-2</v>
      </c>
      <c r="N54" s="6">
        <v>7</v>
      </c>
      <c r="O54" s="5">
        <v>8.5365853658536592E-2</v>
      </c>
      <c r="P54" s="6">
        <v>14</v>
      </c>
      <c r="Q54" s="5">
        <v>0.17073170731707318</v>
      </c>
      <c r="R54" s="6">
        <v>1</v>
      </c>
      <c r="S54" s="5">
        <v>1.2195121951219513E-2</v>
      </c>
      <c r="T54" s="6">
        <v>0</v>
      </c>
      <c r="U54" s="5">
        <v>0</v>
      </c>
      <c r="V54" s="6">
        <v>7</v>
      </c>
      <c r="W54" s="5">
        <v>8.5365853658536592E-2</v>
      </c>
      <c r="X54" s="6">
        <v>6</v>
      </c>
      <c r="Y54" s="7">
        <v>7.3170731707317083E-2</v>
      </c>
    </row>
    <row r="55" spans="1:29" ht="15" customHeight="1">
      <c r="A55" s="3" t="s">
        <v>7</v>
      </c>
      <c r="B55" s="8">
        <v>36</v>
      </c>
      <c r="C55" s="9">
        <v>0.4390243902439025</v>
      </c>
      <c r="D55" s="10">
        <v>0</v>
      </c>
      <c r="E55" s="9">
        <v>0</v>
      </c>
      <c r="F55" s="10">
        <v>0</v>
      </c>
      <c r="G55" s="9">
        <v>0</v>
      </c>
      <c r="H55" s="10">
        <v>1</v>
      </c>
      <c r="I55" s="9">
        <v>1.2195121951219513E-2</v>
      </c>
      <c r="J55" s="10">
        <v>2</v>
      </c>
      <c r="K55" s="9">
        <v>2.4390243902439025E-2</v>
      </c>
      <c r="L55" s="10">
        <v>8</v>
      </c>
      <c r="M55" s="9">
        <v>9.7560975609756101E-2</v>
      </c>
      <c r="N55" s="10">
        <v>7</v>
      </c>
      <c r="O55" s="9">
        <v>8.5365853658536592E-2</v>
      </c>
      <c r="P55" s="10">
        <v>14</v>
      </c>
      <c r="Q55" s="9">
        <v>0.17073170731707318</v>
      </c>
      <c r="R55" s="10">
        <v>1</v>
      </c>
      <c r="S55" s="9">
        <v>1.2195121951219513E-2</v>
      </c>
      <c r="T55" s="10">
        <v>0</v>
      </c>
      <c r="U55" s="9">
        <v>0</v>
      </c>
      <c r="V55" s="10">
        <v>7</v>
      </c>
      <c r="W55" s="9">
        <v>8.5365853658536592E-2</v>
      </c>
      <c r="X55" s="10">
        <v>6</v>
      </c>
      <c r="Y55" s="11">
        <v>7.3170731707317083E-2</v>
      </c>
    </row>
    <row r="58" spans="1:29" ht="23.25">
      <c r="A58" s="48" t="s">
        <v>263</v>
      </c>
    </row>
    <row r="60" spans="1:29" ht="18" customHeight="1" thickBot="1">
      <c r="A60" s="301" t="s">
        <v>45</v>
      </c>
      <c r="B60" s="301"/>
      <c r="C60" s="301"/>
      <c r="D60" s="301"/>
      <c r="E60" s="301"/>
      <c r="F60" s="301"/>
      <c r="G60" s="301"/>
      <c r="H60" s="301"/>
      <c r="I60" s="301"/>
      <c r="J60" s="301"/>
      <c r="K60" s="301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</row>
    <row r="61" spans="1:29" ht="15" customHeight="1" thickTop="1">
      <c r="A61" s="306"/>
      <c r="B61" s="302" t="s">
        <v>278</v>
      </c>
      <c r="C61" s="303"/>
      <c r="D61" s="303"/>
      <c r="E61" s="303"/>
      <c r="F61" s="303"/>
      <c r="G61" s="303"/>
      <c r="H61" s="303"/>
      <c r="I61" s="303"/>
      <c r="J61" s="303"/>
      <c r="K61" s="304"/>
    </row>
    <row r="62" spans="1:29" ht="15" customHeight="1">
      <c r="A62" s="307"/>
      <c r="B62" s="326" t="s">
        <v>277</v>
      </c>
      <c r="C62" s="313"/>
      <c r="D62" s="326" t="s">
        <v>276</v>
      </c>
      <c r="E62" s="313"/>
      <c r="F62" s="326" t="s">
        <v>275</v>
      </c>
      <c r="G62" s="313"/>
      <c r="H62" s="326" t="s">
        <v>274</v>
      </c>
      <c r="I62" s="313"/>
      <c r="J62" s="326" t="s">
        <v>273</v>
      </c>
      <c r="K62" s="314"/>
    </row>
    <row r="63" spans="1:29" ht="15" customHeight="1" thickBot="1">
      <c r="A63" s="308"/>
      <c r="B63" s="44" t="s">
        <v>4</v>
      </c>
      <c r="C63" s="44" t="s">
        <v>5</v>
      </c>
      <c r="D63" s="44" t="s">
        <v>4</v>
      </c>
      <c r="E63" s="44" t="s">
        <v>5</v>
      </c>
      <c r="F63" s="44" t="s">
        <v>4</v>
      </c>
      <c r="G63" s="44" t="s">
        <v>5</v>
      </c>
      <c r="H63" s="44" t="s">
        <v>4</v>
      </c>
      <c r="I63" s="44" t="s">
        <v>5</v>
      </c>
      <c r="J63" s="44" t="s">
        <v>4</v>
      </c>
      <c r="K63" s="45" t="s">
        <v>5</v>
      </c>
    </row>
    <row r="64" spans="1:29" ht="15" customHeight="1" thickTop="1">
      <c r="A64" s="2" t="s">
        <v>6</v>
      </c>
      <c r="B64" s="6">
        <v>33</v>
      </c>
      <c r="C64" s="5">
        <v>0.40200000000000002</v>
      </c>
      <c r="D64" s="6">
        <v>14</v>
      </c>
      <c r="E64" s="5">
        <v>0.17073170731707318</v>
      </c>
      <c r="F64" s="6">
        <v>16</v>
      </c>
      <c r="G64" s="5">
        <v>0.1951219512195122</v>
      </c>
      <c r="H64" s="6">
        <v>15</v>
      </c>
      <c r="I64" s="5">
        <v>0.18292682926829268</v>
      </c>
      <c r="J64" s="6">
        <v>4</v>
      </c>
      <c r="K64" s="7">
        <v>4.878048780487805E-2</v>
      </c>
    </row>
    <row r="65" spans="1:13" ht="15" customHeight="1" thickBot="1">
      <c r="A65" s="3" t="s">
        <v>7</v>
      </c>
      <c r="B65" s="10">
        <v>33</v>
      </c>
      <c r="C65" s="9">
        <v>0.40200000000000002</v>
      </c>
      <c r="D65" s="10">
        <v>14</v>
      </c>
      <c r="E65" s="9">
        <v>0.17073170731707318</v>
      </c>
      <c r="F65" s="10">
        <v>16</v>
      </c>
      <c r="G65" s="9">
        <v>0.1951219512195122</v>
      </c>
      <c r="H65" s="10">
        <v>15</v>
      </c>
      <c r="I65" s="9">
        <v>0.18292682926829268</v>
      </c>
      <c r="J65" s="10">
        <v>4</v>
      </c>
      <c r="K65" s="11">
        <v>4.878048780487805E-2</v>
      </c>
    </row>
    <row r="66" spans="1:13" ht="15.75" thickTop="1"/>
    <row r="68" spans="1:13" ht="15.75" thickBot="1">
      <c r="A68" s="315" t="s">
        <v>304</v>
      </c>
      <c r="B68" s="315"/>
      <c r="C68" s="315"/>
      <c r="D68" s="315"/>
      <c r="E68" s="315"/>
      <c r="F68" s="315"/>
      <c r="G68" s="315"/>
      <c r="H68" s="315"/>
      <c r="I68" s="315"/>
      <c r="J68" s="315"/>
      <c r="K68" s="315"/>
      <c r="L68" s="315"/>
      <c r="M68" s="315"/>
    </row>
    <row r="69" spans="1:13" ht="15.75" thickTop="1">
      <c r="A69" s="316"/>
      <c r="B69" s="319" t="s">
        <v>47</v>
      </c>
      <c r="C69" s="320"/>
      <c r="D69" s="320"/>
      <c r="E69" s="320"/>
      <c r="F69" s="320"/>
      <c r="G69" s="320"/>
      <c r="H69" s="320"/>
      <c r="I69" s="320"/>
      <c r="J69" s="320"/>
      <c r="K69" s="320"/>
      <c r="L69" s="320"/>
      <c r="M69" s="321"/>
    </row>
    <row r="70" spans="1:13">
      <c r="A70" s="317"/>
      <c r="B70" s="322" t="s">
        <v>48</v>
      </c>
      <c r="C70" s="323"/>
      <c r="D70" s="323"/>
      <c r="E70" s="323"/>
      <c r="F70" s="323" t="s">
        <v>49</v>
      </c>
      <c r="G70" s="323"/>
      <c r="H70" s="323"/>
      <c r="I70" s="323"/>
      <c r="J70" s="323" t="s">
        <v>50</v>
      </c>
      <c r="K70" s="323"/>
      <c r="L70" s="323"/>
      <c r="M70" s="324"/>
    </row>
    <row r="71" spans="1:13" ht="31.5" customHeight="1">
      <c r="A71" s="317"/>
      <c r="B71" s="322" t="s">
        <v>51</v>
      </c>
      <c r="C71" s="323"/>
      <c r="D71" s="323"/>
      <c r="E71" s="323"/>
      <c r="F71" s="323" t="s">
        <v>52</v>
      </c>
      <c r="G71" s="323"/>
      <c r="H71" s="323"/>
      <c r="I71" s="323"/>
      <c r="J71" s="323" t="s">
        <v>52</v>
      </c>
      <c r="K71" s="323"/>
      <c r="L71" s="323"/>
      <c r="M71" s="324"/>
    </row>
    <row r="72" spans="1:13" ht="27" customHeight="1">
      <c r="A72" s="317"/>
      <c r="B72" s="312" t="s">
        <v>306</v>
      </c>
      <c r="C72" s="313"/>
      <c r="D72" s="327" t="s">
        <v>305</v>
      </c>
      <c r="E72" s="328"/>
      <c r="F72" s="329" t="s">
        <v>306</v>
      </c>
      <c r="G72" s="323"/>
      <c r="H72" s="323" t="s">
        <v>305</v>
      </c>
      <c r="I72" s="323"/>
      <c r="J72" s="323" t="s">
        <v>306</v>
      </c>
      <c r="K72" s="323"/>
      <c r="L72" s="323" t="s">
        <v>305</v>
      </c>
      <c r="M72" s="324"/>
    </row>
    <row r="73" spans="1:13" ht="15.75" thickBot="1">
      <c r="A73" s="318"/>
      <c r="B73" s="43" t="s">
        <v>4</v>
      </c>
      <c r="C73" s="44" t="s">
        <v>5</v>
      </c>
      <c r="D73" s="44" t="s">
        <v>4</v>
      </c>
      <c r="E73" s="135" t="s">
        <v>5</v>
      </c>
      <c r="F73" s="134" t="s">
        <v>4</v>
      </c>
      <c r="G73" s="131" t="s">
        <v>5</v>
      </c>
      <c r="H73" s="131" t="s">
        <v>4</v>
      </c>
      <c r="I73" s="131" t="s">
        <v>5</v>
      </c>
      <c r="J73" s="131" t="s">
        <v>4</v>
      </c>
      <c r="K73" s="131" t="s">
        <v>5</v>
      </c>
      <c r="L73" s="131" t="s">
        <v>4</v>
      </c>
      <c r="M73" s="132" t="s">
        <v>5</v>
      </c>
    </row>
    <row r="74" spans="1:13" ht="15.75" thickTop="1">
      <c r="A74" s="90" t="s">
        <v>6</v>
      </c>
      <c r="B74" s="4">
        <v>0</v>
      </c>
      <c r="C74" s="5">
        <v>0</v>
      </c>
      <c r="D74" s="6">
        <v>67</v>
      </c>
      <c r="E74" s="7">
        <f>D74/(SUM(D74,H74,J74,L74))</f>
        <v>0.81707317073170727</v>
      </c>
      <c r="F74" s="93">
        <v>0</v>
      </c>
      <c r="G74" s="92">
        <v>0</v>
      </c>
      <c r="H74" s="93">
        <v>3</v>
      </c>
      <c r="I74" s="111">
        <f>H74/(SUM(D74,H74,J74,L74))</f>
        <v>3.6585365853658534E-2</v>
      </c>
      <c r="J74" s="93">
        <v>9</v>
      </c>
      <c r="K74" s="92">
        <f>J74/(SUM(L74,J74,H74,D74))</f>
        <v>0.10975609756097561</v>
      </c>
      <c r="L74" s="93">
        <v>3</v>
      </c>
      <c r="M74" s="94">
        <f>L74/(SUM(L74,J74,H74,D74))</f>
        <v>3.6585365853658534E-2</v>
      </c>
    </row>
    <row r="75" spans="1:13" ht="15.75" thickBot="1">
      <c r="A75" s="95" t="s">
        <v>7</v>
      </c>
      <c r="B75" s="8">
        <v>0</v>
      </c>
      <c r="C75" s="9">
        <v>0</v>
      </c>
      <c r="D75" s="10">
        <v>67</v>
      </c>
      <c r="E75" s="133">
        <v>0.81699999999999995</v>
      </c>
      <c r="F75" s="98">
        <v>0</v>
      </c>
      <c r="G75" s="97">
        <v>0</v>
      </c>
      <c r="H75" s="98">
        <v>3</v>
      </c>
      <c r="I75" s="112">
        <v>3.6999999999999998E-2</v>
      </c>
      <c r="J75" s="98">
        <v>9</v>
      </c>
      <c r="K75" s="97">
        <v>0.11</v>
      </c>
      <c r="L75" s="98">
        <v>3</v>
      </c>
      <c r="M75" s="99">
        <v>3.6999999999999998E-2</v>
      </c>
    </row>
    <row r="76" spans="1:13" ht="18.75" thickTop="1">
      <c r="A76" s="1"/>
    </row>
    <row r="78" spans="1:13" ht="18" customHeight="1">
      <c r="A78" s="305" t="s">
        <v>53</v>
      </c>
      <c r="B78" s="305"/>
      <c r="C78" s="305"/>
      <c r="D78" s="305"/>
      <c r="E78" s="305"/>
      <c r="F78" s="305"/>
      <c r="G78" s="305"/>
      <c r="H78" s="305"/>
      <c r="I78" s="305"/>
      <c r="J78" s="305"/>
      <c r="K78" s="305"/>
    </row>
    <row r="79" spans="1:13" ht="15" customHeight="1">
      <c r="A79" s="306"/>
      <c r="B79" s="309" t="s">
        <v>54</v>
      </c>
      <c r="C79" s="310"/>
      <c r="D79" s="310"/>
      <c r="E79" s="310"/>
      <c r="F79" s="310"/>
      <c r="G79" s="310"/>
      <c r="H79" s="310"/>
      <c r="I79" s="310"/>
      <c r="J79" s="310"/>
      <c r="K79" s="311"/>
    </row>
    <row r="80" spans="1:13" ht="15" customHeight="1">
      <c r="A80" s="307"/>
      <c r="B80" s="312" t="s">
        <v>55</v>
      </c>
      <c r="C80" s="313"/>
      <c r="D80" s="313" t="s">
        <v>56</v>
      </c>
      <c r="E80" s="313"/>
      <c r="F80" s="313" t="s">
        <v>57</v>
      </c>
      <c r="G80" s="313"/>
      <c r="H80" s="313" t="s">
        <v>58</v>
      </c>
      <c r="I80" s="313"/>
      <c r="J80" s="313" t="s">
        <v>59</v>
      </c>
      <c r="K80" s="314"/>
    </row>
    <row r="81" spans="1:11" ht="15" customHeight="1">
      <c r="A81" s="308"/>
      <c r="B81" s="43" t="s">
        <v>4</v>
      </c>
      <c r="C81" s="44" t="s">
        <v>5</v>
      </c>
      <c r="D81" s="44" t="s">
        <v>4</v>
      </c>
      <c r="E81" s="44" t="s">
        <v>5</v>
      </c>
      <c r="F81" s="44" t="s">
        <v>4</v>
      </c>
      <c r="G81" s="44" t="s">
        <v>5</v>
      </c>
      <c r="H81" s="44" t="s">
        <v>4</v>
      </c>
      <c r="I81" s="44" t="s">
        <v>5</v>
      </c>
      <c r="J81" s="44" t="s">
        <v>4</v>
      </c>
      <c r="K81" s="45" t="s">
        <v>5</v>
      </c>
    </row>
    <row r="82" spans="1:11" ht="15" customHeight="1">
      <c r="A82" s="2" t="s">
        <v>6</v>
      </c>
      <c r="B82" s="4">
        <v>25</v>
      </c>
      <c r="C82" s="5">
        <v>0.3048780487804878</v>
      </c>
      <c r="D82" s="6">
        <v>42</v>
      </c>
      <c r="E82" s="5">
        <v>0.51219512195121952</v>
      </c>
      <c r="F82" s="6">
        <v>13</v>
      </c>
      <c r="G82" s="5">
        <v>0.15853658536585366</v>
      </c>
      <c r="H82" s="6">
        <v>0</v>
      </c>
      <c r="I82" s="5">
        <v>0</v>
      </c>
      <c r="J82" s="6">
        <v>2</v>
      </c>
      <c r="K82" s="7">
        <v>2.4390243902439025E-2</v>
      </c>
    </row>
    <row r="83" spans="1:11" ht="15" customHeight="1">
      <c r="A83" s="3" t="s">
        <v>7</v>
      </c>
      <c r="B83" s="8">
        <v>25</v>
      </c>
      <c r="C83" s="9">
        <v>0.3048780487804878</v>
      </c>
      <c r="D83" s="10">
        <v>42</v>
      </c>
      <c r="E83" s="9">
        <v>0.51219512195121952</v>
      </c>
      <c r="F83" s="10">
        <v>13</v>
      </c>
      <c r="G83" s="9">
        <v>0.15853658536585366</v>
      </c>
      <c r="H83" s="10">
        <v>0</v>
      </c>
      <c r="I83" s="9">
        <v>0</v>
      </c>
      <c r="J83" s="10">
        <v>2</v>
      </c>
      <c r="K83" s="11">
        <v>2.4390243902439025E-2</v>
      </c>
    </row>
    <row r="86" spans="1:11">
      <c r="A86" s="384" t="s">
        <v>470</v>
      </c>
    </row>
    <row r="88" spans="1:11" ht="18" customHeight="1">
      <c r="A88" s="305" t="s">
        <v>60</v>
      </c>
      <c r="B88" s="305"/>
      <c r="C88" s="305"/>
      <c r="D88" s="305"/>
      <c r="E88" s="305"/>
    </row>
    <row r="89" spans="1:11" ht="15" customHeight="1">
      <c r="A89" s="306"/>
      <c r="B89" s="309" t="s">
        <v>61</v>
      </c>
      <c r="C89" s="310"/>
      <c r="D89" s="310"/>
      <c r="E89" s="311"/>
    </row>
    <row r="90" spans="1:11" ht="15" customHeight="1">
      <c r="A90" s="307"/>
      <c r="B90" s="312" t="s">
        <v>62</v>
      </c>
      <c r="C90" s="313"/>
      <c r="D90" s="313" t="s">
        <v>63</v>
      </c>
      <c r="E90" s="314"/>
    </row>
    <row r="91" spans="1:11" ht="15" customHeight="1">
      <c r="A91" s="308"/>
      <c r="B91" s="43" t="s">
        <v>4</v>
      </c>
      <c r="C91" s="44" t="s">
        <v>5</v>
      </c>
      <c r="D91" s="44" t="s">
        <v>4</v>
      </c>
      <c r="E91" s="45" t="s">
        <v>5</v>
      </c>
    </row>
    <row r="92" spans="1:11" ht="15" customHeight="1">
      <c r="A92" s="2" t="s">
        <v>6</v>
      </c>
      <c r="B92" s="4">
        <v>41</v>
      </c>
      <c r="C92" s="5">
        <v>0.97619047619047616</v>
      </c>
      <c r="D92" s="6">
        <v>1</v>
      </c>
      <c r="E92" s="7">
        <v>2.3809523809523808E-2</v>
      </c>
    </row>
    <row r="93" spans="1:11" ht="15" customHeight="1">
      <c r="A93" s="3" t="s">
        <v>7</v>
      </c>
      <c r="B93" s="8">
        <v>41</v>
      </c>
      <c r="C93" s="9">
        <v>0.97619047619047616</v>
      </c>
      <c r="D93" s="10">
        <v>1</v>
      </c>
      <c r="E93" s="11">
        <v>2.3809523809523808E-2</v>
      </c>
    </row>
    <row r="96" spans="1:11">
      <c r="A96" s="384" t="s">
        <v>471</v>
      </c>
    </row>
    <row r="98" spans="1:7" ht="18" customHeight="1" thickBot="1">
      <c r="A98" s="305" t="s">
        <v>64</v>
      </c>
      <c r="B98" s="305"/>
      <c r="C98" s="305"/>
      <c r="D98" s="305"/>
      <c r="E98" s="305"/>
    </row>
    <row r="99" spans="1:7" ht="15" customHeight="1">
      <c r="A99" s="306"/>
      <c r="B99" s="309" t="s">
        <v>479</v>
      </c>
      <c r="C99" s="310"/>
      <c r="D99" s="310"/>
      <c r="E99" s="311"/>
    </row>
    <row r="100" spans="1:7" ht="15" customHeight="1">
      <c r="A100" s="307"/>
      <c r="B100" s="312" t="s">
        <v>23</v>
      </c>
      <c r="C100" s="313"/>
      <c r="D100" s="313" t="s">
        <v>24</v>
      </c>
      <c r="E100" s="314"/>
    </row>
    <row r="101" spans="1:7" ht="15" customHeight="1">
      <c r="A101" s="308"/>
      <c r="B101" s="43" t="s">
        <v>4</v>
      </c>
      <c r="C101" s="44" t="s">
        <v>5</v>
      </c>
      <c r="D101" s="44" t="s">
        <v>4</v>
      </c>
      <c r="E101" s="45" t="s">
        <v>5</v>
      </c>
    </row>
    <row r="102" spans="1:7" ht="15" customHeight="1">
      <c r="A102" s="2" t="s">
        <v>6</v>
      </c>
      <c r="B102" s="4">
        <v>21</v>
      </c>
      <c r="C102" s="5">
        <v>0.25609756097560976</v>
      </c>
      <c r="D102" s="6">
        <v>61</v>
      </c>
      <c r="E102" s="7">
        <v>0.74390243902439024</v>
      </c>
    </row>
    <row r="103" spans="1:7" ht="15" customHeight="1">
      <c r="A103" s="3" t="s">
        <v>7</v>
      </c>
      <c r="B103" s="8">
        <v>21</v>
      </c>
      <c r="C103" s="9">
        <v>0.25609756097560976</v>
      </c>
      <c r="D103" s="10">
        <v>61</v>
      </c>
      <c r="E103" s="11">
        <v>0.74390243902439024</v>
      </c>
    </row>
    <row r="106" spans="1:7" ht="18">
      <c r="A106" s="1"/>
    </row>
    <row r="108" spans="1:7" ht="18" customHeight="1">
      <c r="A108" s="305" t="s">
        <v>66</v>
      </c>
      <c r="B108" s="305"/>
      <c r="C108" s="305"/>
      <c r="D108" s="305"/>
      <c r="E108" s="305"/>
      <c r="F108" s="305"/>
      <c r="G108" s="305"/>
    </row>
    <row r="109" spans="1:7" ht="15" customHeight="1">
      <c r="A109" s="306"/>
      <c r="B109" s="309" t="s">
        <v>67</v>
      </c>
      <c r="C109" s="310"/>
      <c r="D109" s="310"/>
      <c r="E109" s="310"/>
      <c r="F109" s="310"/>
      <c r="G109" s="311"/>
    </row>
    <row r="110" spans="1:7" ht="31.5" customHeight="1">
      <c r="A110" s="307"/>
      <c r="B110" s="312" t="s">
        <v>68</v>
      </c>
      <c r="C110" s="313"/>
      <c r="D110" s="313" t="s">
        <v>69</v>
      </c>
      <c r="E110" s="313"/>
      <c r="F110" s="313" t="s">
        <v>30</v>
      </c>
      <c r="G110" s="314"/>
    </row>
    <row r="111" spans="1:7" ht="15" customHeight="1">
      <c r="A111" s="308"/>
      <c r="B111" s="43" t="s">
        <v>4</v>
      </c>
      <c r="C111" s="44" t="s">
        <v>5</v>
      </c>
      <c r="D111" s="44" t="s">
        <v>4</v>
      </c>
      <c r="E111" s="44" t="s">
        <v>5</v>
      </c>
      <c r="F111" s="44" t="s">
        <v>4</v>
      </c>
      <c r="G111" s="45" t="s">
        <v>5</v>
      </c>
    </row>
    <row r="112" spans="1:7" ht="15" customHeight="1">
      <c r="A112" s="2" t="s">
        <v>6</v>
      </c>
      <c r="B112" s="4">
        <v>1</v>
      </c>
      <c r="C112" s="5">
        <v>8.3333333333333343E-2</v>
      </c>
      <c r="D112" s="6">
        <v>8</v>
      </c>
      <c r="E112" s="5">
        <v>0.66666666666666674</v>
      </c>
      <c r="F112" s="6">
        <v>3</v>
      </c>
      <c r="G112" s="7">
        <v>0.25</v>
      </c>
    </row>
    <row r="113" spans="1:19" ht="15" customHeight="1">
      <c r="A113" s="3" t="s">
        <v>7</v>
      </c>
      <c r="B113" s="8">
        <v>1</v>
      </c>
      <c r="C113" s="9">
        <v>8.3333333333333343E-2</v>
      </c>
      <c r="D113" s="10">
        <v>8</v>
      </c>
      <c r="E113" s="9">
        <v>0.66666666666666674</v>
      </c>
      <c r="F113" s="10">
        <v>3</v>
      </c>
      <c r="G113" s="11">
        <v>0.25</v>
      </c>
    </row>
    <row r="116" spans="1:19" ht="18">
      <c r="A116" s="1"/>
    </row>
    <row r="118" spans="1:19" ht="18" customHeight="1">
      <c r="A118" s="305" t="s">
        <v>70</v>
      </c>
      <c r="B118" s="305"/>
      <c r="C118" s="305"/>
      <c r="D118" s="305"/>
      <c r="E118" s="305"/>
      <c r="F118" s="305"/>
      <c r="G118" s="305"/>
      <c r="H118" s="305"/>
      <c r="I118" s="305"/>
      <c r="J118" s="305"/>
      <c r="K118" s="305"/>
      <c r="L118" s="305"/>
      <c r="M118" s="305"/>
      <c r="N118" s="305"/>
      <c r="O118" s="305"/>
      <c r="P118" s="305"/>
      <c r="Q118" s="305"/>
      <c r="R118" s="305"/>
      <c r="S118" s="305"/>
    </row>
    <row r="119" spans="1:19" ht="15" customHeight="1">
      <c r="A119" s="306"/>
      <c r="B119" s="309" t="s">
        <v>71</v>
      </c>
      <c r="C119" s="310"/>
      <c r="D119" s="310"/>
      <c r="E119" s="310"/>
      <c r="F119" s="310" t="s">
        <v>72</v>
      </c>
      <c r="G119" s="310"/>
      <c r="H119" s="310"/>
      <c r="I119" s="310"/>
      <c r="J119" s="310"/>
      <c r="K119" s="310"/>
      <c r="L119" s="310"/>
      <c r="M119" s="310"/>
      <c r="N119" s="310"/>
      <c r="O119" s="310"/>
      <c r="P119" s="310"/>
      <c r="Q119" s="310"/>
      <c r="R119" s="310"/>
      <c r="S119" s="311"/>
    </row>
    <row r="120" spans="1:19" ht="27.95" customHeight="1">
      <c r="A120" s="307"/>
      <c r="B120" s="312" t="s">
        <v>73</v>
      </c>
      <c r="C120" s="313"/>
      <c r="D120" s="313" t="s">
        <v>74</v>
      </c>
      <c r="E120" s="313"/>
      <c r="F120" s="313" t="s">
        <v>75</v>
      </c>
      <c r="G120" s="313"/>
      <c r="H120" s="313" t="s">
        <v>76</v>
      </c>
      <c r="I120" s="313"/>
      <c r="J120" s="313" t="s">
        <v>77</v>
      </c>
      <c r="K120" s="313"/>
      <c r="L120" s="313" t="s">
        <v>78</v>
      </c>
      <c r="M120" s="313"/>
      <c r="N120" s="313" t="s">
        <v>79</v>
      </c>
      <c r="O120" s="313"/>
      <c r="P120" s="313" t="s">
        <v>80</v>
      </c>
      <c r="Q120" s="313"/>
      <c r="R120" s="313" t="s">
        <v>81</v>
      </c>
      <c r="S120" s="314"/>
    </row>
    <row r="121" spans="1:19" ht="15" customHeight="1">
      <c r="A121" s="308"/>
      <c r="B121" s="43" t="s">
        <v>4</v>
      </c>
      <c r="C121" s="44" t="s">
        <v>5</v>
      </c>
      <c r="D121" s="44" t="s">
        <v>4</v>
      </c>
      <c r="E121" s="44" t="s">
        <v>5</v>
      </c>
      <c r="F121" s="44" t="s">
        <v>4</v>
      </c>
      <c r="G121" s="44" t="s">
        <v>5</v>
      </c>
      <c r="H121" s="44" t="s">
        <v>4</v>
      </c>
      <c r="I121" s="44" t="s">
        <v>5</v>
      </c>
      <c r="J121" s="44" t="s">
        <v>4</v>
      </c>
      <c r="K121" s="44" t="s">
        <v>5</v>
      </c>
      <c r="L121" s="44" t="s">
        <v>4</v>
      </c>
      <c r="M121" s="44" t="s">
        <v>5</v>
      </c>
      <c r="N121" s="44" t="s">
        <v>4</v>
      </c>
      <c r="O121" s="44" t="s">
        <v>5</v>
      </c>
      <c r="P121" s="44" t="s">
        <v>4</v>
      </c>
      <c r="Q121" s="44" t="s">
        <v>5</v>
      </c>
      <c r="R121" s="44" t="s">
        <v>4</v>
      </c>
      <c r="S121" s="45" t="s">
        <v>5</v>
      </c>
    </row>
    <row r="122" spans="1:19" ht="15" customHeight="1">
      <c r="A122" s="2" t="s">
        <v>6</v>
      </c>
      <c r="B122" s="4">
        <v>2</v>
      </c>
      <c r="C122" s="5">
        <v>2.4390243902439025E-2</v>
      </c>
      <c r="D122" s="6">
        <v>80</v>
      </c>
      <c r="E122" s="5">
        <v>0.97560975609756095</v>
      </c>
      <c r="F122" s="6">
        <v>56</v>
      </c>
      <c r="G122" s="5">
        <v>0.68292682926829273</v>
      </c>
      <c r="H122" s="6">
        <v>3</v>
      </c>
      <c r="I122" s="5">
        <v>3.6585365853658541E-2</v>
      </c>
      <c r="J122" s="6">
        <v>4</v>
      </c>
      <c r="K122" s="5">
        <v>4.878048780487805E-2</v>
      </c>
      <c r="L122" s="6">
        <v>2</v>
      </c>
      <c r="M122" s="5">
        <v>2.4390243902439025E-2</v>
      </c>
      <c r="N122" s="6">
        <v>13</v>
      </c>
      <c r="O122" s="5">
        <v>0.15853658536585366</v>
      </c>
      <c r="P122" s="6">
        <v>2</v>
      </c>
      <c r="Q122" s="5">
        <v>2.4390243902439025E-2</v>
      </c>
      <c r="R122" s="6">
        <v>2</v>
      </c>
      <c r="S122" s="7">
        <v>2.4390243902439025E-2</v>
      </c>
    </row>
    <row r="123" spans="1:19" ht="15" customHeight="1">
      <c r="A123" s="3" t="s">
        <v>7</v>
      </c>
      <c r="B123" s="8">
        <v>2</v>
      </c>
      <c r="C123" s="9">
        <v>2.4390243902439025E-2</v>
      </c>
      <c r="D123" s="10">
        <v>80</v>
      </c>
      <c r="E123" s="9">
        <v>0.97560975609756095</v>
      </c>
      <c r="F123" s="10">
        <v>56</v>
      </c>
      <c r="G123" s="9">
        <v>0.68292682926829273</v>
      </c>
      <c r="H123" s="10">
        <v>3</v>
      </c>
      <c r="I123" s="9">
        <v>3.6585365853658541E-2</v>
      </c>
      <c r="J123" s="10">
        <v>4</v>
      </c>
      <c r="K123" s="9">
        <v>4.878048780487805E-2</v>
      </c>
      <c r="L123" s="10">
        <v>2</v>
      </c>
      <c r="M123" s="9">
        <v>2.4390243902439025E-2</v>
      </c>
      <c r="N123" s="10">
        <v>13</v>
      </c>
      <c r="O123" s="9">
        <v>0.15853658536585366</v>
      </c>
      <c r="P123" s="10">
        <v>2</v>
      </c>
      <c r="Q123" s="9">
        <v>2.4390243902439025E-2</v>
      </c>
      <c r="R123" s="10">
        <v>2</v>
      </c>
      <c r="S123" s="11">
        <v>2.4390243902439025E-2</v>
      </c>
    </row>
    <row r="126" spans="1:19" ht="18">
      <c r="A126" s="1"/>
    </row>
    <row r="128" spans="1:19" ht="18" customHeight="1">
      <c r="A128" s="305" t="s">
        <v>82</v>
      </c>
      <c r="B128" s="305"/>
      <c r="C128" s="305"/>
      <c r="D128" s="305"/>
      <c r="E128" s="305"/>
      <c r="F128" s="305"/>
      <c r="G128" s="305"/>
      <c r="H128" s="305"/>
      <c r="I128" s="305"/>
      <c r="J128" s="305"/>
      <c r="K128" s="305"/>
      <c r="L128" s="305"/>
      <c r="M128" s="305"/>
      <c r="N128" s="305"/>
      <c r="O128" s="305"/>
      <c r="P128" s="305"/>
      <c r="Q128" s="305"/>
    </row>
    <row r="129" spans="1:17" ht="15" customHeight="1">
      <c r="A129" s="306"/>
      <c r="B129" s="309" t="s">
        <v>83</v>
      </c>
      <c r="C129" s="310"/>
      <c r="D129" s="310"/>
      <c r="E129" s="310"/>
      <c r="F129" s="310"/>
      <c r="G129" s="310"/>
      <c r="H129" s="310"/>
      <c r="I129" s="310"/>
      <c r="J129" s="310"/>
      <c r="K129" s="310"/>
      <c r="L129" s="310"/>
      <c r="M129" s="310"/>
      <c r="N129" s="310"/>
      <c r="O129" s="310"/>
      <c r="P129" s="310"/>
      <c r="Q129" s="311"/>
    </row>
    <row r="130" spans="1:17" ht="36.75" customHeight="1">
      <c r="A130" s="307"/>
      <c r="B130" s="312" t="s">
        <v>84</v>
      </c>
      <c r="C130" s="313"/>
      <c r="D130" s="313" t="s">
        <v>85</v>
      </c>
      <c r="E130" s="313"/>
      <c r="F130" s="313" t="s">
        <v>86</v>
      </c>
      <c r="G130" s="313"/>
      <c r="H130" s="313" t="s">
        <v>87</v>
      </c>
      <c r="I130" s="313"/>
      <c r="J130" s="313" t="s">
        <v>88</v>
      </c>
      <c r="K130" s="313"/>
      <c r="L130" s="313" t="s">
        <v>89</v>
      </c>
      <c r="M130" s="313"/>
      <c r="N130" s="313" t="s">
        <v>90</v>
      </c>
      <c r="O130" s="313"/>
      <c r="P130" s="313" t="s">
        <v>91</v>
      </c>
      <c r="Q130" s="314"/>
    </row>
    <row r="131" spans="1:17" ht="15" customHeight="1">
      <c r="A131" s="308"/>
      <c r="B131" s="43" t="s">
        <v>4</v>
      </c>
      <c r="C131" s="44" t="s">
        <v>5</v>
      </c>
      <c r="D131" s="44" t="s">
        <v>4</v>
      </c>
      <c r="E131" s="44" t="s">
        <v>5</v>
      </c>
      <c r="F131" s="44" t="s">
        <v>4</v>
      </c>
      <c r="G131" s="44" t="s">
        <v>5</v>
      </c>
      <c r="H131" s="44" t="s">
        <v>4</v>
      </c>
      <c r="I131" s="44" t="s">
        <v>5</v>
      </c>
      <c r="J131" s="44" t="s">
        <v>4</v>
      </c>
      <c r="K131" s="44" t="s">
        <v>5</v>
      </c>
      <c r="L131" s="44" t="s">
        <v>4</v>
      </c>
      <c r="M131" s="44" t="s">
        <v>5</v>
      </c>
      <c r="N131" s="44" t="s">
        <v>4</v>
      </c>
      <c r="O131" s="44" t="s">
        <v>5</v>
      </c>
      <c r="P131" s="44" t="s">
        <v>4</v>
      </c>
      <c r="Q131" s="45" t="s">
        <v>5</v>
      </c>
    </row>
    <row r="132" spans="1:17" ht="15" customHeight="1">
      <c r="A132" s="2" t="s">
        <v>6</v>
      </c>
      <c r="B132" s="4">
        <v>6</v>
      </c>
      <c r="C132" s="5">
        <v>8.2191780821917818E-2</v>
      </c>
      <c r="D132" s="6">
        <v>14</v>
      </c>
      <c r="E132" s="5">
        <v>0.19178082191780821</v>
      </c>
      <c r="F132" s="6">
        <v>11</v>
      </c>
      <c r="G132" s="5">
        <v>0.15068493150684931</v>
      </c>
      <c r="H132" s="6">
        <v>11</v>
      </c>
      <c r="I132" s="5">
        <v>0.15068493150684931</v>
      </c>
      <c r="J132" s="6">
        <v>17</v>
      </c>
      <c r="K132" s="5">
        <v>0.23287671232876711</v>
      </c>
      <c r="L132" s="6">
        <v>9</v>
      </c>
      <c r="M132" s="5">
        <v>0.12328767123287671</v>
      </c>
      <c r="N132" s="6">
        <v>5</v>
      </c>
      <c r="O132" s="5">
        <v>6.8493150684931503E-2</v>
      </c>
      <c r="P132" s="6">
        <v>0</v>
      </c>
      <c r="Q132" s="7">
        <v>0</v>
      </c>
    </row>
    <row r="133" spans="1:17" ht="15" customHeight="1">
      <c r="A133" s="3" t="s">
        <v>7</v>
      </c>
      <c r="B133" s="8">
        <v>6</v>
      </c>
      <c r="C133" s="9">
        <v>8.2191780821917818E-2</v>
      </c>
      <c r="D133" s="10">
        <v>14</v>
      </c>
      <c r="E133" s="9">
        <v>0.19178082191780821</v>
      </c>
      <c r="F133" s="10">
        <v>11</v>
      </c>
      <c r="G133" s="9">
        <v>0.15068493150684931</v>
      </c>
      <c r="H133" s="10">
        <v>11</v>
      </c>
      <c r="I133" s="9">
        <v>0.15068493150684931</v>
      </c>
      <c r="J133" s="10">
        <v>17</v>
      </c>
      <c r="K133" s="9">
        <v>0.23287671232876711</v>
      </c>
      <c r="L133" s="10">
        <v>9</v>
      </c>
      <c r="M133" s="9">
        <v>0.12328767123287671</v>
      </c>
      <c r="N133" s="10">
        <v>5</v>
      </c>
      <c r="O133" s="9">
        <v>6.8493150684931503E-2</v>
      </c>
      <c r="P133" s="10">
        <v>0</v>
      </c>
      <c r="Q133" s="11">
        <v>0</v>
      </c>
    </row>
    <row r="136" spans="1:17" ht="18">
      <c r="A136" s="1"/>
    </row>
    <row r="138" spans="1:17" ht="18" customHeight="1">
      <c r="A138" s="305" t="s">
        <v>92</v>
      </c>
      <c r="B138" s="305"/>
      <c r="C138" s="305"/>
      <c r="D138" s="305"/>
      <c r="E138" s="305"/>
      <c r="F138" s="305"/>
      <c r="G138" s="305"/>
      <c r="H138" s="305"/>
      <c r="I138" s="305"/>
      <c r="J138" s="305"/>
      <c r="K138" s="305"/>
      <c r="L138" s="305"/>
      <c r="M138" s="305"/>
    </row>
    <row r="139" spans="1:17" ht="15" customHeight="1">
      <c r="A139" s="306"/>
      <c r="B139" s="309" t="s">
        <v>93</v>
      </c>
      <c r="C139" s="310"/>
      <c r="D139" s="310"/>
      <c r="E139" s="310"/>
      <c r="F139" s="310"/>
      <c r="G139" s="310"/>
      <c r="H139" s="310"/>
      <c r="I139" s="310"/>
      <c r="J139" s="310"/>
      <c r="K139" s="310"/>
      <c r="L139" s="310"/>
      <c r="M139" s="311"/>
    </row>
    <row r="140" spans="1:17" ht="15" customHeight="1">
      <c r="A140" s="307"/>
      <c r="B140" s="312" t="s">
        <v>94</v>
      </c>
      <c r="C140" s="313"/>
      <c r="D140" s="313" t="s">
        <v>95</v>
      </c>
      <c r="E140" s="313"/>
      <c r="F140" s="313" t="s">
        <v>96</v>
      </c>
      <c r="G140" s="313"/>
      <c r="H140" s="313" t="s">
        <v>97</v>
      </c>
      <c r="I140" s="313"/>
      <c r="J140" s="313" t="s">
        <v>98</v>
      </c>
      <c r="K140" s="313"/>
      <c r="L140" s="313" t="s">
        <v>99</v>
      </c>
      <c r="M140" s="314"/>
    </row>
    <row r="141" spans="1:17" ht="15" customHeight="1">
      <c r="A141" s="308"/>
      <c r="B141" s="43" t="s">
        <v>4</v>
      </c>
      <c r="C141" s="44" t="s">
        <v>5</v>
      </c>
      <c r="D141" s="44" t="s">
        <v>4</v>
      </c>
      <c r="E141" s="44" t="s">
        <v>5</v>
      </c>
      <c r="F141" s="44" t="s">
        <v>4</v>
      </c>
      <c r="G141" s="44" t="s">
        <v>5</v>
      </c>
      <c r="H141" s="44" t="s">
        <v>4</v>
      </c>
      <c r="I141" s="44" t="s">
        <v>5</v>
      </c>
      <c r="J141" s="44" t="s">
        <v>4</v>
      </c>
      <c r="K141" s="44" t="s">
        <v>5</v>
      </c>
      <c r="L141" s="44" t="s">
        <v>4</v>
      </c>
      <c r="M141" s="45" t="s">
        <v>5</v>
      </c>
    </row>
    <row r="142" spans="1:17" ht="15" customHeight="1">
      <c r="A142" s="2" t="s">
        <v>6</v>
      </c>
      <c r="B142" s="4">
        <v>55</v>
      </c>
      <c r="C142" s="5">
        <v>0.67073170731707321</v>
      </c>
      <c r="D142" s="6">
        <v>12</v>
      </c>
      <c r="E142" s="5">
        <v>0.14634146341463417</v>
      </c>
      <c r="F142" s="6">
        <v>7</v>
      </c>
      <c r="G142" s="5">
        <v>8.5365853658536592E-2</v>
      </c>
      <c r="H142" s="6">
        <v>2</v>
      </c>
      <c r="I142" s="5">
        <v>2.4390243902439025E-2</v>
      </c>
      <c r="J142" s="6">
        <v>1</v>
      </c>
      <c r="K142" s="5">
        <v>1.2195121951219513E-2</v>
      </c>
      <c r="L142" s="6">
        <v>5</v>
      </c>
      <c r="M142" s="7">
        <v>6.097560975609756E-2</v>
      </c>
    </row>
    <row r="143" spans="1:17" ht="15" customHeight="1">
      <c r="A143" s="3" t="s">
        <v>7</v>
      </c>
      <c r="B143" s="8">
        <v>55</v>
      </c>
      <c r="C143" s="9">
        <v>0.67073170731707321</v>
      </c>
      <c r="D143" s="10">
        <v>12</v>
      </c>
      <c r="E143" s="9">
        <v>0.14634146341463417</v>
      </c>
      <c r="F143" s="10">
        <v>7</v>
      </c>
      <c r="G143" s="9">
        <v>8.5365853658536592E-2</v>
      </c>
      <c r="H143" s="10">
        <v>2</v>
      </c>
      <c r="I143" s="9">
        <v>2.4390243902439025E-2</v>
      </c>
      <c r="J143" s="10">
        <v>1</v>
      </c>
      <c r="K143" s="9">
        <v>1.2195121951219513E-2</v>
      </c>
      <c r="L143" s="10">
        <v>5</v>
      </c>
      <c r="M143" s="11">
        <v>6.097560975609756E-2</v>
      </c>
    </row>
    <row r="146" spans="1:57" ht="18">
      <c r="A146" s="1"/>
    </row>
    <row r="148" spans="1:57" ht="18" customHeight="1">
      <c r="A148" s="305" t="s">
        <v>100</v>
      </c>
      <c r="B148" s="305"/>
      <c r="C148" s="305"/>
      <c r="D148" s="305"/>
      <c r="E148" s="305"/>
      <c r="F148" s="305"/>
      <c r="G148" s="305"/>
      <c r="H148" s="305"/>
      <c r="I148" s="305"/>
      <c r="J148" s="305"/>
      <c r="K148" s="305"/>
      <c r="L148" s="305"/>
      <c r="M148" s="305"/>
      <c r="N148" s="305"/>
      <c r="O148" s="305"/>
      <c r="P148" s="305"/>
      <c r="Q148" s="305"/>
      <c r="R148" s="305"/>
      <c r="S148" s="305"/>
      <c r="T148" s="305"/>
      <c r="U148" s="305"/>
      <c r="V148" s="305"/>
      <c r="W148" s="305"/>
      <c r="X148" s="305"/>
      <c r="Y148" s="305"/>
      <c r="Z148" s="305"/>
      <c r="AA148" s="305"/>
      <c r="AB148" s="305"/>
      <c r="AC148" s="305"/>
      <c r="AD148" s="305"/>
      <c r="AE148" s="305"/>
      <c r="AF148" s="305"/>
      <c r="AG148" s="305"/>
      <c r="AH148" s="305"/>
      <c r="AI148" s="305"/>
      <c r="AJ148" s="305"/>
      <c r="AK148" s="305"/>
    </row>
    <row r="149" spans="1:57" ht="27.95" customHeight="1">
      <c r="A149" s="306"/>
      <c r="B149" s="309" t="s">
        <v>101</v>
      </c>
      <c r="C149" s="310"/>
      <c r="D149" s="310"/>
      <c r="E149" s="310"/>
      <c r="F149" s="310" t="s">
        <v>102</v>
      </c>
      <c r="G149" s="310"/>
      <c r="H149" s="310"/>
      <c r="I149" s="310"/>
      <c r="J149" s="310" t="s">
        <v>103</v>
      </c>
      <c r="K149" s="310"/>
      <c r="L149" s="310"/>
      <c r="M149" s="310"/>
      <c r="N149" s="310" t="s">
        <v>104</v>
      </c>
      <c r="O149" s="310"/>
      <c r="P149" s="310"/>
      <c r="Q149" s="310"/>
      <c r="R149" s="310" t="s">
        <v>105</v>
      </c>
      <c r="S149" s="310"/>
      <c r="T149" s="310"/>
      <c r="U149" s="310"/>
      <c r="V149" s="310" t="s">
        <v>106</v>
      </c>
      <c r="W149" s="310"/>
      <c r="X149" s="310"/>
      <c r="Y149" s="310"/>
      <c r="Z149" s="310" t="s">
        <v>107</v>
      </c>
      <c r="AA149" s="310"/>
      <c r="AB149" s="310"/>
      <c r="AC149" s="310"/>
      <c r="AD149" s="310" t="s">
        <v>108</v>
      </c>
      <c r="AE149" s="310"/>
      <c r="AF149" s="310"/>
      <c r="AG149" s="310"/>
      <c r="AH149" s="310" t="s">
        <v>109</v>
      </c>
      <c r="AI149" s="310"/>
      <c r="AJ149" s="310"/>
      <c r="AK149" s="311"/>
    </row>
    <row r="150" spans="1:57" ht="15" customHeight="1">
      <c r="A150" s="307"/>
      <c r="B150" s="312" t="s">
        <v>110</v>
      </c>
      <c r="C150" s="313"/>
      <c r="D150" s="313" t="s">
        <v>111</v>
      </c>
      <c r="E150" s="313"/>
      <c r="F150" s="313" t="s">
        <v>23</v>
      </c>
      <c r="G150" s="313"/>
      <c r="H150" s="313" t="s">
        <v>24</v>
      </c>
      <c r="I150" s="313"/>
      <c r="J150" s="313" t="s">
        <v>23</v>
      </c>
      <c r="K150" s="313"/>
      <c r="L150" s="313" t="s">
        <v>24</v>
      </c>
      <c r="M150" s="313"/>
      <c r="N150" s="313" t="s">
        <v>110</v>
      </c>
      <c r="O150" s="313"/>
      <c r="P150" s="313" t="s">
        <v>111</v>
      </c>
      <c r="Q150" s="313"/>
      <c r="R150" s="313" t="s">
        <v>110</v>
      </c>
      <c r="S150" s="313"/>
      <c r="T150" s="313" t="s">
        <v>111</v>
      </c>
      <c r="U150" s="313"/>
      <c r="V150" s="313" t="s">
        <v>110</v>
      </c>
      <c r="W150" s="313"/>
      <c r="X150" s="313" t="s">
        <v>111</v>
      </c>
      <c r="Y150" s="313"/>
      <c r="Z150" s="313" t="s">
        <v>110</v>
      </c>
      <c r="AA150" s="313"/>
      <c r="AB150" s="313" t="s">
        <v>111</v>
      </c>
      <c r="AC150" s="313"/>
      <c r="AD150" s="313" t="s">
        <v>110</v>
      </c>
      <c r="AE150" s="313"/>
      <c r="AF150" s="313" t="s">
        <v>111</v>
      </c>
      <c r="AG150" s="313"/>
      <c r="AH150" s="313" t="s">
        <v>110</v>
      </c>
      <c r="AI150" s="313"/>
      <c r="AJ150" s="313" t="s">
        <v>111</v>
      </c>
      <c r="AK150" s="314"/>
    </row>
    <row r="151" spans="1:57" ht="15" customHeight="1">
      <c r="A151" s="308"/>
      <c r="B151" s="43" t="s">
        <v>4</v>
      </c>
      <c r="C151" s="44" t="s">
        <v>5</v>
      </c>
      <c r="D151" s="44" t="s">
        <v>4</v>
      </c>
      <c r="E151" s="44" t="s">
        <v>5</v>
      </c>
      <c r="F151" s="44" t="s">
        <v>4</v>
      </c>
      <c r="G151" s="44" t="s">
        <v>5</v>
      </c>
      <c r="H151" s="44" t="s">
        <v>4</v>
      </c>
      <c r="I151" s="44" t="s">
        <v>5</v>
      </c>
      <c r="J151" s="44" t="s">
        <v>4</v>
      </c>
      <c r="K151" s="44" t="s">
        <v>5</v>
      </c>
      <c r="L151" s="44" t="s">
        <v>4</v>
      </c>
      <c r="M151" s="44" t="s">
        <v>5</v>
      </c>
      <c r="N151" s="44" t="s">
        <v>4</v>
      </c>
      <c r="O151" s="44" t="s">
        <v>5</v>
      </c>
      <c r="P151" s="44" t="s">
        <v>4</v>
      </c>
      <c r="Q151" s="44" t="s">
        <v>5</v>
      </c>
      <c r="R151" s="44" t="s">
        <v>4</v>
      </c>
      <c r="S151" s="44" t="s">
        <v>5</v>
      </c>
      <c r="T151" s="44" t="s">
        <v>4</v>
      </c>
      <c r="U151" s="44" t="s">
        <v>5</v>
      </c>
      <c r="V151" s="44" t="s">
        <v>4</v>
      </c>
      <c r="W151" s="44" t="s">
        <v>5</v>
      </c>
      <c r="X151" s="44" t="s">
        <v>4</v>
      </c>
      <c r="Y151" s="44" t="s">
        <v>5</v>
      </c>
      <c r="Z151" s="44" t="s">
        <v>4</v>
      </c>
      <c r="AA151" s="44" t="s">
        <v>5</v>
      </c>
      <c r="AB151" s="44" t="s">
        <v>4</v>
      </c>
      <c r="AC151" s="44" t="s">
        <v>5</v>
      </c>
      <c r="AD151" s="44" t="s">
        <v>4</v>
      </c>
      <c r="AE151" s="44" t="s">
        <v>5</v>
      </c>
      <c r="AF151" s="44" t="s">
        <v>4</v>
      </c>
      <c r="AG151" s="44" t="s">
        <v>5</v>
      </c>
      <c r="AH151" s="44" t="s">
        <v>4</v>
      </c>
      <c r="AI151" s="44" t="s">
        <v>5</v>
      </c>
      <c r="AJ151" s="44" t="s">
        <v>4</v>
      </c>
      <c r="AK151" s="45" t="s">
        <v>5</v>
      </c>
    </row>
    <row r="152" spans="1:57" ht="15" customHeight="1">
      <c r="A152" s="2" t="s">
        <v>6</v>
      </c>
      <c r="B152" s="4">
        <v>42</v>
      </c>
      <c r="C152" s="5">
        <v>0.51219512195121952</v>
      </c>
      <c r="D152" s="6">
        <v>40</v>
      </c>
      <c r="E152" s="5">
        <v>0.48780487804878048</v>
      </c>
      <c r="F152" s="6">
        <v>75</v>
      </c>
      <c r="G152" s="5">
        <v>0.91463414634146345</v>
      </c>
      <c r="H152" s="6">
        <v>7</v>
      </c>
      <c r="I152" s="5">
        <v>8.5365853658536592E-2</v>
      </c>
      <c r="J152" s="6">
        <v>80</v>
      </c>
      <c r="K152" s="5">
        <v>0.97560975609756095</v>
      </c>
      <c r="L152" s="6">
        <v>2</v>
      </c>
      <c r="M152" s="5">
        <v>2.4390243902439025E-2</v>
      </c>
      <c r="N152" s="6">
        <v>78</v>
      </c>
      <c r="O152" s="5">
        <v>0.95121951219512202</v>
      </c>
      <c r="P152" s="6">
        <v>4</v>
      </c>
      <c r="Q152" s="5">
        <v>4.878048780487805E-2</v>
      </c>
      <c r="R152" s="6">
        <v>81</v>
      </c>
      <c r="S152" s="5">
        <v>0.98780487804878048</v>
      </c>
      <c r="T152" s="6">
        <v>1</v>
      </c>
      <c r="U152" s="5">
        <v>1.2195121951219513E-2</v>
      </c>
      <c r="V152" s="6">
        <v>25</v>
      </c>
      <c r="W152" s="5">
        <v>0.3048780487804878</v>
      </c>
      <c r="X152" s="6">
        <v>57</v>
      </c>
      <c r="Y152" s="5">
        <v>0.69512195121951226</v>
      </c>
      <c r="Z152" s="6">
        <v>31</v>
      </c>
      <c r="AA152" s="5">
        <v>0.37804878048780488</v>
      </c>
      <c r="AB152" s="6">
        <v>51</v>
      </c>
      <c r="AC152" s="5">
        <v>0.62195121951219512</v>
      </c>
      <c r="AD152" s="6">
        <v>0</v>
      </c>
      <c r="AE152" s="5">
        <v>0</v>
      </c>
      <c r="AF152" s="6">
        <v>3</v>
      </c>
      <c r="AG152" s="5">
        <v>1</v>
      </c>
      <c r="AH152" s="6">
        <v>3</v>
      </c>
      <c r="AI152" s="5">
        <v>1</v>
      </c>
      <c r="AJ152" s="6">
        <v>0</v>
      </c>
      <c r="AK152" s="7">
        <v>0</v>
      </c>
    </row>
    <row r="153" spans="1:57" ht="15" customHeight="1">
      <c r="A153" s="3" t="s">
        <v>7</v>
      </c>
      <c r="B153" s="8">
        <v>42</v>
      </c>
      <c r="C153" s="9">
        <v>0.51219512195121952</v>
      </c>
      <c r="D153" s="10">
        <v>40</v>
      </c>
      <c r="E153" s="9">
        <v>0.48780487804878048</v>
      </c>
      <c r="F153" s="10">
        <v>75</v>
      </c>
      <c r="G153" s="9">
        <v>0.91463414634146345</v>
      </c>
      <c r="H153" s="10">
        <v>7</v>
      </c>
      <c r="I153" s="9">
        <v>8.5365853658536592E-2</v>
      </c>
      <c r="J153" s="10">
        <v>80</v>
      </c>
      <c r="K153" s="9">
        <v>0.97560975609756095</v>
      </c>
      <c r="L153" s="10">
        <v>2</v>
      </c>
      <c r="M153" s="9">
        <v>2.4390243902439025E-2</v>
      </c>
      <c r="N153" s="10">
        <v>78</v>
      </c>
      <c r="O153" s="9">
        <v>0.95121951219512202</v>
      </c>
      <c r="P153" s="10">
        <v>4</v>
      </c>
      <c r="Q153" s="9">
        <v>4.878048780487805E-2</v>
      </c>
      <c r="R153" s="10">
        <v>81</v>
      </c>
      <c r="S153" s="9">
        <v>0.98780487804878048</v>
      </c>
      <c r="T153" s="10">
        <v>1</v>
      </c>
      <c r="U153" s="9">
        <v>1.2195121951219513E-2</v>
      </c>
      <c r="V153" s="10">
        <v>25</v>
      </c>
      <c r="W153" s="9">
        <v>0.3048780487804878</v>
      </c>
      <c r="X153" s="10">
        <v>57</v>
      </c>
      <c r="Y153" s="9">
        <v>0.69512195121951226</v>
      </c>
      <c r="Z153" s="10">
        <v>31</v>
      </c>
      <c r="AA153" s="9">
        <v>0.37804878048780488</v>
      </c>
      <c r="AB153" s="10">
        <v>51</v>
      </c>
      <c r="AC153" s="9">
        <v>0.62195121951219512</v>
      </c>
      <c r="AD153" s="10">
        <v>0</v>
      </c>
      <c r="AE153" s="9">
        <v>0</v>
      </c>
      <c r="AF153" s="10">
        <v>3</v>
      </c>
      <c r="AG153" s="9">
        <v>1</v>
      </c>
      <c r="AH153" s="10">
        <v>3</v>
      </c>
      <c r="AI153" s="9">
        <v>1</v>
      </c>
      <c r="AJ153" s="10">
        <v>0</v>
      </c>
      <c r="AK153" s="11">
        <v>0</v>
      </c>
    </row>
    <row r="156" spans="1:57" ht="18">
      <c r="A156" s="1"/>
    </row>
    <row r="158" spans="1:57" ht="18" customHeight="1">
      <c r="A158" s="305" t="s">
        <v>112</v>
      </c>
      <c r="B158" s="305"/>
      <c r="C158" s="305"/>
      <c r="D158" s="305"/>
      <c r="E158" s="305"/>
      <c r="F158" s="305"/>
      <c r="G158" s="305"/>
      <c r="H158" s="305"/>
      <c r="I158" s="305"/>
      <c r="J158" s="305"/>
      <c r="K158" s="305"/>
      <c r="L158" s="305"/>
      <c r="M158" s="305"/>
      <c r="N158" s="305"/>
      <c r="O158" s="305"/>
      <c r="P158" s="305"/>
      <c r="Q158" s="305"/>
      <c r="R158" s="305"/>
      <c r="S158" s="305"/>
      <c r="T158" s="305"/>
      <c r="U158" s="305"/>
      <c r="V158" s="305"/>
      <c r="W158" s="305"/>
      <c r="X158" s="305"/>
      <c r="Y158" s="305"/>
      <c r="Z158" s="305"/>
      <c r="AA158" s="305"/>
      <c r="AB158" s="305"/>
      <c r="AC158" s="305"/>
      <c r="AD158" s="305"/>
      <c r="AE158" s="305"/>
      <c r="AF158" s="305"/>
      <c r="AG158" s="305"/>
      <c r="AH158" s="305"/>
      <c r="AI158" s="305"/>
      <c r="AJ158" s="305"/>
      <c r="AK158" s="305"/>
      <c r="AL158" s="305"/>
      <c r="AM158" s="305"/>
      <c r="AN158" s="305"/>
      <c r="AO158" s="305"/>
      <c r="AP158" s="305"/>
      <c r="AQ158" s="305"/>
      <c r="AR158" s="305"/>
      <c r="AS158" s="305"/>
      <c r="AT158" s="305"/>
      <c r="AU158" s="305"/>
      <c r="AV158" s="305"/>
      <c r="AW158" s="305"/>
      <c r="AX158" s="305"/>
      <c r="AY158" s="305"/>
      <c r="AZ158" s="305"/>
      <c r="BA158" s="305"/>
      <c r="BB158" s="305"/>
      <c r="BC158" s="305"/>
      <c r="BD158" s="305"/>
      <c r="BE158" s="305"/>
    </row>
    <row r="159" spans="1:57" ht="15" customHeight="1">
      <c r="A159" s="306"/>
      <c r="B159" s="309" t="s">
        <v>113</v>
      </c>
      <c r="C159" s="310"/>
      <c r="D159" s="310"/>
      <c r="E159" s="310"/>
      <c r="F159" s="310"/>
      <c r="G159" s="310"/>
      <c r="H159" s="310"/>
      <c r="I159" s="310"/>
      <c r="J159" s="310"/>
      <c r="K159" s="310"/>
      <c r="L159" s="310"/>
      <c r="M159" s="310"/>
      <c r="N159" s="310"/>
      <c r="O159" s="310"/>
      <c r="P159" s="310"/>
      <c r="Q159" s="310"/>
      <c r="R159" s="310"/>
      <c r="S159" s="310"/>
      <c r="T159" s="310"/>
      <c r="U159" s="310"/>
      <c r="V159" s="310"/>
      <c r="W159" s="310"/>
      <c r="X159" s="310"/>
      <c r="Y159" s="310"/>
      <c r="Z159" s="310"/>
      <c r="AA159" s="310"/>
      <c r="AB159" s="310"/>
      <c r="AC159" s="310"/>
      <c r="AD159" s="310"/>
      <c r="AE159" s="310"/>
      <c r="AF159" s="310"/>
      <c r="AG159" s="310"/>
      <c r="AH159" s="310"/>
      <c r="AI159" s="310"/>
      <c r="AJ159" s="310"/>
      <c r="AK159" s="310"/>
      <c r="AL159" s="310"/>
      <c r="AM159" s="310"/>
      <c r="AN159" s="310"/>
      <c r="AO159" s="310"/>
      <c r="AP159" s="310"/>
      <c r="AQ159" s="310"/>
      <c r="AR159" s="310"/>
      <c r="AS159" s="310"/>
      <c r="AT159" s="310"/>
      <c r="AU159" s="310"/>
      <c r="AV159" s="310"/>
      <c r="AW159" s="310"/>
      <c r="AX159" s="310"/>
      <c r="AY159" s="310"/>
      <c r="AZ159" s="310"/>
      <c r="BA159" s="310"/>
      <c r="BB159" s="310"/>
      <c r="BC159" s="310"/>
      <c r="BD159" s="310"/>
      <c r="BE159" s="311"/>
    </row>
    <row r="160" spans="1:57" ht="70.5" customHeight="1">
      <c r="A160" s="307"/>
      <c r="B160" s="312" t="s">
        <v>114</v>
      </c>
      <c r="C160" s="313"/>
      <c r="D160" s="313" t="s">
        <v>115</v>
      </c>
      <c r="E160" s="313"/>
      <c r="F160" s="313" t="s">
        <v>116</v>
      </c>
      <c r="G160" s="313"/>
      <c r="H160" s="313" t="s">
        <v>117</v>
      </c>
      <c r="I160" s="313"/>
      <c r="J160" s="313" t="s">
        <v>118</v>
      </c>
      <c r="K160" s="313"/>
      <c r="L160" s="313" t="s">
        <v>119</v>
      </c>
      <c r="M160" s="313"/>
      <c r="N160" s="313" t="s">
        <v>120</v>
      </c>
      <c r="O160" s="313"/>
      <c r="P160" s="313" t="s">
        <v>121</v>
      </c>
      <c r="Q160" s="313"/>
      <c r="R160" s="313" t="s">
        <v>122</v>
      </c>
      <c r="S160" s="313"/>
      <c r="T160" s="313" t="s">
        <v>123</v>
      </c>
      <c r="U160" s="313"/>
      <c r="V160" s="313" t="s">
        <v>124</v>
      </c>
      <c r="W160" s="313"/>
      <c r="X160" s="313" t="s">
        <v>125</v>
      </c>
      <c r="Y160" s="313"/>
      <c r="Z160" s="313" t="s">
        <v>126</v>
      </c>
      <c r="AA160" s="313"/>
      <c r="AB160" s="313" t="s">
        <v>127</v>
      </c>
      <c r="AC160" s="313"/>
      <c r="AD160" s="313" t="s">
        <v>128</v>
      </c>
      <c r="AE160" s="313"/>
      <c r="AF160" s="313" t="s">
        <v>129</v>
      </c>
      <c r="AG160" s="313"/>
      <c r="AH160" s="313" t="s">
        <v>130</v>
      </c>
      <c r="AI160" s="313"/>
      <c r="AJ160" s="313" t="s">
        <v>131</v>
      </c>
      <c r="AK160" s="313"/>
      <c r="AL160" s="313" t="s">
        <v>132</v>
      </c>
      <c r="AM160" s="313"/>
      <c r="AN160" s="313" t="s">
        <v>133</v>
      </c>
      <c r="AO160" s="313"/>
      <c r="AP160" s="313" t="s">
        <v>134</v>
      </c>
      <c r="AQ160" s="313"/>
      <c r="AR160" s="313" t="s">
        <v>135</v>
      </c>
      <c r="AS160" s="313"/>
      <c r="AT160" s="313" t="s">
        <v>136</v>
      </c>
      <c r="AU160" s="313"/>
      <c r="AV160" s="313" t="s">
        <v>137</v>
      </c>
      <c r="AW160" s="313"/>
      <c r="AX160" s="313" t="s">
        <v>138</v>
      </c>
      <c r="AY160" s="313"/>
      <c r="AZ160" s="313" t="s">
        <v>139</v>
      </c>
      <c r="BA160" s="313"/>
      <c r="BB160" s="313" t="s">
        <v>140</v>
      </c>
      <c r="BC160" s="313"/>
      <c r="BD160" s="313" t="s">
        <v>141</v>
      </c>
      <c r="BE160" s="314"/>
    </row>
    <row r="161" spans="1:57" ht="15" customHeight="1">
      <c r="A161" s="308"/>
      <c r="B161" s="43" t="s">
        <v>4</v>
      </c>
      <c r="C161" s="44" t="s">
        <v>5</v>
      </c>
      <c r="D161" s="44" t="s">
        <v>4</v>
      </c>
      <c r="E161" s="44" t="s">
        <v>5</v>
      </c>
      <c r="F161" s="44" t="s">
        <v>4</v>
      </c>
      <c r="G161" s="44" t="s">
        <v>5</v>
      </c>
      <c r="H161" s="44" t="s">
        <v>4</v>
      </c>
      <c r="I161" s="44" t="s">
        <v>5</v>
      </c>
      <c r="J161" s="44" t="s">
        <v>4</v>
      </c>
      <c r="K161" s="44" t="s">
        <v>5</v>
      </c>
      <c r="L161" s="44" t="s">
        <v>4</v>
      </c>
      <c r="M161" s="44" t="s">
        <v>5</v>
      </c>
      <c r="N161" s="44" t="s">
        <v>4</v>
      </c>
      <c r="O161" s="44" t="s">
        <v>5</v>
      </c>
      <c r="P161" s="44" t="s">
        <v>4</v>
      </c>
      <c r="Q161" s="44" t="s">
        <v>5</v>
      </c>
      <c r="R161" s="44" t="s">
        <v>4</v>
      </c>
      <c r="S161" s="44" t="s">
        <v>5</v>
      </c>
      <c r="T161" s="44" t="s">
        <v>4</v>
      </c>
      <c r="U161" s="44" t="s">
        <v>5</v>
      </c>
      <c r="V161" s="44" t="s">
        <v>4</v>
      </c>
      <c r="W161" s="44" t="s">
        <v>5</v>
      </c>
      <c r="X161" s="44" t="s">
        <v>4</v>
      </c>
      <c r="Y161" s="44" t="s">
        <v>5</v>
      </c>
      <c r="Z161" s="44" t="s">
        <v>4</v>
      </c>
      <c r="AA161" s="44" t="s">
        <v>5</v>
      </c>
      <c r="AB161" s="44" t="s">
        <v>4</v>
      </c>
      <c r="AC161" s="44" t="s">
        <v>5</v>
      </c>
      <c r="AD161" s="44" t="s">
        <v>4</v>
      </c>
      <c r="AE161" s="44" t="s">
        <v>5</v>
      </c>
      <c r="AF161" s="44" t="s">
        <v>4</v>
      </c>
      <c r="AG161" s="44" t="s">
        <v>5</v>
      </c>
      <c r="AH161" s="44" t="s">
        <v>4</v>
      </c>
      <c r="AI161" s="44" t="s">
        <v>5</v>
      </c>
      <c r="AJ161" s="44" t="s">
        <v>4</v>
      </c>
      <c r="AK161" s="44" t="s">
        <v>5</v>
      </c>
      <c r="AL161" s="44" t="s">
        <v>4</v>
      </c>
      <c r="AM161" s="44" t="s">
        <v>5</v>
      </c>
      <c r="AN161" s="44" t="s">
        <v>4</v>
      </c>
      <c r="AO161" s="44" t="s">
        <v>5</v>
      </c>
      <c r="AP161" s="44" t="s">
        <v>4</v>
      </c>
      <c r="AQ161" s="44" t="s">
        <v>5</v>
      </c>
      <c r="AR161" s="44" t="s">
        <v>4</v>
      </c>
      <c r="AS161" s="44" t="s">
        <v>5</v>
      </c>
      <c r="AT161" s="44" t="s">
        <v>4</v>
      </c>
      <c r="AU161" s="44" t="s">
        <v>5</v>
      </c>
      <c r="AV161" s="44" t="s">
        <v>4</v>
      </c>
      <c r="AW161" s="44" t="s">
        <v>5</v>
      </c>
      <c r="AX161" s="44" t="s">
        <v>4</v>
      </c>
      <c r="AY161" s="44" t="s">
        <v>5</v>
      </c>
      <c r="AZ161" s="44" t="s">
        <v>4</v>
      </c>
      <c r="BA161" s="44" t="s">
        <v>5</v>
      </c>
      <c r="BB161" s="44" t="s">
        <v>4</v>
      </c>
      <c r="BC161" s="44" t="s">
        <v>5</v>
      </c>
      <c r="BD161" s="44" t="s">
        <v>4</v>
      </c>
      <c r="BE161" s="45" t="s">
        <v>5</v>
      </c>
    </row>
    <row r="162" spans="1:57" ht="15" customHeight="1">
      <c r="A162" s="2" t="s">
        <v>6</v>
      </c>
      <c r="B162" s="4">
        <v>0</v>
      </c>
      <c r="C162" s="5">
        <v>0</v>
      </c>
      <c r="D162" s="6">
        <v>0</v>
      </c>
      <c r="E162" s="5">
        <v>0</v>
      </c>
      <c r="F162" s="6">
        <v>0</v>
      </c>
      <c r="G162" s="5">
        <v>0</v>
      </c>
      <c r="H162" s="6">
        <v>1</v>
      </c>
      <c r="I162" s="5">
        <v>1.2195121951219513E-2</v>
      </c>
      <c r="J162" s="6">
        <v>0</v>
      </c>
      <c r="K162" s="5">
        <v>0</v>
      </c>
      <c r="L162" s="6">
        <v>0</v>
      </c>
      <c r="M162" s="5">
        <v>0</v>
      </c>
      <c r="N162" s="6">
        <v>0</v>
      </c>
      <c r="O162" s="5">
        <v>0</v>
      </c>
      <c r="P162" s="6">
        <v>0</v>
      </c>
      <c r="Q162" s="5">
        <v>0</v>
      </c>
      <c r="R162" s="6">
        <v>0</v>
      </c>
      <c r="S162" s="5">
        <v>0</v>
      </c>
      <c r="T162" s="6">
        <v>0</v>
      </c>
      <c r="U162" s="5">
        <v>0</v>
      </c>
      <c r="V162" s="6">
        <v>0</v>
      </c>
      <c r="W162" s="5">
        <v>0</v>
      </c>
      <c r="X162" s="6">
        <v>0</v>
      </c>
      <c r="Y162" s="5">
        <v>0</v>
      </c>
      <c r="Z162" s="6">
        <v>1</v>
      </c>
      <c r="AA162" s="5">
        <v>1.2195121951219513E-2</v>
      </c>
      <c r="AB162" s="6">
        <v>0</v>
      </c>
      <c r="AC162" s="5">
        <v>0</v>
      </c>
      <c r="AD162" s="6">
        <v>59</v>
      </c>
      <c r="AE162" s="5">
        <v>0.71951219512195119</v>
      </c>
      <c r="AF162" s="6">
        <v>3</v>
      </c>
      <c r="AG162" s="5">
        <v>3.6585365853658541E-2</v>
      </c>
      <c r="AH162" s="6">
        <v>0</v>
      </c>
      <c r="AI162" s="5">
        <v>0</v>
      </c>
      <c r="AJ162" s="6">
        <v>1</v>
      </c>
      <c r="AK162" s="5">
        <v>1.2195121951219513E-2</v>
      </c>
      <c r="AL162" s="6">
        <v>0</v>
      </c>
      <c r="AM162" s="5">
        <v>0</v>
      </c>
      <c r="AN162" s="6">
        <v>0</v>
      </c>
      <c r="AO162" s="5">
        <v>0</v>
      </c>
      <c r="AP162" s="6">
        <v>2</v>
      </c>
      <c r="AQ162" s="5">
        <v>2.4390243902439025E-2</v>
      </c>
      <c r="AR162" s="6">
        <v>6</v>
      </c>
      <c r="AS162" s="5">
        <v>7.3170731707317083E-2</v>
      </c>
      <c r="AT162" s="6">
        <v>3</v>
      </c>
      <c r="AU162" s="5">
        <v>3.6585365853658541E-2</v>
      </c>
      <c r="AV162" s="6">
        <v>3</v>
      </c>
      <c r="AW162" s="5">
        <v>3.6585365853658541E-2</v>
      </c>
      <c r="AX162" s="6">
        <v>1</v>
      </c>
      <c r="AY162" s="5">
        <v>1.2195121951219513E-2</v>
      </c>
      <c r="AZ162" s="6">
        <v>2</v>
      </c>
      <c r="BA162" s="5">
        <v>2.4390243902439025E-2</v>
      </c>
      <c r="BB162" s="6">
        <v>0</v>
      </c>
      <c r="BC162" s="5">
        <v>0</v>
      </c>
      <c r="BD162" s="6">
        <v>0</v>
      </c>
      <c r="BE162" s="7">
        <v>0</v>
      </c>
    </row>
    <row r="163" spans="1:57" ht="15" customHeight="1">
      <c r="A163" s="3" t="s">
        <v>7</v>
      </c>
      <c r="B163" s="8">
        <v>0</v>
      </c>
      <c r="C163" s="9">
        <v>0</v>
      </c>
      <c r="D163" s="10">
        <v>0</v>
      </c>
      <c r="E163" s="9">
        <v>0</v>
      </c>
      <c r="F163" s="10">
        <v>0</v>
      </c>
      <c r="G163" s="9">
        <v>0</v>
      </c>
      <c r="H163" s="10">
        <v>1</v>
      </c>
      <c r="I163" s="9">
        <v>1.2195121951219513E-2</v>
      </c>
      <c r="J163" s="10">
        <v>0</v>
      </c>
      <c r="K163" s="9">
        <v>0</v>
      </c>
      <c r="L163" s="10">
        <v>0</v>
      </c>
      <c r="M163" s="9">
        <v>0</v>
      </c>
      <c r="N163" s="10">
        <v>0</v>
      </c>
      <c r="O163" s="9">
        <v>0</v>
      </c>
      <c r="P163" s="10">
        <v>0</v>
      </c>
      <c r="Q163" s="9">
        <v>0</v>
      </c>
      <c r="R163" s="10">
        <v>0</v>
      </c>
      <c r="S163" s="9">
        <v>0</v>
      </c>
      <c r="T163" s="10">
        <v>0</v>
      </c>
      <c r="U163" s="9">
        <v>0</v>
      </c>
      <c r="V163" s="10">
        <v>0</v>
      </c>
      <c r="W163" s="9">
        <v>0</v>
      </c>
      <c r="X163" s="10">
        <v>0</v>
      </c>
      <c r="Y163" s="9">
        <v>0</v>
      </c>
      <c r="Z163" s="10">
        <v>1</v>
      </c>
      <c r="AA163" s="9">
        <v>1.2195121951219513E-2</v>
      </c>
      <c r="AB163" s="10">
        <v>0</v>
      </c>
      <c r="AC163" s="9">
        <v>0</v>
      </c>
      <c r="AD163" s="10">
        <v>59</v>
      </c>
      <c r="AE163" s="9">
        <v>0.71951219512195119</v>
      </c>
      <c r="AF163" s="10">
        <v>3</v>
      </c>
      <c r="AG163" s="9">
        <v>3.6585365853658541E-2</v>
      </c>
      <c r="AH163" s="10">
        <v>0</v>
      </c>
      <c r="AI163" s="9">
        <v>0</v>
      </c>
      <c r="AJ163" s="10">
        <v>1</v>
      </c>
      <c r="AK163" s="9">
        <v>1.2195121951219513E-2</v>
      </c>
      <c r="AL163" s="10">
        <v>0</v>
      </c>
      <c r="AM163" s="9">
        <v>0</v>
      </c>
      <c r="AN163" s="10">
        <v>0</v>
      </c>
      <c r="AO163" s="9">
        <v>0</v>
      </c>
      <c r="AP163" s="10">
        <v>2</v>
      </c>
      <c r="AQ163" s="9">
        <v>2.4390243902439025E-2</v>
      </c>
      <c r="AR163" s="10">
        <v>6</v>
      </c>
      <c r="AS163" s="9">
        <v>7.3170731707317083E-2</v>
      </c>
      <c r="AT163" s="10">
        <v>3</v>
      </c>
      <c r="AU163" s="9">
        <v>3.6585365853658541E-2</v>
      </c>
      <c r="AV163" s="10">
        <v>3</v>
      </c>
      <c r="AW163" s="9">
        <v>3.6585365853658541E-2</v>
      </c>
      <c r="AX163" s="10">
        <v>1</v>
      </c>
      <c r="AY163" s="9">
        <v>1.2195121951219513E-2</v>
      </c>
      <c r="AZ163" s="10">
        <v>2</v>
      </c>
      <c r="BA163" s="9">
        <v>2.4390243902439025E-2</v>
      </c>
      <c r="BB163" s="10">
        <v>0</v>
      </c>
      <c r="BC163" s="9">
        <v>0</v>
      </c>
      <c r="BD163" s="10">
        <v>0</v>
      </c>
      <c r="BE163" s="11">
        <v>0</v>
      </c>
    </row>
    <row r="166" spans="1:57" ht="23.25">
      <c r="A166" s="48" t="s">
        <v>264</v>
      </c>
    </row>
    <row r="167" spans="1:57">
      <c r="A167" s="385" t="s">
        <v>472</v>
      </c>
    </row>
    <row r="168" spans="1:57" ht="18" customHeight="1" thickBot="1">
      <c r="A168" s="305" t="s">
        <v>142</v>
      </c>
      <c r="B168" s="305"/>
      <c r="C168" s="305"/>
      <c r="D168" s="305"/>
      <c r="E168" s="305"/>
      <c r="F168" s="305"/>
      <c r="G168" s="305"/>
      <c r="H168" s="305"/>
      <c r="I168" s="305"/>
      <c r="J168" s="305"/>
      <c r="K168" s="305"/>
      <c r="L168" s="305"/>
      <c r="M168" s="305"/>
    </row>
    <row r="169" spans="1:57" ht="24.75" customHeight="1" thickTop="1">
      <c r="A169" s="306" t="s">
        <v>417</v>
      </c>
      <c r="B169" s="309" t="s">
        <v>143</v>
      </c>
      <c r="C169" s="310"/>
      <c r="D169" s="310"/>
      <c r="E169" s="310" t="s">
        <v>144</v>
      </c>
      <c r="F169" s="310"/>
      <c r="G169" s="310"/>
      <c r="H169" s="310" t="s">
        <v>145</v>
      </c>
      <c r="I169" s="310"/>
      <c r="J169" s="310"/>
      <c r="K169" s="310" t="s">
        <v>146</v>
      </c>
      <c r="L169" s="310"/>
      <c r="M169" s="311"/>
    </row>
    <row r="170" spans="1:57" ht="15" customHeight="1" thickBot="1">
      <c r="A170" s="308"/>
      <c r="B170" s="43" t="s">
        <v>4</v>
      </c>
      <c r="C170" s="44" t="s">
        <v>147</v>
      </c>
      <c r="D170" s="44" t="s">
        <v>148</v>
      </c>
      <c r="E170" s="44" t="s">
        <v>4</v>
      </c>
      <c r="F170" s="44" t="s">
        <v>147</v>
      </c>
      <c r="G170" s="44" t="s">
        <v>148</v>
      </c>
      <c r="H170" s="44" t="s">
        <v>4</v>
      </c>
      <c r="I170" s="44" t="s">
        <v>147</v>
      </c>
      <c r="J170" s="44" t="s">
        <v>148</v>
      </c>
      <c r="K170" s="44" t="s">
        <v>4</v>
      </c>
      <c r="L170" s="44" t="s">
        <v>147</v>
      </c>
      <c r="M170" s="45" t="s">
        <v>148</v>
      </c>
    </row>
    <row r="171" spans="1:57" ht="15" customHeight="1" thickTop="1">
      <c r="A171" s="2" t="s">
        <v>6</v>
      </c>
      <c r="B171" s="4">
        <v>39</v>
      </c>
      <c r="C171" s="12">
        <v>4.8461538461538458</v>
      </c>
      <c r="D171" s="12">
        <v>1.7402126539511373</v>
      </c>
      <c r="E171" s="6">
        <v>39</v>
      </c>
      <c r="F171" s="12">
        <v>5</v>
      </c>
      <c r="G171" s="12">
        <v>1.8918106058538344</v>
      </c>
      <c r="H171" s="6">
        <v>39</v>
      </c>
      <c r="I171" s="12">
        <v>4.1025641025641031</v>
      </c>
      <c r="J171" s="12">
        <v>2.1000610491736684</v>
      </c>
      <c r="K171" s="6">
        <v>39</v>
      </c>
      <c r="L171" s="12">
        <v>5.5384615384615392</v>
      </c>
      <c r="M171" s="13">
        <v>1.3735500267967529</v>
      </c>
    </row>
    <row r="172" spans="1:57" ht="15" customHeight="1" thickBot="1">
      <c r="A172" s="3" t="s">
        <v>7</v>
      </c>
      <c r="B172" s="8">
        <v>39</v>
      </c>
      <c r="C172" s="14">
        <v>4.8461538461538458</v>
      </c>
      <c r="D172" s="14">
        <v>1.7402126539511373</v>
      </c>
      <c r="E172" s="10">
        <v>39</v>
      </c>
      <c r="F172" s="14">
        <v>5</v>
      </c>
      <c r="G172" s="14">
        <v>1.8918106058538344</v>
      </c>
      <c r="H172" s="10">
        <v>39</v>
      </c>
      <c r="I172" s="14">
        <v>4.1025641025641031</v>
      </c>
      <c r="J172" s="14">
        <v>2.1000610491736684</v>
      </c>
      <c r="K172" s="10">
        <v>39</v>
      </c>
      <c r="L172" s="14">
        <v>5.5384615384615392</v>
      </c>
      <c r="M172" s="15">
        <v>1.3735500267967529</v>
      </c>
    </row>
    <row r="173" spans="1:57" ht="15.75" thickTop="1"/>
    <row r="175" spans="1:57" ht="18">
      <c r="A175" s="1"/>
    </row>
    <row r="177" spans="1:17" ht="18" customHeight="1" thickBot="1">
      <c r="A177" s="315" t="s">
        <v>142</v>
      </c>
      <c r="B177" s="325"/>
      <c r="C177" s="325"/>
      <c r="D177" s="325"/>
      <c r="E177" s="325"/>
      <c r="F177" s="325"/>
      <c r="G177" s="325"/>
      <c r="H177" s="325"/>
      <c r="I177" s="325"/>
      <c r="J177" s="325"/>
      <c r="K177" s="325"/>
      <c r="L177" s="325"/>
      <c r="M177" s="325"/>
    </row>
    <row r="178" spans="1:17" ht="29.25" customHeight="1" thickTop="1">
      <c r="A178" s="306" t="s">
        <v>417</v>
      </c>
      <c r="B178" s="309" t="s">
        <v>149</v>
      </c>
      <c r="C178" s="310"/>
      <c r="D178" s="310"/>
      <c r="E178" s="310" t="s">
        <v>150</v>
      </c>
      <c r="F178" s="310"/>
      <c r="G178" s="310"/>
      <c r="H178" s="310" t="s">
        <v>151</v>
      </c>
      <c r="I178" s="310"/>
      <c r="J178" s="310"/>
      <c r="K178" s="310" t="s">
        <v>152</v>
      </c>
      <c r="L178" s="310"/>
      <c r="M178" s="311"/>
    </row>
    <row r="179" spans="1:17" ht="15" customHeight="1" thickBot="1">
      <c r="A179" s="308"/>
      <c r="B179" s="43" t="s">
        <v>4</v>
      </c>
      <c r="C179" s="44" t="s">
        <v>147</v>
      </c>
      <c r="D179" s="44" t="s">
        <v>148</v>
      </c>
      <c r="E179" s="44" t="s">
        <v>4</v>
      </c>
      <c r="F179" s="44" t="s">
        <v>147</v>
      </c>
      <c r="G179" s="44" t="s">
        <v>148</v>
      </c>
      <c r="H179" s="44" t="s">
        <v>4</v>
      </c>
      <c r="I179" s="44" t="s">
        <v>147</v>
      </c>
      <c r="J179" s="44" t="s">
        <v>148</v>
      </c>
      <c r="K179" s="44" t="s">
        <v>4</v>
      </c>
      <c r="L179" s="44" t="s">
        <v>147</v>
      </c>
      <c r="M179" s="45" t="s">
        <v>148</v>
      </c>
    </row>
    <row r="180" spans="1:17" ht="15" customHeight="1" thickTop="1">
      <c r="A180" s="2" t="s">
        <v>6</v>
      </c>
      <c r="B180" s="4">
        <v>39</v>
      </c>
      <c r="C180" s="12">
        <v>5.3589743589743586</v>
      </c>
      <c r="D180" s="12">
        <v>1.3666551462599921</v>
      </c>
      <c r="E180" s="6">
        <v>39</v>
      </c>
      <c r="F180" s="12">
        <v>4.7179487179487172</v>
      </c>
      <c r="G180" s="12">
        <v>1.5208847485439441</v>
      </c>
      <c r="H180" s="6">
        <v>39</v>
      </c>
      <c r="I180" s="12">
        <v>5.2051282051282044</v>
      </c>
      <c r="J180" s="12">
        <v>1.6088486759413614</v>
      </c>
      <c r="K180" s="6">
        <v>39</v>
      </c>
      <c r="L180" s="12">
        <v>5.1538461538461533</v>
      </c>
      <c r="M180" s="13">
        <v>1.6309258193860567</v>
      </c>
    </row>
    <row r="181" spans="1:17" ht="15" customHeight="1" thickBot="1">
      <c r="A181" s="3" t="s">
        <v>7</v>
      </c>
      <c r="B181" s="8">
        <v>39</v>
      </c>
      <c r="C181" s="14">
        <v>5.3589743589743586</v>
      </c>
      <c r="D181" s="14">
        <v>1.3666551462599921</v>
      </c>
      <c r="E181" s="10">
        <v>39</v>
      </c>
      <c r="F181" s="14">
        <v>4.7179487179487172</v>
      </c>
      <c r="G181" s="14">
        <v>1.5208847485439441</v>
      </c>
      <c r="H181" s="10">
        <v>39</v>
      </c>
      <c r="I181" s="14">
        <v>5.2051282051282044</v>
      </c>
      <c r="J181" s="14">
        <v>1.6088486759413614</v>
      </c>
      <c r="K181" s="10">
        <v>39</v>
      </c>
      <c r="L181" s="14">
        <v>5.1538461538461533</v>
      </c>
      <c r="M181" s="15">
        <v>1.6309258193860567</v>
      </c>
    </row>
    <row r="182" spans="1:17" ht="15.75" thickTop="1"/>
    <row r="184" spans="1:17" ht="23.25">
      <c r="A184" s="48" t="s">
        <v>265</v>
      </c>
    </row>
    <row r="185" spans="1:17">
      <c r="A185" s="385" t="s">
        <v>473</v>
      </c>
    </row>
    <row r="186" spans="1:17" ht="18" customHeight="1" thickBot="1">
      <c r="A186" s="315" t="s">
        <v>153</v>
      </c>
      <c r="B186" s="325"/>
      <c r="C186" s="325"/>
      <c r="D186" s="325"/>
      <c r="E186" s="325"/>
      <c r="F186" s="325"/>
      <c r="G186" s="325"/>
      <c r="H186" s="325"/>
      <c r="I186" s="325"/>
      <c r="J186" s="325"/>
      <c r="K186" s="325"/>
      <c r="L186" s="325"/>
      <c r="M186" s="325"/>
      <c r="N186" s="325"/>
      <c r="O186" s="325"/>
      <c r="P186" s="325"/>
      <c r="Q186" s="282"/>
    </row>
    <row r="187" spans="1:17" ht="31.5" customHeight="1" thickTop="1" thickBot="1">
      <c r="A187" s="386" t="s">
        <v>417</v>
      </c>
      <c r="B187" s="334" t="s">
        <v>154</v>
      </c>
      <c r="C187" s="388"/>
      <c r="D187" s="389"/>
      <c r="E187" s="335" t="s">
        <v>155</v>
      </c>
      <c r="F187" s="388"/>
      <c r="G187" s="389"/>
      <c r="H187" s="335" t="s">
        <v>156</v>
      </c>
      <c r="I187" s="388"/>
      <c r="J187" s="389"/>
      <c r="K187" s="335" t="s">
        <v>157</v>
      </c>
      <c r="L187" s="388"/>
      <c r="M187" s="389"/>
      <c r="N187" s="390" t="s">
        <v>158</v>
      </c>
      <c r="O187" s="388"/>
      <c r="P187" s="391"/>
      <c r="Q187" s="282"/>
    </row>
    <row r="188" spans="1:17" ht="15" customHeight="1" thickBot="1">
      <c r="A188" s="387"/>
      <c r="B188" s="392" t="s">
        <v>4</v>
      </c>
      <c r="C188" s="393" t="s">
        <v>147</v>
      </c>
      <c r="D188" s="393" t="s">
        <v>148</v>
      </c>
      <c r="E188" s="393" t="s">
        <v>4</v>
      </c>
      <c r="F188" s="393" t="s">
        <v>147</v>
      </c>
      <c r="G188" s="393" t="s">
        <v>148</v>
      </c>
      <c r="H188" s="393" t="s">
        <v>4</v>
      </c>
      <c r="I188" s="393" t="s">
        <v>147</v>
      </c>
      <c r="J188" s="393" t="s">
        <v>148</v>
      </c>
      <c r="K188" s="393" t="s">
        <v>4</v>
      </c>
      <c r="L188" s="393" t="s">
        <v>147</v>
      </c>
      <c r="M188" s="393" t="s">
        <v>148</v>
      </c>
      <c r="N188" s="393" t="s">
        <v>4</v>
      </c>
      <c r="O188" s="393" t="s">
        <v>147</v>
      </c>
      <c r="P188" s="394" t="s">
        <v>148</v>
      </c>
      <c r="Q188" s="282"/>
    </row>
    <row r="189" spans="1:17" ht="15" customHeight="1" thickTop="1">
      <c r="A189" s="90" t="s">
        <v>6</v>
      </c>
      <c r="B189" s="91">
        <v>67</v>
      </c>
      <c r="C189" s="395">
        <v>5.4179104477611943</v>
      </c>
      <c r="D189" s="395">
        <v>1.2690876433108715</v>
      </c>
      <c r="E189" s="93">
        <v>67</v>
      </c>
      <c r="F189" s="395">
        <v>4.3283582089552235</v>
      </c>
      <c r="G189" s="395">
        <v>1.9414775668210718</v>
      </c>
      <c r="H189" s="93">
        <v>67</v>
      </c>
      <c r="I189" s="395">
        <v>3.8507462686567169</v>
      </c>
      <c r="J189" s="395">
        <v>1.777414971271341</v>
      </c>
      <c r="K189" s="93">
        <v>67</v>
      </c>
      <c r="L189" s="395">
        <v>4.7761194029850733</v>
      </c>
      <c r="M189" s="395">
        <v>1.640592054277118</v>
      </c>
      <c r="N189" s="93">
        <v>67</v>
      </c>
      <c r="O189" s="395">
        <v>5.1343283582089549</v>
      </c>
      <c r="P189" s="396">
        <v>1.4657247911100284</v>
      </c>
      <c r="Q189" s="282"/>
    </row>
    <row r="190" spans="1:17" ht="15" customHeight="1" thickBot="1">
      <c r="A190" s="95" t="s">
        <v>7</v>
      </c>
      <c r="B190" s="96">
        <v>67</v>
      </c>
      <c r="C190" s="397">
        <v>5.4179104477611943</v>
      </c>
      <c r="D190" s="397">
        <v>1.2690876433108715</v>
      </c>
      <c r="E190" s="98">
        <v>67</v>
      </c>
      <c r="F190" s="397">
        <v>4.3283582089552235</v>
      </c>
      <c r="G190" s="397">
        <v>1.9414775668210718</v>
      </c>
      <c r="H190" s="98">
        <v>67</v>
      </c>
      <c r="I190" s="397">
        <v>3.8507462686567169</v>
      </c>
      <c r="J190" s="397">
        <v>1.777414971271341</v>
      </c>
      <c r="K190" s="98">
        <v>67</v>
      </c>
      <c r="L190" s="397">
        <v>4.7761194029850733</v>
      </c>
      <c r="M190" s="397">
        <v>1.640592054277118</v>
      </c>
      <c r="N190" s="98">
        <v>67</v>
      </c>
      <c r="O190" s="397">
        <v>5.1343283582089549</v>
      </c>
      <c r="P190" s="398">
        <v>1.4657247911100284</v>
      </c>
      <c r="Q190" s="282"/>
    </row>
    <row r="191" spans="1:17" ht="15.75" thickTop="1"/>
    <row r="193" spans="1:19" ht="23.25">
      <c r="A193" s="48" t="s">
        <v>266</v>
      </c>
    </row>
    <row r="194" spans="1:19">
      <c r="A194" s="385" t="s">
        <v>474</v>
      </c>
    </row>
    <row r="195" spans="1:19" ht="18" customHeight="1" thickBot="1">
      <c r="A195" s="315" t="s">
        <v>159</v>
      </c>
      <c r="B195" s="325"/>
      <c r="C195" s="325"/>
      <c r="D195" s="325"/>
      <c r="E195" s="325"/>
      <c r="F195" s="325"/>
      <c r="G195" s="325"/>
      <c r="H195" s="325"/>
      <c r="I195" s="325"/>
      <c r="J195" s="325"/>
      <c r="K195" s="325"/>
      <c r="L195" s="325"/>
      <c r="M195" s="325"/>
    </row>
    <row r="196" spans="1:19" ht="15" customHeight="1" thickTop="1">
      <c r="A196" s="306" t="s">
        <v>417</v>
      </c>
      <c r="B196" s="309" t="s">
        <v>440</v>
      </c>
      <c r="C196" s="310"/>
      <c r="D196" s="310"/>
      <c r="E196" s="310" t="s">
        <v>441</v>
      </c>
      <c r="F196" s="310"/>
      <c r="G196" s="310"/>
      <c r="H196" s="310" t="s">
        <v>442</v>
      </c>
      <c r="I196" s="310"/>
      <c r="J196" s="310"/>
      <c r="K196" s="310" t="s">
        <v>443</v>
      </c>
      <c r="L196" s="310"/>
      <c r="M196" s="310"/>
    </row>
    <row r="197" spans="1:19" ht="15" customHeight="1" thickBot="1">
      <c r="A197" s="308"/>
      <c r="B197" s="43" t="s">
        <v>4</v>
      </c>
      <c r="C197" s="44" t="s">
        <v>147</v>
      </c>
      <c r="D197" s="44" t="s">
        <v>148</v>
      </c>
      <c r="E197" s="44" t="s">
        <v>4</v>
      </c>
      <c r="F197" s="44" t="s">
        <v>147</v>
      </c>
      <c r="G197" s="44" t="s">
        <v>148</v>
      </c>
      <c r="H197" s="44" t="s">
        <v>4</v>
      </c>
      <c r="I197" s="44" t="s">
        <v>147</v>
      </c>
      <c r="J197" s="44" t="s">
        <v>444</v>
      </c>
      <c r="K197" s="44" t="s">
        <v>4</v>
      </c>
      <c r="L197" s="44" t="s">
        <v>147</v>
      </c>
      <c r="M197" s="44" t="s">
        <v>444</v>
      </c>
    </row>
    <row r="198" spans="1:19" ht="15" customHeight="1" thickTop="1">
      <c r="A198" s="269" t="s">
        <v>6</v>
      </c>
      <c r="B198" s="270">
        <v>84</v>
      </c>
      <c r="C198" s="271">
        <v>4.738095238095239</v>
      </c>
      <c r="D198" s="271">
        <v>1.1731848077903424</v>
      </c>
      <c r="E198" s="272">
        <v>82</v>
      </c>
      <c r="F198" s="271">
        <v>4.048780487804879</v>
      </c>
      <c r="G198" s="271">
        <v>1.5862249542673637</v>
      </c>
      <c r="H198" s="272">
        <v>84</v>
      </c>
      <c r="I198" s="271">
        <v>4.166666666666667</v>
      </c>
      <c r="J198" s="271">
        <v>1.6489013014756317</v>
      </c>
      <c r="K198" s="272">
        <v>82</v>
      </c>
      <c r="L198" s="271">
        <v>4.0121951219512191</v>
      </c>
      <c r="M198" s="273">
        <v>1.6517398417024607</v>
      </c>
    </row>
    <row r="199" spans="1:19" ht="15" customHeight="1" thickBot="1">
      <c r="A199" s="274" t="s">
        <v>7</v>
      </c>
      <c r="B199" s="275">
        <v>84</v>
      </c>
      <c r="C199" s="276">
        <v>4.738095238095239</v>
      </c>
      <c r="D199" s="276">
        <v>1.1731848077903424</v>
      </c>
      <c r="E199" s="277">
        <v>82</v>
      </c>
      <c r="F199" s="276">
        <v>4.048780487804879</v>
      </c>
      <c r="G199" s="276">
        <v>1.5862249542673637</v>
      </c>
      <c r="H199" s="277">
        <v>84</v>
      </c>
      <c r="I199" s="276">
        <v>4.166666666666667</v>
      </c>
      <c r="J199" s="276">
        <v>1.6489013014756317</v>
      </c>
      <c r="K199" s="277">
        <v>82</v>
      </c>
      <c r="L199" s="276">
        <v>4.0121951219512191</v>
      </c>
      <c r="M199" s="278">
        <v>1.6517398417024607</v>
      </c>
    </row>
    <row r="202" spans="1:19" ht="18">
      <c r="A202" s="1"/>
    </row>
    <row r="204" spans="1:19" ht="18" customHeight="1" thickBot="1">
      <c r="A204" s="315" t="s">
        <v>162</v>
      </c>
      <c r="B204" s="325"/>
      <c r="C204" s="325"/>
      <c r="D204" s="325"/>
      <c r="E204" s="325"/>
      <c r="F204" s="325"/>
      <c r="G204" s="325"/>
      <c r="H204" s="325"/>
      <c r="I204" s="325"/>
      <c r="J204" s="325"/>
      <c r="K204" s="325"/>
      <c r="L204" s="325"/>
      <c r="M204" s="325"/>
      <c r="N204" s="325"/>
      <c r="O204" s="325"/>
      <c r="P204" s="325"/>
      <c r="Q204" s="325"/>
      <c r="R204" s="325"/>
      <c r="S204" s="325"/>
    </row>
    <row r="205" spans="1:19" ht="25.5" customHeight="1" thickTop="1">
      <c r="A205" s="306" t="s">
        <v>417</v>
      </c>
      <c r="B205" s="309" t="s">
        <v>445</v>
      </c>
      <c r="C205" s="310"/>
      <c r="D205" s="310"/>
      <c r="E205" s="310" t="s">
        <v>446</v>
      </c>
      <c r="F205" s="310"/>
      <c r="G205" s="310"/>
      <c r="H205" s="310" t="s">
        <v>447</v>
      </c>
      <c r="I205" s="310"/>
      <c r="J205" s="310"/>
      <c r="K205" s="310" t="s">
        <v>448</v>
      </c>
      <c r="L205" s="310"/>
      <c r="M205" s="310"/>
      <c r="N205" s="310" t="s">
        <v>449</v>
      </c>
      <c r="O205" s="310"/>
      <c r="P205" s="310"/>
      <c r="Q205" s="310" t="s">
        <v>450</v>
      </c>
      <c r="R205" s="310"/>
      <c r="S205" s="310"/>
    </row>
    <row r="206" spans="1:19" ht="15" customHeight="1" thickBot="1">
      <c r="A206" s="308"/>
      <c r="B206" s="43" t="s">
        <v>4</v>
      </c>
      <c r="C206" s="44" t="s">
        <v>147</v>
      </c>
      <c r="D206" s="44" t="s">
        <v>148</v>
      </c>
      <c r="E206" s="44" t="s">
        <v>4</v>
      </c>
      <c r="F206" s="44" t="s">
        <v>147</v>
      </c>
      <c r="G206" s="44" t="s">
        <v>148</v>
      </c>
      <c r="H206" s="44" t="s">
        <v>4</v>
      </c>
      <c r="I206" s="44" t="s">
        <v>147</v>
      </c>
      <c r="J206" s="44" t="s">
        <v>148</v>
      </c>
      <c r="K206" s="44" t="s">
        <v>4</v>
      </c>
      <c r="L206" s="44" t="s">
        <v>147</v>
      </c>
      <c r="M206" s="44" t="s">
        <v>148</v>
      </c>
      <c r="N206" s="44" t="s">
        <v>4</v>
      </c>
      <c r="O206" s="44" t="s">
        <v>147</v>
      </c>
      <c r="P206" s="44" t="s">
        <v>148</v>
      </c>
      <c r="Q206" s="44" t="s">
        <v>4</v>
      </c>
      <c r="R206" s="44" t="s">
        <v>147</v>
      </c>
      <c r="S206" s="44" t="s">
        <v>148</v>
      </c>
    </row>
    <row r="207" spans="1:19" ht="15" customHeight="1" thickTop="1">
      <c r="A207" s="269" t="s">
        <v>6</v>
      </c>
      <c r="B207" s="270">
        <v>84</v>
      </c>
      <c r="C207" s="271">
        <v>3.9404761904761902</v>
      </c>
      <c r="D207" s="271">
        <v>1.6526808486147841</v>
      </c>
      <c r="E207" s="272">
        <v>82</v>
      </c>
      <c r="F207" s="271">
        <v>6.0609756097560963</v>
      </c>
      <c r="G207" s="271">
        <v>0.99811626250244323</v>
      </c>
      <c r="H207" s="272">
        <v>84</v>
      </c>
      <c r="I207" s="271">
        <v>1.7142857142857146</v>
      </c>
      <c r="J207" s="271">
        <v>1.2376759076283179</v>
      </c>
      <c r="K207" s="272">
        <v>82</v>
      </c>
      <c r="L207" s="271">
        <v>4.9756097560975627</v>
      </c>
      <c r="M207" s="271">
        <v>2.024392057842122</v>
      </c>
      <c r="N207" s="272">
        <v>84</v>
      </c>
      <c r="O207" s="271">
        <v>3.9642857142857135</v>
      </c>
      <c r="P207" s="271">
        <v>1.6313674400982554</v>
      </c>
      <c r="Q207" s="272">
        <v>82</v>
      </c>
      <c r="R207" s="271">
        <v>4.9878048780487783</v>
      </c>
      <c r="S207" s="273">
        <v>1.5112246888609331</v>
      </c>
    </row>
    <row r="208" spans="1:19" ht="15" customHeight="1" thickBot="1">
      <c r="A208" s="274" t="s">
        <v>7</v>
      </c>
      <c r="B208" s="275">
        <v>84</v>
      </c>
      <c r="C208" s="276">
        <v>3.9404761904761902</v>
      </c>
      <c r="D208" s="276">
        <v>1.6526808486147841</v>
      </c>
      <c r="E208" s="277">
        <v>82</v>
      </c>
      <c r="F208" s="276">
        <v>6.0609756097560963</v>
      </c>
      <c r="G208" s="276">
        <v>0.99811626250244323</v>
      </c>
      <c r="H208" s="277">
        <v>84</v>
      </c>
      <c r="I208" s="276">
        <v>1.7142857142857146</v>
      </c>
      <c r="J208" s="276">
        <v>1.2376759076283179</v>
      </c>
      <c r="K208" s="277">
        <v>82</v>
      </c>
      <c r="L208" s="276">
        <v>4.9756097560975627</v>
      </c>
      <c r="M208" s="276">
        <v>2.024392057842122</v>
      </c>
      <c r="N208" s="277">
        <v>84</v>
      </c>
      <c r="O208" s="276">
        <v>3.9642857142857135</v>
      </c>
      <c r="P208" s="276">
        <v>1.6313674400982554</v>
      </c>
      <c r="Q208" s="277">
        <v>82</v>
      </c>
      <c r="R208" s="276">
        <v>4.9878048780487783</v>
      </c>
      <c r="S208" s="278">
        <v>1.5112246888609331</v>
      </c>
    </row>
    <row r="211" spans="1:19" ht="18">
      <c r="A211" s="1"/>
    </row>
    <row r="213" spans="1:19" ht="18" customHeight="1" thickBot="1">
      <c r="A213" s="315" t="s">
        <v>166</v>
      </c>
      <c r="B213" s="325"/>
      <c r="C213" s="325"/>
      <c r="D213" s="325"/>
      <c r="E213" s="325"/>
      <c r="F213" s="325"/>
      <c r="G213" s="325"/>
      <c r="H213" s="325"/>
      <c r="I213" s="325"/>
      <c r="J213" s="325"/>
      <c r="K213" s="325"/>
      <c r="L213" s="325"/>
      <c r="M213" s="325"/>
      <c r="N213" s="325"/>
      <c r="O213" s="325"/>
      <c r="P213" s="325"/>
      <c r="Q213" s="325"/>
      <c r="R213" s="325"/>
      <c r="S213" s="325"/>
    </row>
    <row r="214" spans="1:19" ht="15" customHeight="1" thickTop="1">
      <c r="A214" s="306" t="s">
        <v>417</v>
      </c>
      <c r="B214" s="309" t="s">
        <v>451</v>
      </c>
      <c r="C214" s="310"/>
      <c r="D214" s="310"/>
      <c r="E214" s="310" t="s">
        <v>452</v>
      </c>
      <c r="F214" s="310"/>
      <c r="G214" s="310"/>
      <c r="H214" s="310" t="s">
        <v>453</v>
      </c>
      <c r="I214" s="310"/>
      <c r="J214" s="310"/>
      <c r="K214" s="310" t="s">
        <v>454</v>
      </c>
      <c r="L214" s="310"/>
      <c r="M214" s="310"/>
      <c r="N214" s="310" t="s">
        <v>455</v>
      </c>
      <c r="O214" s="310"/>
      <c r="P214" s="310"/>
      <c r="Q214" s="310" t="s">
        <v>456</v>
      </c>
      <c r="R214" s="310"/>
      <c r="S214" s="310"/>
    </row>
    <row r="215" spans="1:19" ht="15" customHeight="1" thickBot="1">
      <c r="A215" s="308"/>
      <c r="B215" s="43" t="s">
        <v>4</v>
      </c>
      <c r="C215" s="44" t="s">
        <v>147</v>
      </c>
      <c r="D215" s="44" t="s">
        <v>148</v>
      </c>
      <c r="E215" s="44" t="s">
        <v>4</v>
      </c>
      <c r="F215" s="44" t="s">
        <v>147</v>
      </c>
      <c r="G215" s="44" t="s">
        <v>148</v>
      </c>
      <c r="H215" s="44" t="s">
        <v>4</v>
      </c>
      <c r="I215" s="44" t="s">
        <v>147</v>
      </c>
      <c r="J215" s="44" t="s">
        <v>148</v>
      </c>
      <c r="K215" s="44" t="s">
        <v>4</v>
      </c>
      <c r="L215" s="44" t="s">
        <v>147</v>
      </c>
      <c r="M215" s="44" t="s">
        <v>148</v>
      </c>
      <c r="N215" s="44" t="s">
        <v>4</v>
      </c>
      <c r="O215" s="44" t="s">
        <v>147</v>
      </c>
      <c r="P215" s="44" t="s">
        <v>148</v>
      </c>
      <c r="Q215" s="44" t="s">
        <v>4</v>
      </c>
      <c r="R215" s="44" t="s">
        <v>147</v>
      </c>
      <c r="S215" s="44" t="s">
        <v>148</v>
      </c>
    </row>
    <row r="216" spans="1:19" ht="15" customHeight="1" thickTop="1">
      <c r="A216" s="269" t="s">
        <v>6</v>
      </c>
      <c r="B216" s="270">
        <v>84</v>
      </c>
      <c r="C216" s="271">
        <v>3.9880952380952377</v>
      </c>
      <c r="D216" s="271">
        <v>1.7664479887176188</v>
      </c>
      <c r="E216" s="272">
        <v>82</v>
      </c>
      <c r="F216" s="271">
        <v>5.6341463414634161</v>
      </c>
      <c r="G216" s="271">
        <v>1.3288089452166112</v>
      </c>
      <c r="H216" s="272">
        <v>84</v>
      </c>
      <c r="I216" s="271">
        <v>3.8809523809523814</v>
      </c>
      <c r="J216" s="271">
        <v>1.7383329634109255</v>
      </c>
      <c r="K216" s="272">
        <v>82</v>
      </c>
      <c r="L216" s="271">
        <v>5.5243902439024408</v>
      </c>
      <c r="M216" s="271">
        <v>1.371901534782366</v>
      </c>
      <c r="N216" s="272">
        <v>84</v>
      </c>
      <c r="O216" s="271">
        <v>3.3809523809523809</v>
      </c>
      <c r="P216" s="271">
        <v>1.5280885130545292</v>
      </c>
      <c r="Q216" s="272">
        <v>82</v>
      </c>
      <c r="R216" s="271">
        <v>5.0609756097560972</v>
      </c>
      <c r="S216" s="273">
        <v>1.4259288588526717</v>
      </c>
    </row>
    <row r="217" spans="1:19" ht="15" customHeight="1" thickBot="1">
      <c r="A217" s="274" t="s">
        <v>7</v>
      </c>
      <c r="B217" s="275">
        <v>84</v>
      </c>
      <c r="C217" s="276">
        <v>3.9880952380952377</v>
      </c>
      <c r="D217" s="276">
        <v>1.7664479887176188</v>
      </c>
      <c r="E217" s="277">
        <v>82</v>
      </c>
      <c r="F217" s="276">
        <v>5.6341463414634161</v>
      </c>
      <c r="G217" s="276">
        <v>1.3288089452166112</v>
      </c>
      <c r="H217" s="277">
        <v>84</v>
      </c>
      <c r="I217" s="276">
        <v>3.8809523809523814</v>
      </c>
      <c r="J217" s="276">
        <v>1.7383329634109255</v>
      </c>
      <c r="K217" s="277">
        <v>82</v>
      </c>
      <c r="L217" s="276">
        <v>5.5243902439024408</v>
      </c>
      <c r="M217" s="276">
        <v>1.371901534782366</v>
      </c>
      <c r="N217" s="277">
        <v>84</v>
      </c>
      <c r="O217" s="276">
        <v>3.3809523809523809</v>
      </c>
      <c r="P217" s="276">
        <v>1.5280885130545292</v>
      </c>
      <c r="Q217" s="277">
        <v>82</v>
      </c>
      <c r="R217" s="276">
        <v>5.0609756097560972</v>
      </c>
      <c r="S217" s="278">
        <v>1.4259288588526717</v>
      </c>
    </row>
    <row r="220" spans="1:19" ht="18">
      <c r="A220" s="1"/>
    </row>
    <row r="222" spans="1:19" ht="18" customHeight="1" thickBot="1">
      <c r="A222" s="315" t="s">
        <v>166</v>
      </c>
      <c r="B222" s="325"/>
      <c r="C222" s="325"/>
      <c r="D222" s="325"/>
      <c r="E222" s="325"/>
      <c r="F222" s="325"/>
      <c r="G222" s="325"/>
      <c r="H222" s="325"/>
      <c r="I222" s="325"/>
      <c r="J222" s="325"/>
      <c r="K222" s="325"/>
      <c r="L222" s="325"/>
      <c r="M222" s="325"/>
      <c r="N222" s="325"/>
      <c r="O222" s="325"/>
      <c r="P222" s="325"/>
      <c r="Q222" s="325"/>
      <c r="R222" s="325"/>
      <c r="S222" s="325"/>
    </row>
    <row r="223" spans="1:19" ht="15" customHeight="1" thickTop="1">
      <c r="A223" s="306" t="s">
        <v>417</v>
      </c>
      <c r="B223" s="309" t="s">
        <v>457</v>
      </c>
      <c r="C223" s="310"/>
      <c r="D223" s="310"/>
      <c r="E223" s="310" t="s">
        <v>458</v>
      </c>
      <c r="F223" s="310"/>
      <c r="G223" s="310"/>
      <c r="H223" s="310" t="s">
        <v>459</v>
      </c>
      <c r="I223" s="310"/>
      <c r="J223" s="310"/>
      <c r="K223" s="310" t="s">
        <v>460</v>
      </c>
      <c r="L223" s="310"/>
      <c r="M223" s="310"/>
      <c r="N223" s="310" t="s">
        <v>461</v>
      </c>
      <c r="O223" s="310"/>
      <c r="P223" s="310"/>
      <c r="Q223" s="310" t="s">
        <v>462</v>
      </c>
      <c r="R223" s="310"/>
      <c r="S223" s="310"/>
    </row>
    <row r="224" spans="1:19" ht="15" customHeight="1" thickBot="1">
      <c r="A224" s="308"/>
      <c r="B224" s="43" t="s">
        <v>4</v>
      </c>
      <c r="C224" s="44" t="s">
        <v>147</v>
      </c>
      <c r="D224" s="44" t="s">
        <v>148</v>
      </c>
      <c r="E224" s="44" t="s">
        <v>4</v>
      </c>
      <c r="F224" s="44" t="s">
        <v>147</v>
      </c>
      <c r="G224" s="44" t="s">
        <v>148</v>
      </c>
      <c r="H224" s="44" t="s">
        <v>4</v>
      </c>
      <c r="I224" s="44" t="s">
        <v>147</v>
      </c>
      <c r="J224" s="44" t="s">
        <v>148</v>
      </c>
      <c r="K224" s="44" t="s">
        <v>4</v>
      </c>
      <c r="L224" s="44" t="s">
        <v>147</v>
      </c>
      <c r="M224" s="44" t="s">
        <v>148</v>
      </c>
      <c r="N224" s="44" t="s">
        <v>4</v>
      </c>
      <c r="O224" s="44" t="s">
        <v>147</v>
      </c>
      <c r="P224" s="44" t="s">
        <v>148</v>
      </c>
      <c r="Q224" s="44" t="s">
        <v>4</v>
      </c>
      <c r="R224" s="44" t="s">
        <v>147</v>
      </c>
      <c r="S224" s="44" t="s">
        <v>148</v>
      </c>
    </row>
    <row r="225" spans="1:19" ht="15" customHeight="1" thickTop="1">
      <c r="A225" s="269" t="s">
        <v>6</v>
      </c>
      <c r="B225" s="270">
        <v>84</v>
      </c>
      <c r="C225" s="271">
        <v>5.3928571428571415</v>
      </c>
      <c r="D225" s="271">
        <v>1.3173344494224357</v>
      </c>
      <c r="E225" s="272">
        <v>82</v>
      </c>
      <c r="F225" s="271">
        <v>5.8780487804878057</v>
      </c>
      <c r="G225" s="271">
        <v>1.1373593404003968</v>
      </c>
      <c r="H225" s="272">
        <v>84</v>
      </c>
      <c r="I225" s="271">
        <v>3.4999999999999996</v>
      </c>
      <c r="J225" s="271">
        <v>1.6464638998453551</v>
      </c>
      <c r="K225" s="272">
        <v>82</v>
      </c>
      <c r="L225" s="271">
        <v>4.9268292682926811</v>
      </c>
      <c r="M225" s="271">
        <v>1.6084690044859591</v>
      </c>
      <c r="N225" s="272">
        <v>84</v>
      </c>
      <c r="O225" s="271">
        <v>4.4761904761904736</v>
      </c>
      <c r="P225" s="271">
        <v>1.5247057031945499</v>
      </c>
      <c r="Q225" s="272">
        <v>82</v>
      </c>
      <c r="R225" s="271">
        <v>5.7439024390243896</v>
      </c>
      <c r="S225" s="273">
        <v>1.2453466532097175</v>
      </c>
    </row>
    <row r="226" spans="1:19" ht="15" customHeight="1" thickBot="1">
      <c r="A226" s="274" t="s">
        <v>7</v>
      </c>
      <c r="B226" s="275">
        <v>84</v>
      </c>
      <c r="C226" s="276">
        <v>5.3928571428571415</v>
      </c>
      <c r="D226" s="276">
        <v>1.3173344494224357</v>
      </c>
      <c r="E226" s="277">
        <v>82</v>
      </c>
      <c r="F226" s="276">
        <v>5.8780487804878057</v>
      </c>
      <c r="G226" s="276">
        <v>1.1373593404003968</v>
      </c>
      <c r="H226" s="277">
        <v>84</v>
      </c>
      <c r="I226" s="276">
        <v>3.4999999999999996</v>
      </c>
      <c r="J226" s="276">
        <v>1.6464638998453551</v>
      </c>
      <c r="K226" s="277">
        <v>82</v>
      </c>
      <c r="L226" s="276">
        <v>4.9268292682926811</v>
      </c>
      <c r="M226" s="276">
        <v>1.6084690044859591</v>
      </c>
      <c r="N226" s="277">
        <v>84</v>
      </c>
      <c r="O226" s="276">
        <v>4.4761904761904736</v>
      </c>
      <c r="P226" s="276">
        <v>1.5247057031945499</v>
      </c>
      <c r="Q226" s="277">
        <v>82</v>
      </c>
      <c r="R226" s="276">
        <v>5.7439024390243896</v>
      </c>
      <c r="S226" s="278">
        <v>1.2453466532097175</v>
      </c>
    </row>
    <row r="229" spans="1:19" ht="18">
      <c r="A229" s="1"/>
    </row>
    <row r="231" spans="1:19" ht="18" customHeight="1" thickBot="1">
      <c r="A231" s="315" t="s">
        <v>173</v>
      </c>
      <c r="B231" s="325"/>
      <c r="C231" s="325"/>
      <c r="D231" s="325"/>
      <c r="E231" s="325"/>
      <c r="F231" s="325"/>
      <c r="G231" s="325"/>
      <c r="H231" s="325"/>
      <c r="I231" s="325"/>
      <c r="J231" s="325"/>
      <c r="K231" s="325"/>
      <c r="L231" s="325"/>
      <c r="M231" s="325"/>
      <c r="N231" s="325"/>
      <c r="O231" s="325"/>
      <c r="P231" s="325"/>
      <c r="Q231" s="325"/>
      <c r="R231" s="325"/>
      <c r="S231" s="325"/>
    </row>
    <row r="232" spans="1:19" ht="15" customHeight="1" thickTop="1">
      <c r="A232" s="306" t="s">
        <v>417</v>
      </c>
      <c r="B232" s="309" t="s">
        <v>463</v>
      </c>
      <c r="C232" s="310"/>
      <c r="D232" s="310"/>
      <c r="E232" s="310" t="s">
        <v>464</v>
      </c>
      <c r="F232" s="310"/>
      <c r="G232" s="310"/>
      <c r="H232" s="310" t="s">
        <v>465</v>
      </c>
      <c r="I232" s="310"/>
      <c r="J232" s="310"/>
      <c r="K232" s="310" t="s">
        <v>466</v>
      </c>
      <c r="L232" s="310"/>
      <c r="M232" s="310"/>
      <c r="N232" s="310" t="s">
        <v>467</v>
      </c>
      <c r="O232" s="310"/>
      <c r="P232" s="310"/>
      <c r="Q232" s="310" t="s">
        <v>468</v>
      </c>
      <c r="R232" s="310"/>
      <c r="S232" s="310"/>
    </row>
    <row r="233" spans="1:19" ht="15" customHeight="1" thickBot="1">
      <c r="A233" s="308"/>
      <c r="B233" s="43" t="s">
        <v>4</v>
      </c>
      <c r="C233" s="44" t="s">
        <v>147</v>
      </c>
      <c r="D233" s="44" t="s">
        <v>148</v>
      </c>
      <c r="E233" s="44" t="s">
        <v>4</v>
      </c>
      <c r="F233" s="44" t="s">
        <v>147</v>
      </c>
      <c r="G233" s="44" t="s">
        <v>148</v>
      </c>
      <c r="H233" s="44" t="s">
        <v>4</v>
      </c>
      <c r="I233" s="44" t="s">
        <v>147</v>
      </c>
      <c r="J233" s="44" t="s">
        <v>148</v>
      </c>
      <c r="K233" s="44" t="s">
        <v>4</v>
      </c>
      <c r="L233" s="44" t="s">
        <v>147</v>
      </c>
      <c r="M233" s="44" t="s">
        <v>148</v>
      </c>
      <c r="N233" s="44" t="s">
        <v>4</v>
      </c>
      <c r="O233" s="44" t="s">
        <v>147</v>
      </c>
      <c r="P233" s="44" t="s">
        <v>148</v>
      </c>
      <c r="Q233" s="44" t="s">
        <v>4</v>
      </c>
      <c r="R233" s="44" t="s">
        <v>147</v>
      </c>
      <c r="S233" s="44" t="s">
        <v>148</v>
      </c>
    </row>
    <row r="234" spans="1:19" ht="15" customHeight="1" thickTop="1">
      <c r="A234" s="269" t="s">
        <v>6</v>
      </c>
      <c r="B234" s="270">
        <v>84</v>
      </c>
      <c r="C234" s="271">
        <v>4.6309523809523796</v>
      </c>
      <c r="D234" s="271">
        <v>1.4460562230130416</v>
      </c>
      <c r="E234" s="272">
        <v>82</v>
      </c>
      <c r="F234" s="271">
        <v>5.8170731707317067</v>
      </c>
      <c r="G234" s="271">
        <v>1.1980235655928262</v>
      </c>
      <c r="H234" s="272">
        <v>84</v>
      </c>
      <c r="I234" s="271">
        <v>5.738095238095239</v>
      </c>
      <c r="J234" s="271">
        <v>1.299852147468417</v>
      </c>
      <c r="K234" s="272">
        <v>82</v>
      </c>
      <c r="L234" s="271">
        <v>5.0121951219512209</v>
      </c>
      <c r="M234" s="271">
        <v>1.7532608240113474</v>
      </c>
      <c r="N234" s="272">
        <v>84</v>
      </c>
      <c r="O234" s="271">
        <v>5.2380952380952364</v>
      </c>
      <c r="P234" s="271">
        <v>1.3044783624304932</v>
      </c>
      <c r="Q234" s="272">
        <v>82</v>
      </c>
      <c r="R234" s="271">
        <v>4.9146341463414638</v>
      </c>
      <c r="S234" s="273">
        <v>1.6570181422536998</v>
      </c>
    </row>
    <row r="235" spans="1:19" ht="15" customHeight="1" thickBot="1">
      <c r="A235" s="274" t="s">
        <v>7</v>
      </c>
      <c r="B235" s="275">
        <v>84</v>
      </c>
      <c r="C235" s="276">
        <v>4.6309523809523796</v>
      </c>
      <c r="D235" s="276">
        <v>1.4460562230130416</v>
      </c>
      <c r="E235" s="277">
        <v>82</v>
      </c>
      <c r="F235" s="276">
        <v>5.8170731707317067</v>
      </c>
      <c r="G235" s="276">
        <v>1.1980235655928262</v>
      </c>
      <c r="H235" s="277">
        <v>84</v>
      </c>
      <c r="I235" s="276">
        <v>5.738095238095239</v>
      </c>
      <c r="J235" s="276">
        <v>1.299852147468417</v>
      </c>
      <c r="K235" s="277">
        <v>82</v>
      </c>
      <c r="L235" s="276">
        <v>5.0121951219512209</v>
      </c>
      <c r="M235" s="276">
        <v>1.7532608240113474</v>
      </c>
      <c r="N235" s="277">
        <v>84</v>
      </c>
      <c r="O235" s="276">
        <v>5.2380952380952364</v>
      </c>
      <c r="P235" s="276">
        <v>1.3044783624304932</v>
      </c>
      <c r="Q235" s="277">
        <v>82</v>
      </c>
      <c r="R235" s="276">
        <v>4.9146341463414638</v>
      </c>
      <c r="S235" s="278">
        <v>1.6570181422536998</v>
      </c>
    </row>
    <row r="238" spans="1:19" ht="32.25" thickBot="1">
      <c r="A238" s="42" t="s">
        <v>267</v>
      </c>
      <c r="B238" s="42"/>
      <c r="C238" s="42"/>
      <c r="D238" s="42"/>
      <c r="E238" s="42"/>
      <c r="F238" s="42"/>
    </row>
    <row r="239" spans="1:19">
      <c r="A239" s="384" t="s">
        <v>475</v>
      </c>
    </row>
    <row r="240" spans="1:19" ht="18" customHeight="1" thickBot="1">
      <c r="A240" s="399" t="s">
        <v>177</v>
      </c>
      <c r="B240" s="315"/>
      <c r="C240" s="315"/>
      <c r="D240" s="315"/>
      <c r="E240" s="315"/>
    </row>
    <row r="241" spans="1:9" ht="15" customHeight="1" thickTop="1">
      <c r="A241" s="306" t="s">
        <v>417</v>
      </c>
      <c r="B241" s="400" t="s">
        <v>373</v>
      </c>
      <c r="C241" s="401"/>
      <c r="D241" s="402" t="s">
        <v>478</v>
      </c>
      <c r="E241" s="403"/>
    </row>
    <row r="242" spans="1:9" ht="15" customHeight="1" thickBot="1">
      <c r="A242" s="404"/>
      <c r="B242" s="405" t="s">
        <v>4</v>
      </c>
      <c r="C242" s="406" t="s">
        <v>5</v>
      </c>
      <c r="D242" s="406" t="s">
        <v>4</v>
      </c>
      <c r="E242" s="407" t="s">
        <v>5</v>
      </c>
    </row>
    <row r="243" spans="1:9" ht="15" customHeight="1" thickTop="1">
      <c r="A243" s="90" t="s">
        <v>6</v>
      </c>
      <c r="B243" s="91">
        <v>13</v>
      </c>
      <c r="C243" s="408">
        <v>0.8125</v>
      </c>
      <c r="D243" s="93">
        <v>3</v>
      </c>
      <c r="E243" s="408">
        <v>0.1875</v>
      </c>
    </row>
    <row r="244" spans="1:9" ht="15" customHeight="1" thickBot="1">
      <c r="A244" s="95" t="s">
        <v>7</v>
      </c>
      <c r="B244" s="96">
        <v>13</v>
      </c>
      <c r="C244" s="409">
        <v>0.8125</v>
      </c>
      <c r="D244" s="98">
        <v>3</v>
      </c>
      <c r="E244" s="409">
        <v>0.1875</v>
      </c>
    </row>
    <row r="245" spans="1:9" ht="15.75" thickTop="1"/>
    <row r="247" spans="1:9" ht="23.25">
      <c r="A247" s="48" t="s">
        <v>268</v>
      </c>
    </row>
    <row r="248" spans="1:9">
      <c r="A248" s="384" t="s">
        <v>476</v>
      </c>
    </row>
    <row r="250" spans="1:9" ht="18" customHeight="1">
      <c r="A250" s="305" t="s">
        <v>180</v>
      </c>
      <c r="B250" s="305"/>
      <c r="C250" s="305"/>
      <c r="D250" s="305"/>
      <c r="E250" s="305"/>
      <c r="F250" s="305"/>
      <c r="G250" s="305"/>
      <c r="H250" s="305"/>
      <c r="I250" s="305"/>
    </row>
    <row r="251" spans="1:9" ht="15" customHeight="1">
      <c r="A251" s="306"/>
      <c r="B251" s="309" t="s">
        <v>181</v>
      </c>
      <c r="C251" s="310"/>
      <c r="D251" s="310"/>
      <c r="E251" s="310"/>
      <c r="F251" s="310"/>
      <c r="G251" s="310"/>
      <c r="H251" s="310"/>
      <c r="I251" s="311"/>
    </row>
    <row r="252" spans="1:9" ht="33.75" customHeight="1">
      <c r="A252" s="307"/>
      <c r="B252" s="312" t="s">
        <v>68</v>
      </c>
      <c r="C252" s="313"/>
      <c r="D252" s="313" t="s">
        <v>69</v>
      </c>
      <c r="E252" s="313"/>
      <c r="F252" s="313" t="s">
        <v>182</v>
      </c>
      <c r="G252" s="313"/>
      <c r="H252" s="313" t="s">
        <v>183</v>
      </c>
      <c r="I252" s="314"/>
    </row>
    <row r="253" spans="1:9" ht="15" customHeight="1">
      <c r="A253" s="308"/>
      <c r="B253" s="43" t="s">
        <v>4</v>
      </c>
      <c r="C253" s="44" t="s">
        <v>5</v>
      </c>
      <c r="D253" s="44" t="s">
        <v>4</v>
      </c>
      <c r="E253" s="44" t="s">
        <v>5</v>
      </c>
      <c r="F253" s="44" t="s">
        <v>4</v>
      </c>
      <c r="G253" s="44" t="s">
        <v>5</v>
      </c>
      <c r="H253" s="44" t="s">
        <v>4</v>
      </c>
      <c r="I253" s="45" t="s">
        <v>5</v>
      </c>
    </row>
    <row r="254" spans="1:9" ht="15" customHeight="1">
      <c r="A254" s="2" t="s">
        <v>6</v>
      </c>
      <c r="B254" s="4">
        <v>8</v>
      </c>
      <c r="C254" s="5">
        <v>0.61538461538461542</v>
      </c>
      <c r="D254" s="6">
        <v>3</v>
      </c>
      <c r="E254" s="5">
        <v>0.23076923076923075</v>
      </c>
      <c r="F254" s="6">
        <v>2</v>
      </c>
      <c r="G254" s="5">
        <v>0.15384615384615385</v>
      </c>
      <c r="H254" s="6">
        <v>0</v>
      </c>
      <c r="I254" s="7">
        <v>0</v>
      </c>
    </row>
    <row r="255" spans="1:9" ht="15" customHeight="1">
      <c r="A255" s="3" t="s">
        <v>7</v>
      </c>
      <c r="B255" s="8">
        <v>8</v>
      </c>
      <c r="C255" s="9">
        <v>0.61538461538461542</v>
      </c>
      <c r="D255" s="10">
        <v>3</v>
      </c>
      <c r="E255" s="9">
        <v>0.23076923076923075</v>
      </c>
      <c r="F255" s="10">
        <v>2</v>
      </c>
      <c r="G255" s="9">
        <v>0.15384615384615385</v>
      </c>
      <c r="H255" s="10">
        <v>0</v>
      </c>
      <c r="I255" s="11">
        <v>0</v>
      </c>
    </row>
    <row r="258" spans="1:25" ht="18">
      <c r="A258" s="1"/>
    </row>
    <row r="260" spans="1:25" ht="18" customHeight="1">
      <c r="A260" s="305" t="s">
        <v>184</v>
      </c>
      <c r="B260" s="305"/>
      <c r="C260" s="305"/>
      <c r="D260" s="305"/>
      <c r="E260" s="305"/>
      <c r="F260" s="305"/>
      <c r="G260" s="305"/>
      <c r="H260" s="305"/>
      <c r="I260" s="305"/>
    </row>
    <row r="261" spans="1:25" ht="15" customHeight="1">
      <c r="A261" s="306"/>
      <c r="B261" s="309" t="s">
        <v>185</v>
      </c>
      <c r="C261" s="310"/>
      <c r="D261" s="310"/>
      <c r="E261" s="310"/>
      <c r="F261" s="310"/>
      <c r="G261" s="310"/>
      <c r="H261" s="310"/>
      <c r="I261" s="311"/>
    </row>
    <row r="262" spans="1:25" ht="15" customHeight="1">
      <c r="A262" s="307"/>
      <c r="B262" s="312" t="s">
        <v>186</v>
      </c>
      <c r="C262" s="313"/>
      <c r="D262" s="313" t="s">
        <v>187</v>
      </c>
      <c r="E262" s="313"/>
      <c r="F262" s="313" t="s">
        <v>188</v>
      </c>
      <c r="G262" s="313"/>
      <c r="H262" s="313" t="s">
        <v>189</v>
      </c>
      <c r="I262" s="314"/>
    </row>
    <row r="263" spans="1:25" ht="15" customHeight="1">
      <c r="A263" s="308"/>
      <c r="B263" s="43" t="s">
        <v>4</v>
      </c>
      <c r="C263" s="44" t="s">
        <v>5</v>
      </c>
      <c r="D263" s="44" t="s">
        <v>4</v>
      </c>
      <c r="E263" s="44" t="s">
        <v>5</v>
      </c>
      <c r="F263" s="44" t="s">
        <v>4</v>
      </c>
      <c r="G263" s="44" t="s">
        <v>5</v>
      </c>
      <c r="H263" s="44" t="s">
        <v>4</v>
      </c>
      <c r="I263" s="45" t="s">
        <v>5</v>
      </c>
    </row>
    <row r="264" spans="1:25" ht="15" customHeight="1">
      <c r="A264" s="2" t="s">
        <v>6</v>
      </c>
      <c r="B264" s="4">
        <v>9</v>
      </c>
      <c r="C264" s="5">
        <v>0.69230769230769229</v>
      </c>
      <c r="D264" s="6">
        <v>4</v>
      </c>
      <c r="E264" s="5">
        <v>0.30769230769230771</v>
      </c>
      <c r="F264" s="6">
        <v>0</v>
      </c>
      <c r="G264" s="5">
        <v>0</v>
      </c>
      <c r="H264" s="6">
        <v>0</v>
      </c>
      <c r="I264" s="7">
        <v>0</v>
      </c>
    </row>
    <row r="265" spans="1:25" ht="15" customHeight="1">
      <c r="A265" s="3" t="s">
        <v>7</v>
      </c>
      <c r="B265" s="8">
        <v>9</v>
      </c>
      <c r="C265" s="9">
        <v>0.69230769230769229</v>
      </c>
      <c r="D265" s="10">
        <v>4</v>
      </c>
      <c r="E265" s="9">
        <v>0.30769230769230771</v>
      </c>
      <c r="F265" s="10">
        <v>0</v>
      </c>
      <c r="G265" s="9">
        <v>0</v>
      </c>
      <c r="H265" s="10">
        <v>0</v>
      </c>
      <c r="I265" s="11">
        <v>0</v>
      </c>
    </row>
    <row r="268" spans="1:25" ht="18">
      <c r="A268" s="1"/>
    </row>
    <row r="271" spans="1:25" ht="18" customHeight="1">
      <c r="A271" s="305" t="s">
        <v>190</v>
      </c>
      <c r="B271" s="305"/>
      <c r="C271" s="305"/>
      <c r="D271" s="305"/>
      <c r="E271" s="305"/>
      <c r="F271" s="305"/>
      <c r="G271" s="305"/>
      <c r="H271" s="305"/>
      <c r="I271" s="305"/>
      <c r="J271" s="305"/>
      <c r="K271" s="305"/>
      <c r="L271" s="305"/>
      <c r="M271" s="305"/>
      <c r="N271" s="305"/>
      <c r="O271" s="305"/>
      <c r="P271" s="305"/>
      <c r="Q271" s="305"/>
      <c r="R271" s="305"/>
      <c r="S271" s="305"/>
      <c r="T271" s="305"/>
      <c r="U271" s="305"/>
      <c r="V271" s="305"/>
      <c r="W271" s="305"/>
      <c r="X271" s="305"/>
      <c r="Y271" s="305"/>
    </row>
    <row r="272" spans="1:25" ht="27.95" customHeight="1">
      <c r="A272" s="306"/>
      <c r="B272" s="309" t="s">
        <v>191</v>
      </c>
      <c r="C272" s="310"/>
      <c r="D272" s="310" t="s">
        <v>192</v>
      </c>
      <c r="E272" s="310"/>
      <c r="F272" s="310" t="s">
        <v>193</v>
      </c>
      <c r="G272" s="310"/>
      <c r="H272" s="310" t="s">
        <v>194</v>
      </c>
      <c r="I272" s="310"/>
      <c r="J272" s="310" t="s">
        <v>195</v>
      </c>
      <c r="K272" s="310"/>
      <c r="L272" s="310" t="s">
        <v>196</v>
      </c>
      <c r="M272" s="310"/>
      <c r="N272" s="310" t="s">
        <v>197</v>
      </c>
      <c r="O272" s="310"/>
      <c r="P272" s="310" t="s">
        <v>198</v>
      </c>
      <c r="Q272" s="310"/>
      <c r="R272" s="310" t="s">
        <v>199</v>
      </c>
      <c r="S272" s="310"/>
      <c r="T272" s="310" t="s">
        <v>43</v>
      </c>
      <c r="U272" s="310"/>
      <c r="V272" s="310" t="s">
        <v>200</v>
      </c>
      <c r="W272" s="310"/>
      <c r="X272" s="310" t="s">
        <v>44</v>
      </c>
      <c r="Y272" s="311"/>
    </row>
    <row r="273" spans="1:29" ht="15" customHeight="1">
      <c r="A273" s="307"/>
      <c r="B273" s="312" t="s">
        <v>111</v>
      </c>
      <c r="C273" s="313"/>
      <c r="D273" s="313" t="s">
        <v>24</v>
      </c>
      <c r="E273" s="313"/>
      <c r="F273" s="313" t="s">
        <v>24</v>
      </c>
      <c r="G273" s="313"/>
      <c r="H273" s="313" t="s">
        <v>24</v>
      </c>
      <c r="I273" s="313"/>
      <c r="J273" s="313" t="s">
        <v>24</v>
      </c>
      <c r="K273" s="313"/>
      <c r="L273" s="313" t="s">
        <v>24</v>
      </c>
      <c r="M273" s="313"/>
      <c r="N273" s="313" t="s">
        <v>24</v>
      </c>
      <c r="O273" s="313"/>
      <c r="P273" s="313" t="s">
        <v>24</v>
      </c>
      <c r="Q273" s="313"/>
      <c r="R273" s="313" t="s">
        <v>24</v>
      </c>
      <c r="S273" s="313"/>
      <c r="T273" s="313" t="s">
        <v>24</v>
      </c>
      <c r="U273" s="313"/>
      <c r="V273" s="313" t="s">
        <v>24</v>
      </c>
      <c r="W273" s="313"/>
      <c r="X273" s="313" t="s">
        <v>24</v>
      </c>
      <c r="Y273" s="314"/>
    </row>
    <row r="274" spans="1:29" ht="15" customHeight="1">
      <c r="A274" s="308"/>
      <c r="B274" s="43" t="s">
        <v>4</v>
      </c>
      <c r="C274" s="44" t="s">
        <v>5</v>
      </c>
      <c r="D274" s="44" t="s">
        <v>4</v>
      </c>
      <c r="E274" s="44" t="s">
        <v>5</v>
      </c>
      <c r="F274" s="44" t="s">
        <v>4</v>
      </c>
      <c r="G274" s="44" t="s">
        <v>5</v>
      </c>
      <c r="H274" s="44" t="s">
        <v>4</v>
      </c>
      <c r="I274" s="44" t="s">
        <v>5</v>
      </c>
      <c r="J274" s="44" t="s">
        <v>4</v>
      </c>
      <c r="K274" s="44" t="s">
        <v>5</v>
      </c>
      <c r="L274" s="44" t="s">
        <v>4</v>
      </c>
      <c r="M274" s="44" t="s">
        <v>5</v>
      </c>
      <c r="N274" s="44" t="s">
        <v>4</v>
      </c>
      <c r="O274" s="44" t="s">
        <v>5</v>
      </c>
      <c r="P274" s="44" t="s">
        <v>4</v>
      </c>
      <c r="Q274" s="44" t="s">
        <v>5</v>
      </c>
      <c r="R274" s="44" t="s">
        <v>4</v>
      </c>
      <c r="S274" s="44" t="s">
        <v>5</v>
      </c>
      <c r="T274" s="44" t="s">
        <v>4</v>
      </c>
      <c r="U274" s="44" t="s">
        <v>5</v>
      </c>
      <c r="V274" s="44" t="s">
        <v>4</v>
      </c>
      <c r="W274" s="44" t="s">
        <v>5</v>
      </c>
      <c r="X274" s="44" t="s">
        <v>4</v>
      </c>
      <c r="Y274" s="45" t="s">
        <v>5</v>
      </c>
    </row>
    <row r="275" spans="1:29" ht="15" customHeight="1">
      <c r="A275" s="2" t="s">
        <v>6</v>
      </c>
      <c r="B275" s="4">
        <v>11</v>
      </c>
      <c r="C275" s="5">
        <v>0.13414634146341464</v>
      </c>
      <c r="D275" s="6">
        <v>12</v>
      </c>
      <c r="E275" s="5">
        <v>0.14457831325301204</v>
      </c>
      <c r="F275" s="6">
        <v>1</v>
      </c>
      <c r="G275" s="5">
        <v>1.3888888888888888E-2</v>
      </c>
      <c r="H275" s="6">
        <v>0</v>
      </c>
      <c r="I275" s="5">
        <v>0</v>
      </c>
      <c r="J275" s="6">
        <v>3</v>
      </c>
      <c r="K275" s="5">
        <v>4.0540540540540543E-2</v>
      </c>
      <c r="L275" s="6">
        <v>0</v>
      </c>
      <c r="M275" s="5">
        <v>0</v>
      </c>
      <c r="N275" s="6">
        <v>0</v>
      </c>
      <c r="O275" s="5">
        <v>0</v>
      </c>
      <c r="P275" s="6">
        <v>0</v>
      </c>
      <c r="Q275" s="5">
        <v>0</v>
      </c>
      <c r="R275" s="6">
        <v>0</v>
      </c>
      <c r="S275" s="5">
        <v>0</v>
      </c>
      <c r="T275" s="6">
        <v>13</v>
      </c>
      <c r="U275" s="5">
        <v>0.15476190476190477</v>
      </c>
      <c r="V275" s="6">
        <v>0</v>
      </c>
      <c r="W275" s="5">
        <v>0</v>
      </c>
      <c r="X275" s="6">
        <v>0</v>
      </c>
      <c r="Y275" s="7">
        <v>0</v>
      </c>
    </row>
    <row r="276" spans="1:29" ht="15" customHeight="1">
      <c r="A276" s="3" t="s">
        <v>7</v>
      </c>
      <c r="B276" s="8">
        <v>11</v>
      </c>
      <c r="C276" s="9">
        <v>0.13414634146341464</v>
      </c>
      <c r="D276" s="10">
        <v>12</v>
      </c>
      <c r="E276" s="9">
        <v>0.14457831325301204</v>
      </c>
      <c r="F276" s="10">
        <v>1</v>
      </c>
      <c r="G276" s="9">
        <v>1.3888888888888888E-2</v>
      </c>
      <c r="H276" s="10">
        <v>0</v>
      </c>
      <c r="I276" s="9">
        <v>0</v>
      </c>
      <c r="J276" s="10">
        <v>3</v>
      </c>
      <c r="K276" s="9">
        <v>4.0540540540540543E-2</v>
      </c>
      <c r="L276" s="10">
        <v>0</v>
      </c>
      <c r="M276" s="9">
        <v>0</v>
      </c>
      <c r="N276" s="10">
        <v>0</v>
      </c>
      <c r="O276" s="9">
        <v>0</v>
      </c>
      <c r="P276" s="10">
        <v>0</v>
      </c>
      <c r="Q276" s="9">
        <v>0</v>
      </c>
      <c r="R276" s="10">
        <v>0</v>
      </c>
      <c r="S276" s="9">
        <v>0</v>
      </c>
      <c r="T276" s="10">
        <v>13</v>
      </c>
      <c r="U276" s="9">
        <v>0.15476190476190477</v>
      </c>
      <c r="V276" s="10">
        <v>0</v>
      </c>
      <c r="W276" s="9">
        <v>0</v>
      </c>
      <c r="X276" s="10">
        <v>0</v>
      </c>
      <c r="Y276" s="11">
        <v>0</v>
      </c>
    </row>
    <row r="279" spans="1:29" ht="18">
      <c r="A279" s="1"/>
    </row>
    <row r="281" spans="1:29" ht="18" customHeight="1" thickBot="1">
      <c r="A281" s="315" t="s">
        <v>201</v>
      </c>
      <c r="B281" s="325"/>
      <c r="C281" s="325"/>
      <c r="D281" s="325"/>
      <c r="E281" s="325"/>
      <c r="F281" s="325"/>
      <c r="G281" s="325"/>
      <c r="H281" s="325"/>
      <c r="I281" s="325"/>
      <c r="J281" s="325"/>
      <c r="K281" s="325"/>
      <c r="L281" s="325"/>
      <c r="M281" s="325"/>
      <c r="N281" s="325"/>
      <c r="O281" s="325"/>
      <c r="P281" s="325"/>
      <c r="Q281" s="325"/>
      <c r="R281" s="325"/>
      <c r="S281" s="325"/>
      <c r="T281" s="325"/>
      <c r="U281" s="325"/>
      <c r="V281" s="325"/>
      <c r="W281" s="325"/>
      <c r="X281" s="325"/>
      <c r="Y281" s="325"/>
      <c r="Z281" s="325"/>
      <c r="AA281" s="325"/>
      <c r="AB281" s="325"/>
      <c r="AC281" s="282"/>
    </row>
    <row r="282" spans="1:29" ht="45" customHeight="1" thickTop="1">
      <c r="A282" s="306" t="s">
        <v>417</v>
      </c>
      <c r="B282" s="347" t="s">
        <v>202</v>
      </c>
      <c r="C282" s="348"/>
      <c r="D282" s="349"/>
      <c r="E282" s="350" t="s">
        <v>203</v>
      </c>
      <c r="F282" s="348"/>
      <c r="G282" s="349"/>
      <c r="H282" s="350" t="s">
        <v>204</v>
      </c>
      <c r="I282" s="348"/>
      <c r="J282" s="349"/>
      <c r="K282" s="350" t="s">
        <v>205</v>
      </c>
      <c r="L282" s="348"/>
      <c r="M282" s="349"/>
      <c r="N282" s="350" t="s">
        <v>206</v>
      </c>
      <c r="O282" s="348"/>
      <c r="P282" s="349"/>
      <c r="Q282" s="350" t="s">
        <v>207</v>
      </c>
      <c r="R282" s="348"/>
      <c r="S282" s="349"/>
      <c r="T282" s="350" t="s">
        <v>208</v>
      </c>
      <c r="U282" s="348"/>
      <c r="V282" s="349"/>
      <c r="W282" s="350" t="s">
        <v>209</v>
      </c>
      <c r="X282" s="348"/>
      <c r="Y282" s="349"/>
      <c r="Z282" s="351" t="s">
        <v>210</v>
      </c>
      <c r="AA282" s="348"/>
      <c r="AB282" s="352"/>
      <c r="AC282" s="282"/>
    </row>
    <row r="283" spans="1:29" ht="15" customHeight="1" thickBot="1">
      <c r="A283" s="346"/>
      <c r="B283" s="285" t="s">
        <v>4</v>
      </c>
      <c r="C283" s="286" t="s">
        <v>147</v>
      </c>
      <c r="D283" s="286" t="s">
        <v>148</v>
      </c>
      <c r="E283" s="286" t="s">
        <v>4</v>
      </c>
      <c r="F283" s="286" t="s">
        <v>147</v>
      </c>
      <c r="G283" s="286" t="s">
        <v>148</v>
      </c>
      <c r="H283" s="286" t="s">
        <v>4</v>
      </c>
      <c r="I283" s="286" t="s">
        <v>147</v>
      </c>
      <c r="J283" s="286" t="s">
        <v>148</v>
      </c>
      <c r="K283" s="286" t="s">
        <v>4</v>
      </c>
      <c r="L283" s="286" t="s">
        <v>147</v>
      </c>
      <c r="M283" s="286" t="s">
        <v>148</v>
      </c>
      <c r="N283" s="286" t="s">
        <v>4</v>
      </c>
      <c r="O283" s="286" t="s">
        <v>147</v>
      </c>
      <c r="P283" s="286" t="s">
        <v>148</v>
      </c>
      <c r="Q283" s="286" t="s">
        <v>4</v>
      </c>
      <c r="R283" s="286" t="s">
        <v>147</v>
      </c>
      <c r="S283" s="286" t="s">
        <v>148</v>
      </c>
      <c r="T283" s="286" t="s">
        <v>4</v>
      </c>
      <c r="U283" s="286" t="s">
        <v>147</v>
      </c>
      <c r="V283" s="286" t="s">
        <v>148</v>
      </c>
      <c r="W283" s="286" t="s">
        <v>4</v>
      </c>
      <c r="X283" s="286" t="s">
        <v>147</v>
      </c>
      <c r="Y283" s="286" t="s">
        <v>148</v>
      </c>
      <c r="Z283" s="286" t="s">
        <v>4</v>
      </c>
      <c r="AA283" s="286" t="s">
        <v>147</v>
      </c>
      <c r="AB283" s="287" t="s">
        <v>148</v>
      </c>
      <c r="AC283" s="282"/>
    </row>
    <row r="284" spans="1:29" ht="15" customHeight="1" thickTop="1">
      <c r="A284" s="279" t="s">
        <v>6</v>
      </c>
      <c r="B284" s="280">
        <v>13</v>
      </c>
      <c r="C284" s="283">
        <v>2.384615384615385</v>
      </c>
      <c r="D284" s="283">
        <v>1.7097008285302209</v>
      </c>
      <c r="E284" s="281">
        <v>13</v>
      </c>
      <c r="F284" s="283">
        <v>1.8461538461538463</v>
      </c>
      <c r="G284" s="283">
        <v>1.3445044840729643</v>
      </c>
      <c r="H284" s="281">
        <v>13</v>
      </c>
      <c r="I284" s="283">
        <v>3.5384615384615383</v>
      </c>
      <c r="J284" s="283">
        <v>2.4019223070763069</v>
      </c>
      <c r="K284" s="281">
        <v>13</v>
      </c>
      <c r="L284" s="283">
        <v>4.6923076923076925</v>
      </c>
      <c r="M284" s="283">
        <v>1.3155870289605438</v>
      </c>
      <c r="N284" s="281">
        <v>13</v>
      </c>
      <c r="O284" s="283">
        <v>2.7692307692307692</v>
      </c>
      <c r="P284" s="283">
        <v>1.535895295576609</v>
      </c>
      <c r="Q284" s="281">
        <v>13</v>
      </c>
      <c r="R284" s="283">
        <v>4</v>
      </c>
      <c r="S284" s="283">
        <v>1.6832508230603465</v>
      </c>
      <c r="T284" s="281">
        <v>13</v>
      </c>
      <c r="U284" s="283">
        <v>3.1538461538461537</v>
      </c>
      <c r="V284" s="283">
        <v>2.0754980866510833</v>
      </c>
      <c r="W284" s="281">
        <v>13</v>
      </c>
      <c r="X284" s="283">
        <v>1.8461538461538465</v>
      </c>
      <c r="Y284" s="283">
        <v>1.0681880176381127</v>
      </c>
      <c r="Z284" s="281">
        <v>13</v>
      </c>
      <c r="AA284" s="283">
        <v>2.8461538461538463</v>
      </c>
      <c r="AB284" s="284">
        <v>1.1435437497937313</v>
      </c>
      <c r="AC284" s="282"/>
    </row>
    <row r="285" spans="1:29" ht="15" customHeight="1" thickBot="1">
      <c r="A285" s="274" t="s">
        <v>7</v>
      </c>
      <c r="B285" s="275">
        <v>13</v>
      </c>
      <c r="C285" s="276">
        <v>2.384615384615385</v>
      </c>
      <c r="D285" s="276">
        <v>1.7097008285302209</v>
      </c>
      <c r="E285" s="277">
        <v>13</v>
      </c>
      <c r="F285" s="276">
        <v>1.8461538461538463</v>
      </c>
      <c r="G285" s="276">
        <v>1.3445044840729643</v>
      </c>
      <c r="H285" s="277">
        <v>13</v>
      </c>
      <c r="I285" s="276">
        <v>3.5384615384615383</v>
      </c>
      <c r="J285" s="276">
        <v>2.4019223070763069</v>
      </c>
      <c r="K285" s="277">
        <v>13</v>
      </c>
      <c r="L285" s="276">
        <v>4.6923076923076925</v>
      </c>
      <c r="M285" s="276">
        <v>1.3155870289605438</v>
      </c>
      <c r="N285" s="277">
        <v>13</v>
      </c>
      <c r="O285" s="276">
        <v>2.7692307692307692</v>
      </c>
      <c r="P285" s="276">
        <v>1.535895295576609</v>
      </c>
      <c r="Q285" s="277">
        <v>13</v>
      </c>
      <c r="R285" s="276">
        <v>4</v>
      </c>
      <c r="S285" s="276">
        <v>1.6832508230603465</v>
      </c>
      <c r="T285" s="277">
        <v>13</v>
      </c>
      <c r="U285" s="276">
        <v>3.1538461538461537</v>
      </c>
      <c r="V285" s="276">
        <v>2.0754980866510833</v>
      </c>
      <c r="W285" s="277">
        <v>13</v>
      </c>
      <c r="X285" s="276">
        <v>1.8461538461538465</v>
      </c>
      <c r="Y285" s="276">
        <v>1.0681880176381127</v>
      </c>
      <c r="Z285" s="277">
        <v>13</v>
      </c>
      <c r="AA285" s="276">
        <v>2.8461538461538463</v>
      </c>
      <c r="AB285" s="278">
        <v>1.1435437497937313</v>
      </c>
      <c r="AC285" s="282"/>
    </row>
    <row r="288" spans="1:29" ht="23.25">
      <c r="A288" s="48" t="s">
        <v>270</v>
      </c>
    </row>
    <row r="289" spans="1:9">
      <c r="A289" s="384" t="s">
        <v>477</v>
      </c>
    </row>
    <row r="290" spans="1:9" ht="18" customHeight="1">
      <c r="A290" s="305" t="s">
        <v>211</v>
      </c>
      <c r="B290" s="305"/>
      <c r="C290" s="305"/>
      <c r="D290" s="305"/>
      <c r="E290" s="305"/>
      <c r="F290" s="305"/>
      <c r="G290" s="305"/>
    </row>
    <row r="291" spans="1:9" ht="15" customHeight="1">
      <c r="A291" s="306"/>
      <c r="B291" s="309" t="s">
        <v>212</v>
      </c>
      <c r="C291" s="310"/>
      <c r="D291" s="310"/>
      <c r="E291" s="310"/>
      <c r="F291" s="310"/>
      <c r="G291" s="311"/>
    </row>
    <row r="292" spans="1:9" ht="24.75" customHeight="1">
      <c r="A292" s="307"/>
      <c r="B292" s="312" t="s">
        <v>213</v>
      </c>
      <c r="C292" s="313"/>
      <c r="D292" s="313" t="s">
        <v>214</v>
      </c>
      <c r="E292" s="313"/>
      <c r="F292" s="313" t="s">
        <v>44</v>
      </c>
      <c r="G292" s="314"/>
    </row>
    <row r="293" spans="1:9" ht="15" customHeight="1">
      <c r="A293" s="308"/>
      <c r="B293" s="43" t="s">
        <v>4</v>
      </c>
      <c r="C293" s="44" t="s">
        <v>5</v>
      </c>
      <c r="D293" s="44" t="s">
        <v>4</v>
      </c>
      <c r="E293" s="44" t="s">
        <v>5</v>
      </c>
      <c r="F293" s="44" t="s">
        <v>4</v>
      </c>
      <c r="G293" s="45" t="s">
        <v>5</v>
      </c>
    </row>
    <row r="294" spans="1:9" ht="15" customHeight="1">
      <c r="A294" s="2" t="s">
        <v>6</v>
      </c>
      <c r="B294" s="4">
        <v>2</v>
      </c>
      <c r="C294" s="5">
        <v>0.66666666666666674</v>
      </c>
      <c r="D294" s="6">
        <v>0</v>
      </c>
      <c r="E294" s="5">
        <v>0</v>
      </c>
      <c r="F294" s="6">
        <v>1</v>
      </c>
      <c r="G294" s="7">
        <v>0.33333333333333337</v>
      </c>
    </row>
    <row r="295" spans="1:9" ht="15" customHeight="1">
      <c r="A295" s="3" t="s">
        <v>7</v>
      </c>
      <c r="B295" s="8">
        <v>2</v>
      </c>
      <c r="C295" s="9">
        <v>0.66666666666666674</v>
      </c>
      <c r="D295" s="10">
        <v>0</v>
      </c>
      <c r="E295" s="9">
        <v>0</v>
      </c>
      <c r="F295" s="10">
        <v>1</v>
      </c>
      <c r="G295" s="11">
        <v>0.33333333333333337</v>
      </c>
    </row>
    <row r="298" spans="1:9" ht="31.5">
      <c r="A298" s="47" t="s">
        <v>271</v>
      </c>
    </row>
    <row r="300" spans="1:9" ht="18" customHeight="1">
      <c r="A300" s="305" t="s">
        <v>215</v>
      </c>
      <c r="B300" s="305"/>
      <c r="C300" s="305"/>
      <c r="D300" s="305"/>
      <c r="E300" s="305"/>
      <c r="F300" s="305"/>
      <c r="G300" s="305"/>
      <c r="H300" s="305"/>
      <c r="I300" s="305"/>
    </row>
    <row r="301" spans="1:9" ht="15" customHeight="1">
      <c r="A301" s="306"/>
      <c r="B301" s="309" t="s">
        <v>216</v>
      </c>
      <c r="C301" s="310"/>
      <c r="D301" s="310"/>
      <c r="E301" s="310"/>
      <c r="F301" s="310" t="s">
        <v>217</v>
      </c>
      <c r="G301" s="310"/>
      <c r="H301" s="310"/>
      <c r="I301" s="311"/>
    </row>
    <row r="302" spans="1:9" ht="15" customHeight="1">
      <c r="A302" s="307"/>
      <c r="B302" s="312" t="s">
        <v>110</v>
      </c>
      <c r="C302" s="313"/>
      <c r="D302" s="313" t="s">
        <v>111</v>
      </c>
      <c r="E302" s="313"/>
      <c r="F302" s="313" t="s">
        <v>110</v>
      </c>
      <c r="G302" s="313"/>
      <c r="H302" s="313" t="s">
        <v>111</v>
      </c>
      <c r="I302" s="314"/>
    </row>
    <row r="303" spans="1:9" ht="15" customHeight="1">
      <c r="A303" s="308"/>
      <c r="B303" s="43" t="s">
        <v>4</v>
      </c>
      <c r="C303" s="44" t="s">
        <v>5</v>
      </c>
      <c r="D303" s="44" t="s">
        <v>4</v>
      </c>
      <c r="E303" s="44" t="s">
        <v>5</v>
      </c>
      <c r="F303" s="44" t="s">
        <v>4</v>
      </c>
      <c r="G303" s="44" t="s">
        <v>5</v>
      </c>
      <c r="H303" s="44" t="s">
        <v>4</v>
      </c>
      <c r="I303" s="45" t="s">
        <v>5</v>
      </c>
    </row>
    <row r="304" spans="1:9" ht="15" customHeight="1">
      <c r="A304" s="2" t="s">
        <v>6</v>
      </c>
      <c r="B304" s="4">
        <v>25</v>
      </c>
      <c r="C304" s="5">
        <v>0.3048780487804878</v>
      </c>
      <c r="D304" s="6">
        <v>57</v>
      </c>
      <c r="E304" s="5">
        <v>0.69512195121951226</v>
      </c>
      <c r="F304" s="6">
        <v>17</v>
      </c>
      <c r="G304" s="5">
        <v>0.20238095238095238</v>
      </c>
      <c r="H304" s="6">
        <v>67</v>
      </c>
      <c r="I304" s="7">
        <v>0.79761904761904756</v>
      </c>
    </row>
    <row r="305" spans="1:17" ht="15" customHeight="1">
      <c r="A305" s="3" t="s">
        <v>7</v>
      </c>
      <c r="B305" s="8">
        <v>25</v>
      </c>
      <c r="C305" s="9">
        <v>0.3048780487804878</v>
      </c>
      <c r="D305" s="10">
        <v>57</v>
      </c>
      <c r="E305" s="9">
        <v>0.69512195121951226</v>
      </c>
      <c r="F305" s="10">
        <v>17</v>
      </c>
      <c r="G305" s="9">
        <v>0.20238095238095238</v>
      </c>
      <c r="H305" s="10">
        <v>67</v>
      </c>
      <c r="I305" s="11">
        <v>0.79761904761904756</v>
      </c>
    </row>
    <row r="308" spans="1:17" ht="18">
      <c r="A308" s="1"/>
    </row>
    <row r="310" spans="1:17" ht="18" customHeight="1">
      <c r="A310" s="305" t="s">
        <v>218</v>
      </c>
      <c r="B310" s="305"/>
      <c r="C310" s="305"/>
      <c r="D310" s="305"/>
      <c r="E310" s="305"/>
      <c r="F310" s="305"/>
      <c r="G310" s="305"/>
      <c r="H310" s="305"/>
      <c r="I310" s="305"/>
      <c r="J310" s="305"/>
      <c r="K310" s="305"/>
      <c r="L310" s="305"/>
      <c r="M310" s="305"/>
      <c r="N310" s="305"/>
      <c r="O310" s="305"/>
      <c r="P310" s="305"/>
      <c r="Q310" s="305"/>
    </row>
    <row r="311" spans="1:17" ht="15" customHeight="1">
      <c r="A311" s="306"/>
      <c r="B311" s="309" t="s">
        <v>219</v>
      </c>
      <c r="C311" s="310"/>
      <c r="D311" s="310"/>
      <c r="E311" s="310"/>
      <c r="F311" s="310"/>
      <c r="G311" s="310"/>
      <c r="H311" s="310"/>
      <c r="I311" s="310"/>
      <c r="J311" s="310"/>
      <c r="K311" s="310"/>
      <c r="L311" s="310"/>
      <c r="M311" s="310"/>
      <c r="N311" s="310" t="s">
        <v>220</v>
      </c>
      <c r="O311" s="310"/>
      <c r="P311" s="310"/>
      <c r="Q311" s="311"/>
    </row>
    <row r="312" spans="1:17" ht="30" customHeight="1">
      <c r="A312" s="307"/>
      <c r="B312" s="312" t="s">
        <v>23</v>
      </c>
      <c r="C312" s="313"/>
      <c r="D312" s="313" t="s">
        <v>221</v>
      </c>
      <c r="E312" s="313"/>
      <c r="F312" s="313" t="s">
        <v>222</v>
      </c>
      <c r="G312" s="313"/>
      <c r="H312" s="313" t="s">
        <v>223</v>
      </c>
      <c r="I312" s="313"/>
      <c r="J312" s="313" t="s">
        <v>224</v>
      </c>
      <c r="K312" s="313"/>
      <c r="L312" s="313" t="s">
        <v>225</v>
      </c>
      <c r="M312" s="313"/>
      <c r="N312" s="313" t="s">
        <v>110</v>
      </c>
      <c r="O312" s="313"/>
      <c r="P312" s="313" t="s">
        <v>111</v>
      </c>
      <c r="Q312" s="314"/>
    </row>
    <row r="313" spans="1:17" ht="15" customHeight="1">
      <c r="A313" s="308"/>
      <c r="B313" s="43" t="s">
        <v>4</v>
      </c>
      <c r="C313" s="44" t="s">
        <v>5</v>
      </c>
      <c r="D313" s="44" t="s">
        <v>4</v>
      </c>
      <c r="E313" s="44" t="s">
        <v>5</v>
      </c>
      <c r="F313" s="44" t="s">
        <v>4</v>
      </c>
      <c r="G313" s="44" t="s">
        <v>5</v>
      </c>
      <c r="H313" s="44" t="s">
        <v>4</v>
      </c>
      <c r="I313" s="44" t="s">
        <v>5</v>
      </c>
      <c r="J313" s="44" t="s">
        <v>4</v>
      </c>
      <c r="K313" s="44" t="s">
        <v>5</v>
      </c>
      <c r="L313" s="44" t="s">
        <v>4</v>
      </c>
      <c r="M313" s="44" t="s">
        <v>5</v>
      </c>
      <c r="N313" s="44" t="s">
        <v>4</v>
      </c>
      <c r="O313" s="44" t="s">
        <v>5</v>
      </c>
      <c r="P313" s="44" t="s">
        <v>4</v>
      </c>
      <c r="Q313" s="45" t="s">
        <v>5</v>
      </c>
    </row>
    <row r="314" spans="1:17" ht="15" customHeight="1">
      <c r="A314" s="2" t="s">
        <v>6</v>
      </c>
      <c r="B314" s="4">
        <v>20</v>
      </c>
      <c r="C314" s="5">
        <v>0.23809523809523811</v>
      </c>
      <c r="D314" s="6">
        <v>16</v>
      </c>
      <c r="E314" s="5">
        <v>0.19047619047619047</v>
      </c>
      <c r="F314" s="6">
        <v>0</v>
      </c>
      <c r="G314" s="5">
        <v>0</v>
      </c>
      <c r="H314" s="6">
        <v>44</v>
      </c>
      <c r="I314" s="5">
        <v>0.52380952380952384</v>
      </c>
      <c r="J314" s="6">
        <v>0</v>
      </c>
      <c r="K314" s="5">
        <v>0</v>
      </c>
      <c r="L314" s="6">
        <v>4</v>
      </c>
      <c r="M314" s="5">
        <v>4.7619047619047616E-2</v>
      </c>
      <c r="N314" s="6">
        <v>45</v>
      </c>
      <c r="O314" s="5">
        <v>0.703125</v>
      </c>
      <c r="P314" s="6">
        <v>19</v>
      </c>
      <c r="Q314" s="7">
        <v>0.296875</v>
      </c>
    </row>
    <row r="315" spans="1:17" ht="15" customHeight="1">
      <c r="A315" s="3" t="s">
        <v>7</v>
      </c>
      <c r="B315" s="8">
        <v>20</v>
      </c>
      <c r="C315" s="9">
        <v>0.23809523809523811</v>
      </c>
      <c r="D315" s="10">
        <v>16</v>
      </c>
      <c r="E315" s="9">
        <v>0.19047619047619047</v>
      </c>
      <c r="F315" s="10">
        <v>0</v>
      </c>
      <c r="G315" s="9">
        <v>0</v>
      </c>
      <c r="H315" s="10">
        <v>44</v>
      </c>
      <c r="I315" s="9">
        <v>0.52380952380952384</v>
      </c>
      <c r="J315" s="10">
        <v>0</v>
      </c>
      <c r="K315" s="9">
        <v>0</v>
      </c>
      <c r="L315" s="10">
        <v>4</v>
      </c>
      <c r="M315" s="9">
        <v>4.7619047619047616E-2</v>
      </c>
      <c r="N315" s="10">
        <v>45</v>
      </c>
      <c r="O315" s="9">
        <v>0.703125</v>
      </c>
      <c r="P315" s="10">
        <v>19</v>
      </c>
      <c r="Q315" s="11">
        <v>0.296875</v>
      </c>
    </row>
    <row r="318" spans="1:17" ht="18">
      <c r="A318" s="1"/>
    </row>
    <row r="320" spans="1:17" ht="18" customHeight="1">
      <c r="A320" s="305" t="s">
        <v>226</v>
      </c>
      <c r="B320" s="305"/>
      <c r="C320" s="305"/>
      <c r="D320" s="305"/>
      <c r="E320" s="305"/>
      <c r="F320" s="305"/>
      <c r="G320" s="305"/>
      <c r="H320" s="305"/>
      <c r="I320" s="305"/>
    </row>
    <row r="321" spans="1:9" ht="15" customHeight="1">
      <c r="A321" s="306"/>
      <c r="B321" s="309" t="s">
        <v>227</v>
      </c>
      <c r="C321" s="310"/>
      <c r="D321" s="310"/>
      <c r="E321" s="310"/>
      <c r="F321" s="310"/>
      <c r="G321" s="310"/>
      <c r="H321" s="310"/>
      <c r="I321" s="311"/>
    </row>
    <row r="322" spans="1:9" ht="15" customHeight="1">
      <c r="A322" s="307"/>
      <c r="B322" s="312" t="s">
        <v>23</v>
      </c>
      <c r="C322" s="313"/>
      <c r="D322" s="313" t="s">
        <v>228</v>
      </c>
      <c r="E322" s="313"/>
      <c r="F322" s="313" t="s">
        <v>229</v>
      </c>
      <c r="G322" s="313"/>
      <c r="H322" s="313" t="s">
        <v>230</v>
      </c>
      <c r="I322" s="314"/>
    </row>
    <row r="323" spans="1:9" ht="15" customHeight="1">
      <c r="A323" s="308"/>
      <c r="B323" s="43" t="s">
        <v>4</v>
      </c>
      <c r="C323" s="44" t="s">
        <v>5</v>
      </c>
      <c r="D323" s="44" t="s">
        <v>4</v>
      </c>
      <c r="E323" s="44" t="s">
        <v>5</v>
      </c>
      <c r="F323" s="44" t="s">
        <v>4</v>
      </c>
      <c r="G323" s="44" t="s">
        <v>5</v>
      </c>
      <c r="H323" s="44" t="s">
        <v>4</v>
      </c>
      <c r="I323" s="45" t="s">
        <v>5</v>
      </c>
    </row>
    <row r="324" spans="1:9" ht="15" customHeight="1">
      <c r="A324" s="2" t="s">
        <v>6</v>
      </c>
      <c r="B324" s="4">
        <v>47</v>
      </c>
      <c r="C324" s="5">
        <v>0.55952380952380953</v>
      </c>
      <c r="D324" s="6">
        <v>24</v>
      </c>
      <c r="E324" s="5">
        <v>0.28571428571428575</v>
      </c>
      <c r="F324" s="6">
        <v>7</v>
      </c>
      <c r="G324" s="5">
        <v>8.3333333333333343E-2</v>
      </c>
      <c r="H324" s="6">
        <v>6</v>
      </c>
      <c r="I324" s="7">
        <v>7.1428571428571438E-2</v>
      </c>
    </row>
    <row r="325" spans="1:9" ht="15" customHeight="1">
      <c r="A325" s="3" t="s">
        <v>7</v>
      </c>
      <c r="B325" s="8">
        <v>47</v>
      </c>
      <c r="C325" s="9">
        <v>0.55952380952380953</v>
      </c>
      <c r="D325" s="10">
        <v>24</v>
      </c>
      <c r="E325" s="9">
        <v>0.28571428571428575</v>
      </c>
      <c r="F325" s="10">
        <v>7</v>
      </c>
      <c r="G325" s="9">
        <v>8.3333333333333343E-2</v>
      </c>
      <c r="H325" s="10">
        <v>6</v>
      </c>
      <c r="I325" s="11">
        <v>7.1428571428571438E-2</v>
      </c>
    </row>
    <row r="328" spans="1:9" ht="31.5">
      <c r="A328" s="47" t="s">
        <v>272</v>
      </c>
    </row>
    <row r="330" spans="1:9" ht="18" customHeight="1">
      <c r="A330" s="305" t="s">
        <v>231</v>
      </c>
      <c r="B330" s="305"/>
      <c r="C330" s="305"/>
      <c r="D330" s="305"/>
      <c r="E330" s="305"/>
      <c r="F330" s="305"/>
      <c r="G330" s="305"/>
      <c r="H330" s="305"/>
      <c r="I330" s="305"/>
    </row>
    <row r="331" spans="1:9" ht="15" customHeight="1">
      <c r="A331" s="306"/>
      <c r="B331" s="309" t="s">
        <v>232</v>
      </c>
      <c r="C331" s="310"/>
      <c r="D331" s="310"/>
      <c r="E331" s="310"/>
      <c r="F331" s="310"/>
      <c r="G331" s="310"/>
      <c r="H331" s="310"/>
      <c r="I331" s="311"/>
    </row>
    <row r="332" spans="1:9" ht="15" customHeight="1">
      <c r="A332" s="307"/>
      <c r="B332" s="312" t="s">
        <v>233</v>
      </c>
      <c r="C332" s="313"/>
      <c r="D332" s="313" t="s">
        <v>234</v>
      </c>
      <c r="E332" s="313"/>
      <c r="F332" s="313" t="s">
        <v>235</v>
      </c>
      <c r="G332" s="313"/>
      <c r="H332" s="313" t="s">
        <v>236</v>
      </c>
      <c r="I332" s="314"/>
    </row>
    <row r="333" spans="1:9" ht="15" customHeight="1">
      <c r="A333" s="308"/>
      <c r="B333" s="43" t="s">
        <v>4</v>
      </c>
      <c r="C333" s="44" t="s">
        <v>5</v>
      </c>
      <c r="D333" s="44" t="s">
        <v>4</v>
      </c>
      <c r="E333" s="44" t="s">
        <v>5</v>
      </c>
      <c r="F333" s="44" t="s">
        <v>4</v>
      </c>
      <c r="G333" s="44" t="s">
        <v>5</v>
      </c>
      <c r="H333" s="44" t="s">
        <v>4</v>
      </c>
      <c r="I333" s="45" t="s">
        <v>5</v>
      </c>
    </row>
    <row r="334" spans="1:9" ht="15" customHeight="1">
      <c r="A334" s="2" t="s">
        <v>6</v>
      </c>
      <c r="B334" s="4">
        <v>63</v>
      </c>
      <c r="C334" s="5">
        <v>0.75903614457831325</v>
      </c>
      <c r="D334" s="6">
        <v>20</v>
      </c>
      <c r="E334" s="5">
        <v>0.24096385542168675</v>
      </c>
      <c r="F334" s="6">
        <v>0</v>
      </c>
      <c r="G334" s="5">
        <v>0</v>
      </c>
      <c r="H334" s="6">
        <v>0</v>
      </c>
      <c r="I334" s="7">
        <v>0</v>
      </c>
    </row>
    <row r="335" spans="1:9" ht="15" customHeight="1">
      <c r="A335" s="3" t="s">
        <v>7</v>
      </c>
      <c r="B335" s="8">
        <v>63</v>
      </c>
      <c r="C335" s="9">
        <v>0.75903614457831325</v>
      </c>
      <c r="D335" s="10">
        <v>20</v>
      </c>
      <c r="E335" s="9">
        <v>0.24096385542168675</v>
      </c>
      <c r="F335" s="10">
        <v>0</v>
      </c>
      <c r="G335" s="9">
        <v>0</v>
      </c>
      <c r="H335" s="10">
        <v>0</v>
      </c>
      <c r="I335" s="11">
        <v>0</v>
      </c>
    </row>
    <row r="336" spans="1:9" ht="15.75" thickTop="1"/>
    <row r="337" spans="1:11" ht="15.75" customHeight="1"/>
    <row r="338" spans="1:11" ht="15" customHeight="1" thickBot="1">
      <c r="A338" s="315" t="s">
        <v>303</v>
      </c>
      <c r="B338" s="315"/>
      <c r="C338" s="315"/>
      <c r="D338" s="315"/>
      <c r="E338" s="315"/>
      <c r="F338" s="315"/>
      <c r="G338" s="315"/>
      <c r="H338" s="315"/>
      <c r="I338" s="315"/>
      <c r="J338" s="315"/>
      <c r="K338" s="315"/>
    </row>
    <row r="339" spans="1:11" ht="15.75" thickTop="1">
      <c r="A339" s="316"/>
      <c r="B339" s="334" t="s">
        <v>297</v>
      </c>
      <c r="C339" s="335"/>
      <c r="D339" s="335"/>
      <c r="E339" s="335"/>
      <c r="F339" s="335"/>
      <c r="G339" s="335"/>
      <c r="H339" s="335"/>
      <c r="I339" s="335"/>
      <c r="J339" s="335"/>
      <c r="K339" s="336"/>
    </row>
    <row r="340" spans="1:11" ht="37.5" customHeight="1">
      <c r="A340" s="317"/>
      <c r="B340" s="337" t="s">
        <v>298</v>
      </c>
      <c r="C340" s="338"/>
      <c r="D340" s="338" t="s">
        <v>299</v>
      </c>
      <c r="E340" s="338"/>
      <c r="F340" s="338" t="s">
        <v>300</v>
      </c>
      <c r="G340" s="338"/>
      <c r="H340" s="338" t="s">
        <v>301</v>
      </c>
      <c r="I340" s="338"/>
      <c r="J340" s="338" t="s">
        <v>302</v>
      </c>
      <c r="K340" s="339"/>
    </row>
    <row r="341" spans="1:11" ht="15.75" thickBot="1">
      <c r="A341" s="318"/>
      <c r="B341" s="80" t="s">
        <v>4</v>
      </c>
      <c r="C341" s="81" t="s">
        <v>5</v>
      </c>
      <c r="D341" s="81" t="s">
        <v>4</v>
      </c>
      <c r="E341" s="81" t="s">
        <v>5</v>
      </c>
      <c r="F341" s="81" t="s">
        <v>4</v>
      </c>
      <c r="G341" s="81" t="s">
        <v>5</v>
      </c>
      <c r="H341" s="81" t="s">
        <v>4</v>
      </c>
      <c r="I341" s="81" t="s">
        <v>5</v>
      </c>
      <c r="J341" s="81" t="s">
        <v>4</v>
      </c>
      <c r="K341" s="82" t="s">
        <v>5</v>
      </c>
    </row>
    <row r="342" spans="1:11" ht="15.75" thickTop="1">
      <c r="A342" s="90" t="s">
        <v>6</v>
      </c>
      <c r="B342" s="91">
        <v>16</v>
      </c>
      <c r="C342" s="92">
        <v>0.19047619047619047</v>
      </c>
      <c r="D342" s="93">
        <v>5</v>
      </c>
      <c r="E342" s="92">
        <v>5.9523809523809527E-2</v>
      </c>
      <c r="F342" s="93">
        <v>15</v>
      </c>
      <c r="G342" s="92">
        <v>0.17857142857142858</v>
      </c>
      <c r="H342" s="93">
        <v>20</v>
      </c>
      <c r="I342" s="92">
        <v>0.23809523809523811</v>
      </c>
      <c r="J342" s="93">
        <v>28</v>
      </c>
      <c r="K342" s="94">
        <v>0.33333333333333337</v>
      </c>
    </row>
    <row r="343" spans="1:11" ht="15.75" thickBot="1">
      <c r="A343" s="95" t="s">
        <v>7</v>
      </c>
      <c r="B343" s="96">
        <v>16</v>
      </c>
      <c r="C343" s="97">
        <v>0.19047619047619047</v>
      </c>
      <c r="D343" s="98">
        <v>5</v>
      </c>
      <c r="E343" s="97">
        <v>5.9523809523809527E-2</v>
      </c>
      <c r="F343" s="98">
        <v>15</v>
      </c>
      <c r="G343" s="97">
        <v>0.17857142857142858</v>
      </c>
      <c r="H343" s="98">
        <v>20</v>
      </c>
      <c r="I343" s="97">
        <v>0.23809523809523811</v>
      </c>
      <c r="J343" s="98">
        <v>28</v>
      </c>
      <c r="K343" s="99">
        <v>0.33333333333333337</v>
      </c>
    </row>
    <row r="344" spans="1:11" ht="15.75" thickTop="1"/>
    <row r="345" spans="1:11" ht="37.5" customHeight="1"/>
  </sheetData>
  <mergeCells count="348">
    <mergeCell ref="A282:A283"/>
    <mergeCell ref="A281:AB281"/>
    <mergeCell ref="B282:D282"/>
    <mergeCell ref="E282:G282"/>
    <mergeCell ref="H282:J282"/>
    <mergeCell ref="K282:M282"/>
    <mergeCell ref="N282:P282"/>
    <mergeCell ref="Q282:S282"/>
    <mergeCell ref="T282:V282"/>
    <mergeCell ref="W282:Y282"/>
    <mergeCell ref="Z282:AB282"/>
    <mergeCell ref="K223:M223"/>
    <mergeCell ref="N223:P223"/>
    <mergeCell ref="Q223:S223"/>
    <mergeCell ref="A231:S231"/>
    <mergeCell ref="A232:A233"/>
    <mergeCell ref="B232:D232"/>
    <mergeCell ref="E232:G232"/>
    <mergeCell ref="H232:J232"/>
    <mergeCell ref="K232:M232"/>
    <mergeCell ref="N232:P232"/>
    <mergeCell ref="Q232:S232"/>
    <mergeCell ref="A223:A224"/>
    <mergeCell ref="B223:D223"/>
    <mergeCell ref="E223:G223"/>
    <mergeCell ref="H223:J223"/>
    <mergeCell ref="A213:S213"/>
    <mergeCell ref="A214:A215"/>
    <mergeCell ref="B214:D214"/>
    <mergeCell ref="E214:G214"/>
    <mergeCell ref="H214:J214"/>
    <mergeCell ref="K214:M214"/>
    <mergeCell ref="N214:P214"/>
    <mergeCell ref="Q214:S214"/>
    <mergeCell ref="A222:S222"/>
    <mergeCell ref="A338:K338"/>
    <mergeCell ref="A339:A341"/>
    <mergeCell ref="B339:K339"/>
    <mergeCell ref="B340:C340"/>
    <mergeCell ref="D340:E340"/>
    <mergeCell ref="F340:G340"/>
    <mergeCell ref="H340:I340"/>
    <mergeCell ref="J340:K340"/>
    <mergeCell ref="A8:E8"/>
    <mergeCell ref="A9:A11"/>
    <mergeCell ref="B9:E9"/>
    <mergeCell ref="B10:C10"/>
    <mergeCell ref="D10:E10"/>
    <mergeCell ref="A40:Q40"/>
    <mergeCell ref="A41:A43"/>
    <mergeCell ref="B41:E41"/>
    <mergeCell ref="F41:Q41"/>
    <mergeCell ref="B42:C42"/>
    <mergeCell ref="D42:E42"/>
    <mergeCell ref="F42:G42"/>
    <mergeCell ref="H42:I42"/>
    <mergeCell ref="J42:K42"/>
    <mergeCell ref="L42:M42"/>
    <mergeCell ref="N42:O42"/>
    <mergeCell ref="A2:O2"/>
    <mergeCell ref="A28:K28"/>
    <mergeCell ref="A29:A31"/>
    <mergeCell ref="B29:K29"/>
    <mergeCell ref="B30:C30"/>
    <mergeCell ref="D30:E30"/>
    <mergeCell ref="F30:G30"/>
    <mergeCell ref="H30:I30"/>
    <mergeCell ref="J30:K30"/>
    <mergeCell ref="A18:G18"/>
    <mergeCell ref="A19:A21"/>
    <mergeCell ref="B19:G19"/>
    <mergeCell ref="B20:C20"/>
    <mergeCell ref="D20:E20"/>
    <mergeCell ref="F20:G20"/>
    <mergeCell ref="F9:G10"/>
    <mergeCell ref="P42:Q42"/>
    <mergeCell ref="A50:Y50"/>
    <mergeCell ref="A51:A53"/>
    <mergeCell ref="B51:Y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52:W52"/>
    <mergeCell ref="X52:Y52"/>
    <mergeCell ref="J62:K62"/>
    <mergeCell ref="A61:A63"/>
    <mergeCell ref="B62:C62"/>
    <mergeCell ref="D62:E62"/>
    <mergeCell ref="F62:G62"/>
    <mergeCell ref="H62:I62"/>
    <mergeCell ref="J71:M71"/>
    <mergeCell ref="B72:C72"/>
    <mergeCell ref="D72:E72"/>
    <mergeCell ref="F72:G72"/>
    <mergeCell ref="H72:I72"/>
    <mergeCell ref="J72:K72"/>
    <mergeCell ref="L72:M72"/>
    <mergeCell ref="A88:E88"/>
    <mergeCell ref="A89:A91"/>
    <mergeCell ref="B89:E89"/>
    <mergeCell ref="B90:C90"/>
    <mergeCell ref="D90:E90"/>
    <mergeCell ref="A78:K78"/>
    <mergeCell ref="A79:A81"/>
    <mergeCell ref="B79:K79"/>
    <mergeCell ref="B80:C80"/>
    <mergeCell ref="D80:E80"/>
    <mergeCell ref="F80:G80"/>
    <mergeCell ref="H80:I80"/>
    <mergeCell ref="J80:K80"/>
    <mergeCell ref="A108:G108"/>
    <mergeCell ref="A109:A111"/>
    <mergeCell ref="B109:G109"/>
    <mergeCell ref="B110:C110"/>
    <mergeCell ref="D110:E110"/>
    <mergeCell ref="F110:G110"/>
    <mergeCell ref="A98:E98"/>
    <mergeCell ref="A99:A101"/>
    <mergeCell ref="B99:E99"/>
    <mergeCell ref="B100:C100"/>
    <mergeCell ref="D100:E100"/>
    <mergeCell ref="A118:S118"/>
    <mergeCell ref="A119:A121"/>
    <mergeCell ref="B119:E119"/>
    <mergeCell ref="F119:S119"/>
    <mergeCell ref="B120:C120"/>
    <mergeCell ref="D120:E120"/>
    <mergeCell ref="F120:G120"/>
    <mergeCell ref="H120:I120"/>
    <mergeCell ref="J120:K120"/>
    <mergeCell ref="L120:M120"/>
    <mergeCell ref="N120:O120"/>
    <mergeCell ref="P120:Q120"/>
    <mergeCell ref="R120:S120"/>
    <mergeCell ref="A128:Q128"/>
    <mergeCell ref="A129:A131"/>
    <mergeCell ref="B129:Q129"/>
    <mergeCell ref="B130:C130"/>
    <mergeCell ref="D130:E130"/>
    <mergeCell ref="F130:G130"/>
    <mergeCell ref="H130:I130"/>
    <mergeCell ref="J130:K130"/>
    <mergeCell ref="L130:M130"/>
    <mergeCell ref="N130:O130"/>
    <mergeCell ref="P130:Q130"/>
    <mergeCell ref="A138:M138"/>
    <mergeCell ref="A139:A141"/>
    <mergeCell ref="B139:M139"/>
    <mergeCell ref="B140:C140"/>
    <mergeCell ref="D140:E140"/>
    <mergeCell ref="F140:G140"/>
    <mergeCell ref="H140:I140"/>
    <mergeCell ref="J140:K140"/>
    <mergeCell ref="L140:M140"/>
    <mergeCell ref="A148:AK148"/>
    <mergeCell ref="A149:A151"/>
    <mergeCell ref="B149:E149"/>
    <mergeCell ref="F149:I149"/>
    <mergeCell ref="J149:M149"/>
    <mergeCell ref="N149:Q149"/>
    <mergeCell ref="R149:U149"/>
    <mergeCell ref="V149:Y149"/>
    <mergeCell ref="Z149:AC149"/>
    <mergeCell ref="AD149:AG149"/>
    <mergeCell ref="AH149:AK149"/>
    <mergeCell ref="B150:C150"/>
    <mergeCell ref="D150:E150"/>
    <mergeCell ref="F150:G150"/>
    <mergeCell ref="H150:I150"/>
    <mergeCell ref="J150:K150"/>
    <mergeCell ref="AF150:AG150"/>
    <mergeCell ref="AH150:AI150"/>
    <mergeCell ref="AJ150:AK150"/>
    <mergeCell ref="V150:W150"/>
    <mergeCell ref="X150:Y150"/>
    <mergeCell ref="Z150:AA150"/>
    <mergeCell ref="AB150:AC150"/>
    <mergeCell ref="AD150:AE150"/>
    <mergeCell ref="AZ160:BA160"/>
    <mergeCell ref="BB160:BC160"/>
    <mergeCell ref="BD160:BE160"/>
    <mergeCell ref="AX160:AY160"/>
    <mergeCell ref="A158:BE158"/>
    <mergeCell ref="A159:A161"/>
    <mergeCell ref="B159:BE159"/>
    <mergeCell ref="B160:C160"/>
    <mergeCell ref="D160:E160"/>
    <mergeCell ref="F160:G160"/>
    <mergeCell ref="H160:I160"/>
    <mergeCell ref="J160:K160"/>
    <mergeCell ref="L160:M160"/>
    <mergeCell ref="N160:O160"/>
    <mergeCell ref="P160:Q160"/>
    <mergeCell ref="R160:S160"/>
    <mergeCell ref="T160:U160"/>
    <mergeCell ref="V160:W160"/>
    <mergeCell ref="X160:Y160"/>
    <mergeCell ref="Z160:AA160"/>
    <mergeCell ref="AB160:AC160"/>
    <mergeCell ref="AD160:AE160"/>
    <mergeCell ref="R150:S150"/>
    <mergeCell ref="A168:M168"/>
    <mergeCell ref="T150:U150"/>
    <mergeCell ref="AP160:AQ160"/>
    <mergeCell ref="AR160:AS160"/>
    <mergeCell ref="AT160:AU160"/>
    <mergeCell ref="AV160:AW160"/>
    <mergeCell ref="AF160:AG160"/>
    <mergeCell ref="AH160:AI160"/>
    <mergeCell ref="AJ160:AK160"/>
    <mergeCell ref="AL160:AM160"/>
    <mergeCell ref="AN160:AO160"/>
    <mergeCell ref="A177:M177"/>
    <mergeCell ref="A169:A170"/>
    <mergeCell ref="B169:D169"/>
    <mergeCell ref="E169:G169"/>
    <mergeCell ref="H169:J169"/>
    <mergeCell ref="K169:M169"/>
    <mergeCell ref="L150:M150"/>
    <mergeCell ref="N150:O150"/>
    <mergeCell ref="P150:Q150"/>
    <mergeCell ref="A178:A179"/>
    <mergeCell ref="B178:D178"/>
    <mergeCell ref="E178:G178"/>
    <mergeCell ref="H178:J178"/>
    <mergeCell ref="K178:M178"/>
    <mergeCell ref="A186:P186"/>
    <mergeCell ref="A187:A188"/>
    <mergeCell ref="B187:D187"/>
    <mergeCell ref="E187:G187"/>
    <mergeCell ref="H187:J187"/>
    <mergeCell ref="K187:M187"/>
    <mergeCell ref="N187:P187"/>
    <mergeCell ref="A205:A206"/>
    <mergeCell ref="B205:D205"/>
    <mergeCell ref="E205:G205"/>
    <mergeCell ref="H205:J205"/>
    <mergeCell ref="A196:A197"/>
    <mergeCell ref="B196:D196"/>
    <mergeCell ref="E196:G196"/>
    <mergeCell ref="A195:M195"/>
    <mergeCell ref="H196:J196"/>
    <mergeCell ref="K196:M196"/>
    <mergeCell ref="A204:S204"/>
    <mergeCell ref="K205:M205"/>
    <mergeCell ref="N205:P205"/>
    <mergeCell ref="Q205:S205"/>
    <mergeCell ref="A260:I260"/>
    <mergeCell ref="A240:E240"/>
    <mergeCell ref="A241:A242"/>
    <mergeCell ref="B241:C241"/>
    <mergeCell ref="D241:E241"/>
    <mergeCell ref="A261:A263"/>
    <mergeCell ref="B261:I261"/>
    <mergeCell ref="B262:C262"/>
    <mergeCell ref="D262:E262"/>
    <mergeCell ref="F262:G262"/>
    <mergeCell ref="H262:I262"/>
    <mergeCell ref="A250:I250"/>
    <mergeCell ref="A251:A253"/>
    <mergeCell ref="B251:I251"/>
    <mergeCell ref="B252:C252"/>
    <mergeCell ref="D252:E252"/>
    <mergeCell ref="F252:G252"/>
    <mergeCell ref="H252:I252"/>
    <mergeCell ref="A271:Y271"/>
    <mergeCell ref="A272:A274"/>
    <mergeCell ref="B272:C272"/>
    <mergeCell ref="D272:E272"/>
    <mergeCell ref="F272:G272"/>
    <mergeCell ref="H272:I272"/>
    <mergeCell ref="J272:K272"/>
    <mergeCell ref="L272:M272"/>
    <mergeCell ref="N272:O272"/>
    <mergeCell ref="P272:Q272"/>
    <mergeCell ref="R272:S272"/>
    <mergeCell ref="T272:U272"/>
    <mergeCell ref="V272:W272"/>
    <mergeCell ref="X272:Y272"/>
    <mergeCell ref="B273:C273"/>
    <mergeCell ref="X273:Y273"/>
    <mergeCell ref="N273:O273"/>
    <mergeCell ref="P273:Q273"/>
    <mergeCell ref="R273:S273"/>
    <mergeCell ref="T273:U273"/>
    <mergeCell ref="V273:W273"/>
    <mergeCell ref="D273:E273"/>
    <mergeCell ref="F273:G273"/>
    <mergeCell ref="H273:I273"/>
    <mergeCell ref="D302:E302"/>
    <mergeCell ref="F302:G302"/>
    <mergeCell ref="H302:I302"/>
    <mergeCell ref="A290:G290"/>
    <mergeCell ref="A291:A293"/>
    <mergeCell ref="B291:G291"/>
    <mergeCell ref="B292:C292"/>
    <mergeCell ref="D292:E292"/>
    <mergeCell ref="F292:G292"/>
    <mergeCell ref="A330:I330"/>
    <mergeCell ref="A331:A333"/>
    <mergeCell ref="B331:I331"/>
    <mergeCell ref="B332:C332"/>
    <mergeCell ref="D332:E332"/>
    <mergeCell ref="F332:G332"/>
    <mergeCell ref="H332:I332"/>
    <mergeCell ref="A310:Q310"/>
    <mergeCell ref="A311:A313"/>
    <mergeCell ref="B311:M311"/>
    <mergeCell ref="N311:Q311"/>
    <mergeCell ref="B312:C312"/>
    <mergeCell ref="D312:E312"/>
    <mergeCell ref="F312:G312"/>
    <mergeCell ref="H312:I312"/>
    <mergeCell ref="J312:K312"/>
    <mergeCell ref="L312:M312"/>
    <mergeCell ref="N312:O312"/>
    <mergeCell ref="P312:Q312"/>
    <mergeCell ref="A60:K60"/>
    <mergeCell ref="B61:K61"/>
    <mergeCell ref="A320:I320"/>
    <mergeCell ref="A321:A323"/>
    <mergeCell ref="B321:I321"/>
    <mergeCell ref="B322:C322"/>
    <mergeCell ref="D322:E322"/>
    <mergeCell ref="F322:G322"/>
    <mergeCell ref="H322:I322"/>
    <mergeCell ref="A68:M68"/>
    <mergeCell ref="A69:A73"/>
    <mergeCell ref="B69:M69"/>
    <mergeCell ref="B70:E70"/>
    <mergeCell ref="F70:I70"/>
    <mergeCell ref="J70:M70"/>
    <mergeCell ref="B71:E71"/>
    <mergeCell ref="F71:I71"/>
    <mergeCell ref="J273:K273"/>
    <mergeCell ref="L273:M273"/>
    <mergeCell ref="A300:I300"/>
    <mergeCell ref="A301:A303"/>
    <mergeCell ref="B301:E301"/>
    <mergeCell ref="F301:I301"/>
    <mergeCell ref="B302:C30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D811"/>
  <sheetViews>
    <sheetView showGridLines="0" topLeftCell="A761" workbookViewId="0"/>
  </sheetViews>
  <sheetFormatPr defaultRowHeight="15"/>
  <sheetData>
    <row r="2" spans="2:41" ht="28.5">
      <c r="B2" s="359" t="s">
        <v>238</v>
      </c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</row>
    <row r="3" spans="2:4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41" ht="29.25" thickBot="1">
      <c r="B4" s="56" t="s">
        <v>260</v>
      </c>
      <c r="C4" s="56"/>
      <c r="D4" s="57"/>
      <c r="E4" s="57"/>
      <c r="F4" s="58"/>
      <c r="G4" s="59"/>
      <c r="H4" s="59"/>
      <c r="I4" s="17"/>
      <c r="J4" s="17"/>
      <c r="K4" s="17"/>
      <c r="L4" s="17"/>
      <c r="M4" s="17"/>
      <c r="N4" s="17"/>
      <c r="O4" s="17"/>
      <c r="P4" s="18"/>
      <c r="Q4" s="16"/>
    </row>
    <row r="5" spans="2:41" ht="19.5" customHeight="1">
      <c r="B5" s="127"/>
      <c r="C5" s="127"/>
      <c r="D5" s="128"/>
      <c r="E5" s="128"/>
      <c r="F5" s="129"/>
      <c r="G5" s="59"/>
      <c r="H5" s="59"/>
      <c r="I5" s="17"/>
      <c r="J5" s="17"/>
      <c r="K5" s="17"/>
      <c r="L5" s="17"/>
      <c r="M5" s="17"/>
      <c r="N5" s="17"/>
      <c r="O5" s="17"/>
      <c r="P5" s="18"/>
      <c r="Q5" s="16"/>
    </row>
    <row r="6" spans="2:41" ht="32.25" thickBot="1">
      <c r="B6" s="100" t="s">
        <v>259</v>
      </c>
      <c r="C6" s="101"/>
      <c r="D6" s="102"/>
      <c r="E6" s="102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30"/>
      <c r="R6" s="130"/>
      <c r="S6" s="130"/>
    </row>
    <row r="7" spans="2:41">
      <c r="B7" s="60"/>
      <c r="I7" s="18"/>
      <c r="J7" s="18"/>
      <c r="K7" s="18"/>
      <c r="L7" s="18"/>
      <c r="M7" s="16"/>
      <c r="N7" s="16"/>
      <c r="O7" s="16"/>
      <c r="P7" s="16"/>
      <c r="Q7" s="16"/>
    </row>
    <row r="8" spans="2:41" ht="21">
      <c r="B8" s="61" t="s">
        <v>279</v>
      </c>
    </row>
    <row r="9" spans="2:41"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3"/>
    </row>
    <row r="10" spans="2:41"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3"/>
    </row>
    <row r="11" spans="2:41"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3"/>
    </row>
    <row r="12" spans="2:41"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3"/>
    </row>
    <row r="13" spans="2:41"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3"/>
    </row>
    <row r="14" spans="2:41"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3"/>
    </row>
    <row r="15" spans="2:41"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3"/>
    </row>
    <row r="16" spans="2:41"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3"/>
    </row>
    <row r="17" spans="2:41"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3"/>
    </row>
    <row r="18" spans="2:41"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3"/>
    </row>
    <row r="19" spans="2:41"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3"/>
    </row>
    <row r="20" spans="2:41"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3"/>
    </row>
    <row r="21" spans="2:41"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3"/>
    </row>
    <row r="22" spans="2:41"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3"/>
    </row>
    <row r="23" spans="2:41"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3"/>
    </row>
    <row r="24" spans="2:41"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3"/>
    </row>
    <row r="25" spans="2:41"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3"/>
    </row>
    <row r="26" spans="2:41"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3"/>
    </row>
    <row r="27" spans="2:41"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3"/>
    </row>
    <row r="28" spans="2:41"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3"/>
    </row>
    <row r="29" spans="2:41"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3"/>
    </row>
    <row r="30" spans="2:41" ht="21">
      <c r="B30" s="61" t="s">
        <v>280</v>
      </c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3"/>
    </row>
    <row r="31" spans="2:41"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3"/>
    </row>
    <row r="32" spans="2:41">
      <c r="L32" s="64"/>
      <c r="M32" s="64"/>
      <c r="N32" s="64" t="s">
        <v>1</v>
      </c>
      <c r="O32" s="64"/>
      <c r="P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3"/>
    </row>
    <row r="33" spans="12:41">
      <c r="L33" s="64"/>
      <c r="M33" s="64"/>
      <c r="N33" s="64"/>
      <c r="O33" s="64"/>
      <c r="P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3"/>
    </row>
    <row r="34" spans="12:41">
      <c r="L34" s="64"/>
      <c r="M34" s="64"/>
      <c r="N34" s="64" t="s">
        <v>2</v>
      </c>
      <c r="O34" s="64" t="s">
        <v>3</v>
      </c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3"/>
    </row>
    <row r="35" spans="12:41" ht="24">
      <c r="L35" s="64"/>
      <c r="M35" s="71" t="s">
        <v>6</v>
      </c>
      <c r="N35" s="72">
        <v>0.5</v>
      </c>
      <c r="O35" s="73">
        <v>0.5</v>
      </c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3"/>
    </row>
    <row r="36" spans="12:41"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3"/>
    </row>
    <row r="37" spans="12:41"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3"/>
    </row>
    <row r="38" spans="12:41"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3"/>
    </row>
    <row r="39" spans="12:41"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3"/>
    </row>
    <row r="40" spans="12:41"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3"/>
    </row>
    <row r="41" spans="12:41"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3"/>
    </row>
    <row r="42" spans="12:41"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3"/>
    </row>
    <row r="43" spans="12:41"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3"/>
    </row>
    <row r="44" spans="12:41"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3"/>
    </row>
    <row r="45" spans="12:41"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3"/>
    </row>
    <row r="46" spans="12:41"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3"/>
    </row>
    <row r="47" spans="12:41"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3"/>
    </row>
    <row r="48" spans="12:41"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3"/>
    </row>
    <row r="49" spans="2:41"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3"/>
    </row>
    <row r="50" spans="2:41"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3"/>
    </row>
    <row r="51" spans="2:41"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3"/>
    </row>
    <row r="52" spans="2:41" ht="21">
      <c r="B52" s="61" t="s">
        <v>8</v>
      </c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3"/>
    </row>
    <row r="53" spans="2:41"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3"/>
    </row>
    <row r="54" spans="2:41"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3"/>
    </row>
    <row r="55" spans="2:41"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3"/>
    </row>
    <row r="56" spans="2:41"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3"/>
    </row>
    <row r="57" spans="2:41">
      <c r="L57" s="64"/>
      <c r="M57" s="64"/>
      <c r="N57" s="64"/>
      <c r="O57" s="64" t="s">
        <v>9</v>
      </c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3"/>
    </row>
    <row r="58" spans="2:41"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3"/>
    </row>
    <row r="59" spans="2:41">
      <c r="L59" s="64"/>
      <c r="M59" s="64"/>
      <c r="N59" s="64"/>
      <c r="O59" s="64" t="s">
        <v>10</v>
      </c>
      <c r="P59" s="64" t="s">
        <v>11</v>
      </c>
      <c r="Q59" s="64" t="s">
        <v>12</v>
      </c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3"/>
    </row>
    <row r="60" spans="2:41" ht="24">
      <c r="L60" s="64"/>
      <c r="M60" s="64"/>
      <c r="N60" s="71" t="s">
        <v>6</v>
      </c>
      <c r="O60" s="72">
        <v>0.80952380952380953</v>
      </c>
      <c r="P60" s="72">
        <v>0.16666666666666669</v>
      </c>
      <c r="Q60" s="73">
        <v>2.3809523809523808E-2</v>
      </c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3"/>
    </row>
    <row r="61" spans="2:41">
      <c r="L61" s="64"/>
      <c r="M61" s="64"/>
      <c r="N61" s="74"/>
      <c r="O61" s="75"/>
      <c r="P61" s="76"/>
      <c r="Q61" s="77"/>
      <c r="R61" s="76"/>
      <c r="S61" s="77"/>
      <c r="T61" s="78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3"/>
    </row>
    <row r="62" spans="2:41"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3"/>
    </row>
    <row r="63" spans="2:41"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3"/>
    </row>
    <row r="64" spans="2:41"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3"/>
    </row>
    <row r="65" spans="2:82"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3"/>
    </row>
    <row r="66" spans="2:82"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3"/>
    </row>
    <row r="67" spans="2:82"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3"/>
    </row>
    <row r="68" spans="2:82"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3"/>
    </row>
    <row r="69" spans="2:82"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3"/>
    </row>
    <row r="70" spans="2:82"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3"/>
    </row>
    <row r="71" spans="2:82"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3"/>
    </row>
    <row r="72" spans="2:82"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3"/>
    </row>
    <row r="73" spans="2:82" ht="30.75" customHeight="1" thickBot="1">
      <c r="B73" s="100" t="s">
        <v>261</v>
      </c>
      <c r="C73" s="101"/>
      <c r="D73" s="102"/>
      <c r="E73" s="102"/>
      <c r="F73" s="103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5"/>
      <c r="R73" s="105"/>
      <c r="S73" s="105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</row>
    <row r="74" spans="2:82"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3"/>
    </row>
    <row r="75" spans="2:82" ht="23.25" customHeight="1">
      <c r="B75" s="48" t="s">
        <v>262</v>
      </c>
      <c r="C75" s="106"/>
      <c r="D75" s="107"/>
      <c r="E75" s="107"/>
      <c r="F75" s="108"/>
      <c r="G75" s="109"/>
      <c r="H75" s="109"/>
      <c r="M75" s="110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</row>
    <row r="76" spans="2:82" ht="21">
      <c r="B76" s="61" t="s">
        <v>281</v>
      </c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3"/>
    </row>
    <row r="77" spans="2:82"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3"/>
    </row>
    <row r="78" spans="2:82">
      <c r="L78" s="64"/>
      <c r="M78" s="64"/>
      <c r="N78" s="64"/>
      <c r="O78" s="65"/>
      <c r="P78" s="357"/>
      <c r="Q78" s="356"/>
      <c r="R78" s="356"/>
      <c r="S78" s="356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3"/>
    </row>
    <row r="79" spans="2:82">
      <c r="L79" s="64"/>
      <c r="M79" s="64"/>
      <c r="N79" s="64"/>
      <c r="O79" s="66"/>
      <c r="P79" s="67" t="s">
        <v>23</v>
      </c>
      <c r="Q79" s="68" t="s">
        <v>24</v>
      </c>
      <c r="R79" s="64"/>
      <c r="S79" s="68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3"/>
    </row>
    <row r="80" spans="2:82">
      <c r="L80" s="64"/>
      <c r="M80" s="64"/>
      <c r="N80" s="64"/>
      <c r="O80" s="69"/>
      <c r="P80" s="70"/>
      <c r="Q80" s="70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3"/>
    </row>
    <row r="81" spans="12:41" ht="24">
      <c r="L81" s="64"/>
      <c r="M81" s="64"/>
      <c r="N81" s="64"/>
      <c r="O81" s="71" t="s">
        <v>6</v>
      </c>
      <c r="P81" s="72">
        <v>0.67073170731707321</v>
      </c>
      <c r="Q81" s="72">
        <v>0.32926829268292684</v>
      </c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3"/>
    </row>
    <row r="82" spans="12:41"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3"/>
    </row>
    <row r="83" spans="12:41"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3"/>
    </row>
    <row r="84" spans="12:41"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3"/>
    </row>
    <row r="85" spans="12:41"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3"/>
    </row>
    <row r="86" spans="12:41"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3"/>
    </row>
    <row r="87" spans="12:41"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3"/>
    </row>
    <row r="88" spans="12:41"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3"/>
    </row>
    <row r="89" spans="12:41"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3"/>
    </row>
    <row r="90" spans="12:41"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3"/>
    </row>
    <row r="91" spans="12:41"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3"/>
    </row>
    <row r="92" spans="12:41"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3"/>
    </row>
    <row r="93" spans="12:41"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3"/>
    </row>
    <row r="94" spans="12:41"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3"/>
    </row>
    <row r="95" spans="12:41"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3"/>
    </row>
    <row r="96" spans="12:41"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3"/>
    </row>
    <row r="97" spans="2:41" ht="21">
      <c r="B97" s="61" t="s">
        <v>282</v>
      </c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3"/>
    </row>
    <row r="98" spans="2:41"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3"/>
    </row>
    <row r="99" spans="2:41"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3"/>
    </row>
    <row r="100" spans="2:41"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3"/>
    </row>
    <row r="101" spans="2:41"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3"/>
    </row>
    <row r="102" spans="2:41">
      <c r="L102" s="64"/>
      <c r="M102" s="64"/>
      <c r="N102" s="64"/>
      <c r="O102" s="64"/>
      <c r="P102" s="64" t="s">
        <v>25</v>
      </c>
      <c r="Q102" s="64" t="s">
        <v>26</v>
      </c>
      <c r="R102" s="64" t="s">
        <v>27</v>
      </c>
      <c r="S102" s="64" t="s">
        <v>28</v>
      </c>
      <c r="T102" s="64" t="s">
        <v>29</v>
      </c>
      <c r="U102" s="64" t="s">
        <v>30</v>
      </c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3"/>
    </row>
    <row r="103" spans="2:41" ht="24">
      <c r="L103" s="64"/>
      <c r="M103" s="64"/>
      <c r="N103" s="64"/>
      <c r="O103" s="71" t="s">
        <v>6</v>
      </c>
      <c r="P103" s="72">
        <v>0.54878048780487798</v>
      </c>
      <c r="Q103" s="72">
        <v>9.7560975609756101E-2</v>
      </c>
      <c r="R103" s="72">
        <v>8.5365853658536592E-2</v>
      </c>
      <c r="S103" s="72">
        <v>0.12195121951219512</v>
      </c>
      <c r="T103" s="72">
        <v>2.4390243902439025E-2</v>
      </c>
      <c r="U103" s="73">
        <v>0.12195121951219512</v>
      </c>
      <c r="V103" s="79"/>
      <c r="W103" s="64"/>
      <c r="X103" s="79"/>
      <c r="Y103" s="64"/>
      <c r="Z103" s="79"/>
      <c r="AA103" s="64"/>
      <c r="AB103" s="79"/>
      <c r="AC103" s="64"/>
      <c r="AD103" s="79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3"/>
    </row>
    <row r="104" spans="2:41">
      <c r="L104" s="64"/>
      <c r="M104" s="64"/>
      <c r="N104" s="64"/>
      <c r="O104" s="74"/>
      <c r="P104" s="75"/>
      <c r="Q104" s="76"/>
      <c r="R104" s="77"/>
      <c r="S104" s="76"/>
      <c r="T104" s="77"/>
      <c r="U104" s="76"/>
      <c r="V104" s="77"/>
      <c r="W104" s="76"/>
      <c r="X104" s="77"/>
      <c r="Y104" s="76"/>
      <c r="Z104" s="77"/>
      <c r="AA104" s="76"/>
      <c r="AB104" s="77"/>
      <c r="AC104" s="76"/>
      <c r="AD104" s="77"/>
      <c r="AE104" s="78"/>
      <c r="AF104" s="64"/>
      <c r="AG104" s="64"/>
      <c r="AH104" s="64"/>
      <c r="AI104" s="64"/>
      <c r="AJ104" s="64"/>
      <c r="AK104" s="64"/>
      <c r="AL104" s="64"/>
      <c r="AM104" s="64"/>
      <c r="AN104" s="64"/>
      <c r="AO104" s="63"/>
    </row>
    <row r="105" spans="2:41"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3"/>
    </row>
    <row r="106" spans="2:41"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3"/>
    </row>
    <row r="107" spans="2:41"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3"/>
    </row>
    <row r="108" spans="2:41"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3"/>
    </row>
    <row r="109" spans="2:41"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3"/>
    </row>
    <row r="110" spans="2:41"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3"/>
    </row>
    <row r="111" spans="2:41"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3"/>
    </row>
    <row r="112" spans="2:41"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3"/>
    </row>
    <row r="113" spans="2:41"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3"/>
    </row>
    <row r="114" spans="2:41"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3"/>
    </row>
    <row r="115" spans="2:41"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3"/>
    </row>
    <row r="116" spans="2:41"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3"/>
    </row>
    <row r="117" spans="2:41"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3"/>
    </row>
    <row r="118" spans="2:41"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3"/>
    </row>
    <row r="119" spans="2:41" ht="21">
      <c r="B119" s="61" t="s">
        <v>31</v>
      </c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3"/>
    </row>
    <row r="120" spans="2:41"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3"/>
    </row>
    <row r="121" spans="2:41"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3"/>
    </row>
    <row r="122" spans="2:41">
      <c r="L122" s="64"/>
      <c r="M122" s="64"/>
      <c r="N122" s="64" t="s">
        <v>33</v>
      </c>
      <c r="O122" s="64" t="s">
        <v>34</v>
      </c>
      <c r="P122" s="64" t="s">
        <v>35</v>
      </c>
      <c r="Q122" s="64" t="s">
        <v>36</v>
      </c>
      <c r="R122" s="64" t="s">
        <v>319</v>
      </c>
      <c r="S122" s="64" t="s">
        <v>38</v>
      </c>
      <c r="T122" s="64" t="s">
        <v>39</v>
      </c>
      <c r="U122" s="64" t="s">
        <v>40</v>
      </c>
      <c r="V122" s="64" t="s">
        <v>41</v>
      </c>
      <c r="W122" s="64" t="s">
        <v>42</v>
      </c>
      <c r="X122" s="64" t="s">
        <v>43</v>
      </c>
      <c r="Y122" s="64" t="s">
        <v>44</v>
      </c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3"/>
    </row>
    <row r="123" spans="2:41" ht="24">
      <c r="L123" s="64"/>
      <c r="M123" s="71" t="s">
        <v>6</v>
      </c>
      <c r="N123" s="72">
        <v>0.4390243902439025</v>
      </c>
      <c r="O123" s="72">
        <v>0</v>
      </c>
      <c r="P123" s="72">
        <v>0</v>
      </c>
      <c r="Q123" s="72">
        <v>1.2195121951219513E-2</v>
      </c>
      <c r="R123" s="72">
        <v>2.4390243902439025E-2</v>
      </c>
      <c r="S123" s="72">
        <v>9.7560975609756101E-2</v>
      </c>
      <c r="T123" s="72">
        <v>8.5365853658536592E-2</v>
      </c>
      <c r="U123" s="72">
        <v>0.17073170731707318</v>
      </c>
      <c r="V123" s="72">
        <v>1.2195121951219513E-2</v>
      </c>
      <c r="W123" s="72">
        <v>0</v>
      </c>
      <c r="X123" s="72">
        <v>8.5365853658536592E-2</v>
      </c>
      <c r="Y123" s="73">
        <v>7.3170731707317083E-2</v>
      </c>
      <c r="Z123" s="79"/>
      <c r="AA123" s="64"/>
      <c r="AB123" s="79"/>
      <c r="AC123" s="64"/>
      <c r="AD123" s="79"/>
      <c r="AE123" s="64"/>
      <c r="AF123" s="79"/>
      <c r="AG123" s="64"/>
      <c r="AH123" s="79"/>
      <c r="AI123" s="64"/>
      <c r="AJ123" s="79"/>
      <c r="AK123" s="64"/>
      <c r="AL123" s="64"/>
      <c r="AM123" s="64"/>
      <c r="AN123" s="64"/>
      <c r="AO123" s="63"/>
    </row>
    <row r="124" spans="2:41">
      <c r="L124" s="64"/>
      <c r="M124" s="74"/>
      <c r="N124" s="75"/>
      <c r="O124" s="76"/>
      <c r="P124" s="77"/>
      <c r="Q124" s="76"/>
      <c r="R124" s="77"/>
      <c r="S124" s="76"/>
      <c r="T124" s="77"/>
      <c r="U124" s="76"/>
      <c r="V124" s="77"/>
      <c r="W124" s="76"/>
      <c r="X124" s="77"/>
      <c r="Y124" s="76"/>
      <c r="Z124" s="77"/>
      <c r="AA124" s="76"/>
      <c r="AB124" s="77"/>
      <c r="AC124" s="76"/>
      <c r="AD124" s="77"/>
      <c r="AE124" s="76"/>
      <c r="AF124" s="77"/>
      <c r="AG124" s="76"/>
      <c r="AH124" s="77"/>
      <c r="AI124" s="76"/>
      <c r="AJ124" s="77"/>
      <c r="AK124" s="78"/>
      <c r="AL124" s="64"/>
      <c r="AM124" s="64"/>
      <c r="AN124" s="64"/>
      <c r="AO124" s="63"/>
    </row>
    <row r="125" spans="2:41"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3"/>
    </row>
    <row r="126" spans="2:41"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3"/>
    </row>
    <row r="127" spans="2:41"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3"/>
    </row>
    <row r="128" spans="2:41"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3"/>
    </row>
    <row r="129" spans="2:41"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3"/>
    </row>
    <row r="130" spans="2:41"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3"/>
    </row>
    <row r="131" spans="2:41"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3"/>
    </row>
    <row r="132" spans="2:41"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3"/>
    </row>
    <row r="133" spans="2:41"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3"/>
    </row>
    <row r="134" spans="2:41"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3"/>
    </row>
    <row r="135" spans="2:41"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3"/>
    </row>
    <row r="136" spans="2:41"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3"/>
    </row>
    <row r="137" spans="2:41"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3"/>
    </row>
    <row r="138" spans="2:41"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3"/>
    </row>
    <row r="139" spans="2:41"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3"/>
    </row>
    <row r="140" spans="2:41"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3"/>
    </row>
    <row r="141" spans="2:41"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3"/>
    </row>
    <row r="142" spans="2:41"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3"/>
    </row>
    <row r="143" spans="2:41"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3"/>
    </row>
    <row r="144" spans="2:41" ht="24.75" customHeight="1">
      <c r="B144" s="48" t="s">
        <v>263</v>
      </c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3"/>
    </row>
    <row r="145" spans="2:41" ht="6" hidden="1" customHeight="1"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3"/>
    </row>
    <row r="146" spans="2:41" ht="21">
      <c r="B146" s="61" t="s">
        <v>283</v>
      </c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3"/>
    </row>
    <row r="147" spans="2:41"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3"/>
    </row>
    <row r="148" spans="2:41"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3"/>
    </row>
    <row r="149" spans="2:41">
      <c r="L149" s="64"/>
      <c r="M149" s="64"/>
      <c r="N149" s="64"/>
      <c r="O149" s="64" t="s">
        <v>278</v>
      </c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3"/>
    </row>
    <row r="150" spans="2:41"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3"/>
    </row>
    <row r="151" spans="2:41">
      <c r="L151" s="64"/>
      <c r="M151" s="64"/>
      <c r="N151" s="64"/>
      <c r="O151" s="64" t="s">
        <v>277</v>
      </c>
      <c r="P151" s="64" t="s">
        <v>276</v>
      </c>
      <c r="Q151" s="64" t="s">
        <v>275</v>
      </c>
      <c r="R151" s="64" t="s">
        <v>274</v>
      </c>
      <c r="S151" s="64" t="s">
        <v>273</v>
      </c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3"/>
    </row>
    <row r="152" spans="2:41" ht="24">
      <c r="L152" s="64"/>
      <c r="M152" s="64"/>
      <c r="N152" s="71" t="s">
        <v>6</v>
      </c>
      <c r="O152" s="72">
        <v>0.40200000000000002</v>
      </c>
      <c r="P152" s="72">
        <v>0.17073170731707318</v>
      </c>
      <c r="Q152" s="72">
        <v>0.1951219512195122</v>
      </c>
      <c r="R152" s="72">
        <v>0.18292682926829268</v>
      </c>
      <c r="S152" s="73">
        <v>4.878048780487805E-2</v>
      </c>
      <c r="T152" s="64"/>
      <c r="U152" s="79"/>
      <c r="V152" s="64"/>
      <c r="W152" s="79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3"/>
    </row>
    <row r="153" spans="2:41">
      <c r="L153" s="64"/>
      <c r="M153" s="64"/>
      <c r="N153" s="74"/>
      <c r="O153" s="77"/>
      <c r="P153" s="76"/>
      <c r="Q153" s="77"/>
      <c r="R153" s="76"/>
      <c r="S153" s="77"/>
      <c r="T153" s="76"/>
      <c r="U153" s="77"/>
      <c r="V153" s="76"/>
      <c r="W153" s="77"/>
      <c r="X153" s="78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3"/>
    </row>
    <row r="154" spans="2:41"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3"/>
    </row>
    <row r="155" spans="2:41"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3"/>
    </row>
    <row r="156" spans="2:41"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3"/>
    </row>
    <row r="157" spans="2:41"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3"/>
    </row>
    <row r="158" spans="2:41"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3"/>
    </row>
    <row r="159" spans="2:41"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3"/>
    </row>
    <row r="160" spans="2:41"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3"/>
    </row>
    <row r="161" spans="2:41"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3"/>
    </row>
    <row r="162" spans="2:41"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3"/>
    </row>
    <row r="163" spans="2:41"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3"/>
    </row>
    <row r="164" spans="2:41"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3"/>
    </row>
    <row r="165" spans="2:41"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3"/>
    </row>
    <row r="166" spans="2:41"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3"/>
    </row>
    <row r="167" spans="2:41" ht="21">
      <c r="B167" s="61" t="s">
        <v>46</v>
      </c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3"/>
    </row>
    <row r="168" spans="2:41"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3"/>
    </row>
    <row r="169" spans="2:41"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3"/>
    </row>
    <row r="170" spans="2:41">
      <c r="K170" s="64"/>
      <c r="L170" s="64"/>
      <c r="M170" s="64"/>
      <c r="N170" s="360"/>
      <c r="O170" s="360"/>
      <c r="P170" s="360"/>
      <c r="Q170" s="360"/>
      <c r="R170" s="360"/>
      <c r="S170" s="360"/>
      <c r="T170" s="360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3"/>
    </row>
    <row r="171" spans="2:41"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3"/>
    </row>
    <row r="172" spans="2:41">
      <c r="K172" s="64"/>
      <c r="L172" s="64"/>
      <c r="M172" s="358" t="s">
        <v>304</v>
      </c>
      <c r="N172" s="358"/>
      <c r="O172" s="358"/>
      <c r="P172" s="358"/>
      <c r="Q172" s="358"/>
      <c r="R172" s="358"/>
      <c r="S172" s="358"/>
      <c r="T172" s="358"/>
      <c r="U172" s="358"/>
      <c r="V172" s="358"/>
      <c r="W172" s="358"/>
      <c r="X172" s="358"/>
      <c r="Y172" s="358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3"/>
    </row>
    <row r="173" spans="2:41"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3"/>
    </row>
    <row r="174" spans="2:41" ht="15" customHeight="1">
      <c r="K174" s="64"/>
      <c r="L174" s="64"/>
      <c r="M174" s="64"/>
      <c r="N174" s="355" t="s">
        <v>47</v>
      </c>
      <c r="O174" s="355"/>
      <c r="P174" s="355"/>
      <c r="Q174" s="355"/>
      <c r="R174" s="355"/>
      <c r="S174" s="355"/>
      <c r="T174" s="113"/>
      <c r="U174" s="113"/>
      <c r="V174" s="113"/>
      <c r="W174" s="113"/>
      <c r="X174" s="113"/>
      <c r="Y174" s="113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3"/>
    </row>
    <row r="175" spans="2:41" ht="15" customHeight="1">
      <c r="K175" s="64"/>
      <c r="L175" s="64"/>
      <c r="M175" s="64"/>
      <c r="N175" s="355" t="s">
        <v>48</v>
      </c>
      <c r="O175" s="355"/>
      <c r="P175" s="355" t="s">
        <v>49</v>
      </c>
      <c r="Q175" s="355"/>
      <c r="R175" s="355" t="s">
        <v>50</v>
      </c>
      <c r="S175" s="355"/>
      <c r="T175" s="113"/>
      <c r="U175" s="113"/>
      <c r="V175" s="64"/>
      <c r="W175" s="113"/>
      <c r="X175" s="113"/>
      <c r="Y175" s="113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3"/>
    </row>
    <row r="176" spans="2:41" ht="15" customHeight="1">
      <c r="K176" s="64"/>
      <c r="L176" s="64"/>
      <c r="M176" s="64"/>
      <c r="N176" s="355" t="s">
        <v>52</v>
      </c>
      <c r="O176" s="355"/>
      <c r="P176" s="355" t="s">
        <v>52</v>
      </c>
      <c r="Q176" s="355"/>
      <c r="R176" s="355" t="s">
        <v>52</v>
      </c>
      <c r="S176" s="355"/>
      <c r="T176" s="355"/>
      <c r="U176" s="355"/>
      <c r="W176" t="s">
        <v>47</v>
      </c>
      <c r="AI176" s="64"/>
      <c r="AJ176" s="64"/>
      <c r="AK176" s="64"/>
      <c r="AL176" s="64"/>
      <c r="AM176" s="64"/>
      <c r="AN176" s="64"/>
      <c r="AO176" s="63"/>
    </row>
    <row r="177" spans="2:41" ht="36.75">
      <c r="K177" s="64"/>
      <c r="L177" s="64"/>
      <c r="M177" s="64"/>
      <c r="N177" s="113" t="s">
        <v>306</v>
      </c>
      <c r="O177" s="113" t="s">
        <v>305</v>
      </c>
      <c r="P177" s="114" t="s">
        <v>306</v>
      </c>
      <c r="Q177" s="114" t="s">
        <v>305</v>
      </c>
      <c r="R177" s="114" t="s">
        <v>306</v>
      </c>
      <c r="S177" s="114" t="s">
        <v>305</v>
      </c>
      <c r="T177" s="114"/>
      <c r="U177" s="114"/>
      <c r="AI177" s="64"/>
      <c r="AJ177" s="64"/>
      <c r="AK177" s="64"/>
      <c r="AL177" s="64"/>
      <c r="AM177" s="64"/>
      <c r="AN177" s="64"/>
      <c r="AO177" s="63"/>
    </row>
    <row r="178" spans="2:41" ht="24" customHeight="1">
      <c r="K178" s="64"/>
      <c r="L178" s="64"/>
      <c r="M178" s="115" t="s">
        <v>6</v>
      </c>
      <c r="N178" s="116">
        <v>0</v>
      </c>
      <c r="O178" s="116">
        <v>0</v>
      </c>
      <c r="P178" s="116">
        <v>0</v>
      </c>
      <c r="Q178" s="116">
        <v>1</v>
      </c>
      <c r="R178" s="116">
        <v>0.75</v>
      </c>
      <c r="S178" s="116">
        <v>0.25</v>
      </c>
      <c r="T178" s="117"/>
      <c r="U178" s="64"/>
      <c r="W178" s="354" t="s">
        <v>48</v>
      </c>
      <c r="X178" s="354"/>
      <c r="Y178" s="354" t="s">
        <v>49</v>
      </c>
      <c r="Z178" s="354"/>
      <c r="AA178" s="354" t="s">
        <v>50</v>
      </c>
      <c r="AB178" s="354"/>
      <c r="AI178" s="64"/>
      <c r="AJ178" s="64"/>
      <c r="AK178" s="64"/>
      <c r="AL178" s="64"/>
      <c r="AM178" s="64"/>
      <c r="AN178" s="64"/>
      <c r="AO178" s="63"/>
    </row>
    <row r="179" spans="2:41" ht="15" customHeight="1"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W179" s="354" t="s">
        <v>51</v>
      </c>
      <c r="X179" s="354"/>
      <c r="Y179" s="354" t="s">
        <v>52</v>
      </c>
      <c r="Z179" s="354"/>
      <c r="AA179" s="354" t="s">
        <v>52</v>
      </c>
      <c r="AB179" s="354"/>
    </row>
    <row r="180" spans="2:41" ht="15.75" thickBot="1"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W180" t="s">
        <v>306</v>
      </c>
      <c r="X180" t="s">
        <v>305</v>
      </c>
      <c r="Y180" t="s">
        <v>306</v>
      </c>
      <c r="Z180" t="s">
        <v>305</v>
      </c>
      <c r="AA180" t="s">
        <v>306</v>
      </c>
      <c r="AB180" t="s">
        <v>305</v>
      </c>
      <c r="AI180" s="64"/>
      <c r="AJ180" s="64"/>
      <c r="AK180" s="64"/>
      <c r="AL180" s="64"/>
      <c r="AM180" s="64"/>
      <c r="AN180" s="64"/>
      <c r="AO180" s="63"/>
    </row>
    <row r="181" spans="2:41" ht="24.75" thickTop="1"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90" t="s">
        <v>6</v>
      </c>
      <c r="W181" s="5">
        <v>0</v>
      </c>
      <c r="X181" s="7">
        <v>0.81699999999999995</v>
      </c>
      <c r="Y181" s="92">
        <v>0</v>
      </c>
      <c r="Z181" s="111">
        <v>3.6999999999999998E-2</v>
      </c>
      <c r="AA181" s="92">
        <v>0.11</v>
      </c>
      <c r="AB181" s="94">
        <v>3.6999999999999998E-2</v>
      </c>
      <c r="AC181" s="64"/>
      <c r="AD181" s="64"/>
      <c r="AE181" s="64"/>
      <c r="AF181" s="64"/>
      <c r="AG181" s="64"/>
      <c r="AH181" s="64"/>
      <c r="AI181" s="63"/>
    </row>
    <row r="182" spans="2:41"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3"/>
    </row>
    <row r="183" spans="2:41"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3"/>
    </row>
    <row r="184" spans="2:41"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3"/>
    </row>
    <row r="185" spans="2:41"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3"/>
    </row>
    <row r="186" spans="2:41"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3"/>
    </row>
    <row r="187" spans="2:41"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3"/>
    </row>
    <row r="188" spans="2:41"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3"/>
    </row>
    <row r="189" spans="2:41"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3"/>
    </row>
    <row r="190" spans="2:41" ht="21">
      <c r="B190" s="61" t="s">
        <v>53</v>
      </c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3"/>
    </row>
    <row r="191" spans="2:41">
      <c r="L191" s="64"/>
      <c r="M191" s="64"/>
      <c r="N191" s="64"/>
      <c r="O191" s="64" t="s">
        <v>54</v>
      </c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3"/>
    </row>
    <row r="192" spans="2:41"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3"/>
    </row>
    <row r="193" spans="12:41">
      <c r="L193" s="64"/>
      <c r="M193" s="64"/>
      <c r="N193" s="64"/>
      <c r="O193" s="64" t="s">
        <v>55</v>
      </c>
      <c r="P193" s="64" t="s">
        <v>56</v>
      </c>
      <c r="Q193" s="64" t="s">
        <v>57</v>
      </c>
      <c r="R193" s="64" t="s">
        <v>58</v>
      </c>
      <c r="S193" s="64" t="s">
        <v>59</v>
      </c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3"/>
    </row>
    <row r="194" spans="12:41" ht="24">
      <c r="L194" s="64"/>
      <c r="M194" s="64"/>
      <c r="N194" s="71" t="s">
        <v>6</v>
      </c>
      <c r="O194" s="72">
        <v>0.3048780487804878</v>
      </c>
      <c r="P194" s="72">
        <v>0.51219512195121952</v>
      </c>
      <c r="Q194" s="72">
        <v>0.15853658536585366</v>
      </c>
      <c r="R194" s="72">
        <v>0</v>
      </c>
      <c r="S194" s="73">
        <v>2.4390243902439025E-2</v>
      </c>
      <c r="T194" s="64"/>
      <c r="U194" s="79"/>
      <c r="V194" s="64"/>
      <c r="W194" s="79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3"/>
    </row>
    <row r="195" spans="12:41">
      <c r="L195" s="64"/>
      <c r="M195" s="64"/>
      <c r="N195" s="74"/>
      <c r="O195" s="75"/>
      <c r="P195" s="76"/>
      <c r="Q195" s="77"/>
      <c r="R195" s="76"/>
      <c r="S195" s="77"/>
      <c r="T195" s="76"/>
      <c r="U195" s="77"/>
      <c r="V195" s="76"/>
      <c r="W195" s="77"/>
      <c r="X195" s="78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3"/>
    </row>
    <row r="196" spans="12:41"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3"/>
    </row>
    <row r="197" spans="12:41"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3"/>
    </row>
    <row r="198" spans="12:41"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3"/>
    </row>
    <row r="199" spans="12:41"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3"/>
    </row>
    <row r="200" spans="12:41"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3"/>
    </row>
    <row r="201" spans="12:41"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3"/>
    </row>
    <row r="202" spans="12:41"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3"/>
    </row>
    <row r="203" spans="12:41"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3"/>
    </row>
    <row r="204" spans="12:41"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3"/>
    </row>
    <row r="205" spans="12:41"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3"/>
    </row>
    <row r="206" spans="12:41"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3"/>
    </row>
    <row r="207" spans="12:41"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3"/>
    </row>
    <row r="208" spans="12:41"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3"/>
    </row>
    <row r="209" spans="2:41"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3"/>
    </row>
    <row r="210" spans="2:41"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3"/>
    </row>
    <row r="211" spans="2:41" ht="21">
      <c r="B211" s="61" t="s">
        <v>284</v>
      </c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3"/>
    </row>
    <row r="212" spans="2:41"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3"/>
    </row>
    <row r="213" spans="2:41"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3"/>
    </row>
    <row r="214" spans="2:41">
      <c r="L214" s="64"/>
      <c r="M214" s="64"/>
      <c r="N214" s="64"/>
      <c r="O214" s="64" t="s">
        <v>65</v>
      </c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3"/>
    </row>
    <row r="215" spans="2:41"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3"/>
    </row>
    <row r="216" spans="2:41">
      <c r="L216" s="64"/>
      <c r="M216" s="64"/>
      <c r="N216" s="64"/>
      <c r="O216" s="64" t="s">
        <v>23</v>
      </c>
      <c r="P216" s="64" t="s">
        <v>24</v>
      </c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3"/>
    </row>
    <row r="217" spans="2:41" ht="24">
      <c r="L217" s="64"/>
      <c r="M217" s="64"/>
      <c r="N217" s="71" t="s">
        <v>6</v>
      </c>
      <c r="O217" s="72">
        <v>0.25609756097560976</v>
      </c>
      <c r="P217" s="73">
        <v>0.74390243902439024</v>
      </c>
      <c r="Q217" s="79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3"/>
    </row>
    <row r="218" spans="2:41">
      <c r="L218" s="64"/>
      <c r="M218" s="64"/>
      <c r="N218" s="74"/>
      <c r="O218" s="75"/>
      <c r="P218" s="76"/>
      <c r="Q218" s="77"/>
      <c r="R218" s="78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3"/>
    </row>
    <row r="219" spans="2:41"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3"/>
    </row>
    <row r="220" spans="2:41"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3"/>
    </row>
    <row r="221" spans="2:41"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3"/>
    </row>
    <row r="222" spans="2:41"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3"/>
    </row>
    <row r="223" spans="2:41"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3"/>
    </row>
    <row r="224" spans="2:41"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3"/>
    </row>
    <row r="225" spans="2:41"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3"/>
    </row>
    <row r="226" spans="2:41"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3"/>
    </row>
    <row r="227" spans="2:41"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3"/>
    </row>
    <row r="228" spans="2:41"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3"/>
    </row>
    <row r="229" spans="2:41"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3"/>
    </row>
    <row r="230" spans="2:41"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3"/>
    </row>
    <row r="231" spans="2:41"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3"/>
    </row>
    <row r="232" spans="2:41" ht="21">
      <c r="B232" s="61" t="s">
        <v>66</v>
      </c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3"/>
    </row>
    <row r="233" spans="2:41">
      <c r="B233" s="118" t="s">
        <v>307</v>
      </c>
      <c r="L233" s="64"/>
      <c r="M233" s="64"/>
      <c r="N233" s="64"/>
      <c r="O233" s="64" t="s">
        <v>67</v>
      </c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3"/>
    </row>
    <row r="234" spans="2:41"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3"/>
    </row>
    <row r="235" spans="2:41">
      <c r="L235" s="64"/>
      <c r="M235" s="64"/>
      <c r="N235" s="64"/>
      <c r="O235" s="64" t="s">
        <v>68</v>
      </c>
      <c r="P235" s="64" t="s">
        <v>69</v>
      </c>
      <c r="Q235" s="64" t="s">
        <v>30</v>
      </c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3"/>
    </row>
    <row r="236" spans="2:41" ht="24">
      <c r="L236" s="64"/>
      <c r="M236" s="64"/>
      <c r="N236" s="71" t="s">
        <v>6</v>
      </c>
      <c r="O236" s="72">
        <v>8.3333333333333343E-2</v>
      </c>
      <c r="P236" s="72">
        <v>0.66666666666666674</v>
      </c>
      <c r="Q236" s="73">
        <v>0.25</v>
      </c>
      <c r="R236" s="64"/>
      <c r="S236" s="79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3"/>
    </row>
    <row r="237" spans="2:41">
      <c r="L237" s="64"/>
      <c r="M237" s="64"/>
      <c r="N237" s="74"/>
      <c r="O237" s="75"/>
      <c r="P237" s="76"/>
      <c r="Q237" s="77"/>
      <c r="R237" s="76"/>
      <c r="S237" s="77"/>
      <c r="T237" s="78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3"/>
    </row>
    <row r="238" spans="2:41"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3"/>
    </row>
    <row r="239" spans="2:41"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3"/>
    </row>
    <row r="240" spans="2:41"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3"/>
    </row>
    <row r="241" spans="2:41"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3"/>
    </row>
    <row r="242" spans="2:41"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3"/>
    </row>
    <row r="243" spans="2:41"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3"/>
    </row>
    <row r="244" spans="2:41"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3"/>
    </row>
    <row r="245" spans="2:41"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3"/>
    </row>
    <row r="246" spans="2:41"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3"/>
    </row>
    <row r="247" spans="2:41"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3"/>
    </row>
    <row r="248" spans="2:41"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3"/>
    </row>
    <row r="249" spans="2:41"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3"/>
    </row>
    <row r="250" spans="2:41"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3"/>
    </row>
    <row r="251" spans="2:41"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3"/>
    </row>
    <row r="252" spans="2:41"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3"/>
    </row>
    <row r="253" spans="2:41" ht="21">
      <c r="B253" s="61" t="s">
        <v>285</v>
      </c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3"/>
    </row>
    <row r="254" spans="2:41">
      <c r="L254" s="64"/>
      <c r="M254" s="64"/>
      <c r="N254" s="64" t="s">
        <v>71</v>
      </c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3"/>
    </row>
    <row r="255" spans="2:41"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3"/>
    </row>
    <row r="256" spans="2:41">
      <c r="L256" s="64"/>
      <c r="M256" s="64"/>
      <c r="N256" s="64" t="s">
        <v>73</v>
      </c>
      <c r="O256" s="64" t="s">
        <v>74</v>
      </c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3"/>
    </row>
    <row r="257" spans="12:41" ht="24">
      <c r="L257" s="64"/>
      <c r="M257" s="71" t="s">
        <v>6</v>
      </c>
      <c r="N257" s="72">
        <v>2.4390243902439025E-2</v>
      </c>
      <c r="O257" s="72">
        <v>0.97560975609756095</v>
      </c>
      <c r="P257" s="79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3"/>
    </row>
    <row r="258" spans="12:41">
      <c r="L258" s="64"/>
      <c r="M258" s="74"/>
      <c r="N258" s="75"/>
      <c r="O258" s="76"/>
      <c r="P258" s="77"/>
      <c r="Q258" s="76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3"/>
    </row>
    <row r="259" spans="12:41"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3"/>
    </row>
    <row r="260" spans="12:41"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3"/>
    </row>
    <row r="261" spans="12:41"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3"/>
    </row>
    <row r="262" spans="12:41"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3"/>
    </row>
    <row r="263" spans="12:41"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3"/>
    </row>
    <row r="264" spans="12:41"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3"/>
    </row>
    <row r="265" spans="12:41"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3"/>
    </row>
    <row r="266" spans="12:41"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3"/>
    </row>
    <row r="267" spans="12:41"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3"/>
    </row>
    <row r="268" spans="12:41"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3"/>
    </row>
    <row r="269" spans="12:41"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3"/>
    </row>
    <row r="270" spans="12:41"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3"/>
    </row>
    <row r="271" spans="12:41"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3"/>
    </row>
    <row r="272" spans="12:41"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3"/>
    </row>
    <row r="273" spans="2:41"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3"/>
    </row>
    <row r="274" spans="2:41" ht="21">
      <c r="B274" s="61" t="s">
        <v>286</v>
      </c>
      <c r="L274" s="64"/>
      <c r="M274" s="64"/>
      <c r="N274" s="64"/>
      <c r="O274" s="64" t="s">
        <v>72</v>
      </c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3"/>
    </row>
    <row r="275" spans="2:41"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3"/>
    </row>
    <row r="276" spans="2:41">
      <c r="L276" s="64"/>
      <c r="M276" s="64"/>
      <c r="N276" s="64"/>
      <c r="O276" s="64" t="s">
        <v>75</v>
      </c>
      <c r="P276" s="64" t="s">
        <v>76</v>
      </c>
      <c r="Q276" s="64" t="s">
        <v>77</v>
      </c>
      <c r="R276" s="64" t="s">
        <v>78</v>
      </c>
      <c r="S276" s="64" t="s">
        <v>79</v>
      </c>
      <c r="T276" s="64" t="s">
        <v>80</v>
      </c>
      <c r="U276" s="64" t="s">
        <v>81</v>
      </c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3"/>
    </row>
    <row r="277" spans="2:41" ht="24">
      <c r="L277" s="64"/>
      <c r="M277" s="64"/>
      <c r="N277" s="71" t="s">
        <v>6</v>
      </c>
      <c r="O277" s="72">
        <v>0.68292682926829273</v>
      </c>
      <c r="P277" s="72">
        <v>3.6585365853658541E-2</v>
      </c>
      <c r="Q277" s="72">
        <v>4.878048780487805E-2</v>
      </c>
      <c r="R277" s="72">
        <v>2.4390243902439025E-2</v>
      </c>
      <c r="S277" s="72">
        <v>0.15853658536585366</v>
      </c>
      <c r="T277" s="72">
        <v>2.4390243902439025E-2</v>
      </c>
      <c r="U277" s="73">
        <v>2.4390243902439025E-2</v>
      </c>
      <c r="V277" s="64"/>
      <c r="W277" s="79"/>
      <c r="X277" s="64"/>
      <c r="Y277" s="79"/>
      <c r="Z277" s="64"/>
      <c r="AA277" s="79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3"/>
    </row>
    <row r="278" spans="2:41">
      <c r="L278" s="64"/>
      <c r="M278" s="64"/>
      <c r="N278" s="74"/>
      <c r="O278" s="77"/>
      <c r="P278" s="76"/>
      <c r="Q278" s="77"/>
      <c r="R278" s="76"/>
      <c r="S278" s="77"/>
      <c r="T278" s="76"/>
      <c r="U278" s="77"/>
      <c r="V278" s="76"/>
      <c r="W278" s="77"/>
      <c r="X278" s="76"/>
      <c r="Y278" s="77"/>
      <c r="Z278" s="76"/>
      <c r="AA278" s="77"/>
      <c r="AB278" s="78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3"/>
    </row>
    <row r="279" spans="2:41"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3"/>
    </row>
    <row r="280" spans="2:41"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3"/>
    </row>
    <row r="281" spans="2:41"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3"/>
    </row>
    <row r="282" spans="2:41"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3"/>
    </row>
    <row r="283" spans="2:41"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3"/>
    </row>
    <row r="284" spans="2:41"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3"/>
    </row>
    <row r="285" spans="2:41"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3"/>
    </row>
    <row r="286" spans="2:41"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3"/>
    </row>
    <row r="287" spans="2:41"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3"/>
    </row>
    <row r="288" spans="2:41"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3"/>
    </row>
    <row r="289" spans="2:41"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3"/>
    </row>
    <row r="290" spans="2:41"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3"/>
    </row>
    <row r="291" spans="2:41"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3"/>
    </row>
    <row r="292" spans="2:41"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3"/>
    </row>
    <row r="293" spans="2:41"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3"/>
    </row>
    <row r="294" spans="2:41"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3"/>
    </row>
    <row r="295" spans="2:41"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3"/>
    </row>
    <row r="296" spans="2:41"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3"/>
    </row>
    <row r="297" spans="2:41"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3"/>
    </row>
    <row r="298" spans="2:41"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3"/>
    </row>
    <row r="299" spans="2:41"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3"/>
    </row>
    <row r="300" spans="2:41"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3"/>
    </row>
    <row r="301" spans="2:41"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  <c r="AA301" s="64"/>
      <c r="AB301" s="64"/>
      <c r="AC301" s="64"/>
      <c r="AD301" s="64"/>
      <c r="AE301" s="64"/>
      <c r="AF301" s="64"/>
      <c r="AG301" s="64"/>
      <c r="AH301" s="64"/>
      <c r="AI301" s="64"/>
      <c r="AJ301" s="64"/>
      <c r="AK301" s="64"/>
      <c r="AL301" s="64"/>
      <c r="AM301" s="64"/>
      <c r="AN301" s="64"/>
      <c r="AO301" s="63"/>
    </row>
    <row r="302" spans="2:41"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/>
      <c r="AH302" s="64"/>
      <c r="AI302" s="64"/>
      <c r="AJ302" s="64"/>
      <c r="AK302" s="64"/>
      <c r="AL302" s="64"/>
      <c r="AM302" s="64"/>
      <c r="AN302" s="64"/>
      <c r="AO302" s="63"/>
    </row>
    <row r="303" spans="2:41" ht="21">
      <c r="B303" s="61" t="s">
        <v>287</v>
      </c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64"/>
      <c r="AH303" s="64"/>
      <c r="AI303" s="64"/>
      <c r="AJ303" s="64"/>
      <c r="AK303" s="64"/>
      <c r="AL303" s="64"/>
      <c r="AM303" s="64"/>
      <c r="AN303" s="64"/>
      <c r="AO303" s="63"/>
    </row>
    <row r="304" spans="2:41"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  <c r="AA304" s="64"/>
      <c r="AB304" s="64"/>
      <c r="AC304" s="64"/>
      <c r="AD304" s="64"/>
      <c r="AE304" s="64"/>
      <c r="AF304" s="64"/>
      <c r="AG304" s="64"/>
      <c r="AH304" s="64"/>
      <c r="AI304" s="64"/>
      <c r="AJ304" s="64"/>
      <c r="AK304" s="64"/>
      <c r="AL304" s="64"/>
      <c r="AM304" s="64"/>
      <c r="AN304" s="64"/>
      <c r="AO304" s="63"/>
    </row>
    <row r="305" spans="12:41">
      <c r="L305" s="64"/>
      <c r="M305" s="64"/>
      <c r="N305" s="64"/>
      <c r="O305" s="64" t="s">
        <v>83</v>
      </c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64"/>
      <c r="AH305" s="64"/>
      <c r="AI305" s="64"/>
      <c r="AJ305" s="64"/>
      <c r="AK305" s="64"/>
      <c r="AL305" s="64"/>
      <c r="AM305" s="64"/>
      <c r="AN305" s="64"/>
      <c r="AO305" s="63"/>
    </row>
    <row r="306" spans="12:41"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  <c r="AA306" s="64"/>
      <c r="AB306" s="64"/>
      <c r="AC306" s="64"/>
      <c r="AD306" s="64"/>
      <c r="AE306" s="64"/>
      <c r="AF306" s="64"/>
      <c r="AG306" s="64"/>
      <c r="AH306" s="64"/>
      <c r="AI306" s="64"/>
      <c r="AJ306" s="64"/>
      <c r="AK306" s="64"/>
      <c r="AL306" s="64"/>
      <c r="AM306" s="64"/>
      <c r="AN306" s="64"/>
      <c r="AO306" s="63"/>
    </row>
    <row r="307" spans="12:41">
      <c r="L307" s="64"/>
      <c r="M307" s="64"/>
      <c r="N307" s="64"/>
      <c r="O307" s="64" t="s">
        <v>84</v>
      </c>
      <c r="P307" s="64" t="s">
        <v>85</v>
      </c>
      <c r="Q307" s="64" t="s">
        <v>86</v>
      </c>
      <c r="R307" s="64" t="s">
        <v>87</v>
      </c>
      <c r="S307" s="64" t="s">
        <v>88</v>
      </c>
      <c r="T307" s="64" t="s">
        <v>89</v>
      </c>
      <c r="U307" s="64" t="s">
        <v>90</v>
      </c>
      <c r="V307" s="64" t="s">
        <v>91</v>
      </c>
      <c r="W307" s="64"/>
      <c r="X307" s="64"/>
      <c r="Y307" s="64"/>
      <c r="Z307" s="64"/>
      <c r="AA307" s="64"/>
      <c r="AB307" s="64"/>
      <c r="AC307" s="64"/>
      <c r="AD307" s="64"/>
      <c r="AE307" s="64"/>
      <c r="AF307" s="64"/>
      <c r="AG307" s="64"/>
      <c r="AH307" s="64"/>
      <c r="AI307" s="64"/>
      <c r="AJ307" s="64"/>
      <c r="AK307" s="64"/>
      <c r="AL307" s="64"/>
      <c r="AM307" s="64"/>
      <c r="AN307" s="64"/>
      <c r="AO307" s="63"/>
    </row>
    <row r="308" spans="12:41" ht="24">
      <c r="L308" s="64"/>
      <c r="M308" s="64"/>
      <c r="N308" s="71" t="s">
        <v>6</v>
      </c>
      <c r="O308" s="72">
        <v>8.2191780821917818E-2</v>
      </c>
      <c r="P308" s="72">
        <v>0.19178082191780821</v>
      </c>
      <c r="Q308" s="72">
        <v>0.15068493150684931</v>
      </c>
      <c r="R308" s="72">
        <v>0.15068493150684931</v>
      </c>
      <c r="S308" s="72">
        <v>0.23287671232876711</v>
      </c>
      <c r="T308" s="72">
        <v>0.12328767123287671</v>
      </c>
      <c r="U308" s="72">
        <v>6.8493150684931503E-2</v>
      </c>
      <c r="V308" s="73">
        <v>0</v>
      </c>
      <c r="W308" s="79"/>
      <c r="X308" s="64"/>
      <c r="Y308" s="79"/>
      <c r="Z308" s="64"/>
      <c r="AA308" s="79"/>
      <c r="AB308" s="64"/>
      <c r="AC308" s="79"/>
      <c r="AD308" s="64"/>
      <c r="AE308" s="64"/>
      <c r="AF308" s="64"/>
      <c r="AG308" s="64"/>
      <c r="AH308" s="64"/>
      <c r="AI308" s="64"/>
      <c r="AJ308" s="64"/>
      <c r="AK308" s="64"/>
      <c r="AL308" s="64"/>
      <c r="AM308" s="64"/>
      <c r="AN308" s="64"/>
      <c r="AO308" s="63"/>
    </row>
    <row r="309" spans="12:41">
      <c r="L309" s="64"/>
      <c r="M309" s="64"/>
      <c r="N309" s="74"/>
      <c r="O309" s="75"/>
      <c r="P309" s="76"/>
      <c r="Q309" s="77"/>
      <c r="R309" s="76"/>
      <c r="S309" s="77"/>
      <c r="T309" s="76"/>
      <c r="U309" s="77"/>
      <c r="V309" s="76"/>
      <c r="W309" s="77"/>
      <c r="X309" s="76"/>
      <c r="Y309" s="77"/>
      <c r="Z309" s="76"/>
      <c r="AA309" s="77"/>
      <c r="AB309" s="76"/>
      <c r="AC309" s="77"/>
      <c r="AD309" s="78"/>
      <c r="AE309" s="64"/>
      <c r="AF309" s="64"/>
      <c r="AG309" s="64"/>
      <c r="AH309" s="64"/>
      <c r="AI309" s="64"/>
      <c r="AJ309" s="64"/>
      <c r="AK309" s="64"/>
      <c r="AL309" s="64"/>
      <c r="AM309" s="64"/>
      <c r="AN309" s="64"/>
      <c r="AO309" s="63"/>
    </row>
    <row r="310" spans="12:41"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  <c r="AE310" s="64"/>
      <c r="AF310" s="64"/>
      <c r="AG310" s="64"/>
      <c r="AH310" s="64"/>
      <c r="AI310" s="64"/>
      <c r="AJ310" s="64"/>
      <c r="AK310" s="64"/>
      <c r="AL310" s="64"/>
      <c r="AM310" s="64"/>
      <c r="AN310" s="64"/>
      <c r="AO310" s="63"/>
    </row>
    <row r="311" spans="12:41"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4"/>
      <c r="AB311" s="64"/>
      <c r="AC311" s="64"/>
      <c r="AD311" s="64"/>
      <c r="AE311" s="64"/>
      <c r="AF311" s="64"/>
      <c r="AG311" s="64"/>
      <c r="AH311" s="64"/>
      <c r="AI311" s="64"/>
      <c r="AJ311" s="64"/>
      <c r="AK311" s="64"/>
      <c r="AL311" s="64"/>
      <c r="AM311" s="64"/>
      <c r="AN311" s="64"/>
      <c r="AO311" s="63"/>
    </row>
    <row r="312" spans="12:41"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  <c r="AF312" s="64"/>
      <c r="AG312" s="64"/>
      <c r="AH312" s="64"/>
      <c r="AI312" s="64"/>
      <c r="AJ312" s="64"/>
      <c r="AK312" s="64"/>
      <c r="AL312" s="64"/>
      <c r="AM312" s="64"/>
      <c r="AN312" s="64"/>
      <c r="AO312" s="63"/>
    </row>
    <row r="313" spans="12:41"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  <c r="AE313" s="64"/>
      <c r="AF313" s="64"/>
      <c r="AG313" s="64"/>
      <c r="AH313" s="64"/>
      <c r="AI313" s="64"/>
      <c r="AJ313" s="64"/>
      <c r="AK313" s="64"/>
      <c r="AL313" s="64"/>
      <c r="AM313" s="64"/>
      <c r="AN313" s="64"/>
      <c r="AO313" s="63"/>
    </row>
    <row r="314" spans="12:41"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  <c r="AA314" s="64"/>
      <c r="AB314" s="64"/>
      <c r="AC314" s="64"/>
      <c r="AD314" s="64"/>
      <c r="AE314" s="64"/>
      <c r="AF314" s="64"/>
      <c r="AG314" s="64"/>
      <c r="AH314" s="64"/>
      <c r="AI314" s="64"/>
      <c r="AJ314" s="64"/>
      <c r="AK314" s="64"/>
      <c r="AL314" s="64"/>
      <c r="AM314" s="64"/>
      <c r="AN314" s="64"/>
      <c r="AO314" s="63"/>
    </row>
    <row r="315" spans="12:41"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  <c r="AA315" s="64"/>
      <c r="AB315" s="64"/>
      <c r="AC315" s="64"/>
      <c r="AD315" s="64"/>
      <c r="AE315" s="64"/>
      <c r="AF315" s="64"/>
      <c r="AG315" s="64"/>
      <c r="AH315" s="64"/>
      <c r="AI315" s="64"/>
      <c r="AJ315" s="64"/>
      <c r="AK315" s="64"/>
      <c r="AL315" s="64"/>
      <c r="AM315" s="64"/>
      <c r="AN315" s="64"/>
      <c r="AO315" s="63"/>
    </row>
    <row r="316" spans="12:41"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/>
      <c r="AB316" s="64"/>
      <c r="AC316" s="64"/>
      <c r="AD316" s="64"/>
      <c r="AE316" s="64"/>
      <c r="AF316" s="64"/>
      <c r="AG316" s="64"/>
      <c r="AH316" s="64"/>
      <c r="AI316" s="64"/>
      <c r="AJ316" s="64"/>
      <c r="AK316" s="64"/>
      <c r="AL316" s="64"/>
      <c r="AM316" s="64"/>
      <c r="AN316" s="64"/>
      <c r="AO316" s="63"/>
    </row>
    <row r="317" spans="12:41"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  <c r="AO317" s="63"/>
    </row>
    <row r="318" spans="12:41"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  <c r="AA318" s="64"/>
      <c r="AB318" s="64"/>
      <c r="AC318" s="64"/>
      <c r="AD318" s="64"/>
      <c r="AE318" s="64"/>
      <c r="AF318" s="64"/>
      <c r="AG318" s="64"/>
      <c r="AH318" s="64"/>
      <c r="AI318" s="64"/>
      <c r="AJ318" s="64"/>
      <c r="AK318" s="64"/>
      <c r="AL318" s="64"/>
      <c r="AM318" s="64"/>
      <c r="AN318" s="64"/>
      <c r="AO318" s="63"/>
    </row>
    <row r="319" spans="12:41"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  <c r="AA319" s="64"/>
      <c r="AB319" s="64"/>
      <c r="AC319" s="64"/>
      <c r="AD319" s="64"/>
      <c r="AE319" s="64"/>
      <c r="AF319" s="64"/>
      <c r="AG319" s="64"/>
      <c r="AH319" s="64"/>
      <c r="AI319" s="64"/>
      <c r="AJ319" s="64"/>
      <c r="AK319" s="64"/>
      <c r="AL319" s="64"/>
      <c r="AM319" s="64"/>
      <c r="AN319" s="64"/>
      <c r="AO319" s="63"/>
    </row>
    <row r="320" spans="12:41"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  <c r="AA320" s="64"/>
      <c r="AB320" s="64"/>
      <c r="AC320" s="64"/>
      <c r="AD320" s="64"/>
      <c r="AE320" s="64"/>
      <c r="AF320" s="64"/>
      <c r="AG320" s="64"/>
      <c r="AH320" s="64"/>
      <c r="AI320" s="64"/>
      <c r="AJ320" s="64"/>
      <c r="AK320" s="64"/>
      <c r="AL320" s="64"/>
      <c r="AM320" s="64"/>
      <c r="AN320" s="64"/>
      <c r="AO320" s="63"/>
    </row>
    <row r="321" spans="2:41"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  <c r="AL321" s="64"/>
      <c r="AM321" s="64"/>
      <c r="AN321" s="64"/>
      <c r="AO321" s="63"/>
    </row>
    <row r="322" spans="2:41"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  <c r="AA322" s="64"/>
      <c r="AB322" s="64"/>
      <c r="AC322" s="64"/>
      <c r="AD322" s="64"/>
      <c r="AE322" s="64"/>
      <c r="AF322" s="64"/>
      <c r="AG322" s="64"/>
      <c r="AH322" s="64"/>
      <c r="AI322" s="64"/>
      <c r="AJ322" s="64"/>
      <c r="AK322" s="64"/>
      <c r="AL322" s="64"/>
      <c r="AM322" s="64"/>
      <c r="AN322" s="64"/>
      <c r="AO322" s="63"/>
    </row>
    <row r="323" spans="2:41"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  <c r="AA323" s="64"/>
      <c r="AB323" s="64"/>
      <c r="AC323" s="64"/>
      <c r="AD323" s="64"/>
      <c r="AE323" s="64"/>
      <c r="AF323" s="64"/>
      <c r="AG323" s="64"/>
      <c r="AH323" s="64"/>
      <c r="AI323" s="64"/>
      <c r="AJ323" s="64"/>
      <c r="AK323" s="64"/>
      <c r="AL323" s="64"/>
      <c r="AM323" s="64"/>
      <c r="AN323" s="64"/>
      <c r="AO323" s="63"/>
    </row>
    <row r="324" spans="2:41"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  <c r="AA324" s="64"/>
      <c r="AB324" s="64"/>
      <c r="AC324" s="64"/>
      <c r="AD324" s="64"/>
      <c r="AE324" s="64"/>
      <c r="AF324" s="64"/>
      <c r="AG324" s="64"/>
      <c r="AH324" s="64"/>
      <c r="AI324" s="64"/>
      <c r="AJ324" s="64"/>
      <c r="AK324" s="64"/>
      <c r="AL324" s="64"/>
      <c r="AM324" s="64"/>
      <c r="AN324" s="64"/>
      <c r="AO324" s="63"/>
    </row>
    <row r="325" spans="2:41"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  <c r="AA325" s="64"/>
      <c r="AB325" s="64"/>
      <c r="AC325" s="64"/>
      <c r="AD325" s="64"/>
      <c r="AE325" s="64"/>
      <c r="AF325" s="64"/>
      <c r="AG325" s="64"/>
      <c r="AH325" s="64"/>
      <c r="AI325" s="64"/>
      <c r="AJ325" s="64"/>
      <c r="AK325" s="64"/>
      <c r="AL325" s="64"/>
      <c r="AM325" s="64"/>
      <c r="AN325" s="64"/>
      <c r="AO325" s="63"/>
    </row>
    <row r="326" spans="2:41"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  <c r="AA326" s="64"/>
      <c r="AB326" s="64"/>
      <c r="AC326" s="64"/>
      <c r="AD326" s="64"/>
      <c r="AE326" s="64"/>
      <c r="AF326" s="64"/>
      <c r="AG326" s="64"/>
      <c r="AH326" s="64"/>
      <c r="AI326" s="64"/>
      <c r="AJ326" s="64"/>
      <c r="AK326" s="64"/>
      <c r="AL326" s="64"/>
      <c r="AM326" s="64"/>
      <c r="AN326" s="64"/>
      <c r="AO326" s="63"/>
    </row>
    <row r="327" spans="2:41"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  <c r="AH327" s="64"/>
      <c r="AI327" s="64"/>
      <c r="AJ327" s="64"/>
      <c r="AK327" s="64"/>
      <c r="AL327" s="64"/>
      <c r="AM327" s="64"/>
      <c r="AN327" s="64"/>
      <c r="AO327" s="63"/>
    </row>
    <row r="328" spans="2:41"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  <c r="AA328" s="64"/>
      <c r="AB328" s="64"/>
      <c r="AC328" s="64"/>
      <c r="AD328" s="64"/>
      <c r="AE328" s="64"/>
      <c r="AF328" s="64"/>
      <c r="AG328" s="64"/>
      <c r="AH328" s="64"/>
      <c r="AI328" s="64"/>
      <c r="AJ328" s="64"/>
      <c r="AK328" s="64"/>
      <c r="AL328" s="64"/>
      <c r="AM328" s="64"/>
      <c r="AN328" s="64"/>
      <c r="AO328" s="63"/>
    </row>
    <row r="329" spans="2:41" ht="21">
      <c r="B329" s="61" t="s">
        <v>92</v>
      </c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  <c r="AA329" s="64"/>
      <c r="AB329" s="64"/>
      <c r="AC329" s="64"/>
      <c r="AD329" s="64"/>
      <c r="AE329" s="64"/>
      <c r="AF329" s="64"/>
      <c r="AG329" s="64"/>
      <c r="AH329" s="64"/>
      <c r="AI329" s="64"/>
      <c r="AJ329" s="64"/>
      <c r="AK329" s="64"/>
      <c r="AL329" s="64"/>
      <c r="AM329" s="64"/>
      <c r="AN329" s="64"/>
      <c r="AO329" s="63"/>
    </row>
    <row r="330" spans="2:41">
      <c r="L330" s="64"/>
      <c r="M330" s="64"/>
      <c r="N330" s="64"/>
      <c r="O330" s="64" t="s">
        <v>93</v>
      </c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64"/>
      <c r="AH330" s="64"/>
      <c r="AI330" s="64"/>
      <c r="AJ330" s="64"/>
      <c r="AK330" s="64"/>
      <c r="AL330" s="64"/>
      <c r="AM330" s="64"/>
      <c r="AN330" s="64"/>
      <c r="AO330" s="63"/>
    </row>
    <row r="331" spans="2:41"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  <c r="AH331" s="64"/>
      <c r="AI331" s="64"/>
      <c r="AJ331" s="64"/>
      <c r="AK331" s="64"/>
      <c r="AL331" s="64"/>
      <c r="AM331" s="64"/>
      <c r="AN331" s="64"/>
      <c r="AO331" s="63"/>
    </row>
    <row r="332" spans="2:41">
      <c r="L332" s="64"/>
      <c r="M332" s="64"/>
      <c r="N332" s="64"/>
      <c r="O332" s="64" t="s">
        <v>94</v>
      </c>
      <c r="P332" s="64" t="s">
        <v>95</v>
      </c>
      <c r="Q332" s="64" t="s">
        <v>96</v>
      </c>
      <c r="R332" s="64" t="s">
        <v>97</v>
      </c>
      <c r="S332" s="64" t="s">
        <v>98</v>
      </c>
      <c r="T332" s="64" t="s">
        <v>99</v>
      </c>
      <c r="U332" s="64"/>
      <c r="V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64"/>
      <c r="AH332" s="64"/>
      <c r="AI332" s="64"/>
      <c r="AJ332" s="64"/>
      <c r="AK332" s="64"/>
      <c r="AL332" s="64"/>
      <c r="AM332" s="64"/>
      <c r="AN332" s="64"/>
      <c r="AO332" s="63"/>
    </row>
    <row r="333" spans="2:41" ht="24">
      <c r="L333" s="64"/>
      <c r="M333" s="64"/>
      <c r="N333" s="71" t="s">
        <v>6</v>
      </c>
      <c r="O333" s="72">
        <v>0.67073170731707321</v>
      </c>
      <c r="P333" s="72">
        <v>0.14634146341463417</v>
      </c>
      <c r="Q333" s="72">
        <v>8.5365853658536592E-2</v>
      </c>
      <c r="R333" s="72">
        <v>2.4390243902439025E-2</v>
      </c>
      <c r="S333" s="72">
        <v>1.2195121951219513E-2</v>
      </c>
      <c r="T333" s="73">
        <v>6.097560975609756E-2</v>
      </c>
      <c r="U333" s="79"/>
      <c r="V333" s="64"/>
      <c r="W333" s="79"/>
      <c r="X333" s="64"/>
      <c r="Y333" s="79"/>
      <c r="Z333" s="64"/>
      <c r="AA333" s="64"/>
      <c r="AB333" s="64"/>
      <c r="AC333" s="64"/>
      <c r="AD333" s="64"/>
      <c r="AE333" s="64"/>
      <c r="AF333" s="64"/>
      <c r="AG333" s="64"/>
      <c r="AH333" s="64"/>
      <c r="AI333" s="64"/>
      <c r="AJ333" s="64"/>
      <c r="AK333" s="64"/>
      <c r="AL333" s="64"/>
      <c r="AM333" s="64"/>
      <c r="AN333" s="64"/>
      <c r="AO333" s="63"/>
    </row>
    <row r="334" spans="2:41">
      <c r="L334" s="64"/>
      <c r="M334" s="64"/>
      <c r="N334" s="74"/>
      <c r="O334" s="75"/>
      <c r="P334" s="76"/>
      <c r="Q334" s="77"/>
      <c r="R334" s="76"/>
      <c r="S334" s="77"/>
      <c r="T334" s="76"/>
      <c r="U334" s="77"/>
      <c r="V334" s="76"/>
      <c r="W334" s="77"/>
      <c r="X334" s="76"/>
      <c r="Y334" s="77"/>
      <c r="Z334" s="78"/>
      <c r="AA334" s="64"/>
      <c r="AB334" s="64"/>
      <c r="AC334" s="64"/>
      <c r="AD334" s="64"/>
      <c r="AE334" s="64"/>
      <c r="AF334" s="64"/>
      <c r="AG334" s="64"/>
      <c r="AH334" s="64"/>
      <c r="AI334" s="64"/>
      <c r="AJ334" s="64"/>
      <c r="AK334" s="64"/>
      <c r="AL334" s="64"/>
      <c r="AM334" s="64"/>
      <c r="AN334" s="64"/>
      <c r="AO334" s="63"/>
    </row>
    <row r="335" spans="2:41"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  <c r="AA335" s="64"/>
      <c r="AB335" s="64"/>
      <c r="AC335" s="64"/>
      <c r="AD335" s="64"/>
      <c r="AE335" s="64"/>
      <c r="AF335" s="64"/>
      <c r="AG335" s="64"/>
      <c r="AH335" s="64"/>
      <c r="AI335" s="64"/>
      <c r="AJ335" s="64"/>
      <c r="AK335" s="64"/>
      <c r="AL335" s="64"/>
      <c r="AM335" s="64"/>
      <c r="AN335" s="64"/>
      <c r="AO335" s="63"/>
    </row>
    <row r="336" spans="2:41"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64"/>
      <c r="AG336" s="64"/>
      <c r="AH336" s="64"/>
      <c r="AI336" s="64"/>
      <c r="AJ336" s="64"/>
      <c r="AK336" s="64"/>
      <c r="AL336" s="64"/>
      <c r="AM336" s="64"/>
      <c r="AN336" s="64"/>
      <c r="AO336" s="63"/>
    </row>
    <row r="337" spans="2:41"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  <c r="AA337" s="64"/>
      <c r="AB337" s="64"/>
      <c r="AC337" s="64"/>
      <c r="AD337" s="64"/>
      <c r="AE337" s="64"/>
      <c r="AF337" s="64"/>
      <c r="AG337" s="64"/>
      <c r="AH337" s="64"/>
      <c r="AI337" s="64"/>
      <c r="AJ337" s="64"/>
      <c r="AK337" s="64"/>
      <c r="AL337" s="64"/>
      <c r="AM337" s="64"/>
      <c r="AN337" s="64"/>
      <c r="AO337" s="63"/>
    </row>
    <row r="338" spans="2:41"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64"/>
      <c r="AG338" s="64"/>
      <c r="AH338" s="64"/>
      <c r="AI338" s="64"/>
      <c r="AJ338" s="64"/>
      <c r="AK338" s="64"/>
      <c r="AL338" s="64"/>
      <c r="AM338" s="64"/>
      <c r="AN338" s="64"/>
      <c r="AO338" s="63"/>
    </row>
    <row r="339" spans="2:41"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64"/>
      <c r="AG339" s="64"/>
      <c r="AH339" s="64"/>
      <c r="AI339" s="64"/>
      <c r="AJ339" s="64"/>
      <c r="AK339" s="64"/>
      <c r="AL339" s="64"/>
      <c r="AM339" s="64"/>
      <c r="AN339" s="64"/>
      <c r="AO339" s="63"/>
    </row>
    <row r="340" spans="2:41"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64"/>
      <c r="AG340" s="64"/>
      <c r="AH340" s="64"/>
      <c r="AI340" s="64"/>
      <c r="AJ340" s="64"/>
      <c r="AK340" s="64"/>
      <c r="AL340" s="64"/>
      <c r="AM340" s="64"/>
      <c r="AN340" s="64"/>
      <c r="AO340" s="63"/>
    </row>
    <row r="341" spans="2:41"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  <c r="AA341" s="64"/>
      <c r="AB341" s="64"/>
      <c r="AC341" s="64"/>
      <c r="AD341" s="64"/>
      <c r="AE341" s="64"/>
      <c r="AF341" s="64"/>
      <c r="AG341" s="64"/>
      <c r="AH341" s="64"/>
      <c r="AI341" s="64"/>
      <c r="AJ341" s="64"/>
      <c r="AK341" s="64"/>
      <c r="AL341" s="64"/>
      <c r="AM341" s="64"/>
      <c r="AN341" s="64"/>
      <c r="AO341" s="63"/>
    </row>
    <row r="342" spans="2:41"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  <c r="AA342" s="64"/>
      <c r="AB342" s="64"/>
      <c r="AC342" s="64"/>
      <c r="AD342" s="64"/>
      <c r="AE342" s="64"/>
      <c r="AF342" s="64"/>
      <c r="AG342" s="64"/>
      <c r="AH342" s="64"/>
      <c r="AI342" s="64"/>
      <c r="AJ342" s="64"/>
      <c r="AK342" s="64"/>
      <c r="AL342" s="64"/>
      <c r="AM342" s="64"/>
      <c r="AN342" s="64"/>
      <c r="AO342" s="63"/>
    </row>
    <row r="343" spans="2:41"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64"/>
      <c r="AG343" s="64"/>
      <c r="AH343" s="64"/>
      <c r="AI343" s="64"/>
      <c r="AJ343" s="64"/>
      <c r="AK343" s="64"/>
      <c r="AL343" s="64"/>
      <c r="AM343" s="64"/>
      <c r="AN343" s="64"/>
      <c r="AO343" s="63"/>
    </row>
    <row r="344" spans="2:41"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64"/>
      <c r="AG344" s="64"/>
      <c r="AH344" s="64"/>
      <c r="AI344" s="64"/>
      <c r="AJ344" s="64"/>
      <c r="AK344" s="64"/>
      <c r="AL344" s="64"/>
      <c r="AM344" s="64"/>
      <c r="AN344" s="64"/>
      <c r="AO344" s="63"/>
    </row>
    <row r="345" spans="2:41"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64"/>
      <c r="AG345" s="64"/>
      <c r="AH345" s="64"/>
      <c r="AI345" s="64"/>
      <c r="AJ345" s="64"/>
      <c r="AK345" s="64"/>
      <c r="AL345" s="64"/>
      <c r="AM345" s="64"/>
      <c r="AN345" s="64"/>
      <c r="AO345" s="63"/>
    </row>
    <row r="346" spans="2:41"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64"/>
      <c r="AG346" s="64"/>
      <c r="AH346" s="64"/>
      <c r="AI346" s="64"/>
      <c r="AJ346" s="64"/>
      <c r="AK346" s="64"/>
      <c r="AL346" s="64"/>
      <c r="AM346" s="64"/>
      <c r="AN346" s="64"/>
      <c r="AO346" s="63"/>
    </row>
    <row r="347" spans="2:41"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64"/>
      <c r="AG347" s="64"/>
      <c r="AH347" s="64"/>
      <c r="AI347" s="64"/>
      <c r="AJ347" s="64"/>
      <c r="AK347" s="64"/>
      <c r="AL347" s="64"/>
      <c r="AM347" s="64"/>
      <c r="AN347" s="64"/>
      <c r="AO347" s="63"/>
    </row>
    <row r="348" spans="2:41"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  <c r="AA348" s="64"/>
      <c r="AB348" s="64"/>
      <c r="AC348" s="64"/>
      <c r="AD348" s="64"/>
      <c r="AE348" s="64"/>
      <c r="AF348" s="64"/>
      <c r="AG348" s="64"/>
      <c r="AH348" s="64"/>
      <c r="AI348" s="64"/>
      <c r="AJ348" s="64"/>
      <c r="AK348" s="64"/>
      <c r="AL348" s="64"/>
      <c r="AM348" s="64"/>
      <c r="AN348" s="64"/>
      <c r="AO348" s="63"/>
    </row>
    <row r="349" spans="2:41"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  <c r="AA349" s="64"/>
      <c r="AB349" s="64"/>
      <c r="AC349" s="64"/>
      <c r="AD349" s="64"/>
      <c r="AE349" s="64"/>
      <c r="AF349" s="64"/>
      <c r="AG349" s="64"/>
      <c r="AH349" s="64"/>
      <c r="AI349" s="64"/>
      <c r="AJ349" s="64"/>
      <c r="AK349" s="64"/>
      <c r="AL349" s="64"/>
      <c r="AM349" s="64"/>
      <c r="AN349" s="64"/>
      <c r="AO349" s="63"/>
    </row>
    <row r="350" spans="2:41" ht="21">
      <c r="B350" s="61" t="s">
        <v>100</v>
      </c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  <c r="AA350" s="64"/>
      <c r="AB350" s="64"/>
      <c r="AC350" s="64"/>
      <c r="AD350" s="64"/>
      <c r="AE350" s="64"/>
      <c r="AF350" s="64"/>
      <c r="AG350" s="64"/>
      <c r="AH350" s="64"/>
      <c r="AI350" s="64"/>
      <c r="AJ350" s="64"/>
      <c r="AK350" s="64"/>
      <c r="AL350" s="64"/>
      <c r="AM350" s="64"/>
      <c r="AN350" s="64"/>
      <c r="AO350" s="63"/>
    </row>
    <row r="351" spans="2:41"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  <c r="AA351" s="64"/>
      <c r="AB351" s="64"/>
      <c r="AC351" s="64"/>
      <c r="AD351" s="64"/>
      <c r="AE351" s="64"/>
      <c r="AF351" s="64"/>
      <c r="AG351" s="64"/>
      <c r="AH351" s="64"/>
      <c r="AI351" s="64"/>
      <c r="AJ351" s="64"/>
      <c r="AK351" s="64"/>
      <c r="AL351" s="64"/>
      <c r="AM351" s="64"/>
      <c r="AN351" s="64"/>
      <c r="AO351" s="63"/>
    </row>
    <row r="352" spans="2:41"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  <c r="AA352" s="64"/>
      <c r="AB352" s="64"/>
      <c r="AC352" s="64"/>
      <c r="AD352" s="64"/>
      <c r="AE352" s="64"/>
      <c r="AF352" s="64"/>
      <c r="AG352" s="64"/>
      <c r="AH352" s="64"/>
      <c r="AI352" s="64"/>
      <c r="AJ352" s="64"/>
      <c r="AK352" s="64"/>
      <c r="AL352" s="64"/>
      <c r="AM352" s="64"/>
      <c r="AN352" s="64"/>
      <c r="AO352" s="63"/>
    </row>
    <row r="353" spans="12:49" ht="15.75" thickBot="1">
      <c r="L353" s="64"/>
      <c r="M353" s="64"/>
      <c r="N353" s="64" t="s">
        <v>101</v>
      </c>
      <c r="O353" s="64" t="s">
        <v>102</v>
      </c>
      <c r="P353" s="64" t="s">
        <v>103</v>
      </c>
      <c r="Q353" s="64" t="s">
        <v>104</v>
      </c>
      <c r="R353" s="64" t="s">
        <v>105</v>
      </c>
      <c r="S353" s="64" t="s">
        <v>106</v>
      </c>
      <c r="T353" s="64" t="s">
        <v>107</v>
      </c>
      <c r="U353" s="64" t="s">
        <v>108</v>
      </c>
      <c r="V353" s="64" t="s">
        <v>109</v>
      </c>
      <c r="W353" s="64"/>
      <c r="X353" s="64"/>
      <c r="Y353" s="64"/>
      <c r="Z353" s="64"/>
      <c r="AA353" s="64"/>
      <c r="AB353" s="64"/>
      <c r="AC353" s="64"/>
      <c r="AD353" s="64"/>
      <c r="AE353" s="64"/>
      <c r="AF353" s="64"/>
      <c r="AG353" s="64"/>
      <c r="AH353" s="64"/>
      <c r="AI353" s="64"/>
      <c r="AJ353" s="64"/>
      <c r="AK353" s="64"/>
      <c r="AL353" s="64"/>
      <c r="AM353" s="64"/>
      <c r="AN353" s="64"/>
      <c r="AO353" s="63"/>
    </row>
    <row r="354" spans="12:49" ht="24.75" thickTop="1">
      <c r="L354" s="64"/>
      <c r="M354" s="71" t="s">
        <v>6</v>
      </c>
      <c r="N354" s="72">
        <v>0.48780487804878048</v>
      </c>
      <c r="O354" s="72">
        <v>8.5365853658536592E-2</v>
      </c>
      <c r="P354" s="72">
        <v>2.4390243902439025E-2</v>
      </c>
      <c r="Q354" s="72">
        <v>4.878048780487805E-2</v>
      </c>
      <c r="R354" s="72">
        <v>1.2195121951219513E-2</v>
      </c>
      <c r="S354" s="72">
        <v>0.69512195121951226</v>
      </c>
      <c r="T354" s="72">
        <v>0.62195121951219512</v>
      </c>
      <c r="U354" s="72">
        <v>1</v>
      </c>
      <c r="V354" s="73">
        <v>0</v>
      </c>
      <c r="W354" s="72"/>
      <c r="X354" s="79"/>
      <c r="Y354" s="64"/>
      <c r="Z354" s="79"/>
      <c r="AA354" s="72"/>
      <c r="AB354" s="79"/>
      <c r="AC354" s="64"/>
      <c r="AD354" s="79"/>
      <c r="AE354" s="72"/>
      <c r="AF354" s="79"/>
      <c r="AG354" s="64"/>
      <c r="AH354" s="79"/>
      <c r="AI354" s="72"/>
      <c r="AJ354" s="79"/>
      <c r="AK354" s="64"/>
      <c r="AL354" s="79"/>
      <c r="AM354" s="72"/>
      <c r="AN354" s="79"/>
      <c r="AO354" s="63"/>
      <c r="AP354" s="6"/>
      <c r="AQ354" s="5"/>
      <c r="AR354" s="6"/>
      <c r="AT354" s="6"/>
      <c r="AU354" s="5"/>
      <c r="AV354" s="6"/>
    </row>
    <row r="355" spans="12:49" ht="15.75" thickBot="1">
      <c r="L355" s="64"/>
      <c r="M355" s="74"/>
      <c r="N355" s="75"/>
      <c r="O355" s="76"/>
      <c r="P355" s="77"/>
      <c r="Q355" s="76"/>
      <c r="R355" s="77"/>
      <c r="S355" s="76"/>
      <c r="T355" s="77"/>
      <c r="U355" s="76"/>
      <c r="V355" s="77"/>
      <c r="W355" s="76"/>
      <c r="X355" s="77"/>
      <c r="Y355" s="76"/>
      <c r="Z355" s="77"/>
      <c r="AA355" s="76"/>
      <c r="AB355" s="77"/>
      <c r="AC355" s="76"/>
      <c r="AD355" s="77"/>
      <c r="AE355" s="76"/>
      <c r="AF355" s="77"/>
      <c r="AG355" s="76"/>
      <c r="AH355" s="77"/>
      <c r="AI355" s="76"/>
      <c r="AJ355" s="77"/>
      <c r="AK355" s="76"/>
      <c r="AL355" s="77"/>
      <c r="AM355" s="76"/>
      <c r="AN355" s="77"/>
      <c r="AO355" s="83"/>
      <c r="AP355" s="10"/>
      <c r="AQ355" s="9"/>
      <c r="AR355" s="10"/>
      <c r="AS355" s="9"/>
      <c r="AT355" s="10"/>
      <c r="AU355" s="9"/>
      <c r="AV355" s="10"/>
      <c r="AW355" s="11"/>
    </row>
    <row r="356" spans="12:49" ht="15.75" thickTop="1"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  <c r="AA356" s="64"/>
      <c r="AB356" s="64"/>
      <c r="AC356" s="64"/>
      <c r="AD356" s="64"/>
      <c r="AE356" s="64"/>
      <c r="AF356" s="64"/>
      <c r="AG356" s="64"/>
      <c r="AH356" s="64"/>
      <c r="AI356" s="64"/>
      <c r="AJ356" s="64"/>
      <c r="AK356" s="64"/>
      <c r="AL356" s="64"/>
      <c r="AM356" s="64"/>
      <c r="AN356" s="64"/>
      <c r="AO356" s="63"/>
    </row>
    <row r="357" spans="12:49"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  <c r="AA357" s="64"/>
      <c r="AB357" s="64"/>
      <c r="AC357" s="64"/>
      <c r="AD357" s="64"/>
      <c r="AE357" s="64"/>
      <c r="AF357" s="64"/>
      <c r="AG357" s="64"/>
      <c r="AH357" s="64"/>
      <c r="AI357" s="64"/>
      <c r="AJ357" s="64"/>
      <c r="AK357" s="64"/>
      <c r="AL357" s="64"/>
      <c r="AM357" s="64"/>
      <c r="AN357" s="64"/>
      <c r="AO357" s="63"/>
    </row>
    <row r="358" spans="12:49"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  <c r="AA358" s="64"/>
      <c r="AB358" s="64"/>
      <c r="AC358" s="64"/>
      <c r="AD358" s="64"/>
      <c r="AE358" s="64"/>
      <c r="AF358" s="64"/>
      <c r="AG358" s="64"/>
      <c r="AH358" s="64"/>
      <c r="AI358" s="64"/>
      <c r="AJ358" s="64"/>
      <c r="AK358" s="64"/>
      <c r="AL358" s="64"/>
      <c r="AM358" s="64"/>
      <c r="AN358" s="64"/>
      <c r="AO358" s="63"/>
    </row>
    <row r="359" spans="12:49"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  <c r="AA359" s="64"/>
      <c r="AB359" s="64"/>
      <c r="AC359" s="64"/>
      <c r="AD359" s="64"/>
      <c r="AE359" s="64"/>
      <c r="AF359" s="64"/>
      <c r="AG359" s="64"/>
      <c r="AH359" s="64"/>
      <c r="AI359" s="64"/>
      <c r="AJ359" s="64"/>
      <c r="AK359" s="64"/>
      <c r="AL359" s="64"/>
      <c r="AM359" s="64"/>
      <c r="AN359" s="64"/>
      <c r="AO359" s="63"/>
    </row>
    <row r="360" spans="12:49"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  <c r="AA360" s="64"/>
      <c r="AB360" s="64"/>
      <c r="AC360" s="64"/>
      <c r="AD360" s="64"/>
      <c r="AE360" s="64"/>
      <c r="AF360" s="64"/>
      <c r="AG360" s="64"/>
      <c r="AH360" s="64"/>
      <c r="AI360" s="64"/>
      <c r="AJ360" s="64"/>
      <c r="AK360" s="64"/>
      <c r="AL360" s="64"/>
      <c r="AM360" s="64"/>
      <c r="AN360" s="64"/>
      <c r="AO360" s="63"/>
    </row>
    <row r="361" spans="12:49"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  <c r="AA361" s="64"/>
      <c r="AB361" s="64"/>
      <c r="AC361" s="64"/>
      <c r="AD361" s="64"/>
      <c r="AE361" s="64"/>
      <c r="AF361" s="64"/>
      <c r="AG361" s="64"/>
      <c r="AH361" s="64"/>
      <c r="AI361" s="64"/>
      <c r="AJ361" s="64"/>
      <c r="AK361" s="64"/>
      <c r="AL361" s="64"/>
      <c r="AM361" s="64"/>
      <c r="AN361" s="64"/>
      <c r="AO361" s="63"/>
    </row>
    <row r="362" spans="12:49"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  <c r="AA362" s="64"/>
      <c r="AB362" s="64"/>
      <c r="AC362" s="64"/>
      <c r="AD362" s="64"/>
      <c r="AE362" s="64"/>
      <c r="AF362" s="64"/>
      <c r="AG362" s="64"/>
      <c r="AH362" s="64"/>
      <c r="AI362" s="64"/>
      <c r="AJ362" s="64"/>
      <c r="AK362" s="64"/>
      <c r="AL362" s="64"/>
      <c r="AM362" s="64"/>
      <c r="AN362" s="64"/>
      <c r="AO362" s="63"/>
    </row>
    <row r="363" spans="12:49"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  <c r="AA363" s="64"/>
      <c r="AB363" s="64"/>
      <c r="AC363" s="64"/>
      <c r="AD363" s="64"/>
      <c r="AE363" s="64"/>
      <c r="AF363" s="64"/>
      <c r="AG363" s="64"/>
      <c r="AH363" s="64"/>
      <c r="AI363" s="64"/>
      <c r="AJ363" s="64"/>
      <c r="AK363" s="64"/>
      <c r="AL363" s="64"/>
      <c r="AM363" s="64"/>
      <c r="AN363" s="64"/>
      <c r="AO363" s="63"/>
    </row>
    <row r="364" spans="12:49"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  <c r="AA364" s="64"/>
      <c r="AB364" s="64"/>
      <c r="AC364" s="64"/>
      <c r="AD364" s="64"/>
      <c r="AE364" s="64"/>
      <c r="AF364" s="64"/>
      <c r="AG364" s="64"/>
      <c r="AH364" s="64"/>
      <c r="AI364" s="64"/>
      <c r="AJ364" s="64"/>
      <c r="AK364" s="64"/>
      <c r="AL364" s="64"/>
      <c r="AM364" s="64"/>
      <c r="AN364" s="64"/>
      <c r="AO364" s="63"/>
    </row>
    <row r="365" spans="12:49"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  <c r="AA365" s="64"/>
      <c r="AB365" s="64"/>
      <c r="AC365" s="64"/>
      <c r="AD365" s="64"/>
      <c r="AE365" s="64"/>
      <c r="AF365" s="64"/>
      <c r="AG365" s="64"/>
      <c r="AH365" s="64"/>
      <c r="AI365" s="64"/>
      <c r="AJ365" s="64"/>
      <c r="AK365" s="64"/>
      <c r="AL365" s="64"/>
      <c r="AM365" s="64"/>
      <c r="AN365" s="64"/>
      <c r="AO365" s="63"/>
    </row>
    <row r="366" spans="12:49"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  <c r="AA366" s="64"/>
      <c r="AB366" s="64"/>
      <c r="AC366" s="64"/>
      <c r="AD366" s="64"/>
      <c r="AE366" s="64"/>
      <c r="AF366" s="64"/>
      <c r="AG366" s="64"/>
      <c r="AH366" s="64"/>
      <c r="AI366" s="64"/>
      <c r="AJ366" s="64"/>
      <c r="AK366" s="64"/>
      <c r="AL366" s="64"/>
      <c r="AM366" s="64"/>
      <c r="AN366" s="64"/>
      <c r="AO366" s="63"/>
    </row>
    <row r="367" spans="12:49"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  <c r="AA367" s="64"/>
      <c r="AB367" s="64"/>
      <c r="AC367" s="64"/>
      <c r="AD367" s="64"/>
      <c r="AE367" s="64"/>
      <c r="AF367" s="64"/>
      <c r="AG367" s="64"/>
      <c r="AH367" s="64"/>
      <c r="AI367" s="64"/>
      <c r="AJ367" s="64"/>
      <c r="AK367" s="64"/>
      <c r="AL367" s="64"/>
      <c r="AM367" s="64"/>
      <c r="AN367" s="64"/>
      <c r="AO367" s="63"/>
    </row>
    <row r="368" spans="12:49"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  <c r="AA368" s="64"/>
      <c r="AB368" s="64"/>
      <c r="AC368" s="64"/>
      <c r="AD368" s="64"/>
      <c r="AE368" s="64"/>
      <c r="AF368" s="64"/>
      <c r="AG368" s="64"/>
      <c r="AH368" s="64"/>
      <c r="AI368" s="64"/>
      <c r="AJ368" s="64"/>
      <c r="AK368" s="64"/>
      <c r="AL368" s="64"/>
      <c r="AM368" s="64"/>
      <c r="AN368" s="64"/>
      <c r="AO368" s="63"/>
    </row>
    <row r="369" spans="2:41"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  <c r="AA369" s="64"/>
      <c r="AB369" s="64"/>
      <c r="AC369" s="64"/>
      <c r="AD369" s="64"/>
      <c r="AE369" s="64"/>
      <c r="AF369" s="64"/>
      <c r="AG369" s="64"/>
      <c r="AH369" s="64"/>
      <c r="AI369" s="64"/>
      <c r="AJ369" s="64"/>
      <c r="AK369" s="64"/>
      <c r="AL369" s="64"/>
      <c r="AM369" s="64"/>
      <c r="AN369" s="64"/>
      <c r="AO369" s="63"/>
    </row>
    <row r="370" spans="2:41"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  <c r="AA370" s="64"/>
      <c r="AB370" s="64"/>
      <c r="AC370" s="64"/>
      <c r="AD370" s="64"/>
      <c r="AE370" s="64"/>
      <c r="AF370" s="64"/>
      <c r="AG370" s="64"/>
      <c r="AH370" s="64"/>
      <c r="AI370" s="64"/>
      <c r="AJ370" s="64"/>
      <c r="AK370" s="64"/>
      <c r="AL370" s="64"/>
      <c r="AM370" s="64"/>
      <c r="AN370" s="64"/>
      <c r="AO370" s="63"/>
    </row>
    <row r="371" spans="2:41" ht="21">
      <c r="B371" s="61" t="s">
        <v>112</v>
      </c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  <c r="AA371" s="64"/>
      <c r="AB371" s="64"/>
      <c r="AC371" s="64"/>
      <c r="AD371" s="64"/>
      <c r="AE371" s="64"/>
      <c r="AF371" s="64"/>
      <c r="AG371" s="64"/>
      <c r="AH371" s="64"/>
      <c r="AI371" s="64"/>
      <c r="AJ371" s="64"/>
      <c r="AK371" s="64"/>
      <c r="AL371" s="64"/>
      <c r="AM371" s="64"/>
      <c r="AN371" s="64"/>
      <c r="AO371" s="63"/>
    </row>
    <row r="372" spans="2:41"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  <c r="AA372" s="64"/>
      <c r="AB372" s="64"/>
      <c r="AC372" s="64"/>
      <c r="AD372" s="64"/>
      <c r="AE372" s="64"/>
      <c r="AF372" s="64"/>
      <c r="AG372" s="64"/>
      <c r="AH372" s="64"/>
      <c r="AI372" s="64"/>
      <c r="AJ372" s="64"/>
      <c r="AK372" s="64"/>
      <c r="AL372" s="64"/>
      <c r="AM372" s="64"/>
      <c r="AN372" s="64"/>
      <c r="AO372" s="63"/>
    </row>
    <row r="373" spans="2:41"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  <c r="AA373" s="64"/>
      <c r="AB373" s="64"/>
      <c r="AC373" s="64"/>
      <c r="AD373" s="64"/>
      <c r="AE373" s="64"/>
      <c r="AF373" s="64"/>
      <c r="AG373" s="64"/>
      <c r="AH373" s="64"/>
      <c r="AI373" s="64"/>
      <c r="AJ373" s="64"/>
      <c r="AK373" s="64"/>
      <c r="AL373" s="64"/>
      <c r="AM373" s="64"/>
      <c r="AN373" s="64"/>
      <c r="AO373" s="63"/>
    </row>
    <row r="374" spans="2:41">
      <c r="L374" s="64"/>
      <c r="M374" s="64"/>
      <c r="N374" s="64"/>
      <c r="O374" s="64" t="s">
        <v>113</v>
      </c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  <c r="AA374" s="64"/>
      <c r="AB374" s="64"/>
    </row>
    <row r="375" spans="2:41">
      <c r="L375" s="64"/>
      <c r="M375" s="64"/>
      <c r="N375" s="64"/>
      <c r="O375" s="64" t="s">
        <v>117</v>
      </c>
      <c r="P375" s="64" t="s">
        <v>126</v>
      </c>
      <c r="Q375" s="64" t="s">
        <v>128</v>
      </c>
      <c r="R375" s="64" t="s">
        <v>129</v>
      </c>
      <c r="S375" s="64" t="s">
        <v>131</v>
      </c>
      <c r="T375" s="64" t="s">
        <v>134</v>
      </c>
      <c r="U375" s="64" t="s">
        <v>135</v>
      </c>
      <c r="V375" s="64" t="s">
        <v>136</v>
      </c>
      <c r="W375" s="64" t="s">
        <v>137</v>
      </c>
      <c r="X375" s="64" t="s">
        <v>138</v>
      </c>
      <c r="Y375" s="64" t="s">
        <v>139</v>
      </c>
      <c r="Z375" s="64"/>
      <c r="AA375" s="64"/>
      <c r="AB375" s="64"/>
    </row>
    <row r="376" spans="2:41" ht="24">
      <c r="L376" s="64"/>
      <c r="M376" s="64"/>
      <c r="N376" s="71" t="s">
        <v>6</v>
      </c>
      <c r="O376" s="72">
        <v>1.2195121951219513E-2</v>
      </c>
      <c r="P376" s="72">
        <v>1.2195121951219513E-2</v>
      </c>
      <c r="Q376" s="72">
        <v>0.71951219512195119</v>
      </c>
      <c r="R376" s="72">
        <v>3.6585365853658541E-2</v>
      </c>
      <c r="S376" s="72">
        <v>1.2195121951219513E-2</v>
      </c>
      <c r="T376" s="72">
        <v>2.4390243902439025E-2</v>
      </c>
      <c r="U376" s="72">
        <v>7.3170731707317083E-2</v>
      </c>
      <c r="V376" s="72">
        <v>3.6585365853658541E-2</v>
      </c>
      <c r="W376" s="72">
        <v>3.6585365853658541E-2</v>
      </c>
      <c r="X376" s="72">
        <v>1.2195121951219513E-2</v>
      </c>
      <c r="Y376" s="72">
        <v>2.4390243902439025E-2</v>
      </c>
      <c r="Z376" s="64"/>
      <c r="AA376" s="64"/>
      <c r="AB376" s="64"/>
    </row>
    <row r="377" spans="2:41">
      <c r="L377" s="64"/>
      <c r="M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</row>
    <row r="378" spans="2:41"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  <c r="AA378" s="64"/>
      <c r="AB378" s="64"/>
      <c r="AC378" s="64"/>
      <c r="AD378" s="64"/>
      <c r="AE378" s="64"/>
      <c r="AF378" s="64"/>
      <c r="AG378" s="64"/>
      <c r="AH378" s="64"/>
      <c r="AI378" s="64"/>
      <c r="AJ378" s="64"/>
      <c r="AK378" s="64"/>
      <c r="AL378" s="64"/>
      <c r="AM378" s="64"/>
      <c r="AN378" s="64"/>
      <c r="AO378" s="63"/>
    </row>
    <row r="379" spans="2:41"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  <c r="AA379" s="64"/>
      <c r="AB379" s="64"/>
      <c r="AC379" s="64"/>
      <c r="AD379" s="64"/>
      <c r="AE379" s="64"/>
      <c r="AF379" s="64"/>
      <c r="AG379" s="64"/>
      <c r="AH379" s="64"/>
      <c r="AI379" s="64"/>
      <c r="AJ379" s="64"/>
      <c r="AK379" s="64"/>
      <c r="AL379" s="64"/>
      <c r="AM379" s="64"/>
      <c r="AN379" s="64"/>
      <c r="AO379" s="63"/>
    </row>
    <row r="380" spans="2:41"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  <c r="AA380" s="64"/>
      <c r="AB380" s="64"/>
      <c r="AC380" s="64"/>
      <c r="AD380" s="64"/>
      <c r="AE380" s="64"/>
      <c r="AF380" s="64"/>
      <c r="AG380" s="64"/>
      <c r="AH380" s="64"/>
      <c r="AI380" s="64"/>
      <c r="AJ380" s="64"/>
      <c r="AK380" s="64"/>
      <c r="AL380" s="64"/>
      <c r="AM380" s="64"/>
      <c r="AN380" s="64"/>
      <c r="AO380" s="63"/>
    </row>
    <row r="381" spans="2:41"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  <c r="AA381" s="64"/>
      <c r="AB381" s="64"/>
      <c r="AC381" s="64"/>
      <c r="AD381" s="64"/>
      <c r="AE381" s="64"/>
      <c r="AF381" s="64"/>
      <c r="AG381" s="64"/>
      <c r="AH381" s="64"/>
      <c r="AI381" s="64"/>
      <c r="AJ381" s="64"/>
      <c r="AK381" s="64"/>
      <c r="AL381" s="64"/>
      <c r="AM381" s="64"/>
      <c r="AN381" s="64"/>
      <c r="AO381" s="63"/>
    </row>
    <row r="382" spans="2:41"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  <c r="AA382" s="64"/>
      <c r="AB382" s="64"/>
      <c r="AC382" s="64"/>
      <c r="AD382" s="64"/>
      <c r="AE382" s="64"/>
      <c r="AF382" s="64"/>
      <c r="AG382" s="64"/>
      <c r="AH382" s="64"/>
      <c r="AI382" s="64"/>
      <c r="AJ382" s="64"/>
      <c r="AK382" s="64"/>
      <c r="AL382" s="64"/>
      <c r="AM382" s="64"/>
      <c r="AN382" s="64"/>
      <c r="AO382" s="63"/>
    </row>
    <row r="383" spans="2:41"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  <c r="AA383" s="64"/>
      <c r="AB383" s="64"/>
      <c r="AC383" s="64"/>
      <c r="AD383" s="64"/>
      <c r="AE383" s="64"/>
      <c r="AF383" s="64"/>
      <c r="AG383" s="64"/>
      <c r="AH383" s="64"/>
      <c r="AI383" s="64"/>
      <c r="AJ383" s="64"/>
      <c r="AK383" s="64"/>
      <c r="AL383" s="64"/>
      <c r="AM383" s="64"/>
      <c r="AN383" s="64"/>
      <c r="AO383" s="63"/>
    </row>
    <row r="384" spans="2:41"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  <c r="AA384" s="64"/>
      <c r="AB384" s="64"/>
      <c r="AC384" s="64"/>
      <c r="AD384" s="64"/>
      <c r="AE384" s="64"/>
      <c r="AF384" s="64"/>
      <c r="AG384" s="64"/>
      <c r="AH384" s="64"/>
      <c r="AI384" s="64"/>
      <c r="AJ384" s="64"/>
      <c r="AK384" s="64"/>
      <c r="AL384" s="64"/>
      <c r="AM384" s="64"/>
      <c r="AN384" s="64"/>
      <c r="AO384" s="63"/>
    </row>
    <row r="385" spans="2:41"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  <c r="AA385" s="64"/>
      <c r="AB385" s="64"/>
      <c r="AC385" s="64"/>
      <c r="AD385" s="64"/>
      <c r="AE385" s="64"/>
      <c r="AF385" s="64"/>
      <c r="AG385" s="64"/>
      <c r="AH385" s="64"/>
      <c r="AI385" s="64"/>
      <c r="AJ385" s="64"/>
      <c r="AK385" s="64"/>
      <c r="AL385" s="64"/>
      <c r="AM385" s="64"/>
      <c r="AN385" s="64"/>
      <c r="AO385" s="63"/>
    </row>
    <row r="386" spans="2:41"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  <c r="AA386" s="64"/>
      <c r="AB386" s="64"/>
      <c r="AC386" s="64"/>
      <c r="AD386" s="64"/>
      <c r="AE386" s="64"/>
      <c r="AF386" s="64"/>
      <c r="AG386" s="64"/>
      <c r="AH386" s="64"/>
      <c r="AI386" s="64"/>
      <c r="AJ386" s="64"/>
      <c r="AK386" s="64"/>
      <c r="AL386" s="64"/>
      <c r="AM386" s="64"/>
      <c r="AN386" s="64"/>
      <c r="AO386" s="63"/>
    </row>
    <row r="387" spans="2:41"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64"/>
      <c r="AG387" s="64"/>
      <c r="AH387" s="64"/>
      <c r="AI387" s="64"/>
      <c r="AJ387" s="64"/>
      <c r="AK387" s="64"/>
      <c r="AL387" s="64"/>
      <c r="AM387" s="64"/>
      <c r="AN387" s="64"/>
      <c r="AO387" s="63"/>
    </row>
    <row r="388" spans="2:41"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  <c r="AA388" s="64"/>
      <c r="AB388" s="64"/>
      <c r="AC388" s="64"/>
      <c r="AD388" s="64"/>
      <c r="AE388" s="64"/>
      <c r="AF388" s="64"/>
      <c r="AG388" s="64"/>
      <c r="AH388" s="64"/>
      <c r="AI388" s="64"/>
      <c r="AJ388" s="64"/>
      <c r="AK388" s="64"/>
      <c r="AL388" s="64"/>
      <c r="AM388" s="64"/>
      <c r="AN388" s="64"/>
      <c r="AO388" s="63"/>
    </row>
    <row r="389" spans="2:41"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  <c r="AA389" s="64"/>
      <c r="AB389" s="64"/>
      <c r="AC389" s="64"/>
      <c r="AD389" s="64"/>
      <c r="AE389" s="64"/>
      <c r="AF389" s="64"/>
      <c r="AG389" s="64"/>
      <c r="AH389" s="64"/>
      <c r="AI389" s="64"/>
      <c r="AJ389" s="64"/>
      <c r="AK389" s="64"/>
      <c r="AL389" s="64"/>
      <c r="AM389" s="64"/>
      <c r="AN389" s="64"/>
      <c r="AO389" s="63"/>
    </row>
    <row r="390" spans="2:41"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  <c r="AA390" s="64"/>
      <c r="AB390" s="64"/>
      <c r="AC390" s="64"/>
      <c r="AD390" s="64"/>
      <c r="AE390" s="64"/>
      <c r="AF390" s="64"/>
      <c r="AG390" s="64"/>
      <c r="AH390" s="64"/>
      <c r="AI390" s="64"/>
      <c r="AJ390" s="64"/>
      <c r="AK390" s="64"/>
      <c r="AL390" s="64"/>
      <c r="AM390" s="64"/>
      <c r="AN390" s="64"/>
      <c r="AO390" s="63"/>
    </row>
    <row r="391" spans="2:41"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64"/>
      <c r="AG391" s="64"/>
      <c r="AH391" s="64"/>
      <c r="AI391" s="64"/>
      <c r="AJ391" s="64"/>
      <c r="AK391" s="64"/>
      <c r="AL391" s="64"/>
      <c r="AM391" s="64"/>
      <c r="AN391" s="64"/>
      <c r="AO391" s="63"/>
    </row>
    <row r="392" spans="2:41"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/>
      <c r="AD392" s="64"/>
      <c r="AE392" s="64"/>
      <c r="AF392" s="64"/>
      <c r="AG392" s="64"/>
      <c r="AH392" s="64"/>
      <c r="AI392" s="64"/>
      <c r="AJ392" s="64"/>
      <c r="AK392" s="64"/>
      <c r="AL392" s="64"/>
      <c r="AM392" s="64"/>
      <c r="AN392" s="64"/>
      <c r="AO392" s="63"/>
    </row>
    <row r="393" spans="2:41"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64"/>
      <c r="AG393" s="64"/>
      <c r="AH393" s="64"/>
      <c r="AI393" s="64"/>
      <c r="AJ393" s="64"/>
      <c r="AK393" s="64"/>
      <c r="AL393" s="64"/>
      <c r="AM393" s="64"/>
      <c r="AN393" s="64"/>
      <c r="AO393" s="63"/>
    </row>
    <row r="394" spans="2:41"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64"/>
      <c r="AG394" s="64"/>
      <c r="AH394" s="64"/>
      <c r="AI394" s="64"/>
      <c r="AJ394" s="64"/>
      <c r="AK394" s="64"/>
      <c r="AL394" s="64"/>
      <c r="AM394" s="64"/>
      <c r="AN394" s="64"/>
      <c r="AO394" s="63"/>
    </row>
    <row r="395" spans="2:41"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64"/>
      <c r="AG395" s="64"/>
      <c r="AH395" s="64"/>
      <c r="AI395" s="64"/>
      <c r="AJ395" s="64"/>
      <c r="AK395" s="64"/>
      <c r="AL395" s="64"/>
      <c r="AM395" s="64"/>
      <c r="AN395" s="64"/>
      <c r="AO395" s="63"/>
    </row>
    <row r="396" spans="2:41"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64"/>
      <c r="AG396" s="64"/>
      <c r="AH396" s="64"/>
      <c r="AI396" s="64"/>
      <c r="AJ396" s="64"/>
      <c r="AK396" s="64"/>
      <c r="AL396" s="64"/>
      <c r="AM396" s="64"/>
      <c r="AN396" s="64"/>
      <c r="AO396" s="63"/>
    </row>
    <row r="397" spans="2:41" ht="21">
      <c r="B397" s="61" t="s">
        <v>311</v>
      </c>
      <c r="L397" s="136"/>
      <c r="M397" s="136"/>
      <c r="N397" s="136"/>
      <c r="O397" s="136"/>
      <c r="P397" s="136"/>
      <c r="Q397" s="136"/>
      <c r="R397" s="136"/>
      <c r="S397" s="136"/>
      <c r="T397" s="136"/>
      <c r="U397" s="64"/>
      <c r="V397" s="64"/>
      <c r="W397" s="64"/>
      <c r="X397" s="64"/>
      <c r="Y397" s="64"/>
      <c r="Z397" s="64"/>
      <c r="AA397" s="64"/>
      <c r="AB397" s="64"/>
      <c r="AC397" s="64"/>
      <c r="AD397" s="64"/>
      <c r="AE397" s="64"/>
      <c r="AF397" s="64"/>
      <c r="AG397" s="64"/>
      <c r="AH397" s="64"/>
      <c r="AI397" s="64"/>
      <c r="AJ397" s="64"/>
      <c r="AK397" s="64"/>
      <c r="AL397" s="64"/>
      <c r="AM397" s="64"/>
      <c r="AN397" s="64"/>
      <c r="AO397" s="63"/>
    </row>
    <row r="398" spans="2:41">
      <c r="L398" s="136"/>
      <c r="M398" s="136"/>
      <c r="N398" s="136"/>
      <c r="O398" s="136"/>
      <c r="P398" s="136"/>
      <c r="Q398" s="136"/>
      <c r="R398" s="136"/>
      <c r="S398" s="136"/>
      <c r="T398" s="136"/>
      <c r="U398" s="64"/>
      <c r="V398" s="64"/>
      <c r="W398" s="64"/>
      <c r="X398" s="64"/>
      <c r="Y398" s="64"/>
      <c r="Z398" s="64"/>
      <c r="AA398" s="64"/>
      <c r="AB398" s="64"/>
      <c r="AC398" s="64"/>
      <c r="AD398" s="64"/>
      <c r="AE398" s="64"/>
      <c r="AF398" s="64"/>
      <c r="AG398" s="64"/>
      <c r="AH398" s="64"/>
      <c r="AI398" s="64"/>
      <c r="AJ398" s="64"/>
      <c r="AK398" s="64"/>
      <c r="AL398" s="64"/>
      <c r="AM398" s="64"/>
      <c r="AN398" s="64"/>
      <c r="AO398" s="63"/>
    </row>
    <row r="399" spans="2:41">
      <c r="L399" s="136"/>
      <c r="M399" s="136"/>
      <c r="N399" s="136"/>
      <c r="O399" s="136"/>
      <c r="P399" s="136"/>
      <c r="Q399" s="136"/>
      <c r="R399" s="136"/>
      <c r="S399" s="136"/>
      <c r="T399" s="136"/>
      <c r="U399" s="64"/>
      <c r="V399" s="64"/>
      <c r="W399" s="64"/>
      <c r="X399" s="64"/>
      <c r="Y399" s="64"/>
      <c r="Z399" s="64"/>
      <c r="AA399" s="64"/>
      <c r="AB399" s="64"/>
      <c r="AC399" s="64"/>
      <c r="AD399" s="64"/>
      <c r="AE399" s="64"/>
      <c r="AF399" s="64"/>
      <c r="AG399" s="64"/>
      <c r="AH399" s="64"/>
      <c r="AI399" s="64"/>
      <c r="AJ399" s="64"/>
      <c r="AK399" s="64"/>
      <c r="AL399" s="64"/>
      <c r="AM399" s="64"/>
      <c r="AN399" s="64"/>
      <c r="AO399" s="63"/>
    </row>
    <row r="400" spans="2:41">
      <c r="L400" s="136"/>
      <c r="M400" s="139"/>
      <c r="N400" s="137"/>
      <c r="O400" s="137"/>
      <c r="P400" s="137"/>
      <c r="Q400" s="137"/>
      <c r="R400" s="136"/>
      <c r="S400" s="137"/>
      <c r="T400" s="138"/>
      <c r="U400" s="64"/>
      <c r="V400" s="84"/>
      <c r="W400" s="79"/>
      <c r="X400" s="64"/>
      <c r="Y400" s="85"/>
      <c r="Z400" s="64"/>
      <c r="AA400" s="64"/>
      <c r="AB400" s="64"/>
      <c r="AC400" s="64"/>
      <c r="AD400" s="64"/>
      <c r="AE400" s="64"/>
      <c r="AF400" s="64"/>
      <c r="AG400" s="64"/>
      <c r="AH400" s="64"/>
      <c r="AI400" s="64"/>
      <c r="AJ400" s="64"/>
      <c r="AK400" s="64"/>
      <c r="AL400" s="64"/>
      <c r="AM400" s="64"/>
      <c r="AN400" s="64"/>
      <c r="AO400" s="63"/>
    </row>
    <row r="401" spans="12:41">
      <c r="L401" s="136"/>
      <c r="O401" s="140"/>
      <c r="P401" s="140"/>
      <c r="Q401" s="77"/>
      <c r="R401" s="86"/>
      <c r="S401" s="86"/>
      <c r="T401" s="77"/>
      <c r="U401" s="86"/>
      <c r="V401" s="86"/>
      <c r="W401" s="77"/>
      <c r="X401" s="86"/>
      <c r="Y401" s="87"/>
      <c r="Z401" s="64"/>
      <c r="AA401" s="64"/>
      <c r="AB401" s="64"/>
      <c r="AC401" s="64"/>
      <c r="AD401" s="64"/>
      <c r="AE401" s="64"/>
      <c r="AF401" s="64"/>
      <c r="AG401" s="64"/>
      <c r="AH401" s="64"/>
      <c r="AI401" s="64"/>
      <c r="AJ401" s="64"/>
      <c r="AK401" s="64"/>
      <c r="AL401" s="64"/>
      <c r="AM401" s="64"/>
      <c r="AN401" s="64"/>
      <c r="AO401" s="63"/>
    </row>
    <row r="402" spans="12:41">
      <c r="L402" s="136"/>
      <c r="M402" s="141"/>
      <c r="N402" s="136"/>
      <c r="O402" s="136"/>
      <c r="P402" s="136"/>
      <c r="Q402" s="64"/>
      <c r="R402" s="64"/>
      <c r="S402" s="64"/>
      <c r="T402" s="64"/>
      <c r="U402" s="64"/>
      <c r="V402" s="64"/>
      <c r="W402" s="64"/>
      <c r="X402" s="64"/>
      <c r="Y402" s="64"/>
      <c r="Z402" s="64"/>
      <c r="AA402" s="64"/>
      <c r="AB402" s="64"/>
      <c r="AC402" s="64"/>
      <c r="AD402" s="64"/>
      <c r="AE402" s="64"/>
      <c r="AF402" s="64"/>
      <c r="AG402" s="64"/>
      <c r="AH402" s="64"/>
      <c r="AI402" s="64"/>
      <c r="AJ402" s="64"/>
      <c r="AK402" s="63"/>
    </row>
    <row r="403" spans="12:41">
      <c r="L403" s="136"/>
      <c r="M403" s="136"/>
      <c r="N403" s="139"/>
      <c r="O403" s="137"/>
      <c r="P403" s="137"/>
      <c r="Q403" s="64"/>
      <c r="R403" s="64" t="s">
        <v>143</v>
      </c>
      <c r="S403" s="64" t="s">
        <v>144</v>
      </c>
      <c r="T403" s="64" t="s">
        <v>145</v>
      </c>
      <c r="U403" s="64" t="s">
        <v>146</v>
      </c>
      <c r="V403" s="64" t="s">
        <v>149</v>
      </c>
      <c r="W403" s="64" t="s">
        <v>150</v>
      </c>
      <c r="X403" s="64" t="s">
        <v>151</v>
      </c>
      <c r="Y403" s="64" t="s">
        <v>152</v>
      </c>
      <c r="Z403" s="64"/>
      <c r="AA403" s="64"/>
    </row>
    <row r="404" spans="12:41">
      <c r="L404" s="136"/>
      <c r="M404" s="136"/>
      <c r="N404" s="136"/>
      <c r="O404" s="142"/>
      <c r="P404" s="142"/>
      <c r="Q404" s="64" t="s">
        <v>6</v>
      </c>
      <c r="R404" s="84">
        <v>4.8461538461538458</v>
      </c>
      <c r="S404" s="84">
        <v>5</v>
      </c>
      <c r="T404" s="84">
        <v>4.1025641025641031</v>
      </c>
      <c r="U404" s="84">
        <v>5.5384615384615392</v>
      </c>
      <c r="V404" s="84">
        <v>5.3589743589743586</v>
      </c>
      <c r="W404" s="84">
        <v>4.7179487179487172</v>
      </c>
      <c r="X404" s="84">
        <v>5.2051282051282044</v>
      </c>
      <c r="Y404" s="84">
        <v>5.1538461538461533</v>
      </c>
      <c r="Z404" s="64"/>
      <c r="AA404" s="64"/>
    </row>
    <row r="405" spans="12:41">
      <c r="L405" s="136"/>
      <c r="M405" s="136"/>
      <c r="N405" s="136"/>
      <c r="O405" s="136"/>
      <c r="P405" s="136"/>
      <c r="Q405" s="64"/>
      <c r="R405" s="64"/>
      <c r="S405" s="126"/>
      <c r="T405" s="126"/>
      <c r="U405" s="126"/>
      <c r="V405" s="126"/>
      <c r="W405" s="126"/>
      <c r="X405" s="126"/>
      <c r="Y405" s="126"/>
      <c r="Z405" s="64"/>
      <c r="AA405" s="64"/>
      <c r="AB405" s="64"/>
      <c r="AC405" s="64"/>
      <c r="AD405" s="64"/>
      <c r="AE405" s="64"/>
      <c r="AF405" s="64"/>
      <c r="AG405" s="64"/>
      <c r="AH405" s="64"/>
      <c r="AI405" s="64"/>
      <c r="AJ405" s="64"/>
      <c r="AK405" s="64"/>
      <c r="AL405" s="64"/>
      <c r="AM405" s="64"/>
      <c r="AN405" s="64"/>
      <c r="AO405" s="63"/>
    </row>
    <row r="406" spans="12:41" ht="15" customHeight="1">
      <c r="L406" s="136"/>
      <c r="M406" s="136"/>
      <c r="N406" s="142"/>
      <c r="O406" s="143"/>
      <c r="P406" s="143"/>
      <c r="Q406" s="144"/>
      <c r="R406" s="144"/>
      <c r="S406" s="136"/>
      <c r="T406" s="136"/>
      <c r="U406" s="64"/>
      <c r="V406" s="64"/>
      <c r="W406" s="64"/>
      <c r="X406" s="64"/>
      <c r="Y406" s="64"/>
      <c r="Z406" s="119"/>
      <c r="AA406" s="119"/>
      <c r="AB406" s="119"/>
      <c r="AC406" s="64"/>
      <c r="AD406" s="64"/>
      <c r="AE406" s="64"/>
      <c r="AF406" s="64"/>
      <c r="AG406" s="64"/>
      <c r="AH406" s="64"/>
      <c r="AI406" s="64"/>
      <c r="AJ406" s="64"/>
      <c r="AK406" s="64"/>
      <c r="AL406" s="64"/>
      <c r="AM406" s="64"/>
      <c r="AN406" s="64"/>
      <c r="AO406" s="63"/>
    </row>
    <row r="407" spans="12:41">
      <c r="L407" s="136"/>
      <c r="M407" s="136"/>
      <c r="N407" s="136"/>
      <c r="O407" s="136"/>
      <c r="P407" s="136"/>
      <c r="Q407" s="136"/>
      <c r="R407" s="136"/>
      <c r="S407" s="144"/>
      <c r="T407" s="144"/>
      <c r="U407" s="121"/>
      <c r="V407" s="121"/>
      <c r="W407" s="120"/>
      <c r="X407" s="121"/>
      <c r="Y407" s="121"/>
      <c r="Z407" s="64"/>
      <c r="AA407" s="64"/>
      <c r="AB407" s="64"/>
      <c r="AC407" s="64"/>
      <c r="AD407" s="64"/>
      <c r="AE407" s="64"/>
      <c r="AF407" s="64"/>
      <c r="AG407" s="64"/>
      <c r="AH407" s="64"/>
      <c r="AI407" s="64"/>
      <c r="AJ407" s="64"/>
      <c r="AK407" s="64"/>
      <c r="AL407" s="64"/>
      <c r="AM407" s="64"/>
      <c r="AN407" s="64"/>
      <c r="AO407" s="63"/>
    </row>
    <row r="408" spans="12:41">
      <c r="L408" s="64"/>
      <c r="M408" s="64"/>
      <c r="N408" s="115"/>
      <c r="O408" s="64"/>
      <c r="P408" s="64"/>
      <c r="Q408" s="64"/>
      <c r="R408" s="64"/>
      <c r="S408" s="64"/>
      <c r="T408" s="64"/>
      <c r="AH408" s="64"/>
      <c r="AI408" s="64"/>
      <c r="AJ408" s="64"/>
      <c r="AK408" s="64"/>
      <c r="AL408" s="64"/>
      <c r="AM408" s="64"/>
      <c r="AN408" s="64"/>
      <c r="AO408" s="63"/>
    </row>
    <row r="409" spans="12:41" ht="15.75" thickBot="1">
      <c r="L409" s="64"/>
      <c r="M409" s="64"/>
      <c r="N409" s="64"/>
      <c r="O409" s="64"/>
      <c r="P409" s="64"/>
      <c r="Q409" s="64"/>
      <c r="R409" s="64"/>
      <c r="S409" s="64"/>
      <c r="T409" s="64"/>
      <c r="Z409" s="64"/>
      <c r="AA409" s="64"/>
      <c r="AB409" s="64"/>
      <c r="AC409" s="64"/>
      <c r="AD409" s="64"/>
      <c r="AE409" s="64"/>
      <c r="AF409" s="64"/>
      <c r="AG409" s="63"/>
    </row>
    <row r="410" spans="12:41" ht="15.75" thickTop="1">
      <c r="L410" s="64"/>
      <c r="M410" s="64"/>
      <c r="N410" s="64"/>
      <c r="O410" s="64"/>
      <c r="P410" s="64"/>
      <c r="Q410" s="64"/>
      <c r="R410" s="64"/>
      <c r="S410" s="64"/>
      <c r="T410" s="64"/>
      <c r="U410" s="2"/>
      <c r="Z410" s="64"/>
      <c r="AA410" s="64"/>
      <c r="AB410" s="64"/>
      <c r="AC410" s="64"/>
      <c r="AD410" s="64"/>
      <c r="AE410" s="64"/>
      <c r="AF410" s="64"/>
      <c r="AG410" s="63"/>
    </row>
    <row r="411" spans="12:41"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  <c r="AA411" s="64"/>
      <c r="AB411" s="64"/>
      <c r="AC411" s="64"/>
      <c r="AD411" s="64"/>
      <c r="AE411" s="64"/>
      <c r="AF411" s="64"/>
      <c r="AG411" s="64"/>
      <c r="AH411" s="64"/>
      <c r="AI411" s="64"/>
      <c r="AJ411" s="64"/>
      <c r="AK411" s="64"/>
      <c r="AL411" s="64"/>
      <c r="AM411" s="64"/>
      <c r="AN411" s="64"/>
      <c r="AO411" s="63"/>
    </row>
    <row r="412" spans="12:41"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  <c r="AA412" s="64"/>
      <c r="AB412" s="64"/>
      <c r="AC412" s="64"/>
      <c r="AD412" s="64"/>
      <c r="AE412" s="64"/>
      <c r="AF412" s="64"/>
      <c r="AG412" s="64"/>
      <c r="AH412" s="64"/>
      <c r="AI412" s="64"/>
      <c r="AJ412" s="64"/>
      <c r="AK412" s="64"/>
      <c r="AL412" s="64"/>
      <c r="AM412" s="64"/>
      <c r="AN412" s="64"/>
      <c r="AO412" s="63"/>
    </row>
    <row r="413" spans="12:41"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  <c r="AA413" s="64"/>
      <c r="AB413" s="64"/>
      <c r="AC413" s="64"/>
      <c r="AD413" s="64"/>
      <c r="AE413" s="64"/>
      <c r="AF413" s="64"/>
      <c r="AG413" s="64"/>
      <c r="AH413" s="64"/>
      <c r="AI413" s="64"/>
      <c r="AJ413" s="64"/>
      <c r="AK413" s="64"/>
      <c r="AL413" s="64"/>
      <c r="AM413" s="64"/>
      <c r="AN413" s="64"/>
      <c r="AO413" s="63"/>
    </row>
    <row r="414" spans="12:41"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  <c r="AA414" s="64"/>
      <c r="AB414" s="64"/>
      <c r="AC414" s="64"/>
      <c r="AD414" s="64"/>
      <c r="AE414" s="64"/>
      <c r="AF414" s="64"/>
      <c r="AG414" s="64"/>
      <c r="AH414" s="64"/>
      <c r="AI414" s="64"/>
      <c r="AJ414" s="64"/>
      <c r="AK414" s="64"/>
      <c r="AL414" s="64"/>
      <c r="AM414" s="64"/>
      <c r="AN414" s="64"/>
      <c r="AO414" s="63"/>
    </row>
    <row r="415" spans="12:41"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  <c r="AA415" s="64"/>
      <c r="AB415" s="64"/>
      <c r="AC415" s="64"/>
      <c r="AD415" s="64"/>
      <c r="AE415" s="64"/>
      <c r="AF415" s="64"/>
      <c r="AG415" s="64"/>
      <c r="AH415" s="64"/>
      <c r="AI415" s="64"/>
      <c r="AJ415" s="64"/>
      <c r="AK415" s="64"/>
      <c r="AL415" s="64"/>
      <c r="AM415" s="64"/>
      <c r="AN415" s="64"/>
      <c r="AO415" s="63"/>
    </row>
    <row r="416" spans="12:41"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  <c r="AA416" s="64"/>
      <c r="AB416" s="64"/>
      <c r="AC416" s="64"/>
      <c r="AD416" s="64"/>
      <c r="AE416" s="64"/>
      <c r="AF416" s="64"/>
      <c r="AG416" s="64"/>
      <c r="AH416" s="64"/>
      <c r="AI416" s="64"/>
      <c r="AJ416" s="64"/>
      <c r="AK416" s="64"/>
      <c r="AL416" s="64"/>
      <c r="AM416" s="64"/>
      <c r="AN416" s="64"/>
      <c r="AO416" s="63"/>
    </row>
    <row r="417" spans="2:41"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  <c r="AA417" s="64"/>
      <c r="AB417" s="64"/>
      <c r="AC417" s="64"/>
      <c r="AD417" s="64"/>
      <c r="AE417" s="64"/>
      <c r="AF417" s="64"/>
      <c r="AG417" s="64"/>
      <c r="AH417" s="64"/>
      <c r="AI417" s="64"/>
      <c r="AJ417" s="64"/>
      <c r="AK417" s="64"/>
      <c r="AL417" s="64"/>
      <c r="AM417" s="64"/>
      <c r="AN417" s="64"/>
      <c r="AO417" s="63"/>
    </row>
    <row r="418" spans="2:41"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  <c r="AA418" s="64"/>
      <c r="AB418" s="64"/>
      <c r="AC418" s="64"/>
      <c r="AD418" s="64"/>
      <c r="AE418" s="64"/>
      <c r="AF418" s="64"/>
      <c r="AG418" s="64"/>
      <c r="AH418" s="64"/>
      <c r="AI418" s="64"/>
      <c r="AJ418" s="64"/>
      <c r="AK418" s="64"/>
      <c r="AL418" s="64"/>
      <c r="AM418" s="64"/>
      <c r="AN418" s="64"/>
      <c r="AO418" s="63"/>
    </row>
    <row r="419" spans="2:41">
      <c r="L419" s="64"/>
      <c r="M419" s="64"/>
      <c r="N419" s="64"/>
      <c r="O419" s="84"/>
      <c r="P419" s="84"/>
      <c r="Q419" s="84"/>
      <c r="R419" s="64"/>
      <c r="S419" s="64"/>
      <c r="T419" s="64"/>
      <c r="U419" s="64"/>
      <c r="V419" s="64"/>
      <c r="W419" s="64"/>
      <c r="X419" s="64"/>
      <c r="Y419" s="64"/>
      <c r="Z419" s="64"/>
      <c r="AA419" s="64"/>
      <c r="AB419" s="64"/>
      <c r="AC419" s="64"/>
      <c r="AD419" s="64"/>
      <c r="AE419" s="64"/>
      <c r="AF419" s="64"/>
      <c r="AG419" s="64"/>
      <c r="AH419" s="64"/>
      <c r="AI419" s="64"/>
      <c r="AJ419" s="64"/>
      <c r="AK419" s="64"/>
      <c r="AL419" s="64"/>
      <c r="AM419" s="64"/>
      <c r="AN419" s="64"/>
      <c r="AO419" s="63"/>
    </row>
    <row r="420" spans="2:41" ht="21">
      <c r="B420" s="61"/>
      <c r="L420" s="64"/>
      <c r="M420" s="64"/>
      <c r="N420" s="64"/>
      <c r="O420" s="84"/>
      <c r="P420" s="84"/>
      <c r="Q420" s="64"/>
      <c r="R420" s="64"/>
      <c r="S420" s="64"/>
      <c r="T420" s="64"/>
      <c r="U420" s="64"/>
      <c r="V420" s="64"/>
      <c r="W420" s="64"/>
      <c r="X420" s="64"/>
      <c r="Y420" s="64"/>
      <c r="Z420" s="64"/>
      <c r="AA420" s="64"/>
      <c r="AB420" s="64"/>
      <c r="AC420" s="64"/>
      <c r="AD420" s="64"/>
      <c r="AE420" s="64"/>
      <c r="AF420" s="64"/>
      <c r="AG420" s="64"/>
      <c r="AH420" s="64"/>
      <c r="AI420" s="64"/>
    </row>
    <row r="421" spans="2:41" ht="21">
      <c r="B421" s="61"/>
      <c r="L421" s="64"/>
      <c r="M421" s="64"/>
      <c r="N421" s="64"/>
      <c r="O421" s="84"/>
      <c r="P421" s="84"/>
      <c r="Q421" s="64"/>
      <c r="R421" s="64"/>
      <c r="S421" s="64"/>
      <c r="T421" s="64"/>
      <c r="U421" s="64"/>
      <c r="V421" s="64"/>
      <c r="W421" s="64"/>
      <c r="X421" s="64"/>
      <c r="Y421" s="64"/>
      <c r="Z421" s="64"/>
      <c r="AA421" s="64"/>
      <c r="AB421" s="64"/>
      <c r="AC421" s="64"/>
      <c r="AD421" s="64"/>
      <c r="AE421" s="64"/>
      <c r="AF421" s="64"/>
      <c r="AG421" s="64"/>
      <c r="AH421" s="64"/>
      <c r="AI421" s="64"/>
    </row>
    <row r="422" spans="2:41" ht="21">
      <c r="B422" s="61"/>
      <c r="L422" s="64"/>
      <c r="M422" s="64"/>
      <c r="N422" s="64"/>
      <c r="O422" s="84"/>
      <c r="P422" s="84"/>
      <c r="Q422" s="71"/>
      <c r="R422" s="84"/>
      <c r="S422" s="84"/>
      <c r="T422" s="84"/>
      <c r="U422" s="84"/>
      <c r="V422" s="64"/>
      <c r="W422" s="64"/>
      <c r="X422" s="64"/>
      <c r="Y422" s="64"/>
      <c r="Z422" s="64"/>
      <c r="AA422" s="64"/>
      <c r="AB422" s="64"/>
      <c r="AC422" s="64"/>
      <c r="AD422" s="64"/>
      <c r="AE422" s="64"/>
      <c r="AF422" s="64"/>
      <c r="AG422" s="64"/>
      <c r="AH422" s="64"/>
      <c r="AI422" s="64"/>
    </row>
    <row r="423" spans="2:41" ht="21">
      <c r="B423" s="61"/>
      <c r="L423" s="64"/>
      <c r="M423" s="64"/>
      <c r="N423" s="64"/>
      <c r="O423" s="84"/>
      <c r="P423" s="84"/>
      <c r="Q423" s="84"/>
      <c r="R423" s="64"/>
      <c r="S423" s="64"/>
      <c r="T423" s="64"/>
      <c r="U423" s="64"/>
      <c r="V423" s="64"/>
      <c r="W423" s="64"/>
      <c r="X423" s="64"/>
      <c r="Y423" s="64"/>
      <c r="Z423" s="64"/>
      <c r="AA423" s="64"/>
      <c r="AB423" s="64"/>
      <c r="AC423" s="64"/>
      <c r="AD423" s="64"/>
      <c r="AE423" s="64"/>
      <c r="AF423" s="64"/>
      <c r="AG423" s="64"/>
      <c r="AH423" s="64"/>
      <c r="AI423" s="64"/>
      <c r="AJ423" s="64"/>
      <c r="AK423" s="64"/>
      <c r="AL423" s="64"/>
      <c r="AM423" s="64"/>
      <c r="AN423" s="64"/>
      <c r="AO423" s="63"/>
    </row>
    <row r="424" spans="2:41">
      <c r="L424" s="64"/>
      <c r="M424" s="64"/>
      <c r="N424" s="64"/>
      <c r="O424" s="86"/>
      <c r="P424" s="86"/>
      <c r="Q424" s="77"/>
      <c r="R424" s="86"/>
      <c r="S424" s="84"/>
      <c r="T424" s="79"/>
      <c r="U424" s="64"/>
      <c r="V424" s="84"/>
      <c r="W424" s="79"/>
      <c r="X424" s="64"/>
      <c r="Y424" s="85"/>
      <c r="Z424" s="64"/>
      <c r="AA424" s="64"/>
      <c r="AB424" s="64"/>
      <c r="AC424" s="64"/>
      <c r="AD424" s="64"/>
      <c r="AE424" s="64"/>
      <c r="AF424" s="64"/>
      <c r="AG424" s="64"/>
      <c r="AH424" s="64"/>
      <c r="AI424" s="64"/>
      <c r="AJ424" s="64"/>
      <c r="AK424" s="64"/>
      <c r="AL424" s="64"/>
      <c r="AM424" s="64"/>
      <c r="AN424" s="64"/>
      <c r="AO424" s="63"/>
    </row>
    <row r="425" spans="2:41" ht="21">
      <c r="B425" s="61" t="s">
        <v>312</v>
      </c>
      <c r="L425" s="64"/>
      <c r="M425" s="64"/>
      <c r="N425" s="84"/>
      <c r="O425" s="64"/>
      <c r="P425" s="64"/>
      <c r="Q425" s="64"/>
      <c r="R425" s="64"/>
      <c r="S425" s="86"/>
      <c r="T425" s="77"/>
      <c r="U425" s="86"/>
      <c r="V425" s="86"/>
      <c r="W425" s="77"/>
      <c r="X425" s="86"/>
      <c r="Y425" s="87"/>
      <c r="Z425" s="64"/>
      <c r="AA425" s="64"/>
      <c r="AB425" s="64"/>
      <c r="AC425" s="64"/>
      <c r="AD425" s="64"/>
      <c r="AE425" s="64"/>
      <c r="AF425" s="64"/>
      <c r="AG425" s="64"/>
      <c r="AH425" s="64"/>
      <c r="AI425" s="64"/>
      <c r="AJ425" s="64"/>
      <c r="AK425" s="64"/>
      <c r="AL425" s="64"/>
      <c r="AM425" s="64"/>
      <c r="AN425" s="64"/>
      <c r="AO425" s="63"/>
    </row>
    <row r="426" spans="2:41">
      <c r="L426" s="64"/>
      <c r="M426" s="64"/>
      <c r="N426" s="75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  <c r="AA426" s="64"/>
      <c r="AB426" s="64"/>
      <c r="AC426" s="64"/>
      <c r="AD426" s="64"/>
      <c r="AE426" s="64"/>
      <c r="AF426" s="64"/>
      <c r="AG426" s="64"/>
      <c r="AH426" s="64"/>
      <c r="AI426" s="64"/>
      <c r="AJ426" s="64"/>
      <c r="AK426" s="64"/>
      <c r="AL426" s="64"/>
      <c r="AM426" s="64"/>
      <c r="AN426" s="64"/>
      <c r="AO426" s="63"/>
    </row>
    <row r="427" spans="2:41" ht="24">
      <c r="L427" s="64"/>
      <c r="M427" s="71" t="s">
        <v>6</v>
      </c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  <c r="AA427" s="64"/>
      <c r="AB427" s="64"/>
      <c r="AC427" s="64"/>
      <c r="AD427" s="64"/>
      <c r="AE427" s="64"/>
      <c r="AF427" s="64"/>
      <c r="AG427" s="64"/>
      <c r="AH427" s="64"/>
      <c r="AI427" s="64"/>
      <c r="AJ427" s="64"/>
      <c r="AK427" s="64"/>
      <c r="AL427" s="64"/>
      <c r="AM427" s="64"/>
      <c r="AN427" s="64"/>
      <c r="AO427" s="63"/>
    </row>
    <row r="428" spans="2:41">
      <c r="L428" s="64"/>
      <c r="M428" s="7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  <c r="AA428" s="64"/>
      <c r="AB428" s="64"/>
      <c r="AC428" s="64"/>
      <c r="AD428" s="64"/>
      <c r="AE428" s="64"/>
      <c r="AF428" s="64"/>
      <c r="AG428" s="64"/>
      <c r="AH428" s="64"/>
      <c r="AI428" s="64"/>
      <c r="AJ428" s="64"/>
      <c r="AK428" s="64"/>
      <c r="AL428" s="64"/>
      <c r="AM428" s="64"/>
      <c r="AN428" s="64"/>
      <c r="AO428" s="63"/>
    </row>
    <row r="429" spans="2:41"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  <c r="AA429" s="64"/>
      <c r="AB429" s="64"/>
      <c r="AC429" s="64"/>
      <c r="AD429" s="64"/>
      <c r="AE429" s="64"/>
      <c r="AF429" s="64"/>
      <c r="AG429" s="64"/>
      <c r="AH429" s="64"/>
      <c r="AI429" s="64"/>
      <c r="AJ429" s="64"/>
      <c r="AK429" s="64"/>
      <c r="AL429" s="64"/>
      <c r="AM429" s="64"/>
      <c r="AN429" s="64"/>
      <c r="AO429" s="63"/>
    </row>
    <row r="430" spans="2:41"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  <c r="AA430" s="64"/>
      <c r="AB430" s="64"/>
      <c r="AC430" s="64"/>
      <c r="AD430" s="64"/>
      <c r="AE430" s="64"/>
      <c r="AF430" s="64"/>
      <c r="AG430" s="64"/>
      <c r="AH430" s="64"/>
      <c r="AI430" s="64"/>
      <c r="AJ430" s="64"/>
      <c r="AK430" s="64"/>
      <c r="AL430" s="64"/>
      <c r="AM430" s="64"/>
      <c r="AN430" s="64"/>
      <c r="AO430" s="63"/>
    </row>
    <row r="431" spans="2:41"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  <c r="AA431" s="64"/>
      <c r="AB431" s="64"/>
      <c r="AC431" s="64"/>
      <c r="AD431" s="64"/>
      <c r="AE431" s="64"/>
      <c r="AF431" s="64"/>
      <c r="AG431" s="64"/>
      <c r="AH431" s="64"/>
      <c r="AI431" s="64"/>
      <c r="AJ431" s="64"/>
      <c r="AK431" s="64"/>
      <c r="AL431" s="64"/>
      <c r="AM431" s="64"/>
      <c r="AN431" s="64"/>
      <c r="AO431" s="63"/>
    </row>
    <row r="432" spans="2:41"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  <c r="AA432" s="64"/>
      <c r="AB432" s="64"/>
      <c r="AC432" s="64"/>
      <c r="AD432" s="64"/>
      <c r="AE432" s="64"/>
      <c r="AF432" s="64"/>
      <c r="AG432" s="64"/>
      <c r="AH432" s="64"/>
      <c r="AI432" s="64"/>
      <c r="AJ432" s="64"/>
      <c r="AK432" s="64"/>
      <c r="AL432" s="64"/>
      <c r="AM432" s="64"/>
      <c r="AN432" s="64"/>
      <c r="AO432" s="63"/>
    </row>
    <row r="433" spans="12:41"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  <c r="AA433" s="64"/>
      <c r="AB433" s="64"/>
      <c r="AC433" s="64"/>
      <c r="AD433" s="64"/>
      <c r="AE433" s="64"/>
      <c r="AF433" s="64"/>
      <c r="AG433" s="64"/>
      <c r="AH433" s="64"/>
      <c r="AI433" s="64"/>
      <c r="AJ433" s="64"/>
      <c r="AK433" s="64"/>
      <c r="AL433" s="64"/>
      <c r="AM433" s="64"/>
      <c r="AN433" s="64"/>
      <c r="AO433" s="63"/>
    </row>
    <row r="434" spans="12:41"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/>
      <c r="AD434" s="64"/>
      <c r="AE434" s="64"/>
      <c r="AF434" s="64"/>
      <c r="AG434" s="64"/>
      <c r="AH434" s="64"/>
      <c r="AI434" s="64"/>
      <c r="AJ434" s="64"/>
      <c r="AK434" s="64"/>
      <c r="AL434" s="64"/>
      <c r="AM434" s="64"/>
      <c r="AN434" s="64"/>
      <c r="AO434" s="63"/>
    </row>
    <row r="435" spans="12:41"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  <c r="AA435" s="64"/>
      <c r="AB435" s="64"/>
      <c r="AC435" s="64"/>
      <c r="AD435" s="64"/>
      <c r="AE435" s="64"/>
      <c r="AF435" s="64"/>
      <c r="AG435" s="64"/>
      <c r="AH435" s="64"/>
      <c r="AI435" s="64"/>
      <c r="AJ435" s="64"/>
      <c r="AK435" s="64"/>
      <c r="AL435" s="64"/>
      <c r="AM435" s="64"/>
      <c r="AN435" s="64"/>
      <c r="AO435" s="63"/>
    </row>
    <row r="436" spans="12:41"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  <c r="AA436" s="64"/>
      <c r="AB436" s="64"/>
      <c r="AC436" s="64"/>
      <c r="AD436" s="64"/>
      <c r="AE436" s="64"/>
      <c r="AF436" s="64"/>
      <c r="AG436" s="64"/>
      <c r="AH436" s="64"/>
      <c r="AI436" s="64"/>
      <c r="AJ436" s="64"/>
      <c r="AK436" s="64"/>
      <c r="AL436" s="64"/>
      <c r="AM436" s="64"/>
      <c r="AN436" s="64"/>
      <c r="AO436" s="63"/>
    </row>
    <row r="437" spans="12:41"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64"/>
      <c r="AG437" s="64"/>
      <c r="AH437" s="64"/>
      <c r="AI437" s="64"/>
      <c r="AJ437" s="64"/>
      <c r="AK437" s="64"/>
      <c r="AL437" s="64"/>
      <c r="AM437" s="64"/>
      <c r="AN437" s="64"/>
      <c r="AO437" s="63"/>
    </row>
    <row r="438" spans="12:41"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  <c r="AA438" s="64"/>
      <c r="AB438" s="64"/>
      <c r="AC438" s="64"/>
      <c r="AD438" s="64"/>
      <c r="AE438" s="64"/>
      <c r="AF438" s="64"/>
      <c r="AG438" s="64"/>
      <c r="AH438" s="64"/>
      <c r="AI438" s="64"/>
      <c r="AJ438" s="64"/>
      <c r="AK438" s="64"/>
      <c r="AL438" s="64"/>
      <c r="AM438" s="64"/>
      <c r="AN438" s="64"/>
      <c r="AO438" s="63"/>
    </row>
    <row r="439" spans="12:41"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64"/>
      <c r="AG439" s="64"/>
      <c r="AH439" s="64"/>
      <c r="AI439" s="64"/>
    </row>
    <row r="440" spans="12:41">
      <c r="L440" s="64"/>
      <c r="M440" s="64"/>
      <c r="N440" s="64"/>
      <c r="O440" s="64"/>
      <c r="P440" s="64"/>
      <c r="Q440" s="64" t="s">
        <v>154</v>
      </c>
      <c r="R440" s="64" t="s">
        <v>155</v>
      </c>
      <c r="S440" s="64" t="s">
        <v>156</v>
      </c>
      <c r="T440" s="64" t="s">
        <v>157</v>
      </c>
      <c r="U440" s="64" t="s">
        <v>158</v>
      </c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64"/>
      <c r="AG440" s="64"/>
      <c r="AH440" s="64"/>
      <c r="AI440" s="64"/>
    </row>
    <row r="441" spans="12:41" ht="24">
      <c r="L441" s="64"/>
      <c r="M441" s="64"/>
      <c r="N441" s="64"/>
      <c r="O441" s="64"/>
      <c r="P441" s="71" t="s">
        <v>6</v>
      </c>
      <c r="Q441" s="84">
        <v>5.4179104477611943</v>
      </c>
      <c r="R441" s="84">
        <v>4.3283582089552235</v>
      </c>
      <c r="S441" s="84">
        <v>3.8507462686567169</v>
      </c>
      <c r="T441" s="84">
        <v>4.7761194029850733</v>
      </c>
      <c r="U441" s="84">
        <v>5.1343283582089549</v>
      </c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64"/>
      <c r="AG441" s="64"/>
      <c r="AH441" s="64"/>
      <c r="AI441" s="64"/>
    </row>
    <row r="442" spans="12:41">
      <c r="L442" s="64"/>
      <c r="M442" s="64"/>
      <c r="N442" s="64"/>
      <c r="O442" s="64" t="s">
        <v>155</v>
      </c>
      <c r="P442" s="64" t="s">
        <v>156</v>
      </c>
      <c r="Q442" s="64" t="s">
        <v>157</v>
      </c>
      <c r="R442" s="64" t="s">
        <v>158</v>
      </c>
      <c r="S442" s="64"/>
      <c r="T442" s="64"/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64"/>
      <c r="AG442" s="64"/>
      <c r="AH442" s="64"/>
      <c r="AI442" s="64"/>
      <c r="AJ442" s="64"/>
      <c r="AK442" s="64"/>
      <c r="AL442" s="64"/>
      <c r="AM442" s="64"/>
      <c r="AN442" s="64"/>
      <c r="AO442" s="63"/>
    </row>
    <row r="443" spans="12:41">
      <c r="L443" s="64"/>
      <c r="M443" s="64"/>
      <c r="N443" s="64"/>
      <c r="O443" s="84">
        <v>4.3283582089552235</v>
      </c>
      <c r="P443" s="84">
        <v>3.8507462686567169</v>
      </c>
      <c r="Q443" s="84">
        <v>4.7761194029850733</v>
      </c>
      <c r="R443" s="84">
        <v>5.1343283582089549</v>
      </c>
      <c r="S443" s="64"/>
      <c r="T443" s="64"/>
      <c r="U443" s="64"/>
      <c r="V443" s="64"/>
      <c r="W443" s="64"/>
      <c r="X443" s="64"/>
      <c r="Y443" s="64"/>
      <c r="Z443" s="64"/>
      <c r="AA443" s="64"/>
      <c r="AB443" s="64"/>
      <c r="AC443" s="64"/>
      <c r="AD443" s="64"/>
      <c r="AE443" s="64"/>
      <c r="AF443" s="64"/>
      <c r="AG443" s="64"/>
      <c r="AH443" s="64"/>
      <c r="AI443" s="64"/>
      <c r="AJ443" s="64"/>
      <c r="AK443" s="64"/>
      <c r="AL443" s="64"/>
      <c r="AM443" s="64"/>
      <c r="AN443" s="64"/>
      <c r="AO443" s="63"/>
    </row>
    <row r="444" spans="12:41">
      <c r="L444" s="64"/>
      <c r="M444" s="64"/>
      <c r="N444" s="64"/>
      <c r="O444" s="84"/>
      <c r="P444" s="84"/>
      <c r="Q444" s="84"/>
      <c r="R444" s="84"/>
      <c r="S444" s="64"/>
      <c r="T444" s="64"/>
      <c r="U444" s="64"/>
      <c r="V444" s="64"/>
      <c r="W444" s="64"/>
      <c r="X444" s="64"/>
      <c r="Y444" s="64"/>
      <c r="Z444" s="64"/>
      <c r="AA444" s="64"/>
      <c r="AB444" s="64"/>
      <c r="AC444" s="64"/>
      <c r="AD444" s="64"/>
      <c r="AE444" s="64"/>
      <c r="AF444" s="64"/>
      <c r="AG444" s="64"/>
      <c r="AH444" s="64"/>
      <c r="AI444" s="64"/>
      <c r="AJ444" s="64"/>
      <c r="AK444" s="64"/>
      <c r="AL444" s="64"/>
      <c r="AM444" s="64"/>
      <c r="AN444" s="64"/>
      <c r="AO444" s="63"/>
    </row>
    <row r="445" spans="12:41">
      <c r="L445" s="64"/>
      <c r="M445" s="64"/>
      <c r="N445" s="64"/>
      <c r="O445" s="84"/>
      <c r="P445" s="84"/>
      <c r="Q445" s="84"/>
      <c r="R445" s="84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64"/>
      <c r="AG445" s="64"/>
      <c r="AH445" s="64"/>
      <c r="AI445" s="64"/>
      <c r="AJ445" s="64"/>
      <c r="AK445" s="64"/>
      <c r="AL445" s="64"/>
      <c r="AM445" s="64"/>
      <c r="AN445" s="64"/>
      <c r="AO445" s="63"/>
    </row>
    <row r="446" spans="12:41">
      <c r="L446" s="64"/>
      <c r="M446" s="64"/>
      <c r="N446" s="64"/>
      <c r="O446" s="84"/>
      <c r="P446" s="84"/>
      <c r="Q446" s="84"/>
      <c r="R446" s="84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64"/>
      <c r="AG446" s="64"/>
      <c r="AH446" s="64"/>
      <c r="AI446" s="64"/>
      <c r="AJ446" s="64"/>
      <c r="AK446" s="64"/>
      <c r="AL446" s="64"/>
      <c r="AM446" s="64"/>
      <c r="AN446" s="64"/>
      <c r="AO446" s="63"/>
    </row>
    <row r="447" spans="12:41">
      <c r="L447" s="64"/>
      <c r="M447" s="64"/>
      <c r="N447" s="64" t="s">
        <v>154</v>
      </c>
      <c r="O447" s="86"/>
      <c r="P447" s="86"/>
      <c r="Q447" s="77"/>
      <c r="R447" s="86"/>
      <c r="S447" s="84"/>
      <c r="T447" s="79"/>
      <c r="U447" s="64"/>
      <c r="V447" s="84"/>
      <c r="W447" s="79"/>
      <c r="X447" s="64"/>
      <c r="Y447" s="84"/>
      <c r="Z447" s="64"/>
      <c r="AA447" s="64"/>
      <c r="AB447" s="64"/>
      <c r="AC447" s="64"/>
      <c r="AD447" s="64"/>
      <c r="AE447" s="64"/>
      <c r="AF447" s="64"/>
      <c r="AG447" s="64"/>
      <c r="AH447" s="64"/>
      <c r="AI447" s="64"/>
      <c r="AJ447" s="64"/>
      <c r="AK447" s="64"/>
      <c r="AL447" s="64"/>
      <c r="AM447" s="64"/>
      <c r="AN447" s="64"/>
      <c r="AO447" s="63"/>
    </row>
    <row r="448" spans="12:41">
      <c r="L448" s="64"/>
      <c r="M448" s="64"/>
      <c r="N448" s="84">
        <v>5.4179104477611943</v>
      </c>
      <c r="O448" s="64"/>
      <c r="P448" s="64"/>
      <c r="Q448" s="64"/>
      <c r="R448" s="64"/>
      <c r="S448" s="86"/>
      <c r="T448" s="77"/>
      <c r="U448" s="86"/>
      <c r="V448" s="86"/>
      <c r="W448" s="77"/>
      <c r="X448" s="86"/>
      <c r="Y448" s="86"/>
      <c r="Z448" s="79"/>
      <c r="AA448" s="64"/>
      <c r="AB448" s="85"/>
      <c r="AC448" s="64"/>
      <c r="AD448" s="64"/>
      <c r="AE448" s="64"/>
      <c r="AF448" s="64"/>
      <c r="AG448" s="64"/>
      <c r="AH448" s="64"/>
      <c r="AI448" s="64"/>
      <c r="AJ448" s="64"/>
      <c r="AK448" s="64"/>
      <c r="AL448" s="64"/>
      <c r="AM448" s="64"/>
      <c r="AN448" s="64"/>
      <c r="AO448" s="63"/>
    </row>
    <row r="449" spans="2:41" ht="21">
      <c r="B449" s="61" t="s">
        <v>266</v>
      </c>
      <c r="L449" s="64"/>
      <c r="M449" s="64"/>
      <c r="N449" s="75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77"/>
      <c r="AA449" s="86"/>
      <c r="AB449" s="87"/>
      <c r="AC449" s="64"/>
      <c r="AD449" s="64"/>
      <c r="AE449" s="64"/>
      <c r="AF449" s="64"/>
      <c r="AG449" s="64"/>
      <c r="AH449" s="64"/>
      <c r="AI449" s="64"/>
      <c r="AJ449" s="64"/>
      <c r="AK449" s="64"/>
      <c r="AL449" s="64"/>
      <c r="AM449" s="64"/>
      <c r="AN449" s="64"/>
      <c r="AO449" s="63"/>
    </row>
    <row r="450" spans="2:41" ht="14.25" customHeight="1">
      <c r="L450" s="64"/>
      <c r="M450" s="71" t="s">
        <v>6</v>
      </c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  <c r="AA450" s="64"/>
      <c r="AB450" s="64"/>
      <c r="AC450" s="64"/>
      <c r="AD450" s="64"/>
      <c r="AE450" s="64"/>
      <c r="AF450" s="64"/>
      <c r="AG450" s="64"/>
      <c r="AH450" s="64"/>
      <c r="AI450" s="64"/>
      <c r="AJ450" s="64"/>
      <c r="AK450" s="64"/>
      <c r="AL450" s="64"/>
      <c r="AM450" s="64"/>
      <c r="AN450" s="64"/>
      <c r="AO450" s="63"/>
    </row>
    <row r="451" spans="2:41" ht="21">
      <c r="B451" s="61" t="s">
        <v>159</v>
      </c>
      <c r="L451" s="64"/>
      <c r="M451" s="7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  <c r="AA451" s="64"/>
      <c r="AB451" s="64"/>
      <c r="AC451" s="64"/>
      <c r="AD451" s="64"/>
      <c r="AE451" s="64"/>
      <c r="AF451" s="64"/>
      <c r="AG451" s="64"/>
      <c r="AH451" s="64"/>
      <c r="AI451" s="64"/>
      <c r="AJ451" s="64"/>
      <c r="AK451" s="64"/>
      <c r="AL451" s="64"/>
      <c r="AM451" s="64"/>
      <c r="AN451" s="64"/>
      <c r="AO451" s="63"/>
    </row>
    <row r="452" spans="2:41"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  <c r="AA452" s="64"/>
      <c r="AB452" s="64"/>
      <c r="AC452" s="64"/>
      <c r="AD452" s="64"/>
      <c r="AE452" s="64"/>
      <c r="AF452" s="64"/>
      <c r="AG452" s="64"/>
      <c r="AH452" s="64"/>
      <c r="AI452" s="64"/>
      <c r="AJ452" s="64"/>
      <c r="AK452" s="64"/>
      <c r="AL452" s="64"/>
      <c r="AM452" s="64"/>
      <c r="AN452" s="64"/>
      <c r="AO452" s="63"/>
    </row>
    <row r="453" spans="2:41"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  <c r="AA453" s="64"/>
      <c r="AB453" s="64"/>
      <c r="AC453" s="64"/>
      <c r="AD453" s="64"/>
      <c r="AE453" s="64"/>
      <c r="AF453" s="64"/>
      <c r="AG453" s="64"/>
      <c r="AH453" s="64"/>
      <c r="AI453" s="64"/>
      <c r="AJ453" s="64"/>
      <c r="AK453" s="64"/>
      <c r="AL453" s="64"/>
      <c r="AM453" s="64"/>
      <c r="AN453" s="64"/>
      <c r="AO453" s="63"/>
    </row>
    <row r="454" spans="2:41"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  <c r="AA454" s="64"/>
      <c r="AB454" s="64"/>
      <c r="AC454" s="64"/>
      <c r="AD454" s="64"/>
      <c r="AE454" s="64"/>
      <c r="AF454" s="64"/>
      <c r="AG454" s="64"/>
      <c r="AH454" s="64"/>
      <c r="AI454" s="64"/>
      <c r="AJ454" s="64"/>
      <c r="AK454" s="64"/>
      <c r="AL454" s="64"/>
      <c r="AM454" s="64"/>
      <c r="AN454" s="64"/>
      <c r="AO454" s="63"/>
    </row>
    <row r="455" spans="2:41"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64"/>
      <c r="AA455" s="64"/>
      <c r="AB455" s="64"/>
      <c r="AC455" s="64"/>
      <c r="AD455" s="64"/>
      <c r="AE455" s="64"/>
      <c r="AF455" s="64"/>
      <c r="AG455" s="64"/>
      <c r="AH455" s="64"/>
      <c r="AI455" s="64"/>
      <c r="AJ455" s="64"/>
      <c r="AK455" s="64"/>
      <c r="AL455" s="64"/>
      <c r="AM455" s="64"/>
      <c r="AN455" s="64"/>
      <c r="AO455" s="63"/>
    </row>
    <row r="456" spans="2:41">
      <c r="L456" s="64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  <c r="Y456" s="64"/>
      <c r="Z456" s="64"/>
      <c r="AA456" s="64"/>
      <c r="AB456" s="64"/>
      <c r="AC456" s="64"/>
      <c r="AD456" s="64"/>
      <c r="AE456" s="64"/>
      <c r="AF456" s="64"/>
      <c r="AG456" s="64"/>
      <c r="AH456" s="64"/>
      <c r="AI456" s="64"/>
      <c r="AJ456" s="64"/>
      <c r="AK456" s="64"/>
      <c r="AL456" s="64"/>
      <c r="AM456" s="64"/>
      <c r="AN456" s="64"/>
      <c r="AO456" s="63"/>
    </row>
    <row r="457" spans="2:41">
      <c r="L457" s="64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  <c r="Y457" s="64"/>
      <c r="Z457" s="64"/>
      <c r="AA457" s="64"/>
      <c r="AB457" s="64"/>
      <c r="AC457" s="64"/>
      <c r="AD457" s="64"/>
      <c r="AE457" s="64"/>
      <c r="AF457" s="64"/>
      <c r="AG457" s="64"/>
      <c r="AH457" s="64"/>
      <c r="AI457" s="64"/>
      <c r="AJ457" s="64"/>
      <c r="AK457" s="64"/>
      <c r="AL457" s="64"/>
      <c r="AM457" s="64"/>
      <c r="AN457" s="64"/>
      <c r="AO457" s="63"/>
    </row>
    <row r="458" spans="2:41"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4"/>
      <c r="AA458" s="64"/>
      <c r="AB458" s="64"/>
      <c r="AC458" s="64"/>
      <c r="AD458" s="64"/>
      <c r="AE458" s="64"/>
      <c r="AF458" s="64"/>
      <c r="AG458" s="64"/>
      <c r="AH458" s="64"/>
      <c r="AI458" s="64"/>
      <c r="AJ458" s="64"/>
      <c r="AK458" s="64"/>
      <c r="AL458" s="64"/>
      <c r="AM458" s="64"/>
      <c r="AN458" s="64"/>
      <c r="AO458" s="63"/>
    </row>
    <row r="459" spans="2:41"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  <c r="AA459" s="64"/>
      <c r="AB459" s="64"/>
      <c r="AC459" s="64"/>
      <c r="AD459" s="64"/>
      <c r="AE459" s="64"/>
      <c r="AF459" s="64"/>
      <c r="AG459" s="64"/>
      <c r="AH459" s="64"/>
      <c r="AI459" s="64"/>
      <c r="AJ459" s="64"/>
      <c r="AK459" s="64"/>
      <c r="AL459" s="64"/>
      <c r="AM459" s="64"/>
      <c r="AN459" s="64"/>
      <c r="AO459" s="63"/>
    </row>
    <row r="460" spans="2:41"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  <c r="AA460" s="64"/>
      <c r="AB460" s="64"/>
      <c r="AC460" s="64"/>
      <c r="AD460" s="64"/>
      <c r="AE460" s="64"/>
      <c r="AF460" s="64"/>
      <c r="AG460" s="64"/>
      <c r="AH460" s="64"/>
      <c r="AI460" s="64"/>
      <c r="AJ460" s="64"/>
      <c r="AK460" s="64"/>
      <c r="AL460" s="64"/>
      <c r="AM460" s="64"/>
      <c r="AN460" s="64"/>
      <c r="AO460" s="63"/>
    </row>
    <row r="461" spans="2:41">
      <c r="L461" s="64"/>
      <c r="M461" s="64"/>
      <c r="N461" s="64"/>
      <c r="O461" s="64"/>
      <c r="P461" s="64"/>
      <c r="Q461" s="64"/>
      <c r="R461" s="64"/>
      <c r="S461" s="64"/>
      <c r="T461" s="64"/>
      <c r="U461" s="64"/>
      <c r="V461" s="64"/>
      <c r="W461" s="64"/>
      <c r="X461" s="64"/>
      <c r="Y461" s="64"/>
      <c r="Z461" s="64"/>
      <c r="AA461" s="64"/>
      <c r="AB461" s="64"/>
      <c r="AC461" s="64"/>
      <c r="AD461" s="64"/>
      <c r="AE461" s="64"/>
      <c r="AF461" s="64"/>
      <c r="AG461" s="64"/>
      <c r="AH461" s="64"/>
      <c r="AI461" s="64"/>
      <c r="AJ461" s="64"/>
      <c r="AK461" s="64"/>
      <c r="AL461" s="64"/>
      <c r="AM461" s="64"/>
      <c r="AN461" s="64"/>
      <c r="AO461" s="63"/>
    </row>
    <row r="462" spans="2:41"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  <c r="AA462" s="64"/>
      <c r="AB462" s="64"/>
      <c r="AC462" s="64"/>
      <c r="AD462" s="64"/>
      <c r="AE462" s="64"/>
      <c r="AF462" s="64"/>
      <c r="AG462" s="64"/>
      <c r="AH462" s="64"/>
      <c r="AI462" s="64"/>
      <c r="AJ462" s="64"/>
      <c r="AK462" s="64"/>
      <c r="AL462" s="64"/>
      <c r="AM462" s="64"/>
      <c r="AN462" s="64"/>
      <c r="AO462" s="63"/>
    </row>
    <row r="463" spans="2:41"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  <c r="AA463" s="64"/>
      <c r="AB463" s="64"/>
      <c r="AC463" s="64"/>
      <c r="AD463" s="64"/>
      <c r="AE463" s="64"/>
      <c r="AF463" s="64"/>
      <c r="AG463" s="64"/>
      <c r="AH463" s="64"/>
      <c r="AI463" s="64"/>
      <c r="AJ463" s="64"/>
      <c r="AK463" s="64"/>
      <c r="AL463" s="64"/>
      <c r="AM463" s="64"/>
      <c r="AN463" s="64"/>
      <c r="AO463" s="63"/>
    </row>
    <row r="464" spans="2:41"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  <c r="AA464" s="64"/>
      <c r="AB464" s="64"/>
      <c r="AC464" s="64"/>
      <c r="AD464" s="64"/>
      <c r="AE464" s="64"/>
      <c r="AF464" s="64"/>
      <c r="AG464" s="64"/>
      <c r="AH464" s="64"/>
      <c r="AI464" s="64"/>
      <c r="AJ464" s="64"/>
      <c r="AK464" s="64"/>
      <c r="AL464" s="64"/>
      <c r="AM464" s="64"/>
      <c r="AN464" s="64"/>
      <c r="AO464" s="63"/>
    </row>
    <row r="465" spans="2:41">
      <c r="L465" s="64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  <c r="Y465" s="64"/>
      <c r="Z465" s="64"/>
      <c r="AA465" s="64"/>
      <c r="AB465" s="64"/>
      <c r="AC465" s="64"/>
      <c r="AD465" s="64"/>
      <c r="AE465" s="64"/>
      <c r="AF465" s="64"/>
      <c r="AG465" s="64"/>
      <c r="AH465" s="64"/>
      <c r="AI465" s="64"/>
      <c r="AJ465" s="64"/>
      <c r="AK465" s="64"/>
      <c r="AL465" s="64"/>
      <c r="AM465" s="64"/>
      <c r="AN465" s="64"/>
      <c r="AO465" s="63"/>
    </row>
    <row r="466" spans="2:41"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  <c r="AA466" s="64"/>
      <c r="AB466" s="64"/>
      <c r="AC466" s="64"/>
      <c r="AD466" s="64"/>
      <c r="AE466" s="64"/>
      <c r="AF466" s="64"/>
      <c r="AG466" s="64"/>
      <c r="AH466" s="64"/>
      <c r="AI466" s="64"/>
      <c r="AJ466" s="64"/>
      <c r="AK466" s="64"/>
      <c r="AL466" s="64"/>
      <c r="AM466" s="64"/>
      <c r="AN466" s="64"/>
      <c r="AO466" s="63"/>
    </row>
    <row r="467" spans="2:41">
      <c r="L467" s="64"/>
      <c r="M467" s="64"/>
      <c r="N467" s="64"/>
      <c r="O467" s="64" t="s">
        <v>161</v>
      </c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  <c r="AA467" s="64"/>
      <c r="AB467" s="64"/>
      <c r="AC467" s="64"/>
      <c r="AD467" s="64"/>
      <c r="AE467" s="64"/>
      <c r="AF467" s="64"/>
      <c r="AG467" s="64"/>
      <c r="AH467" s="64"/>
      <c r="AI467" s="64"/>
      <c r="AJ467" s="64"/>
      <c r="AK467" s="64"/>
      <c r="AL467" s="64"/>
      <c r="AM467" s="64"/>
      <c r="AN467" s="64"/>
      <c r="AO467" s="63"/>
    </row>
    <row r="468" spans="2:41">
      <c r="L468" s="64"/>
      <c r="M468" s="64"/>
      <c r="N468" s="64"/>
      <c r="O468" s="84">
        <v>4.166666666666667</v>
      </c>
      <c r="P468" s="84"/>
      <c r="Q468" s="79"/>
      <c r="R468" s="64"/>
      <c r="S468" s="64"/>
      <c r="T468" s="64"/>
      <c r="U468" s="64"/>
      <c r="V468" s="64"/>
      <c r="W468" s="64"/>
      <c r="X468" s="64"/>
      <c r="Y468" s="64"/>
      <c r="Z468" s="64"/>
      <c r="AA468" s="64"/>
      <c r="AB468" s="64"/>
      <c r="AC468" s="64"/>
      <c r="AD468" s="64"/>
      <c r="AE468" s="64"/>
      <c r="AF468" s="64"/>
      <c r="AG468" s="64"/>
      <c r="AH468" s="64"/>
      <c r="AI468" s="64"/>
      <c r="AJ468" s="64"/>
      <c r="AK468" s="64"/>
      <c r="AL468" s="64"/>
      <c r="AM468" s="64"/>
      <c r="AN468" s="64"/>
      <c r="AO468" s="63"/>
    </row>
    <row r="469" spans="2:41">
      <c r="L469" s="64"/>
      <c r="M469" s="64"/>
      <c r="N469" s="64" t="s">
        <v>160</v>
      </c>
      <c r="O469" s="86"/>
      <c r="P469" s="86"/>
      <c r="Q469" s="77"/>
      <c r="R469" s="86"/>
      <c r="S469" s="85"/>
      <c r="T469" s="64"/>
      <c r="U469" s="64"/>
      <c r="V469" s="64"/>
      <c r="W469" s="64"/>
      <c r="X469" s="64"/>
      <c r="Y469" s="64"/>
      <c r="Z469" s="64"/>
      <c r="AA469" s="64"/>
      <c r="AB469" s="64"/>
      <c r="AC469" s="64"/>
      <c r="AD469" s="64"/>
      <c r="AE469" s="64"/>
      <c r="AF469" s="64"/>
      <c r="AG469" s="64"/>
      <c r="AH469" s="64"/>
      <c r="AI469" s="64"/>
      <c r="AJ469" s="64"/>
      <c r="AK469" s="64"/>
      <c r="AL469" s="64"/>
      <c r="AM469" s="64"/>
      <c r="AN469" s="64"/>
      <c r="AO469" s="63"/>
    </row>
    <row r="470" spans="2:41">
      <c r="L470" s="64"/>
      <c r="M470" s="64"/>
      <c r="N470" s="84">
        <v>4.738095238095239</v>
      </c>
      <c r="O470" s="64"/>
      <c r="P470" s="64"/>
      <c r="Q470" s="64"/>
      <c r="R470" s="64"/>
      <c r="S470" s="87"/>
      <c r="T470" s="64"/>
      <c r="U470" s="64"/>
      <c r="V470" s="64"/>
      <c r="W470" s="64"/>
      <c r="X470" s="64"/>
      <c r="Y470" s="64"/>
      <c r="Z470" s="64"/>
      <c r="AA470" s="64"/>
      <c r="AB470" s="64"/>
      <c r="AC470" s="64"/>
      <c r="AD470" s="64"/>
      <c r="AE470" s="64"/>
      <c r="AF470" s="64"/>
      <c r="AG470" s="64"/>
      <c r="AH470" s="64"/>
      <c r="AI470" s="64"/>
      <c r="AJ470" s="64"/>
      <c r="AK470" s="64"/>
      <c r="AL470" s="64"/>
      <c r="AM470" s="64"/>
      <c r="AN470" s="64"/>
      <c r="AO470" s="63"/>
    </row>
    <row r="471" spans="2:41">
      <c r="L471" s="64"/>
      <c r="M471" s="64"/>
      <c r="N471" s="75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  <c r="AA471" s="64"/>
      <c r="AB471" s="64"/>
      <c r="AC471" s="64"/>
      <c r="AD471" s="64"/>
      <c r="AE471" s="64"/>
      <c r="AF471" s="64"/>
      <c r="AG471" s="64"/>
      <c r="AH471" s="64"/>
      <c r="AI471" s="64"/>
      <c r="AJ471" s="64"/>
      <c r="AK471" s="64"/>
      <c r="AL471" s="64"/>
      <c r="AM471" s="64"/>
      <c r="AN471" s="64"/>
      <c r="AO471" s="63"/>
    </row>
    <row r="472" spans="2:41" ht="24">
      <c r="L472" s="64"/>
      <c r="M472" s="71" t="s">
        <v>6</v>
      </c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  <c r="AA472" s="64"/>
      <c r="AB472" s="64"/>
      <c r="AC472" s="64"/>
      <c r="AD472" s="64"/>
      <c r="AE472" s="64"/>
      <c r="AF472" s="64"/>
      <c r="AG472" s="64"/>
      <c r="AH472" s="64"/>
      <c r="AI472" s="64"/>
      <c r="AJ472" s="64"/>
      <c r="AK472" s="64"/>
      <c r="AL472" s="64"/>
      <c r="AM472" s="64"/>
      <c r="AN472" s="64"/>
      <c r="AO472" s="63"/>
    </row>
    <row r="473" spans="2:41">
      <c r="L473" s="64"/>
      <c r="M473" s="74"/>
      <c r="N473" s="64"/>
      <c r="O473" s="64"/>
      <c r="P473" s="64"/>
      <c r="Q473" s="358" t="s">
        <v>308</v>
      </c>
      <c r="R473" s="358"/>
      <c r="S473" s="358"/>
      <c r="T473" s="358"/>
      <c r="U473" s="358"/>
      <c r="V473" s="358"/>
      <c r="W473" s="358"/>
      <c r="X473" s="358"/>
      <c r="Y473" s="358"/>
      <c r="Z473" s="358"/>
      <c r="AA473" s="358"/>
      <c r="AB473" s="358"/>
      <c r="AC473" s="358"/>
      <c r="AD473" s="358"/>
      <c r="AE473" s="358"/>
      <c r="AF473" s="64"/>
      <c r="AG473" s="64"/>
      <c r="AH473" s="64"/>
      <c r="AI473" s="64"/>
      <c r="AJ473" s="64"/>
      <c r="AK473" s="64"/>
      <c r="AL473" s="64"/>
      <c r="AM473" s="64"/>
      <c r="AN473" s="64"/>
      <c r="AO473" s="63"/>
    </row>
    <row r="474" spans="2:41"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  <c r="AA474" s="64"/>
      <c r="AB474" s="64"/>
      <c r="AC474" s="64"/>
      <c r="AD474" s="64"/>
      <c r="AE474" s="64"/>
      <c r="AF474" s="64"/>
      <c r="AG474" s="64"/>
      <c r="AH474" s="64"/>
      <c r="AI474" s="64"/>
      <c r="AJ474" s="64"/>
      <c r="AK474" s="64"/>
      <c r="AL474" s="64"/>
      <c r="AM474" s="64"/>
      <c r="AN474" s="64"/>
      <c r="AO474" s="63"/>
    </row>
    <row r="475" spans="2:41" ht="21">
      <c r="B475" s="61" t="s">
        <v>162</v>
      </c>
      <c r="L475" s="64"/>
      <c r="M475" s="64"/>
      <c r="N475" s="64"/>
      <c r="O475" s="64"/>
      <c r="P475" s="64"/>
      <c r="Q475" s="64"/>
      <c r="R475" s="64" t="s">
        <v>160</v>
      </c>
      <c r="S475" s="64" t="s">
        <v>161</v>
      </c>
      <c r="T475" s="64" t="s">
        <v>163</v>
      </c>
      <c r="U475" s="64" t="s">
        <v>164</v>
      </c>
      <c r="V475" s="64" t="s">
        <v>309</v>
      </c>
      <c r="W475" s="64" t="s">
        <v>167</v>
      </c>
      <c r="X475" s="64" t="s">
        <v>168</v>
      </c>
      <c r="Y475" s="64" t="s">
        <v>169</v>
      </c>
      <c r="Z475" s="64" t="s">
        <v>170</v>
      </c>
      <c r="AA475" s="64" t="s">
        <v>171</v>
      </c>
      <c r="AB475" s="64" t="s">
        <v>310</v>
      </c>
      <c r="AC475" s="64" t="s">
        <v>174</v>
      </c>
      <c r="AD475" s="64" t="s">
        <v>175</v>
      </c>
      <c r="AE475" s="64" t="s">
        <v>176</v>
      </c>
      <c r="AF475" s="64"/>
      <c r="AG475" s="64"/>
      <c r="AH475" s="64"/>
      <c r="AI475" s="64"/>
    </row>
    <row r="476" spans="2:41" ht="24">
      <c r="L476" s="64"/>
      <c r="M476" s="64"/>
      <c r="N476" s="64"/>
      <c r="O476" s="64"/>
      <c r="P476" s="64"/>
      <c r="Q476" s="115" t="s">
        <v>6</v>
      </c>
      <c r="R476" s="120">
        <v>0.65853658536585369</v>
      </c>
      <c r="S476" s="120">
        <v>9.7560975609756129E-2</v>
      </c>
      <c r="T476" s="121">
        <v>-2.1341463414634143</v>
      </c>
      <c r="U476" s="121">
        <v>-3.2804878048780481</v>
      </c>
      <c r="V476" s="121">
        <v>-1.024390243902439</v>
      </c>
      <c r="W476" s="121">
        <v>-1.6707317073170731</v>
      </c>
      <c r="X476" s="121">
        <v>-1.6707317073170733</v>
      </c>
      <c r="Y476" s="121">
        <v>-1.7195121951219514</v>
      </c>
      <c r="Z476" s="120">
        <v>-0.51219512195121975</v>
      </c>
      <c r="AA476" s="121">
        <v>-1.4634146341463414</v>
      </c>
      <c r="AB476" s="121">
        <v>-1.2926829268292686</v>
      </c>
      <c r="AC476" s="121">
        <v>-1.1951219512195124</v>
      </c>
      <c r="AD476" s="120">
        <v>0.70731707317073167</v>
      </c>
      <c r="AE476" s="120">
        <v>0.3048780487804878</v>
      </c>
      <c r="AF476" s="64"/>
      <c r="AG476" s="64"/>
      <c r="AH476" s="64"/>
      <c r="AI476" s="64"/>
      <c r="AJ476" s="64"/>
      <c r="AK476" s="64"/>
      <c r="AL476" s="64"/>
      <c r="AM476" s="64"/>
      <c r="AN476" s="64"/>
      <c r="AO476" s="63"/>
    </row>
    <row r="477" spans="2:41"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  <c r="AA477" s="64"/>
      <c r="AB477" s="64"/>
      <c r="AC477" s="64"/>
      <c r="AD477" s="64"/>
      <c r="AE477" s="64"/>
      <c r="AF477" s="64"/>
      <c r="AG477" s="64"/>
      <c r="AH477" s="64"/>
      <c r="AI477" s="64"/>
    </row>
    <row r="478" spans="2:41"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  <c r="AA478" s="64"/>
      <c r="AB478" s="64"/>
      <c r="AC478" s="64"/>
      <c r="AD478" s="64"/>
      <c r="AE478" s="64"/>
      <c r="AF478" s="64"/>
      <c r="AG478" s="64"/>
      <c r="AH478" s="64"/>
      <c r="AI478" s="64"/>
      <c r="AJ478" s="64"/>
      <c r="AK478" s="64"/>
      <c r="AL478" s="64"/>
      <c r="AM478" s="64"/>
      <c r="AN478" s="64"/>
      <c r="AO478" s="63"/>
    </row>
    <row r="479" spans="2:41">
      <c r="L479" s="64"/>
      <c r="M479" s="64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  <c r="AA479" s="64"/>
      <c r="AB479" s="64"/>
      <c r="AC479" s="64"/>
      <c r="AD479" s="64"/>
      <c r="AE479" s="64"/>
      <c r="AF479" s="64"/>
      <c r="AG479" s="64"/>
      <c r="AH479" s="64"/>
      <c r="AI479" s="64"/>
      <c r="AJ479" s="64"/>
      <c r="AK479" s="64"/>
      <c r="AL479" s="64"/>
      <c r="AM479" s="64"/>
      <c r="AN479" s="64"/>
      <c r="AO479" s="63"/>
    </row>
    <row r="480" spans="2:41"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  <c r="Y480" s="64"/>
      <c r="Z480" s="64"/>
      <c r="AA480" s="64"/>
      <c r="AB480" s="64"/>
      <c r="AC480" s="64"/>
      <c r="AD480" s="64"/>
      <c r="AE480" s="64"/>
      <c r="AF480" s="64"/>
      <c r="AG480" s="64"/>
      <c r="AH480" s="64"/>
      <c r="AI480" s="64"/>
      <c r="AJ480" s="64"/>
      <c r="AK480" s="64"/>
      <c r="AL480" s="64"/>
      <c r="AM480" s="64"/>
      <c r="AN480" s="64"/>
      <c r="AO480" s="63"/>
    </row>
    <row r="481" spans="12:41"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  <c r="AA481" s="64"/>
      <c r="AB481" s="64"/>
      <c r="AC481" s="64"/>
      <c r="AD481" s="64"/>
      <c r="AE481" s="64"/>
      <c r="AF481" s="64"/>
      <c r="AG481" s="64"/>
      <c r="AH481" s="64"/>
      <c r="AI481" s="64"/>
      <c r="AJ481" s="64"/>
      <c r="AK481" s="64"/>
      <c r="AL481" s="64"/>
      <c r="AM481" s="64"/>
      <c r="AN481" s="64"/>
      <c r="AO481" s="63"/>
    </row>
    <row r="482" spans="12:41">
      <c r="L482" s="64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  <c r="Y482" s="64"/>
      <c r="Z482" s="64"/>
      <c r="AA482" s="64"/>
      <c r="AB482" s="64"/>
      <c r="AC482" s="64"/>
      <c r="AD482" s="64"/>
      <c r="AE482" s="64"/>
      <c r="AF482" s="64"/>
      <c r="AG482" s="64"/>
      <c r="AH482" s="64"/>
      <c r="AI482" s="64"/>
      <c r="AJ482" s="64"/>
      <c r="AK482" s="64"/>
      <c r="AL482" s="64"/>
      <c r="AM482" s="64"/>
      <c r="AN482" s="64"/>
      <c r="AO482" s="63"/>
    </row>
    <row r="483" spans="12:41"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64"/>
      <c r="AG483" s="64"/>
      <c r="AH483" s="64"/>
      <c r="AI483" s="64"/>
      <c r="AJ483" s="64"/>
      <c r="AK483" s="64"/>
      <c r="AL483" s="64"/>
      <c r="AM483" s="64"/>
      <c r="AN483" s="64"/>
      <c r="AO483" s="63"/>
    </row>
    <row r="484" spans="12:41"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64"/>
      <c r="AG484" s="64"/>
      <c r="AH484" s="64"/>
      <c r="AI484" s="64"/>
      <c r="AJ484" s="64"/>
      <c r="AK484" s="64"/>
      <c r="AL484" s="64"/>
      <c r="AM484" s="64"/>
      <c r="AN484" s="64"/>
      <c r="AO484" s="63"/>
    </row>
    <row r="485" spans="12:41"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  <c r="AA485" s="64"/>
      <c r="AB485" s="64"/>
      <c r="AC485" s="64"/>
      <c r="AD485" s="64"/>
      <c r="AE485" s="64"/>
      <c r="AF485" s="64"/>
      <c r="AG485" s="64"/>
      <c r="AH485" s="64"/>
      <c r="AI485" s="64"/>
      <c r="AJ485" s="64"/>
      <c r="AK485" s="64"/>
      <c r="AL485" s="64"/>
      <c r="AM485" s="64"/>
      <c r="AN485" s="64"/>
      <c r="AO485" s="63"/>
    </row>
    <row r="486" spans="12:41">
      <c r="L486" s="64"/>
      <c r="M486" s="64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64"/>
      <c r="AG486" s="64"/>
      <c r="AH486" s="64"/>
      <c r="AI486" s="64"/>
      <c r="AJ486" s="64"/>
      <c r="AK486" s="64"/>
      <c r="AL486" s="64"/>
      <c r="AM486" s="64"/>
      <c r="AN486" s="64"/>
      <c r="AO486" s="63"/>
    </row>
    <row r="487" spans="12:41"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  <c r="AA487" s="64"/>
      <c r="AB487" s="64"/>
      <c r="AC487" s="64"/>
      <c r="AD487" s="64"/>
      <c r="AE487" s="64"/>
      <c r="AF487" s="64"/>
      <c r="AG487" s="64"/>
      <c r="AH487" s="64"/>
      <c r="AI487" s="64"/>
      <c r="AJ487" s="64"/>
      <c r="AK487" s="64"/>
      <c r="AL487" s="64"/>
      <c r="AM487" s="64"/>
      <c r="AN487" s="64"/>
      <c r="AO487" s="63"/>
    </row>
    <row r="488" spans="12:41"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W488" s="64"/>
      <c r="X488" s="64"/>
      <c r="Y488" s="64"/>
      <c r="Z488" s="64"/>
      <c r="AA488" s="64"/>
      <c r="AB488" s="64"/>
      <c r="AC488" s="64"/>
      <c r="AD488" s="64"/>
      <c r="AE488" s="64"/>
      <c r="AF488" s="64"/>
      <c r="AG488" s="64"/>
      <c r="AH488" s="64"/>
      <c r="AI488" s="64"/>
      <c r="AJ488" s="64"/>
      <c r="AK488" s="64"/>
      <c r="AL488" s="64"/>
      <c r="AM488" s="64"/>
      <c r="AN488" s="64"/>
      <c r="AO488" s="63"/>
    </row>
    <row r="489" spans="12:41">
      <c r="L489" s="64"/>
      <c r="M489" s="64"/>
      <c r="N489" s="64"/>
      <c r="O489" s="64" t="s">
        <v>164</v>
      </c>
      <c r="P489" s="64" t="s">
        <v>165</v>
      </c>
      <c r="Q489" s="64"/>
      <c r="R489" s="64"/>
      <c r="S489" s="64"/>
      <c r="T489" s="64"/>
      <c r="U489" s="64"/>
      <c r="V489" s="64"/>
      <c r="W489" s="64"/>
      <c r="X489" s="64"/>
      <c r="Y489" s="64"/>
      <c r="Z489" s="64"/>
      <c r="AA489" s="64"/>
      <c r="AB489" s="64"/>
      <c r="AC489" s="64"/>
      <c r="AD489" s="64"/>
      <c r="AE489" s="64"/>
      <c r="AF489" s="64"/>
      <c r="AG489" s="64"/>
      <c r="AH489" s="64"/>
      <c r="AI489" s="64"/>
      <c r="AJ489" s="64"/>
      <c r="AK489" s="64"/>
      <c r="AL489" s="64"/>
      <c r="AM489" s="64"/>
      <c r="AN489" s="64"/>
      <c r="AO489" s="63"/>
    </row>
    <row r="490" spans="12:41">
      <c r="L490" s="64"/>
      <c r="M490" s="64"/>
      <c r="N490" s="64"/>
      <c r="O490" s="84">
        <v>1.7142857142857146</v>
      </c>
      <c r="P490" s="84">
        <v>3.9642857142857135</v>
      </c>
      <c r="Q490" s="79"/>
      <c r="R490" s="64"/>
      <c r="S490" s="64"/>
      <c r="T490" s="64"/>
      <c r="U490" s="64"/>
      <c r="V490" s="64"/>
      <c r="W490" s="64"/>
      <c r="X490" s="64"/>
      <c r="Y490" s="64"/>
      <c r="Z490" s="64"/>
      <c r="AA490" s="64"/>
      <c r="AB490" s="64"/>
      <c r="AC490" s="64"/>
      <c r="AD490" s="64"/>
      <c r="AE490" s="64"/>
      <c r="AF490" s="64"/>
      <c r="AG490" s="64"/>
      <c r="AH490" s="64"/>
      <c r="AI490" s="64"/>
      <c r="AJ490" s="64"/>
      <c r="AK490" s="64"/>
      <c r="AL490" s="64"/>
      <c r="AM490" s="64"/>
      <c r="AN490" s="64"/>
      <c r="AO490" s="63"/>
    </row>
    <row r="491" spans="12:41">
      <c r="L491" s="64"/>
      <c r="M491" s="64"/>
      <c r="N491" s="64" t="s">
        <v>163</v>
      </c>
      <c r="O491" s="86"/>
      <c r="P491" s="86"/>
      <c r="Q491" s="77"/>
      <c r="R491" s="86"/>
      <c r="S491" s="84"/>
      <c r="T491" s="79"/>
      <c r="U491" s="64"/>
      <c r="V491" s="85"/>
      <c r="W491" s="64"/>
      <c r="X491" s="64"/>
      <c r="Y491" s="64"/>
      <c r="Z491" s="64"/>
      <c r="AA491" s="64"/>
      <c r="AB491" s="64"/>
      <c r="AC491" s="64"/>
      <c r="AD491" s="64"/>
      <c r="AE491" s="64"/>
      <c r="AF491" s="64"/>
      <c r="AG491" s="64"/>
      <c r="AH491" s="64"/>
      <c r="AI491" s="64"/>
      <c r="AJ491" s="64"/>
      <c r="AK491" s="64"/>
      <c r="AL491" s="64"/>
      <c r="AM491" s="64"/>
      <c r="AN491" s="64"/>
      <c r="AO491" s="63"/>
    </row>
    <row r="492" spans="12:41">
      <c r="L492" s="64"/>
      <c r="M492" s="64"/>
      <c r="N492" s="84">
        <v>3.9404761904761902</v>
      </c>
      <c r="O492" s="64"/>
      <c r="P492" s="64"/>
      <c r="Q492" s="64"/>
      <c r="R492" s="64"/>
      <c r="S492" s="86"/>
      <c r="T492" s="77"/>
      <c r="U492" s="86"/>
      <c r="V492" s="87"/>
      <c r="W492" s="64"/>
      <c r="X492" s="64"/>
      <c r="Y492" s="64"/>
      <c r="Z492" s="64"/>
      <c r="AA492" s="64"/>
      <c r="AB492" s="64"/>
      <c r="AC492" s="64"/>
      <c r="AD492" s="64"/>
      <c r="AE492" s="64"/>
      <c r="AF492" s="64"/>
      <c r="AG492" s="64"/>
      <c r="AH492" s="64"/>
      <c r="AI492" s="64"/>
      <c r="AJ492" s="64"/>
      <c r="AK492" s="64"/>
      <c r="AL492" s="64"/>
      <c r="AM492" s="64"/>
      <c r="AN492" s="64"/>
      <c r="AO492" s="63"/>
    </row>
    <row r="493" spans="12:41">
      <c r="L493" s="64"/>
      <c r="M493" s="64"/>
      <c r="N493" s="75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  <c r="AA493" s="64"/>
      <c r="AB493" s="64"/>
      <c r="AC493" s="64"/>
      <c r="AD493" s="64"/>
      <c r="AE493" s="64"/>
      <c r="AF493" s="64"/>
      <c r="AG493" s="64"/>
      <c r="AH493" s="64"/>
      <c r="AI493" s="64"/>
      <c r="AJ493" s="64"/>
      <c r="AK493" s="64"/>
      <c r="AL493" s="64"/>
      <c r="AM493" s="64"/>
      <c r="AN493" s="64"/>
      <c r="AO493" s="63"/>
    </row>
    <row r="494" spans="12:41" ht="24">
      <c r="L494" s="64"/>
      <c r="M494" s="71" t="s">
        <v>6</v>
      </c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64"/>
      <c r="AG494" s="64"/>
      <c r="AH494" s="64"/>
      <c r="AI494" s="64"/>
      <c r="AJ494" s="64"/>
      <c r="AK494" s="64"/>
      <c r="AL494" s="64"/>
      <c r="AM494" s="64"/>
      <c r="AN494" s="64"/>
      <c r="AO494" s="63"/>
    </row>
    <row r="495" spans="12:41">
      <c r="L495" s="64"/>
      <c r="M495" s="74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64"/>
      <c r="AG495" s="64"/>
      <c r="AH495" s="64"/>
      <c r="AI495" s="64"/>
      <c r="AJ495" s="64"/>
      <c r="AK495" s="64"/>
      <c r="AL495" s="64"/>
      <c r="AM495" s="64"/>
      <c r="AN495" s="64"/>
      <c r="AO495" s="63"/>
    </row>
    <row r="496" spans="12:41"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/>
      <c r="AA496" s="64"/>
      <c r="AB496" s="64"/>
      <c r="AC496" s="64"/>
      <c r="AD496" s="64"/>
      <c r="AE496" s="64"/>
      <c r="AF496" s="64"/>
      <c r="AG496" s="64"/>
      <c r="AH496" s="64"/>
      <c r="AI496" s="64"/>
      <c r="AJ496" s="64"/>
      <c r="AK496" s="64"/>
      <c r="AL496" s="64"/>
      <c r="AM496" s="64"/>
      <c r="AN496" s="64"/>
      <c r="AO496" s="63"/>
    </row>
    <row r="497" spans="2:41">
      <c r="L497" s="64"/>
      <c r="M497" s="64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4"/>
      <c r="Y497" s="64"/>
      <c r="Z497" s="64"/>
      <c r="AA497" s="64"/>
      <c r="AB497" s="64"/>
      <c r="AC497" s="64"/>
      <c r="AD497" s="64"/>
      <c r="AE497" s="64"/>
      <c r="AF497" s="64"/>
      <c r="AG497" s="64"/>
      <c r="AH497" s="64"/>
      <c r="AI497" s="64"/>
      <c r="AJ497" s="64"/>
      <c r="AK497" s="64"/>
      <c r="AL497" s="64"/>
      <c r="AM497" s="64"/>
      <c r="AN497" s="64"/>
      <c r="AO497" s="63"/>
    </row>
    <row r="498" spans="2:41"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  <c r="AA498" s="64"/>
      <c r="AB498" s="64"/>
      <c r="AC498" s="64"/>
      <c r="AD498" s="64"/>
      <c r="AE498" s="64"/>
      <c r="AF498" s="64"/>
      <c r="AG498" s="64"/>
      <c r="AH498" s="64"/>
      <c r="AI498" s="64"/>
      <c r="AJ498" s="64"/>
      <c r="AK498" s="64"/>
      <c r="AL498" s="64"/>
      <c r="AM498" s="64"/>
      <c r="AN498" s="64"/>
      <c r="AO498" s="63"/>
    </row>
    <row r="499" spans="2:41" ht="21">
      <c r="B499" s="61" t="s">
        <v>166</v>
      </c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  <c r="AA499" s="64"/>
      <c r="AB499" s="64"/>
      <c r="AC499" s="64"/>
      <c r="AD499" s="64"/>
      <c r="AE499" s="64"/>
      <c r="AF499" s="64"/>
      <c r="AG499" s="64"/>
      <c r="AH499" s="64"/>
      <c r="AI499" s="64"/>
      <c r="AJ499" s="64"/>
      <c r="AK499" s="64"/>
      <c r="AL499" s="64"/>
      <c r="AM499" s="64"/>
      <c r="AN499" s="64"/>
      <c r="AO499" s="63"/>
    </row>
    <row r="500" spans="2:41"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  <c r="AA500" s="64"/>
      <c r="AB500" s="64"/>
      <c r="AC500" s="64"/>
      <c r="AD500" s="64"/>
      <c r="AE500" s="64"/>
      <c r="AF500" s="64"/>
      <c r="AG500" s="64"/>
      <c r="AH500" s="64"/>
      <c r="AI500" s="64"/>
      <c r="AJ500" s="64"/>
      <c r="AK500" s="64"/>
      <c r="AL500" s="64"/>
      <c r="AM500" s="64"/>
      <c r="AN500" s="64"/>
      <c r="AO500" s="63"/>
    </row>
    <row r="501" spans="2:41"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  <c r="AA501" s="64"/>
      <c r="AB501" s="64"/>
      <c r="AC501" s="64"/>
      <c r="AD501" s="64"/>
      <c r="AE501" s="64"/>
      <c r="AF501" s="64"/>
      <c r="AG501" s="64"/>
      <c r="AH501" s="64"/>
      <c r="AI501" s="64"/>
      <c r="AJ501" s="64"/>
      <c r="AK501" s="64"/>
      <c r="AL501" s="64"/>
      <c r="AM501" s="64"/>
      <c r="AN501" s="64"/>
      <c r="AO501" s="63"/>
    </row>
    <row r="502" spans="2:41"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  <c r="AA502" s="64"/>
      <c r="AB502" s="64"/>
      <c r="AC502" s="64"/>
      <c r="AD502" s="64"/>
      <c r="AE502" s="64"/>
      <c r="AF502" s="64"/>
      <c r="AG502" s="64"/>
      <c r="AH502" s="64"/>
      <c r="AI502" s="64"/>
      <c r="AJ502" s="64"/>
      <c r="AK502" s="64"/>
      <c r="AL502" s="64"/>
      <c r="AM502" s="64"/>
      <c r="AN502" s="64"/>
      <c r="AO502" s="63"/>
    </row>
    <row r="503" spans="2:41">
      <c r="L503" s="64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64"/>
      <c r="AA503" s="64"/>
      <c r="AB503" s="64"/>
      <c r="AC503" s="64"/>
      <c r="AD503" s="64"/>
      <c r="AE503" s="64"/>
      <c r="AF503" s="64"/>
      <c r="AG503" s="64"/>
      <c r="AH503" s="64"/>
      <c r="AI503" s="64"/>
      <c r="AJ503" s="64"/>
      <c r="AK503" s="64"/>
      <c r="AL503" s="64"/>
      <c r="AM503" s="64"/>
      <c r="AN503" s="64"/>
      <c r="AO503" s="63"/>
    </row>
    <row r="504" spans="2:41"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  <c r="AA504" s="64"/>
      <c r="AB504" s="64"/>
      <c r="AC504" s="64"/>
      <c r="AD504" s="64"/>
      <c r="AE504" s="64"/>
      <c r="AF504" s="64"/>
      <c r="AG504" s="64"/>
      <c r="AH504" s="64"/>
      <c r="AI504" s="64"/>
      <c r="AJ504" s="64"/>
      <c r="AK504" s="64"/>
      <c r="AL504" s="64"/>
      <c r="AM504" s="64"/>
      <c r="AN504" s="64"/>
      <c r="AO504" s="63"/>
    </row>
    <row r="505" spans="2:41">
      <c r="L505" s="64"/>
      <c r="M505" s="64"/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  <c r="AA505" s="64"/>
      <c r="AB505" s="64"/>
      <c r="AC505" s="64"/>
      <c r="AD505" s="64"/>
      <c r="AE505" s="64"/>
      <c r="AF505" s="64"/>
      <c r="AG505" s="64"/>
      <c r="AH505" s="64"/>
      <c r="AI505" s="64"/>
      <c r="AJ505" s="64"/>
      <c r="AK505" s="64"/>
      <c r="AL505" s="64"/>
      <c r="AM505" s="64"/>
      <c r="AN505" s="64"/>
      <c r="AO505" s="63"/>
    </row>
    <row r="506" spans="2:41">
      <c r="L506" s="64"/>
      <c r="M506" s="64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  <c r="AA506" s="64"/>
      <c r="AB506" s="64"/>
      <c r="AC506" s="64"/>
      <c r="AD506" s="64"/>
      <c r="AE506" s="64"/>
      <c r="AF506" s="64"/>
      <c r="AG506" s="64"/>
      <c r="AH506" s="64"/>
      <c r="AI506" s="64"/>
      <c r="AJ506" s="64"/>
      <c r="AK506" s="64"/>
      <c r="AL506" s="64"/>
      <c r="AM506" s="64"/>
      <c r="AN506" s="64"/>
      <c r="AO506" s="63"/>
    </row>
    <row r="507" spans="2:41"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64"/>
      <c r="AA507" s="64"/>
      <c r="AB507" s="64"/>
      <c r="AC507" s="64"/>
      <c r="AD507" s="64"/>
      <c r="AE507" s="64"/>
      <c r="AF507" s="64"/>
      <c r="AG507" s="64"/>
      <c r="AH507" s="64"/>
      <c r="AI507" s="64"/>
      <c r="AJ507" s="64"/>
      <c r="AK507" s="64"/>
      <c r="AL507" s="64"/>
      <c r="AM507" s="64"/>
      <c r="AN507" s="64"/>
      <c r="AO507" s="63"/>
    </row>
    <row r="508" spans="2:41"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  <c r="AA508" s="64"/>
      <c r="AB508" s="64"/>
      <c r="AC508" s="64"/>
      <c r="AD508" s="64"/>
      <c r="AE508" s="64"/>
      <c r="AF508" s="64"/>
      <c r="AG508" s="64"/>
      <c r="AH508" s="64"/>
      <c r="AI508" s="64"/>
      <c r="AJ508" s="64"/>
      <c r="AK508" s="64"/>
      <c r="AL508" s="64"/>
      <c r="AM508" s="64"/>
      <c r="AN508" s="64"/>
      <c r="AO508" s="63"/>
    </row>
    <row r="509" spans="2:41">
      <c r="L509" s="64"/>
      <c r="M509" s="64"/>
      <c r="N509" s="64"/>
      <c r="O509" s="64" t="s">
        <v>168</v>
      </c>
      <c r="P509" s="64" t="s">
        <v>169</v>
      </c>
      <c r="Q509" s="64"/>
      <c r="R509" s="64"/>
      <c r="S509" s="64"/>
      <c r="T509" s="64"/>
      <c r="U509" s="64"/>
      <c r="V509" s="64"/>
      <c r="W509" s="64"/>
      <c r="X509" s="64"/>
      <c r="Y509" s="64"/>
      <c r="Z509" s="64"/>
      <c r="AA509" s="64"/>
      <c r="AB509" s="64"/>
      <c r="AC509" s="64"/>
      <c r="AD509" s="64"/>
      <c r="AE509" s="64"/>
      <c r="AF509" s="64"/>
      <c r="AG509" s="64"/>
      <c r="AH509" s="64"/>
      <c r="AI509" s="64"/>
      <c r="AJ509" s="64"/>
      <c r="AK509" s="64"/>
      <c r="AL509" s="64"/>
      <c r="AM509" s="64"/>
      <c r="AN509" s="64"/>
      <c r="AO509" s="63"/>
    </row>
    <row r="510" spans="2:41">
      <c r="L510" s="64"/>
      <c r="M510" s="64"/>
      <c r="N510" s="64"/>
      <c r="O510" s="84">
        <v>3.8809523809523809</v>
      </c>
      <c r="P510" s="84">
        <v>3.3809523809523809</v>
      </c>
      <c r="Q510" s="79"/>
      <c r="R510" s="64"/>
      <c r="S510" s="64"/>
      <c r="T510" s="64"/>
      <c r="U510" s="64"/>
      <c r="V510" s="64"/>
      <c r="W510" s="64"/>
      <c r="X510" s="64"/>
      <c r="Y510" s="64"/>
      <c r="Z510" s="64"/>
      <c r="AA510" s="64"/>
      <c r="AB510" s="64"/>
      <c r="AC510" s="64"/>
      <c r="AD510" s="64"/>
      <c r="AE510" s="64"/>
      <c r="AF510" s="64"/>
      <c r="AG510" s="64"/>
      <c r="AH510" s="64"/>
      <c r="AI510" s="64"/>
      <c r="AJ510" s="64"/>
      <c r="AK510" s="64"/>
      <c r="AL510" s="64"/>
      <c r="AM510" s="64"/>
      <c r="AN510" s="64"/>
      <c r="AO510" s="63"/>
    </row>
    <row r="511" spans="2:41">
      <c r="L511" s="64"/>
      <c r="M511" s="64"/>
      <c r="N511" s="64" t="s">
        <v>167</v>
      </c>
      <c r="O511" s="86"/>
      <c r="P511" s="86"/>
      <c r="Q511" s="77"/>
      <c r="R511" s="86"/>
      <c r="S511" s="84"/>
      <c r="T511" s="79"/>
      <c r="U511" s="64"/>
      <c r="V511" s="85"/>
      <c r="W511" s="64"/>
      <c r="X511" s="64"/>
      <c r="Y511" s="64"/>
      <c r="Z511" s="64"/>
      <c r="AA511" s="64"/>
      <c r="AB511" s="64"/>
      <c r="AC511" s="64"/>
      <c r="AD511" s="64"/>
      <c r="AE511" s="64"/>
      <c r="AF511" s="64"/>
      <c r="AG511" s="64"/>
      <c r="AH511" s="64"/>
      <c r="AI511" s="64"/>
      <c r="AJ511" s="64"/>
      <c r="AK511" s="64"/>
      <c r="AL511" s="64"/>
      <c r="AM511" s="64"/>
      <c r="AN511" s="64"/>
      <c r="AO511" s="63"/>
    </row>
    <row r="512" spans="2:41">
      <c r="L512" s="64"/>
      <c r="M512" s="64"/>
      <c r="N512" s="84">
        <v>3.9880952380952377</v>
      </c>
      <c r="O512" s="64"/>
      <c r="P512" s="64"/>
      <c r="Q512" s="64"/>
      <c r="R512" s="64"/>
      <c r="S512" s="86"/>
      <c r="T512" s="77"/>
      <c r="U512" s="86"/>
      <c r="V512" s="87"/>
      <c r="W512" s="64"/>
      <c r="X512" s="64"/>
      <c r="Y512" s="64"/>
      <c r="Z512" s="64"/>
      <c r="AA512" s="64"/>
      <c r="AB512" s="64"/>
      <c r="AC512" s="64"/>
      <c r="AD512" s="64"/>
      <c r="AE512" s="64"/>
      <c r="AF512" s="64"/>
      <c r="AG512" s="64"/>
      <c r="AH512" s="64"/>
      <c r="AI512" s="64"/>
      <c r="AJ512" s="64"/>
      <c r="AK512" s="64"/>
      <c r="AL512" s="64"/>
      <c r="AM512" s="64"/>
      <c r="AN512" s="64"/>
      <c r="AO512" s="63"/>
    </row>
    <row r="513" spans="2:41">
      <c r="L513" s="64"/>
      <c r="M513" s="64"/>
      <c r="N513" s="75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  <c r="AA513" s="64"/>
      <c r="AB513" s="64"/>
      <c r="AC513" s="64"/>
      <c r="AD513" s="64"/>
      <c r="AE513" s="64"/>
      <c r="AF513" s="64"/>
      <c r="AG513" s="64"/>
      <c r="AH513" s="64"/>
      <c r="AI513" s="64"/>
      <c r="AJ513" s="64"/>
      <c r="AK513" s="64"/>
      <c r="AL513" s="64"/>
      <c r="AM513" s="64"/>
      <c r="AN513" s="64"/>
      <c r="AO513" s="63"/>
    </row>
    <row r="514" spans="2:41" ht="24">
      <c r="L514" s="64"/>
      <c r="M514" s="71" t="s">
        <v>6</v>
      </c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  <c r="AA514" s="64"/>
      <c r="AB514" s="64"/>
      <c r="AC514" s="64"/>
      <c r="AD514" s="64"/>
      <c r="AE514" s="64"/>
      <c r="AF514" s="64"/>
      <c r="AG514" s="64"/>
      <c r="AH514" s="64"/>
      <c r="AI514" s="64"/>
      <c r="AJ514" s="64"/>
      <c r="AK514" s="64"/>
      <c r="AL514" s="64"/>
      <c r="AM514" s="64"/>
      <c r="AN514" s="64"/>
      <c r="AO514" s="63"/>
    </row>
    <row r="515" spans="2:41">
      <c r="L515" s="64"/>
      <c r="M515" s="7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  <c r="AA515" s="64"/>
      <c r="AB515" s="64"/>
      <c r="AC515" s="64"/>
      <c r="AD515" s="64"/>
      <c r="AE515" s="64"/>
      <c r="AF515" s="64"/>
      <c r="AG515" s="64"/>
      <c r="AH515" s="64"/>
      <c r="AI515" s="64"/>
      <c r="AJ515" s="64"/>
      <c r="AK515" s="64"/>
      <c r="AL515" s="64"/>
      <c r="AM515" s="64"/>
      <c r="AN515" s="64"/>
      <c r="AO515" s="63"/>
    </row>
    <row r="516" spans="2:41"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  <c r="AA516" s="64"/>
      <c r="AB516" s="64"/>
      <c r="AC516" s="64"/>
      <c r="AD516" s="64"/>
      <c r="AE516" s="64"/>
      <c r="AF516" s="64"/>
      <c r="AG516" s="64"/>
      <c r="AH516" s="64"/>
      <c r="AI516" s="64"/>
      <c r="AJ516" s="64"/>
      <c r="AK516" s="64"/>
      <c r="AL516" s="64"/>
      <c r="AM516" s="64"/>
      <c r="AN516" s="64"/>
      <c r="AO516" s="63"/>
    </row>
    <row r="517" spans="2:41"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  <c r="AA517" s="64"/>
      <c r="AB517" s="64"/>
      <c r="AC517" s="64"/>
      <c r="AD517" s="64"/>
      <c r="AE517" s="64"/>
      <c r="AF517" s="64"/>
      <c r="AG517" s="64"/>
      <c r="AH517" s="64"/>
      <c r="AI517" s="64"/>
      <c r="AJ517" s="64"/>
      <c r="AK517" s="64"/>
      <c r="AL517" s="64"/>
      <c r="AM517" s="64"/>
      <c r="AN517" s="64"/>
      <c r="AO517" s="63"/>
    </row>
    <row r="518" spans="2:41"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  <c r="AA518" s="64"/>
      <c r="AB518" s="64"/>
      <c r="AC518" s="64"/>
      <c r="AD518" s="64"/>
      <c r="AE518" s="64"/>
      <c r="AF518" s="64"/>
      <c r="AG518" s="64"/>
      <c r="AH518" s="64"/>
      <c r="AI518" s="64"/>
      <c r="AJ518" s="64"/>
      <c r="AK518" s="64"/>
      <c r="AL518" s="64"/>
      <c r="AM518" s="64"/>
      <c r="AN518" s="64"/>
      <c r="AO518" s="63"/>
    </row>
    <row r="519" spans="2:41"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  <c r="AA519" s="64"/>
      <c r="AB519" s="64"/>
      <c r="AC519" s="64"/>
      <c r="AD519" s="64"/>
      <c r="AE519" s="64"/>
      <c r="AF519" s="64"/>
      <c r="AG519" s="64"/>
      <c r="AH519" s="64"/>
      <c r="AI519" s="64"/>
      <c r="AJ519" s="64"/>
      <c r="AK519" s="64"/>
      <c r="AL519" s="64"/>
      <c r="AM519" s="64"/>
      <c r="AN519" s="64"/>
      <c r="AO519" s="63"/>
    </row>
    <row r="520" spans="2:41"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  <c r="AA520" s="64"/>
      <c r="AB520" s="64"/>
      <c r="AC520" s="64"/>
      <c r="AD520" s="64"/>
      <c r="AE520" s="64"/>
      <c r="AF520" s="64"/>
      <c r="AG520" s="64"/>
      <c r="AH520" s="64"/>
      <c r="AI520" s="64"/>
      <c r="AJ520" s="64"/>
      <c r="AK520" s="64"/>
      <c r="AL520" s="64"/>
      <c r="AM520" s="64"/>
      <c r="AN520" s="64"/>
      <c r="AO520" s="63"/>
    </row>
    <row r="521" spans="2:41"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  <c r="AA521" s="64"/>
      <c r="AB521" s="64"/>
      <c r="AC521" s="64"/>
      <c r="AD521" s="64"/>
      <c r="AE521" s="64"/>
      <c r="AF521" s="64"/>
      <c r="AG521" s="64"/>
      <c r="AH521" s="64"/>
      <c r="AI521" s="64"/>
      <c r="AJ521" s="64"/>
      <c r="AK521" s="64"/>
      <c r="AL521" s="64"/>
      <c r="AM521" s="64"/>
      <c r="AN521" s="64"/>
      <c r="AO521" s="63"/>
    </row>
    <row r="522" spans="2:41"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  <c r="AA522" s="64"/>
      <c r="AB522" s="64"/>
      <c r="AC522" s="64"/>
      <c r="AD522" s="64"/>
      <c r="AE522" s="64"/>
      <c r="AF522" s="64"/>
      <c r="AG522" s="64"/>
      <c r="AH522" s="64"/>
      <c r="AI522" s="64"/>
      <c r="AJ522" s="64"/>
      <c r="AK522" s="64"/>
      <c r="AL522" s="64"/>
      <c r="AM522" s="64"/>
      <c r="AN522" s="64"/>
      <c r="AO522" s="63"/>
    </row>
    <row r="523" spans="2:41">
      <c r="L523" s="64"/>
      <c r="M523" s="64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4"/>
      <c r="Y523" s="64"/>
      <c r="Z523" s="64"/>
      <c r="AA523" s="64"/>
      <c r="AB523" s="64"/>
      <c r="AC523" s="64"/>
      <c r="AD523" s="64"/>
      <c r="AE523" s="64"/>
      <c r="AF523" s="64"/>
      <c r="AG523" s="64"/>
      <c r="AH523" s="64"/>
      <c r="AI523" s="64"/>
      <c r="AJ523" s="64"/>
      <c r="AK523" s="64"/>
      <c r="AL523" s="64"/>
      <c r="AM523" s="64"/>
      <c r="AN523" s="64"/>
      <c r="AO523" s="63"/>
    </row>
    <row r="524" spans="2:41" ht="21">
      <c r="B524" s="61" t="s">
        <v>173</v>
      </c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  <c r="Y524" s="64"/>
      <c r="Z524" s="64"/>
      <c r="AA524" s="64"/>
      <c r="AB524" s="64"/>
      <c r="AC524" s="64"/>
      <c r="AD524" s="64"/>
      <c r="AE524" s="64"/>
      <c r="AF524" s="64"/>
      <c r="AG524" s="64"/>
      <c r="AH524" s="64"/>
      <c r="AI524" s="64"/>
      <c r="AJ524" s="64"/>
      <c r="AK524" s="64"/>
      <c r="AL524" s="64"/>
      <c r="AM524" s="64"/>
      <c r="AN524" s="64"/>
      <c r="AO524" s="63"/>
    </row>
    <row r="525" spans="2:41">
      <c r="L525" s="64"/>
      <c r="M525" s="64"/>
      <c r="N525" s="64"/>
      <c r="O525" s="64"/>
      <c r="P525" s="64"/>
      <c r="Q525" s="64"/>
      <c r="R525" s="64"/>
      <c r="S525" s="64"/>
      <c r="T525" s="64"/>
      <c r="U525" s="64"/>
      <c r="V525" s="64"/>
      <c r="W525" s="64"/>
      <c r="X525" s="64"/>
      <c r="Y525" s="64"/>
      <c r="Z525" s="64"/>
      <c r="AA525" s="64"/>
      <c r="AB525" s="64"/>
      <c r="AC525" s="64"/>
      <c r="AD525" s="64"/>
      <c r="AE525" s="64"/>
      <c r="AF525" s="64"/>
      <c r="AG525" s="64"/>
      <c r="AH525" s="64"/>
      <c r="AI525" s="64"/>
      <c r="AJ525" s="64"/>
      <c r="AK525" s="64"/>
      <c r="AL525" s="64"/>
      <c r="AM525" s="64"/>
      <c r="AN525" s="64"/>
      <c r="AO525" s="63"/>
    </row>
    <row r="526" spans="2:41">
      <c r="L526" s="64"/>
      <c r="M526" s="64"/>
      <c r="N526" s="64"/>
      <c r="O526" s="64"/>
      <c r="P526" s="64"/>
      <c r="Q526" s="64"/>
      <c r="R526" s="64"/>
      <c r="S526" s="64"/>
      <c r="T526" s="64"/>
      <c r="U526" s="64"/>
      <c r="V526" s="64"/>
      <c r="W526" s="64"/>
      <c r="X526" s="64"/>
      <c r="Y526" s="64"/>
      <c r="Z526" s="64"/>
      <c r="AA526" s="64"/>
      <c r="AB526" s="64"/>
      <c r="AC526" s="64"/>
      <c r="AD526" s="64"/>
      <c r="AE526" s="64"/>
      <c r="AF526" s="64"/>
      <c r="AG526" s="64"/>
      <c r="AH526" s="64"/>
      <c r="AI526" s="64"/>
      <c r="AJ526" s="64"/>
      <c r="AK526" s="64"/>
      <c r="AL526" s="64"/>
      <c r="AM526" s="64"/>
      <c r="AN526" s="64"/>
      <c r="AO526" s="63"/>
    </row>
    <row r="527" spans="2:41">
      <c r="L527" s="64"/>
      <c r="M527" s="64"/>
      <c r="N527" s="64"/>
      <c r="O527" s="64"/>
      <c r="P527" s="64"/>
      <c r="Q527" s="64"/>
      <c r="R527" s="64"/>
      <c r="S527" s="64"/>
      <c r="T527" s="64"/>
      <c r="U527" s="64"/>
      <c r="V527" s="64"/>
      <c r="W527" s="64"/>
      <c r="X527" s="64"/>
      <c r="Y527" s="64"/>
      <c r="Z527" s="64"/>
      <c r="AA527" s="64"/>
      <c r="AB527" s="64"/>
      <c r="AC527" s="64"/>
      <c r="AD527" s="64"/>
      <c r="AE527" s="64"/>
      <c r="AF527" s="64"/>
      <c r="AG527" s="64"/>
      <c r="AH527" s="64"/>
      <c r="AI527" s="64"/>
      <c r="AJ527" s="64"/>
      <c r="AK527" s="64"/>
      <c r="AL527" s="64"/>
      <c r="AM527" s="64"/>
      <c r="AN527" s="64"/>
      <c r="AO527" s="63"/>
    </row>
    <row r="528" spans="2:41"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4"/>
      <c r="Y528" s="64"/>
      <c r="Z528" s="64"/>
      <c r="AA528" s="64"/>
      <c r="AB528" s="64"/>
      <c r="AC528" s="64"/>
      <c r="AD528" s="64"/>
      <c r="AE528" s="64"/>
      <c r="AF528" s="64"/>
      <c r="AG528" s="64"/>
      <c r="AH528" s="64"/>
      <c r="AI528" s="64"/>
      <c r="AJ528" s="64"/>
      <c r="AK528" s="64"/>
      <c r="AL528" s="64"/>
      <c r="AM528" s="64"/>
      <c r="AN528" s="64"/>
      <c r="AO528" s="63"/>
    </row>
    <row r="529" spans="2:41">
      <c r="L529" s="64"/>
      <c r="M529" s="64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  <c r="Y529" s="64"/>
      <c r="Z529" s="64"/>
      <c r="AA529" s="64"/>
      <c r="AB529" s="64"/>
      <c r="AC529" s="64"/>
      <c r="AD529" s="64"/>
      <c r="AE529" s="64"/>
      <c r="AF529" s="64"/>
      <c r="AG529" s="64"/>
      <c r="AH529" s="64"/>
      <c r="AI529" s="64"/>
      <c r="AJ529" s="64"/>
      <c r="AK529" s="64"/>
      <c r="AL529" s="64"/>
      <c r="AM529" s="64"/>
      <c r="AN529" s="64"/>
      <c r="AO529" s="63"/>
    </row>
    <row r="530" spans="2:41">
      <c r="L530" s="64"/>
      <c r="M530" s="64"/>
      <c r="N530" s="64"/>
      <c r="O530" s="64" t="s">
        <v>171</v>
      </c>
      <c r="P530" s="64" t="s">
        <v>172</v>
      </c>
      <c r="Q530" s="64"/>
      <c r="R530" s="64"/>
      <c r="S530" s="64"/>
      <c r="T530" s="64"/>
      <c r="U530" s="64"/>
      <c r="V530" s="64"/>
      <c r="W530" s="64"/>
      <c r="X530" s="64"/>
      <c r="Y530" s="64"/>
      <c r="Z530" s="64"/>
      <c r="AA530" s="64"/>
      <c r="AB530" s="64"/>
      <c r="AC530" s="64"/>
      <c r="AD530" s="64"/>
      <c r="AE530" s="64"/>
      <c r="AF530" s="64"/>
      <c r="AG530" s="64"/>
      <c r="AH530" s="64"/>
      <c r="AI530" s="64"/>
      <c r="AJ530" s="64"/>
      <c r="AK530" s="64"/>
      <c r="AL530" s="64"/>
      <c r="AM530" s="64"/>
      <c r="AN530" s="64"/>
      <c r="AO530" s="63"/>
    </row>
    <row r="531" spans="2:41">
      <c r="L531" s="64"/>
      <c r="M531" s="64"/>
      <c r="N531" s="64"/>
      <c r="O531" s="84">
        <v>3.4999999999999996</v>
      </c>
      <c r="P531" s="84">
        <v>4.4761904761904736</v>
      </c>
      <c r="Q531" s="79"/>
      <c r="R531" s="64"/>
      <c r="S531" s="64"/>
      <c r="T531" s="64"/>
      <c r="U531" s="64"/>
      <c r="V531" s="64"/>
      <c r="W531" s="64"/>
      <c r="X531" s="64"/>
      <c r="Y531" s="64"/>
      <c r="Z531" s="64"/>
      <c r="AA531" s="64"/>
      <c r="AB531" s="64"/>
      <c r="AC531" s="64"/>
      <c r="AD531" s="64"/>
      <c r="AE531" s="64"/>
      <c r="AF531" s="64"/>
      <c r="AG531" s="64"/>
      <c r="AH531" s="64"/>
      <c r="AI531" s="64"/>
      <c r="AJ531" s="64"/>
      <c r="AK531" s="64"/>
      <c r="AL531" s="64"/>
      <c r="AM531" s="64"/>
      <c r="AN531" s="64"/>
      <c r="AO531" s="63"/>
    </row>
    <row r="532" spans="2:41" ht="21">
      <c r="B532" s="61"/>
      <c r="L532" s="64"/>
      <c r="M532" s="64"/>
      <c r="N532" s="64" t="s">
        <v>170</v>
      </c>
      <c r="O532" s="86"/>
      <c r="P532" s="86"/>
      <c r="Q532" s="77"/>
      <c r="R532" s="86"/>
      <c r="S532" s="84"/>
      <c r="T532" s="79"/>
      <c r="U532" s="64"/>
      <c r="V532" s="85"/>
      <c r="W532" s="64"/>
      <c r="X532" s="64"/>
      <c r="Y532" s="64"/>
      <c r="Z532" s="64"/>
      <c r="AA532" s="64"/>
      <c r="AB532" s="64"/>
      <c r="AC532" s="64"/>
      <c r="AD532" s="64"/>
      <c r="AE532" s="64"/>
      <c r="AF532" s="64"/>
      <c r="AG532" s="64"/>
      <c r="AH532" s="64"/>
      <c r="AI532" s="64"/>
      <c r="AJ532" s="64"/>
      <c r="AK532" s="64"/>
      <c r="AL532" s="64"/>
      <c r="AM532" s="64"/>
      <c r="AN532" s="64"/>
      <c r="AO532" s="63"/>
    </row>
    <row r="533" spans="2:41">
      <c r="L533" s="64"/>
      <c r="M533" s="64"/>
      <c r="N533" s="84">
        <v>5.3928571428571415</v>
      </c>
      <c r="O533" s="64"/>
      <c r="P533" s="64"/>
      <c r="Q533" s="64"/>
      <c r="R533" s="64"/>
      <c r="S533" s="86"/>
      <c r="T533" s="77"/>
      <c r="U533" s="86"/>
      <c r="V533" s="87"/>
      <c r="W533" s="64"/>
      <c r="X533" s="64"/>
      <c r="Y533" s="64"/>
      <c r="Z533" s="64"/>
      <c r="AA533" s="64"/>
      <c r="AB533" s="64"/>
      <c r="AC533" s="64"/>
      <c r="AD533" s="64"/>
      <c r="AE533" s="64"/>
      <c r="AF533" s="64"/>
      <c r="AG533" s="64"/>
      <c r="AH533" s="64"/>
      <c r="AI533" s="64"/>
      <c r="AJ533" s="64"/>
      <c r="AK533" s="64"/>
      <c r="AL533" s="64"/>
      <c r="AM533" s="64"/>
      <c r="AN533" s="64"/>
      <c r="AO533" s="63"/>
    </row>
    <row r="534" spans="2:41">
      <c r="L534" s="64"/>
      <c r="M534" s="64"/>
      <c r="N534" s="75"/>
      <c r="O534" s="64"/>
      <c r="P534" s="64"/>
      <c r="Q534" s="64"/>
      <c r="R534" s="64"/>
      <c r="S534" s="64"/>
      <c r="T534" s="64"/>
      <c r="U534" s="64"/>
      <c r="V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64"/>
      <c r="AG534" s="64"/>
      <c r="AH534" s="64"/>
      <c r="AI534" s="64"/>
      <c r="AJ534" s="64"/>
      <c r="AK534" s="64"/>
      <c r="AL534" s="64"/>
      <c r="AM534" s="64"/>
      <c r="AN534" s="64"/>
      <c r="AO534" s="63"/>
    </row>
    <row r="535" spans="2:41" ht="24">
      <c r="L535" s="64"/>
      <c r="M535" s="71" t="s">
        <v>6</v>
      </c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64"/>
      <c r="AG535" s="64"/>
      <c r="AH535" s="64"/>
      <c r="AI535" s="64"/>
      <c r="AJ535" s="64"/>
      <c r="AK535" s="64"/>
      <c r="AL535" s="64"/>
      <c r="AM535" s="64"/>
      <c r="AN535" s="64"/>
      <c r="AO535" s="63"/>
    </row>
    <row r="536" spans="2:41">
      <c r="L536" s="64"/>
      <c r="M536" s="74"/>
      <c r="N536" s="64"/>
      <c r="O536" s="64"/>
      <c r="P536" s="64"/>
      <c r="Q536" s="64"/>
      <c r="R536" s="64"/>
      <c r="S536" s="64"/>
      <c r="T536" s="64"/>
      <c r="U536" s="64"/>
      <c r="V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64"/>
      <c r="AG536" s="64"/>
      <c r="AH536" s="64"/>
      <c r="AI536" s="64"/>
      <c r="AJ536" s="64"/>
      <c r="AK536" s="64"/>
      <c r="AL536" s="64"/>
      <c r="AM536" s="64"/>
      <c r="AN536" s="64"/>
      <c r="AO536" s="63"/>
    </row>
    <row r="537" spans="2:41"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64"/>
      <c r="AG537" s="64"/>
      <c r="AH537" s="64"/>
      <c r="AI537" s="64"/>
      <c r="AJ537" s="64"/>
      <c r="AK537" s="64"/>
      <c r="AL537" s="64"/>
      <c r="AM537" s="64"/>
      <c r="AN537" s="64"/>
      <c r="AO537" s="63"/>
    </row>
    <row r="538" spans="2:41">
      <c r="L538" s="64"/>
      <c r="M538" s="64"/>
      <c r="N538" s="64"/>
      <c r="O538" s="64"/>
      <c r="P538" s="64"/>
      <c r="Q538" s="64"/>
      <c r="R538" s="64"/>
      <c r="S538" s="64"/>
      <c r="T538" s="64"/>
      <c r="U538" s="64"/>
      <c r="V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64"/>
      <c r="AG538" s="64"/>
      <c r="AH538" s="64"/>
      <c r="AI538" s="64"/>
      <c r="AJ538" s="64"/>
      <c r="AK538" s="64"/>
      <c r="AL538" s="64"/>
      <c r="AM538" s="64"/>
      <c r="AN538" s="64"/>
      <c r="AO538" s="63"/>
    </row>
    <row r="539" spans="2:41"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  <c r="AA539" s="64"/>
      <c r="AB539" s="64"/>
      <c r="AC539" s="64"/>
      <c r="AD539" s="64"/>
      <c r="AE539" s="64"/>
      <c r="AF539" s="64"/>
      <c r="AG539" s="64"/>
      <c r="AH539" s="64"/>
      <c r="AI539" s="64"/>
      <c r="AJ539" s="64"/>
      <c r="AK539" s="64"/>
      <c r="AL539" s="64"/>
      <c r="AM539" s="64"/>
      <c r="AN539" s="64"/>
      <c r="AO539" s="63"/>
    </row>
    <row r="540" spans="2:41"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64"/>
      <c r="AG540" s="64"/>
      <c r="AH540" s="64"/>
      <c r="AI540" s="64"/>
      <c r="AJ540" s="64"/>
      <c r="AK540" s="64"/>
      <c r="AL540" s="64"/>
      <c r="AM540" s="64"/>
      <c r="AN540" s="64"/>
      <c r="AO540" s="63"/>
    </row>
    <row r="541" spans="2:41">
      <c r="L541" s="64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64"/>
      <c r="AG541" s="64"/>
      <c r="AH541" s="64"/>
      <c r="AI541" s="64"/>
      <c r="AJ541" s="64"/>
      <c r="AK541" s="64"/>
      <c r="AL541" s="64"/>
      <c r="AM541" s="64"/>
      <c r="AN541" s="64"/>
      <c r="AO541" s="63"/>
    </row>
    <row r="542" spans="2:41">
      <c r="L542" s="64"/>
      <c r="M542" s="64"/>
      <c r="N542" s="64"/>
      <c r="O542" s="64"/>
      <c r="P542" s="64"/>
      <c r="Q542" s="64"/>
      <c r="R542" s="64"/>
      <c r="S542" s="64"/>
      <c r="T542" s="64"/>
      <c r="U542" s="64"/>
      <c r="V542" s="64"/>
      <c r="W542" s="64"/>
      <c r="X542" s="64"/>
      <c r="Y542" s="64"/>
      <c r="Z542" s="64"/>
      <c r="AA542" s="64"/>
      <c r="AB542" s="64"/>
      <c r="AC542" s="64"/>
      <c r="AD542" s="64"/>
      <c r="AE542" s="64"/>
      <c r="AF542" s="64"/>
      <c r="AG542" s="64"/>
      <c r="AH542" s="64"/>
      <c r="AI542" s="64"/>
      <c r="AJ542" s="64"/>
      <c r="AK542" s="64"/>
      <c r="AL542" s="64"/>
      <c r="AM542" s="64"/>
      <c r="AN542" s="64"/>
      <c r="AO542" s="63"/>
    </row>
    <row r="543" spans="2:41"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  <c r="AA543" s="64"/>
      <c r="AB543" s="64"/>
      <c r="AC543" s="64"/>
      <c r="AD543" s="64"/>
      <c r="AE543" s="64"/>
      <c r="AF543" s="64"/>
      <c r="AG543" s="64"/>
      <c r="AH543" s="64"/>
      <c r="AI543" s="64"/>
      <c r="AJ543" s="64"/>
      <c r="AK543" s="64"/>
      <c r="AL543" s="64"/>
      <c r="AM543" s="64"/>
      <c r="AN543" s="64"/>
      <c r="AO543" s="63"/>
    </row>
    <row r="544" spans="2:41"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64"/>
      <c r="AA544" s="64"/>
      <c r="AB544" s="64"/>
      <c r="AC544" s="64"/>
      <c r="AD544" s="64"/>
      <c r="AE544" s="64"/>
      <c r="AF544" s="64"/>
      <c r="AG544" s="64"/>
      <c r="AH544" s="64"/>
      <c r="AI544" s="64"/>
      <c r="AJ544" s="64"/>
      <c r="AK544" s="64"/>
      <c r="AL544" s="64"/>
      <c r="AM544" s="64"/>
      <c r="AN544" s="64"/>
      <c r="AO544" s="63"/>
    </row>
    <row r="545" spans="2:41"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  <c r="AA545" s="64"/>
      <c r="AB545" s="64"/>
      <c r="AC545" s="64"/>
      <c r="AD545" s="64"/>
      <c r="AE545" s="64"/>
      <c r="AF545" s="64"/>
      <c r="AG545" s="64"/>
      <c r="AH545" s="64"/>
      <c r="AI545" s="64"/>
      <c r="AJ545" s="64"/>
      <c r="AK545" s="64"/>
      <c r="AL545" s="64"/>
      <c r="AM545" s="64"/>
      <c r="AN545" s="64"/>
      <c r="AO545" s="63"/>
    </row>
    <row r="546" spans="2:41"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  <c r="Y546" s="64"/>
      <c r="Z546" s="64"/>
      <c r="AA546" s="64"/>
      <c r="AB546" s="64"/>
      <c r="AC546" s="64"/>
      <c r="AD546" s="64"/>
      <c r="AE546" s="64"/>
      <c r="AF546" s="64"/>
      <c r="AG546" s="64"/>
      <c r="AH546" s="64"/>
      <c r="AI546" s="64"/>
      <c r="AJ546" s="64"/>
      <c r="AK546" s="64"/>
      <c r="AL546" s="64"/>
      <c r="AM546" s="64"/>
      <c r="AN546" s="64"/>
      <c r="AO546" s="63"/>
    </row>
    <row r="547" spans="2:41"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64"/>
      <c r="AA547" s="64"/>
      <c r="AB547" s="64"/>
      <c r="AC547" s="64"/>
      <c r="AD547" s="64"/>
      <c r="AE547" s="64"/>
      <c r="AF547" s="64"/>
      <c r="AG547" s="64"/>
      <c r="AH547" s="64"/>
      <c r="AI547" s="64"/>
      <c r="AJ547" s="64"/>
      <c r="AK547" s="64"/>
      <c r="AL547" s="64"/>
      <c r="AM547" s="64"/>
      <c r="AN547" s="64"/>
      <c r="AO547" s="63"/>
    </row>
    <row r="548" spans="2:41"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  <c r="Y548" s="64"/>
      <c r="Z548" s="64"/>
      <c r="AA548" s="64"/>
      <c r="AB548" s="64"/>
      <c r="AC548" s="64"/>
      <c r="AD548" s="64"/>
      <c r="AE548" s="64"/>
      <c r="AF548" s="64"/>
      <c r="AG548" s="64"/>
      <c r="AH548" s="64"/>
      <c r="AI548" s="64"/>
      <c r="AJ548" s="64"/>
      <c r="AK548" s="64"/>
      <c r="AL548" s="64"/>
      <c r="AM548" s="64"/>
      <c r="AN548" s="64"/>
      <c r="AO548" s="63"/>
    </row>
    <row r="549" spans="2:41" ht="32.25" thickBot="1">
      <c r="B549" s="100" t="s">
        <v>267</v>
      </c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64"/>
      <c r="AA549" s="64"/>
      <c r="AB549" s="64"/>
      <c r="AC549" s="64"/>
      <c r="AD549" s="64"/>
      <c r="AE549" s="64"/>
      <c r="AF549" s="64"/>
      <c r="AG549" s="64"/>
      <c r="AH549" s="64"/>
      <c r="AI549" s="64"/>
      <c r="AJ549" s="64"/>
      <c r="AK549" s="64"/>
      <c r="AL549" s="64"/>
      <c r="AM549" s="64"/>
      <c r="AN549" s="64"/>
      <c r="AO549" s="63"/>
    </row>
    <row r="550" spans="2:41">
      <c r="B550" s="50" t="s">
        <v>269</v>
      </c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  <c r="AA550" s="64"/>
      <c r="AB550" s="64"/>
      <c r="AC550" s="64"/>
      <c r="AD550" s="64"/>
      <c r="AE550" s="64"/>
      <c r="AF550" s="64"/>
      <c r="AG550" s="64"/>
      <c r="AH550" s="64"/>
      <c r="AI550" s="64"/>
      <c r="AJ550" s="64"/>
      <c r="AK550" s="64"/>
      <c r="AL550" s="64"/>
      <c r="AM550" s="64"/>
      <c r="AN550" s="64"/>
      <c r="AO550" s="63"/>
    </row>
    <row r="551" spans="2:41"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  <c r="AA551" s="64"/>
      <c r="AB551" s="64"/>
      <c r="AC551" s="64"/>
      <c r="AD551" s="64"/>
      <c r="AE551" s="64"/>
      <c r="AF551" s="64"/>
      <c r="AG551" s="64"/>
      <c r="AH551" s="64"/>
      <c r="AI551" s="64"/>
      <c r="AJ551" s="64"/>
      <c r="AK551" s="64"/>
      <c r="AL551" s="64"/>
      <c r="AM551" s="64"/>
      <c r="AN551" s="64"/>
      <c r="AO551" s="63"/>
    </row>
    <row r="552" spans="2:41">
      <c r="L552" s="64"/>
      <c r="M552" s="64"/>
      <c r="N552" s="64"/>
      <c r="O552" s="64" t="s">
        <v>175</v>
      </c>
      <c r="P552" s="64" t="s">
        <v>176</v>
      </c>
      <c r="Q552" s="64"/>
      <c r="R552" s="64"/>
      <c r="S552" s="64"/>
      <c r="T552" s="64"/>
      <c r="U552" s="64"/>
      <c r="V552" s="64"/>
      <c r="W552" s="64"/>
      <c r="X552" s="64"/>
      <c r="Y552" s="64"/>
      <c r="Z552" s="64"/>
      <c r="AA552" s="64"/>
      <c r="AB552" s="64"/>
      <c r="AC552" s="64"/>
      <c r="AD552" s="64"/>
      <c r="AE552" s="64"/>
      <c r="AF552" s="64"/>
      <c r="AG552" s="64"/>
      <c r="AH552" s="64"/>
      <c r="AI552" s="64"/>
      <c r="AJ552" s="64"/>
      <c r="AK552" s="64"/>
      <c r="AL552" s="64"/>
      <c r="AM552" s="64"/>
      <c r="AN552" s="64"/>
      <c r="AO552" s="63"/>
    </row>
    <row r="553" spans="2:41">
      <c r="L553" s="145"/>
      <c r="M553" s="145"/>
      <c r="N553" s="64"/>
      <c r="O553" s="84">
        <v>5.738095238095239</v>
      </c>
      <c r="P553" s="84">
        <v>5.2380952380952364</v>
      </c>
      <c r="Q553" s="79"/>
      <c r="R553" s="64"/>
      <c r="S553" s="64"/>
      <c r="T553" s="64"/>
      <c r="U553" s="64"/>
      <c r="V553" s="64"/>
      <c r="W553" s="64"/>
      <c r="X553" s="64"/>
      <c r="Y553" s="64"/>
      <c r="Z553" s="64"/>
      <c r="AA553" s="64"/>
      <c r="AB553" s="64"/>
      <c r="AC553" s="64"/>
      <c r="AD553" s="64"/>
      <c r="AE553" s="64"/>
      <c r="AF553" s="64"/>
      <c r="AG553" s="64"/>
      <c r="AH553" s="64"/>
      <c r="AI553" s="64"/>
      <c r="AJ553" s="64"/>
      <c r="AK553" s="64"/>
      <c r="AL553" s="64"/>
      <c r="AM553" s="64"/>
      <c r="AN553" s="64"/>
      <c r="AO553" s="63"/>
    </row>
    <row r="554" spans="2:41">
      <c r="N554" s="64" t="s">
        <v>174</v>
      </c>
      <c r="O554" s="86"/>
      <c r="P554" s="86"/>
      <c r="Q554" s="77"/>
      <c r="R554" s="86"/>
      <c r="S554" s="84"/>
      <c r="T554" s="79"/>
      <c r="U554" s="64"/>
      <c r="V554" s="85"/>
      <c r="W554" s="64"/>
      <c r="X554" s="64"/>
      <c r="Y554" s="64"/>
      <c r="Z554" s="64"/>
      <c r="AA554" s="64"/>
      <c r="AB554" s="64"/>
      <c r="AC554" s="64"/>
      <c r="AD554" s="64"/>
      <c r="AE554" s="64"/>
      <c r="AF554" s="64"/>
      <c r="AG554" s="64"/>
      <c r="AH554" s="64"/>
      <c r="AI554" s="64"/>
      <c r="AJ554" s="64"/>
      <c r="AK554" s="64"/>
      <c r="AL554" s="64"/>
      <c r="AM554" s="64"/>
      <c r="AN554" s="64"/>
      <c r="AO554" s="63"/>
    </row>
    <row r="555" spans="2:41">
      <c r="L555" s="145"/>
      <c r="M555" s="64"/>
      <c r="N555" s="84">
        <v>4.6309523809523796</v>
      </c>
      <c r="O555" s="64"/>
      <c r="P555" s="64"/>
      <c r="Q555" s="64"/>
      <c r="R555" s="64"/>
      <c r="S555" s="86"/>
      <c r="T555" s="77"/>
      <c r="U555" s="86"/>
      <c r="V555" s="87"/>
      <c r="W555" s="64"/>
      <c r="X555" s="64"/>
      <c r="Y555" s="64"/>
      <c r="Z555" s="64"/>
      <c r="AA555" s="64"/>
      <c r="AB555" s="64"/>
      <c r="AC555" s="64"/>
      <c r="AD555" s="64"/>
      <c r="AE555" s="64"/>
      <c r="AF555" s="64"/>
      <c r="AG555" s="64"/>
      <c r="AH555" s="64"/>
      <c r="AI555" s="64"/>
      <c r="AJ555" s="64"/>
      <c r="AK555" s="64"/>
      <c r="AL555" s="64"/>
      <c r="AM555" s="64"/>
      <c r="AN555" s="64"/>
      <c r="AO555" s="63"/>
    </row>
    <row r="556" spans="2:41">
      <c r="L556" s="64"/>
      <c r="M556" s="64"/>
      <c r="N556" s="64" t="s">
        <v>288</v>
      </c>
      <c r="O556" s="64" t="s">
        <v>289</v>
      </c>
      <c r="P556" s="64"/>
      <c r="Q556" s="64"/>
      <c r="R556" s="64"/>
      <c r="S556" s="64"/>
      <c r="T556" s="64"/>
      <c r="U556" s="64"/>
      <c r="V556" s="64"/>
      <c r="W556" s="64"/>
      <c r="X556" s="64"/>
      <c r="Y556" s="64"/>
      <c r="Z556" s="64"/>
      <c r="AA556" s="64"/>
      <c r="AB556" s="64"/>
      <c r="AC556" s="64"/>
      <c r="AD556" s="64"/>
      <c r="AE556" s="64"/>
      <c r="AF556" s="64"/>
      <c r="AG556" s="64"/>
      <c r="AH556" s="64"/>
      <c r="AI556" s="64"/>
      <c r="AJ556" s="64"/>
      <c r="AK556" s="64"/>
      <c r="AL556" s="64"/>
      <c r="AM556" s="64"/>
      <c r="AN556" s="64"/>
      <c r="AO556" s="63"/>
    </row>
    <row r="557" spans="2:41" ht="24">
      <c r="L557" s="64"/>
      <c r="M557" s="71" t="s">
        <v>6</v>
      </c>
      <c r="N557" s="146">
        <f>15.5/19</f>
        <v>0.81578947368421051</v>
      </c>
      <c r="O557" s="146">
        <f>3.6/19</f>
        <v>0.18947368421052632</v>
      </c>
      <c r="P557" s="64"/>
      <c r="Q557" s="64"/>
      <c r="R557" s="64"/>
      <c r="S557" s="64"/>
      <c r="T557" s="64"/>
      <c r="U557" s="64"/>
      <c r="V557" s="64"/>
      <c r="W557" s="64"/>
      <c r="X557" s="64"/>
      <c r="Y557" s="64"/>
      <c r="Z557" s="64"/>
      <c r="AA557" s="64"/>
      <c r="AB557" s="64"/>
      <c r="AC557" s="64"/>
      <c r="AD557" s="64"/>
      <c r="AE557" s="64"/>
      <c r="AF557" s="64"/>
      <c r="AG557" s="64"/>
      <c r="AH557" s="64"/>
      <c r="AI557" s="64"/>
      <c r="AJ557" s="64"/>
      <c r="AK557" s="64"/>
      <c r="AL557" s="64"/>
      <c r="AM557" s="64"/>
      <c r="AN557" s="64"/>
      <c r="AO557" s="63"/>
    </row>
    <row r="558" spans="2:41">
      <c r="L558" s="64"/>
      <c r="M558" s="74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  <c r="Y558" s="64"/>
      <c r="Z558" s="64"/>
      <c r="AA558" s="64"/>
      <c r="AB558" s="64"/>
      <c r="AC558" s="64"/>
      <c r="AD558" s="64"/>
      <c r="AE558" s="64"/>
      <c r="AF558" s="64"/>
      <c r="AG558" s="64"/>
      <c r="AH558" s="64"/>
      <c r="AI558" s="64"/>
      <c r="AJ558" s="64"/>
      <c r="AK558" s="64"/>
      <c r="AL558" s="64"/>
      <c r="AM558" s="64"/>
      <c r="AN558" s="64"/>
      <c r="AO558" s="63"/>
    </row>
    <row r="559" spans="2:41">
      <c r="L559" s="64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64"/>
      <c r="AA559" s="64"/>
      <c r="AB559" s="64"/>
      <c r="AC559" s="64"/>
      <c r="AD559" s="64"/>
      <c r="AE559" s="64"/>
      <c r="AF559" s="64"/>
      <c r="AG559" s="64"/>
      <c r="AH559" s="64"/>
      <c r="AI559" s="64"/>
      <c r="AJ559" s="64"/>
      <c r="AK559" s="64"/>
      <c r="AL559" s="64"/>
      <c r="AM559" s="64"/>
      <c r="AN559" s="64"/>
      <c r="AO559" s="63"/>
    </row>
    <row r="560" spans="2:41"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  <c r="AA560" s="64"/>
      <c r="AB560" s="64"/>
      <c r="AC560" s="64"/>
      <c r="AD560" s="64"/>
      <c r="AE560" s="64"/>
      <c r="AF560" s="64"/>
      <c r="AG560" s="64"/>
      <c r="AH560" s="64"/>
      <c r="AI560" s="64"/>
      <c r="AJ560" s="64"/>
      <c r="AK560" s="64"/>
      <c r="AL560" s="64"/>
      <c r="AM560" s="64"/>
      <c r="AN560" s="64"/>
      <c r="AO560" s="63"/>
    </row>
    <row r="561" spans="2:41"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  <c r="AA561" s="64"/>
      <c r="AB561" s="64"/>
      <c r="AC561" s="64"/>
      <c r="AD561" s="64"/>
      <c r="AE561" s="64"/>
      <c r="AF561" s="64"/>
      <c r="AG561" s="64"/>
      <c r="AH561" s="64"/>
      <c r="AI561" s="64"/>
      <c r="AJ561" s="64"/>
      <c r="AK561" s="64"/>
      <c r="AL561" s="64"/>
      <c r="AM561" s="64"/>
      <c r="AN561" s="64"/>
      <c r="AO561" s="63"/>
    </row>
    <row r="562" spans="2:41"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  <c r="AA562" s="64"/>
      <c r="AB562" s="64"/>
      <c r="AC562" s="64"/>
      <c r="AD562" s="64"/>
      <c r="AE562" s="64"/>
      <c r="AF562" s="64"/>
      <c r="AG562" s="64"/>
      <c r="AH562" s="64"/>
      <c r="AI562" s="64"/>
      <c r="AJ562" s="64"/>
      <c r="AK562" s="64"/>
      <c r="AL562" s="64"/>
      <c r="AM562" s="64"/>
      <c r="AN562" s="64"/>
      <c r="AO562" s="63"/>
    </row>
    <row r="563" spans="2:41"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  <c r="Y563" s="64"/>
      <c r="Z563" s="64"/>
      <c r="AA563" s="64"/>
      <c r="AB563" s="64"/>
      <c r="AC563" s="64"/>
      <c r="AD563" s="64"/>
      <c r="AE563" s="64"/>
      <c r="AF563" s="64"/>
      <c r="AG563" s="64"/>
      <c r="AH563" s="64"/>
      <c r="AI563" s="64"/>
      <c r="AJ563" s="64"/>
      <c r="AK563" s="64"/>
      <c r="AL563" s="64"/>
      <c r="AM563" s="64"/>
      <c r="AN563" s="64"/>
      <c r="AO563" s="63"/>
    </row>
    <row r="564" spans="2:41">
      <c r="L564" s="64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  <c r="Y564" s="64"/>
      <c r="Z564" s="64"/>
      <c r="AA564" s="64"/>
      <c r="AB564" s="64"/>
      <c r="AC564" s="64"/>
      <c r="AD564" s="64"/>
      <c r="AE564" s="64"/>
      <c r="AF564" s="64"/>
      <c r="AG564" s="64"/>
      <c r="AH564" s="64"/>
      <c r="AI564" s="64"/>
      <c r="AJ564" s="64"/>
      <c r="AK564" s="64"/>
      <c r="AL564" s="64"/>
      <c r="AM564" s="64"/>
      <c r="AN564" s="64"/>
      <c r="AO564" s="63"/>
    </row>
    <row r="565" spans="2:41"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  <c r="AA565" s="64"/>
      <c r="AB565" s="64"/>
      <c r="AC565" s="64"/>
      <c r="AD565" s="64"/>
      <c r="AE565" s="64"/>
      <c r="AF565" s="64"/>
      <c r="AG565" s="64"/>
      <c r="AH565" s="64"/>
      <c r="AI565" s="64"/>
      <c r="AJ565" s="64"/>
      <c r="AK565" s="64"/>
      <c r="AL565" s="64"/>
      <c r="AM565" s="64"/>
      <c r="AN565" s="64"/>
      <c r="AO565" s="63"/>
    </row>
    <row r="566" spans="2:41"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64"/>
      <c r="AA566" s="64"/>
      <c r="AB566" s="64"/>
      <c r="AC566" s="64"/>
      <c r="AD566" s="64"/>
      <c r="AE566" s="64"/>
      <c r="AF566" s="64"/>
      <c r="AG566" s="64"/>
      <c r="AH566" s="64"/>
      <c r="AI566" s="64"/>
      <c r="AJ566" s="64"/>
      <c r="AK566" s="64"/>
      <c r="AL566" s="64"/>
      <c r="AM566" s="64"/>
      <c r="AN566" s="64"/>
      <c r="AO566" s="63"/>
    </row>
    <row r="567" spans="2:41"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  <c r="AA567" s="64"/>
      <c r="AB567" s="64"/>
      <c r="AC567" s="64"/>
      <c r="AD567" s="64"/>
      <c r="AE567" s="64"/>
      <c r="AF567" s="64"/>
      <c r="AG567" s="64"/>
      <c r="AH567" s="64"/>
      <c r="AI567" s="64"/>
      <c r="AJ567" s="64"/>
      <c r="AK567" s="64"/>
      <c r="AL567" s="64"/>
      <c r="AM567" s="64"/>
      <c r="AN567" s="64"/>
      <c r="AO567" s="63"/>
    </row>
    <row r="568" spans="2:41">
      <c r="L568" s="64"/>
      <c r="M568" s="64"/>
      <c r="N568" s="64"/>
      <c r="O568" s="64"/>
      <c r="P568" s="64"/>
      <c r="Q568" s="64"/>
      <c r="R568" s="64"/>
      <c r="S568" s="64"/>
      <c r="T568" s="64"/>
      <c r="U568" s="64"/>
      <c r="V568" s="64"/>
      <c r="W568" s="64"/>
      <c r="X568" s="64"/>
      <c r="Y568" s="64"/>
      <c r="Z568" s="64"/>
      <c r="AA568" s="64"/>
      <c r="AB568" s="64"/>
      <c r="AC568" s="64"/>
      <c r="AD568" s="64"/>
      <c r="AE568" s="64"/>
      <c r="AF568" s="64"/>
      <c r="AG568" s="64"/>
      <c r="AH568" s="64"/>
      <c r="AI568" s="64"/>
      <c r="AJ568" s="64"/>
      <c r="AK568" s="64"/>
      <c r="AL568" s="64"/>
      <c r="AM568" s="64"/>
      <c r="AN568" s="64"/>
      <c r="AO568" s="63"/>
    </row>
    <row r="569" spans="2:41">
      <c r="L569" s="64"/>
      <c r="M569" s="64"/>
      <c r="N569" s="64"/>
      <c r="O569" s="64"/>
      <c r="P569" s="64"/>
      <c r="Q569" s="64"/>
      <c r="R569" s="64"/>
      <c r="S569" s="64"/>
      <c r="T569" s="64"/>
      <c r="U569" s="64"/>
      <c r="V569" s="64"/>
      <c r="W569" s="64"/>
      <c r="X569" s="64"/>
      <c r="Y569" s="64"/>
      <c r="Z569" s="64"/>
      <c r="AA569" s="64"/>
      <c r="AB569" s="64"/>
      <c r="AC569" s="64"/>
      <c r="AD569" s="64"/>
      <c r="AE569" s="64"/>
      <c r="AF569" s="64"/>
      <c r="AG569" s="64"/>
      <c r="AH569" s="64"/>
      <c r="AI569" s="64"/>
      <c r="AJ569" s="64"/>
      <c r="AK569" s="64"/>
      <c r="AL569" s="64"/>
      <c r="AM569" s="64"/>
      <c r="AN569" s="64"/>
      <c r="AO569" s="63"/>
    </row>
    <row r="570" spans="2:41">
      <c r="L570" s="64"/>
      <c r="M570" s="64"/>
      <c r="N570" s="64"/>
      <c r="O570" s="64"/>
      <c r="P570" s="64"/>
      <c r="Q570" s="64"/>
      <c r="R570" s="64"/>
      <c r="S570" s="64"/>
      <c r="T570" s="64"/>
      <c r="U570" s="64"/>
      <c r="V570" s="64"/>
      <c r="W570" s="64"/>
      <c r="X570" s="64"/>
      <c r="Y570" s="64"/>
      <c r="Z570" s="64"/>
      <c r="AA570" s="64"/>
      <c r="AB570" s="64"/>
      <c r="AC570" s="64"/>
      <c r="AD570" s="64"/>
      <c r="AE570" s="64"/>
      <c r="AF570" s="64"/>
      <c r="AG570" s="64"/>
      <c r="AH570" s="64"/>
      <c r="AI570" s="64"/>
      <c r="AJ570" s="64"/>
      <c r="AK570" s="64"/>
      <c r="AL570" s="64"/>
      <c r="AM570" s="64"/>
      <c r="AN570" s="64"/>
      <c r="AO570" s="63"/>
    </row>
    <row r="571" spans="2:41" ht="23.25">
      <c r="B571" s="48" t="s">
        <v>268</v>
      </c>
      <c r="L571" s="64"/>
      <c r="M571" s="64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  <c r="Y571" s="64"/>
      <c r="Z571" s="64"/>
      <c r="AA571" s="64"/>
      <c r="AB571" s="64"/>
      <c r="AC571" s="64"/>
      <c r="AD571" s="64"/>
      <c r="AE571" s="64"/>
      <c r="AF571" s="64"/>
      <c r="AG571" s="64"/>
      <c r="AH571" s="64"/>
      <c r="AI571" s="64"/>
      <c r="AJ571" s="64"/>
      <c r="AK571" s="64"/>
      <c r="AL571" s="64"/>
      <c r="AM571" s="64"/>
      <c r="AN571" s="64"/>
      <c r="AO571" s="63"/>
    </row>
    <row r="572" spans="2:41" ht="7.5" customHeight="1">
      <c r="B572" s="61"/>
      <c r="L572" s="64"/>
      <c r="M572" s="64"/>
      <c r="N572" s="64"/>
      <c r="O572" s="64"/>
      <c r="P572" s="64"/>
      <c r="Q572" s="64"/>
      <c r="R572" s="64"/>
      <c r="S572" s="64"/>
      <c r="T572" s="64"/>
      <c r="U572" s="64"/>
      <c r="V572" s="64"/>
      <c r="W572" s="64"/>
      <c r="X572" s="64"/>
      <c r="Y572" s="64"/>
      <c r="Z572" s="64"/>
      <c r="AA572" s="64"/>
      <c r="AB572" s="64"/>
      <c r="AC572" s="64"/>
      <c r="AD572" s="64"/>
      <c r="AE572" s="64"/>
      <c r="AF572" s="64"/>
      <c r="AG572" s="64"/>
      <c r="AH572" s="64"/>
      <c r="AI572" s="64"/>
      <c r="AJ572" s="64"/>
      <c r="AK572" s="64"/>
      <c r="AL572" s="64"/>
      <c r="AM572" s="64"/>
      <c r="AN572" s="64"/>
      <c r="AO572" s="63"/>
    </row>
    <row r="573" spans="2:41" ht="21">
      <c r="B573" s="61" t="s">
        <v>290</v>
      </c>
      <c r="L573" s="64"/>
      <c r="M573" s="64"/>
      <c r="N573" s="64"/>
      <c r="O573" s="64"/>
      <c r="P573" s="64"/>
      <c r="Q573" s="64"/>
      <c r="R573" s="64"/>
      <c r="S573" s="64"/>
      <c r="T573" s="64"/>
      <c r="U573" s="64"/>
      <c r="V573" s="64"/>
      <c r="W573" s="64"/>
      <c r="X573" s="64"/>
      <c r="Y573" s="64"/>
      <c r="Z573" s="64"/>
      <c r="AA573" s="64"/>
      <c r="AB573" s="64"/>
      <c r="AC573" s="64"/>
      <c r="AD573" s="64"/>
      <c r="AE573" s="64"/>
      <c r="AF573" s="64"/>
      <c r="AG573" s="64"/>
      <c r="AH573" s="64"/>
      <c r="AI573" s="64"/>
      <c r="AJ573" s="64"/>
      <c r="AK573" s="64"/>
      <c r="AL573" s="64"/>
      <c r="AM573" s="64"/>
      <c r="AN573" s="64"/>
      <c r="AO573" s="63"/>
    </row>
    <row r="574" spans="2:41">
      <c r="L574" s="64"/>
      <c r="M574" s="64"/>
      <c r="N574" s="64"/>
      <c r="O574" s="64"/>
      <c r="P574" s="64"/>
      <c r="Q574" s="64"/>
      <c r="R574" s="64"/>
      <c r="S574" s="64"/>
      <c r="T574" s="64"/>
      <c r="U574" s="64"/>
      <c r="V574" s="64"/>
      <c r="W574" s="64"/>
      <c r="X574" s="64"/>
      <c r="Y574" s="64"/>
      <c r="Z574" s="64"/>
      <c r="AA574" s="64"/>
      <c r="AB574" s="64"/>
      <c r="AC574" s="64"/>
      <c r="AD574" s="64"/>
      <c r="AE574" s="64"/>
      <c r="AF574" s="64"/>
      <c r="AG574" s="64"/>
      <c r="AH574" s="64"/>
      <c r="AI574" s="64"/>
      <c r="AJ574" s="64"/>
      <c r="AK574" s="64"/>
      <c r="AL574" s="64"/>
      <c r="AM574" s="64"/>
      <c r="AN574" s="64"/>
      <c r="AO574" s="63"/>
    </row>
    <row r="575" spans="2:41">
      <c r="L575" s="64"/>
      <c r="M575" s="64"/>
      <c r="N575" s="64"/>
      <c r="O575" s="64" t="s">
        <v>178</v>
      </c>
      <c r="P575" s="64"/>
      <c r="Q575" s="64"/>
      <c r="R575" s="64"/>
      <c r="S575" s="64"/>
      <c r="T575" s="64"/>
      <c r="U575" s="64"/>
      <c r="V575" s="64"/>
      <c r="W575" s="64"/>
      <c r="X575" s="64"/>
      <c r="Y575" s="64"/>
      <c r="Z575" s="64"/>
      <c r="AA575" s="64"/>
      <c r="AB575" s="64"/>
      <c r="AC575" s="64"/>
      <c r="AD575" s="64"/>
      <c r="AE575" s="64"/>
      <c r="AF575" s="64"/>
      <c r="AG575" s="64"/>
      <c r="AH575" s="64"/>
      <c r="AI575" s="64"/>
      <c r="AJ575" s="64"/>
      <c r="AK575" s="64"/>
      <c r="AL575" s="64"/>
      <c r="AM575" s="64"/>
      <c r="AN575" s="64"/>
      <c r="AO575" s="63"/>
    </row>
    <row r="576" spans="2:41" ht="21">
      <c r="B576" s="61"/>
      <c r="L576" s="64"/>
      <c r="M576" s="64"/>
      <c r="N576" s="64"/>
      <c r="O576" s="64"/>
      <c r="P576" s="64"/>
      <c r="Q576" s="64"/>
      <c r="R576" s="64"/>
      <c r="S576" s="64" t="s">
        <v>179</v>
      </c>
      <c r="T576" s="64"/>
      <c r="U576" s="64"/>
      <c r="V576" s="64"/>
      <c r="W576" s="64"/>
      <c r="X576" s="64"/>
      <c r="Y576" s="64"/>
      <c r="Z576" s="64"/>
      <c r="AA576" s="64"/>
      <c r="AB576" s="64"/>
      <c r="AC576" s="64"/>
      <c r="AD576" s="64"/>
      <c r="AE576" s="64"/>
      <c r="AF576" s="64"/>
      <c r="AG576" s="64"/>
      <c r="AH576" s="64"/>
      <c r="AI576" s="64"/>
      <c r="AJ576" s="64"/>
      <c r="AK576" s="64"/>
      <c r="AL576" s="64"/>
      <c r="AM576" s="64"/>
      <c r="AN576" s="64"/>
      <c r="AO576" s="63"/>
    </row>
    <row r="577" spans="12:41">
      <c r="L577" s="64"/>
      <c r="M577" s="64"/>
      <c r="N577" s="64"/>
      <c r="O577" s="64" t="s">
        <v>288</v>
      </c>
      <c r="P577" s="64" t="s">
        <v>289</v>
      </c>
      <c r="Q577" s="64"/>
      <c r="R577" s="64"/>
      <c r="S577" s="64"/>
      <c r="T577" s="64"/>
      <c r="U577" s="64"/>
      <c r="V577" s="64"/>
      <c r="W577" s="64"/>
      <c r="X577" s="64"/>
      <c r="Y577" s="64"/>
      <c r="Z577" s="64"/>
      <c r="AA577" s="64"/>
      <c r="AB577" s="64"/>
      <c r="AC577" s="64"/>
      <c r="AD577" s="64"/>
      <c r="AE577" s="64"/>
      <c r="AF577" s="64"/>
      <c r="AG577" s="64"/>
      <c r="AH577" s="64"/>
      <c r="AI577" s="64"/>
      <c r="AJ577" s="64"/>
      <c r="AK577" s="64"/>
      <c r="AL577" s="64"/>
      <c r="AM577" s="64"/>
      <c r="AN577" s="64"/>
      <c r="AO577" s="63"/>
    </row>
    <row r="578" spans="12:41">
      <c r="L578" s="64"/>
      <c r="M578" s="64"/>
      <c r="N578" s="64"/>
      <c r="O578" s="72">
        <v>0.15476190476190477</v>
      </c>
      <c r="P578" s="73">
        <v>3.5714285714285719E-2</v>
      </c>
      <c r="Q578" s="72"/>
      <c r="R578" s="64"/>
      <c r="S578" s="64"/>
      <c r="T578" s="64"/>
      <c r="U578" s="64"/>
      <c r="V578" s="64"/>
      <c r="W578" s="64"/>
      <c r="X578" s="64"/>
      <c r="Y578" s="64"/>
      <c r="Z578" s="64"/>
      <c r="AA578" s="64"/>
      <c r="AB578" s="64"/>
      <c r="AC578" s="64"/>
      <c r="AD578" s="64"/>
      <c r="AE578" s="64"/>
      <c r="AF578" s="64"/>
      <c r="AG578" s="64"/>
      <c r="AH578" s="64"/>
      <c r="AI578" s="64"/>
      <c r="AJ578" s="64"/>
      <c r="AK578" s="64"/>
      <c r="AL578" s="64"/>
      <c r="AM578" s="64"/>
      <c r="AN578" s="64"/>
      <c r="AO578" s="63"/>
    </row>
    <row r="579" spans="12:41">
      <c r="L579" s="64"/>
      <c r="M579" s="64"/>
      <c r="N579" s="64"/>
      <c r="O579" s="75"/>
      <c r="P579" s="76"/>
      <c r="Q579" s="77"/>
      <c r="R579" s="76"/>
      <c r="S579" s="79"/>
      <c r="T579" s="64"/>
      <c r="U579" s="79"/>
      <c r="V579" s="64"/>
      <c r="W579" s="64"/>
      <c r="X579" s="64"/>
      <c r="Y579" s="64"/>
      <c r="Z579" s="64"/>
      <c r="AA579" s="64"/>
      <c r="AB579" s="64"/>
      <c r="AC579" s="64"/>
      <c r="AD579" s="64"/>
      <c r="AE579" s="64"/>
      <c r="AF579" s="64"/>
      <c r="AG579" s="64"/>
      <c r="AH579" s="64"/>
      <c r="AI579" s="64"/>
      <c r="AJ579" s="64"/>
      <c r="AK579" s="64"/>
      <c r="AL579" s="64"/>
      <c r="AM579" s="64"/>
      <c r="AN579" s="64"/>
      <c r="AO579" s="63"/>
    </row>
    <row r="580" spans="12:41">
      <c r="L580" s="64"/>
      <c r="M580" s="64"/>
      <c r="N580" s="110"/>
      <c r="O580" s="110"/>
      <c r="P580" s="110"/>
      <c r="Q580" s="110"/>
      <c r="R580" s="110"/>
      <c r="S580" s="110"/>
      <c r="W580" s="64"/>
      <c r="X580" s="64"/>
      <c r="Y580" s="64"/>
      <c r="Z580" s="64"/>
      <c r="AA580" s="64"/>
      <c r="AB580" s="64"/>
      <c r="AC580" s="64"/>
      <c r="AD580" s="64"/>
      <c r="AE580" s="64"/>
      <c r="AF580" s="64"/>
      <c r="AG580" s="64"/>
      <c r="AH580" s="64"/>
      <c r="AI580" s="64"/>
      <c r="AJ580" s="64"/>
      <c r="AK580" s="64"/>
      <c r="AL580" s="64"/>
      <c r="AM580" s="64"/>
      <c r="AN580" s="64"/>
      <c r="AO580" s="63"/>
    </row>
    <row r="581" spans="12:41">
      <c r="L581" s="64"/>
      <c r="M581" s="64"/>
      <c r="N581" s="64"/>
      <c r="O581" s="64"/>
      <c r="P581" s="64"/>
      <c r="Q581" s="64"/>
      <c r="R581" s="64"/>
      <c r="S581" s="64"/>
      <c r="T581" s="64"/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64"/>
      <c r="AG581" s="64"/>
      <c r="AH581" s="64"/>
      <c r="AI581" s="63"/>
    </row>
    <row r="582" spans="12:41">
      <c r="L582" s="64"/>
      <c r="M582" s="64"/>
      <c r="N582" s="64"/>
      <c r="O582" s="64"/>
      <c r="P582" s="64"/>
      <c r="Q582" s="64"/>
      <c r="R582" s="64"/>
      <c r="S582" s="110"/>
      <c r="W582" s="64"/>
      <c r="X582" s="64"/>
      <c r="Y582" s="64"/>
      <c r="Z582" s="64"/>
      <c r="AA582" s="64"/>
      <c r="AB582" s="64"/>
      <c r="AC582" s="64"/>
      <c r="AD582" s="64"/>
      <c r="AE582" s="64"/>
      <c r="AF582" s="64"/>
      <c r="AG582" s="64"/>
      <c r="AH582" s="64"/>
      <c r="AI582" s="63"/>
    </row>
    <row r="583" spans="12:41">
      <c r="L583" s="64"/>
      <c r="M583" s="64"/>
      <c r="N583" s="64"/>
      <c r="O583" s="353" t="s">
        <v>178</v>
      </c>
      <c r="P583" s="353"/>
      <c r="Q583" s="353" t="s">
        <v>179</v>
      </c>
      <c r="R583" s="353"/>
      <c r="S583" s="110"/>
      <c r="W583" s="64"/>
      <c r="X583" s="64"/>
      <c r="Y583" s="64"/>
      <c r="Z583" s="64"/>
      <c r="AA583" s="64"/>
      <c r="AB583" s="64"/>
      <c r="AC583" s="64"/>
      <c r="AD583" s="64"/>
      <c r="AE583" s="64"/>
      <c r="AF583" s="64"/>
      <c r="AG583" s="64"/>
      <c r="AH583" s="64"/>
      <c r="AI583" s="63"/>
    </row>
    <row r="584" spans="12:41">
      <c r="L584" s="64"/>
      <c r="M584" s="64"/>
      <c r="N584" s="64"/>
      <c r="O584" s="64" t="s">
        <v>23</v>
      </c>
      <c r="P584" s="64" t="s">
        <v>24</v>
      </c>
      <c r="Q584" s="64" t="s">
        <v>23</v>
      </c>
      <c r="R584" s="64" t="s">
        <v>24</v>
      </c>
      <c r="S584" s="64"/>
      <c r="T584" s="64"/>
      <c r="U584" s="64"/>
      <c r="V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64"/>
      <c r="AG584" s="63"/>
    </row>
    <row r="585" spans="12:41" ht="24">
      <c r="L585" s="64"/>
      <c r="M585" s="64"/>
      <c r="N585" s="71" t="s">
        <v>6</v>
      </c>
      <c r="O585" s="72">
        <v>0.84523809523809523</v>
      </c>
      <c r="P585" s="72">
        <v>0.15476190476190477</v>
      </c>
      <c r="Q585" s="72">
        <v>0.9642857142857143</v>
      </c>
      <c r="R585" s="73">
        <v>3.5714285714285719E-2</v>
      </c>
      <c r="S585" s="64"/>
      <c r="T585" s="64"/>
      <c r="U585" s="64"/>
      <c r="V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64"/>
      <c r="AG585" s="64"/>
      <c r="AH585" s="64"/>
      <c r="AI585" s="64"/>
      <c r="AJ585" s="64"/>
      <c r="AK585" s="63"/>
    </row>
    <row r="586" spans="12:41">
      <c r="L586" s="64"/>
      <c r="M586" s="145"/>
      <c r="N586" s="145"/>
      <c r="O586" s="145"/>
      <c r="P586" s="145"/>
      <c r="Q586" s="145"/>
      <c r="R586" s="145"/>
      <c r="S586" s="145"/>
      <c r="T586" s="64"/>
      <c r="U586" s="64"/>
      <c r="V586" s="64"/>
      <c r="W586" s="64"/>
      <c r="X586" s="64"/>
      <c r="Y586" s="64"/>
      <c r="Z586" s="64"/>
      <c r="AA586" s="64"/>
      <c r="AB586" s="64"/>
      <c r="AC586" s="64"/>
      <c r="AD586" s="64"/>
      <c r="AE586" s="64"/>
      <c r="AF586" s="64"/>
      <c r="AG586" s="64"/>
      <c r="AH586" s="64"/>
      <c r="AI586" s="64"/>
      <c r="AJ586" s="64"/>
      <c r="AK586" s="64"/>
      <c r="AL586" s="64"/>
      <c r="AM586" s="64"/>
      <c r="AN586" s="64"/>
      <c r="AO586" s="63"/>
    </row>
    <row r="587" spans="12:41">
      <c r="L587" s="64"/>
      <c r="M587" s="64"/>
      <c r="N587" s="64"/>
      <c r="O587" s="64"/>
      <c r="P587" s="64"/>
      <c r="Q587" s="64"/>
      <c r="R587" s="64"/>
      <c r="S587" s="64"/>
      <c r="T587" s="64"/>
      <c r="U587" s="64"/>
      <c r="V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64"/>
      <c r="AG587" s="64"/>
      <c r="AH587" s="64"/>
      <c r="AI587" s="64"/>
      <c r="AJ587" s="64"/>
      <c r="AK587" s="64"/>
      <c r="AL587" s="64"/>
      <c r="AM587" s="64"/>
      <c r="AN587" s="64"/>
      <c r="AO587" s="63"/>
    </row>
    <row r="588" spans="12:41">
      <c r="L588" s="64"/>
      <c r="M588" s="64"/>
      <c r="N588" s="64"/>
      <c r="O588" s="64"/>
      <c r="P588" s="64"/>
      <c r="Q588" s="64"/>
      <c r="R588" s="64"/>
      <c r="S588" s="64"/>
      <c r="T588" s="64"/>
      <c r="U588" s="64"/>
      <c r="V588" s="64"/>
      <c r="W588" s="64"/>
      <c r="X588" s="64"/>
      <c r="Y588" s="64"/>
      <c r="Z588" s="64"/>
      <c r="AA588" s="64"/>
      <c r="AB588" s="64"/>
      <c r="AC588" s="64"/>
      <c r="AD588" s="64"/>
      <c r="AE588" s="64"/>
      <c r="AF588" s="64"/>
      <c r="AG588" s="64"/>
      <c r="AH588" s="64"/>
      <c r="AI588" s="64"/>
      <c r="AJ588" s="64"/>
      <c r="AK588" s="64"/>
      <c r="AL588" s="64"/>
      <c r="AM588" s="64"/>
      <c r="AN588" s="64"/>
      <c r="AO588" s="63"/>
    </row>
    <row r="589" spans="12:41">
      <c r="L589" s="64"/>
      <c r="M589" s="64"/>
      <c r="N589" s="64"/>
      <c r="O589" s="64"/>
      <c r="P589" s="64"/>
      <c r="Q589" s="64"/>
      <c r="R589" s="64"/>
      <c r="S589" s="64"/>
      <c r="T589" s="64"/>
      <c r="U589" s="64"/>
      <c r="V589" s="64"/>
      <c r="W589" s="64"/>
      <c r="X589" s="64"/>
      <c r="Y589" s="64"/>
      <c r="Z589" s="64"/>
      <c r="AA589" s="64"/>
      <c r="AB589" s="64"/>
      <c r="AC589" s="64"/>
      <c r="AD589" s="64"/>
      <c r="AE589" s="64"/>
      <c r="AF589" s="64"/>
      <c r="AG589" s="64"/>
      <c r="AH589" s="64"/>
      <c r="AI589" s="64"/>
      <c r="AJ589" s="64"/>
      <c r="AK589" s="64"/>
      <c r="AL589" s="64"/>
      <c r="AM589" s="64"/>
      <c r="AN589" s="64"/>
      <c r="AO589" s="63"/>
    </row>
    <row r="590" spans="12:41">
      <c r="L590" s="64"/>
      <c r="M590" s="64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64"/>
      <c r="AG590" s="64"/>
      <c r="AH590" s="64"/>
      <c r="AI590" s="64"/>
      <c r="AJ590" s="64"/>
      <c r="AK590" s="64"/>
      <c r="AL590" s="64"/>
      <c r="AM590" s="64"/>
      <c r="AN590" s="64"/>
      <c r="AO590" s="63"/>
    </row>
    <row r="591" spans="12:41">
      <c r="L591" s="64"/>
      <c r="M591" s="64"/>
      <c r="N591" s="64"/>
      <c r="O591" s="64"/>
      <c r="P591" s="64"/>
      <c r="Q591" s="64"/>
      <c r="R591" s="64"/>
      <c r="S591" s="64"/>
      <c r="T591" s="64"/>
      <c r="U591" s="64"/>
      <c r="V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64"/>
      <c r="AG591" s="64"/>
      <c r="AH591" s="64"/>
      <c r="AI591" s="64"/>
      <c r="AJ591" s="64"/>
      <c r="AK591" s="64"/>
      <c r="AL591" s="64"/>
      <c r="AM591" s="64"/>
      <c r="AN591" s="64"/>
      <c r="AO591" s="63"/>
    </row>
    <row r="592" spans="12:41">
      <c r="L592" s="64"/>
      <c r="M592" s="64"/>
      <c r="N592" s="64"/>
      <c r="O592" s="64"/>
      <c r="P592" s="64"/>
      <c r="Q592" s="64"/>
      <c r="R592" s="64"/>
      <c r="S592" s="64"/>
      <c r="T592" s="64"/>
      <c r="U592" s="64"/>
      <c r="V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64"/>
      <c r="AG592" s="64"/>
      <c r="AH592" s="64"/>
      <c r="AI592" s="64"/>
      <c r="AJ592" s="64"/>
      <c r="AK592" s="64"/>
      <c r="AL592" s="64"/>
      <c r="AM592" s="64"/>
      <c r="AN592" s="64"/>
      <c r="AO592" s="63"/>
    </row>
    <row r="593" spans="2:41">
      <c r="L593" s="64"/>
      <c r="M593" s="64"/>
      <c r="N593" s="64"/>
      <c r="O593" s="64"/>
      <c r="P593" s="64"/>
      <c r="Q593" s="64"/>
      <c r="R593" s="64"/>
      <c r="S593" s="64"/>
      <c r="T593" s="64"/>
      <c r="U593" s="64"/>
      <c r="V593" s="64"/>
      <c r="W593" s="64"/>
      <c r="X593" s="64"/>
      <c r="Y593" s="64"/>
      <c r="Z593" s="64"/>
      <c r="AA593" s="64"/>
      <c r="AB593" s="64"/>
      <c r="AC593" s="64"/>
      <c r="AD593" s="64"/>
      <c r="AE593" s="64"/>
      <c r="AF593" s="64"/>
      <c r="AG593" s="64"/>
      <c r="AH593" s="64"/>
      <c r="AI593" s="64"/>
      <c r="AJ593" s="64"/>
      <c r="AK593" s="64"/>
      <c r="AL593" s="64"/>
      <c r="AM593" s="64"/>
      <c r="AN593" s="64"/>
      <c r="AO593" s="63"/>
    </row>
    <row r="594" spans="2:41" ht="21">
      <c r="B594" s="61" t="s">
        <v>291</v>
      </c>
      <c r="L594" s="64"/>
      <c r="M594" s="64"/>
      <c r="N594" s="64"/>
      <c r="O594" s="64" t="s">
        <v>181</v>
      </c>
      <c r="P594" s="64"/>
      <c r="Q594" s="64"/>
      <c r="R594" s="64"/>
      <c r="S594" s="64"/>
      <c r="T594" s="64"/>
      <c r="U594" s="64"/>
      <c r="V594" s="64"/>
      <c r="W594" s="64"/>
      <c r="X594" s="64"/>
      <c r="Y594" s="64"/>
      <c r="Z594" s="64"/>
      <c r="AA594" s="64"/>
      <c r="AB594" s="64"/>
      <c r="AC594" s="64"/>
      <c r="AD594" s="64"/>
      <c r="AE594" s="64"/>
      <c r="AF594" s="64"/>
      <c r="AG594" s="64"/>
      <c r="AH594" s="64"/>
      <c r="AI594" s="64"/>
      <c r="AJ594" s="64"/>
      <c r="AK594" s="64"/>
      <c r="AL594" s="64"/>
      <c r="AM594" s="64"/>
      <c r="AN594" s="64"/>
      <c r="AO594" s="63"/>
    </row>
    <row r="595" spans="2:41">
      <c r="L595" s="64"/>
      <c r="M595" s="64"/>
      <c r="N595" s="64"/>
      <c r="O595" s="64"/>
      <c r="P595" s="64"/>
      <c r="Q595" s="64"/>
      <c r="R595" s="64"/>
      <c r="S595" s="64"/>
      <c r="T595" s="64"/>
      <c r="U595" s="64"/>
      <c r="V595" s="64"/>
      <c r="W595" s="64"/>
      <c r="X595" s="64"/>
      <c r="Y595" s="64"/>
      <c r="Z595" s="64"/>
      <c r="AA595" s="64"/>
      <c r="AB595" s="64"/>
      <c r="AC595" s="64"/>
      <c r="AD595" s="64"/>
      <c r="AE595" s="64"/>
      <c r="AF595" s="64"/>
      <c r="AG595" s="64"/>
      <c r="AH595" s="64"/>
      <c r="AI595" s="64"/>
      <c r="AJ595" s="64"/>
      <c r="AK595" s="64"/>
      <c r="AL595" s="64"/>
      <c r="AM595" s="64"/>
      <c r="AN595" s="64"/>
      <c r="AO595" s="63"/>
    </row>
    <row r="596" spans="2:41">
      <c r="L596" s="64"/>
      <c r="M596" s="64"/>
      <c r="N596" s="64"/>
      <c r="O596" s="64" t="s">
        <v>68</v>
      </c>
      <c r="P596" s="64" t="s">
        <v>69</v>
      </c>
      <c r="Q596" s="64" t="s">
        <v>182</v>
      </c>
      <c r="R596" s="64" t="s">
        <v>183</v>
      </c>
      <c r="S596" s="64"/>
      <c r="T596" s="64"/>
      <c r="U596" s="64"/>
      <c r="V596" s="64"/>
      <c r="W596" s="64"/>
      <c r="X596" s="64"/>
      <c r="Y596" s="64"/>
      <c r="Z596" s="64"/>
      <c r="AA596" s="64"/>
      <c r="AB596" s="64"/>
      <c r="AC596" s="64"/>
      <c r="AD596" s="64"/>
      <c r="AE596" s="64"/>
      <c r="AF596" s="64"/>
      <c r="AG596" s="64"/>
      <c r="AH596" s="64"/>
      <c r="AI596" s="64"/>
      <c r="AJ596" s="64"/>
      <c r="AK596" s="64"/>
      <c r="AL596" s="64"/>
      <c r="AM596" s="64"/>
      <c r="AN596" s="64"/>
      <c r="AO596" s="63"/>
    </row>
    <row r="597" spans="2:41">
      <c r="L597" s="64"/>
      <c r="M597" s="64"/>
      <c r="N597" s="64"/>
      <c r="O597" s="72">
        <v>0.61538461538461542</v>
      </c>
      <c r="P597" s="72">
        <v>0.23076923076923075</v>
      </c>
      <c r="Q597" s="72">
        <v>0.15384615384615385</v>
      </c>
      <c r="R597" s="73">
        <v>0</v>
      </c>
      <c r="S597" s="64"/>
      <c r="T597" s="64"/>
      <c r="U597" s="64"/>
      <c r="V597" s="64"/>
      <c r="W597" s="64"/>
      <c r="X597" s="64"/>
      <c r="Y597" s="64"/>
      <c r="Z597" s="64"/>
      <c r="AA597" s="64"/>
      <c r="AB597" s="64"/>
      <c r="AC597" s="64"/>
      <c r="AD597" s="64"/>
      <c r="AE597" s="64"/>
      <c r="AF597" s="64"/>
      <c r="AG597" s="64"/>
      <c r="AH597" s="64"/>
      <c r="AI597" s="64"/>
      <c r="AJ597" s="64"/>
      <c r="AK597" s="64"/>
      <c r="AL597" s="64"/>
      <c r="AM597" s="64"/>
      <c r="AN597" s="64"/>
      <c r="AO597" s="63"/>
    </row>
    <row r="598" spans="2:41">
      <c r="L598" s="64"/>
      <c r="M598" s="64"/>
      <c r="N598" s="64"/>
      <c r="O598" s="75"/>
      <c r="P598" s="76"/>
      <c r="Q598" s="77"/>
      <c r="R598" s="76"/>
      <c r="S598" s="79"/>
      <c r="T598" s="64"/>
      <c r="U598" s="79"/>
      <c r="V598" s="64"/>
      <c r="W598" s="64"/>
      <c r="X598" s="64"/>
      <c r="Y598" s="64"/>
      <c r="Z598" s="64"/>
      <c r="AA598" s="64"/>
      <c r="AB598" s="64"/>
      <c r="AC598" s="64"/>
      <c r="AD598" s="64"/>
      <c r="AE598" s="64"/>
      <c r="AF598" s="64"/>
      <c r="AG598" s="64"/>
      <c r="AH598" s="64"/>
      <c r="AI598" s="64"/>
      <c r="AJ598" s="64"/>
      <c r="AK598" s="64"/>
      <c r="AL598" s="64"/>
      <c r="AM598" s="64"/>
      <c r="AN598" s="64"/>
      <c r="AO598" s="63"/>
    </row>
    <row r="599" spans="2:41" ht="24">
      <c r="L599" s="64"/>
      <c r="M599" s="64"/>
      <c r="N599" s="71" t="s">
        <v>6</v>
      </c>
      <c r="O599" s="64"/>
      <c r="P599" s="64"/>
      <c r="Q599" s="64"/>
      <c r="R599" s="64"/>
      <c r="S599" s="77"/>
      <c r="T599" s="76"/>
      <c r="U599" s="77"/>
      <c r="V599" s="78"/>
      <c r="W599" s="64"/>
      <c r="X599" s="64"/>
      <c r="Y599" s="64"/>
      <c r="Z599" s="64"/>
      <c r="AA599" s="64"/>
      <c r="AB599" s="64"/>
      <c r="AC599" s="64"/>
      <c r="AD599" s="64"/>
      <c r="AE599" s="64"/>
      <c r="AF599" s="64"/>
      <c r="AG599" s="64"/>
      <c r="AH599" s="64"/>
      <c r="AI599" s="64"/>
      <c r="AJ599" s="64"/>
      <c r="AK599" s="64"/>
      <c r="AL599" s="64"/>
      <c r="AM599" s="64"/>
      <c r="AN599" s="64"/>
      <c r="AO599" s="63"/>
    </row>
    <row r="600" spans="2:41">
      <c r="L600" s="64"/>
      <c r="M600" s="64"/>
      <c r="N600" s="74"/>
      <c r="O600" s="64"/>
      <c r="P600" s="64"/>
      <c r="Q600" s="64"/>
      <c r="R600" s="64"/>
      <c r="S600" s="64"/>
      <c r="T600" s="64"/>
      <c r="U600" s="64"/>
      <c r="V600" s="64"/>
      <c r="W600" s="64"/>
      <c r="X600" s="64"/>
      <c r="Y600" s="64"/>
      <c r="Z600" s="64"/>
      <c r="AA600" s="64"/>
      <c r="AB600" s="64"/>
      <c r="AC600" s="64"/>
      <c r="AD600" s="64"/>
      <c r="AE600" s="64"/>
      <c r="AF600" s="64"/>
      <c r="AG600" s="64"/>
      <c r="AH600" s="64"/>
      <c r="AI600" s="64"/>
      <c r="AJ600" s="64"/>
      <c r="AK600" s="64"/>
      <c r="AL600" s="64"/>
      <c r="AM600" s="64"/>
      <c r="AN600" s="64"/>
      <c r="AO600" s="63"/>
    </row>
    <row r="601" spans="2:41">
      <c r="L601" s="64"/>
      <c r="M601" s="64"/>
      <c r="N601" s="64"/>
      <c r="O601" s="64"/>
      <c r="P601" s="64"/>
      <c r="Q601" s="64"/>
      <c r="R601" s="64"/>
      <c r="S601" s="64"/>
      <c r="T601" s="64"/>
      <c r="U601" s="64"/>
      <c r="V601" s="64"/>
      <c r="W601" s="64"/>
      <c r="X601" s="64"/>
      <c r="Y601" s="64"/>
      <c r="Z601" s="64"/>
      <c r="AA601" s="64"/>
      <c r="AB601" s="64"/>
      <c r="AC601" s="64"/>
      <c r="AD601" s="64"/>
      <c r="AE601" s="64"/>
      <c r="AF601" s="64"/>
      <c r="AG601" s="64"/>
      <c r="AH601" s="64"/>
      <c r="AI601" s="64"/>
      <c r="AJ601" s="64"/>
      <c r="AK601" s="64"/>
      <c r="AL601" s="64"/>
      <c r="AM601" s="64"/>
      <c r="AN601" s="64"/>
      <c r="AO601" s="63"/>
    </row>
    <row r="602" spans="2:41">
      <c r="L602" s="64"/>
      <c r="M602" s="64"/>
      <c r="N602" s="64"/>
      <c r="O602" s="64"/>
      <c r="P602" s="64"/>
      <c r="Q602" s="64"/>
      <c r="R602" s="64"/>
      <c r="S602" s="64"/>
      <c r="T602" s="64"/>
      <c r="U602" s="64"/>
      <c r="V602" s="64"/>
      <c r="W602" s="64"/>
      <c r="X602" s="64"/>
      <c r="Y602" s="64"/>
      <c r="Z602" s="64"/>
      <c r="AA602" s="64"/>
      <c r="AB602" s="64"/>
      <c r="AC602" s="64"/>
      <c r="AD602" s="64"/>
      <c r="AE602" s="64"/>
      <c r="AF602" s="64"/>
      <c r="AG602" s="64"/>
      <c r="AH602" s="64"/>
      <c r="AI602" s="64"/>
      <c r="AJ602" s="64"/>
      <c r="AK602" s="64"/>
      <c r="AL602" s="64"/>
      <c r="AM602" s="64"/>
      <c r="AN602" s="64"/>
      <c r="AO602" s="63"/>
    </row>
    <row r="603" spans="2:41">
      <c r="L603" s="64"/>
      <c r="M603" s="64"/>
      <c r="N603" s="64"/>
      <c r="O603" s="64"/>
      <c r="P603" s="64"/>
      <c r="Q603" s="64"/>
      <c r="R603" s="64"/>
      <c r="S603" s="64"/>
      <c r="T603" s="64"/>
      <c r="U603" s="64"/>
      <c r="V603" s="64"/>
      <c r="W603" s="64"/>
      <c r="X603" s="64"/>
      <c r="Y603" s="64"/>
      <c r="Z603" s="64"/>
      <c r="AA603" s="64"/>
      <c r="AB603" s="64"/>
      <c r="AC603" s="64"/>
      <c r="AD603" s="64"/>
      <c r="AE603" s="64"/>
      <c r="AF603" s="64"/>
      <c r="AG603" s="64"/>
      <c r="AH603" s="64"/>
      <c r="AI603" s="64"/>
      <c r="AJ603" s="64"/>
      <c r="AK603" s="64"/>
      <c r="AL603" s="64"/>
      <c r="AM603" s="64"/>
      <c r="AN603" s="64"/>
      <c r="AO603" s="63"/>
    </row>
    <row r="604" spans="2:41">
      <c r="L604" s="64"/>
      <c r="M604" s="64"/>
      <c r="N604" s="64"/>
      <c r="O604" s="64"/>
      <c r="P604" s="64"/>
      <c r="Q604" s="64"/>
      <c r="R604" s="64"/>
      <c r="S604" s="64"/>
      <c r="T604" s="64"/>
      <c r="U604" s="64"/>
      <c r="V604" s="64"/>
      <c r="W604" s="64"/>
      <c r="X604" s="64"/>
      <c r="Y604" s="64"/>
      <c r="Z604" s="64"/>
      <c r="AA604" s="64"/>
      <c r="AB604" s="64"/>
      <c r="AC604" s="64"/>
      <c r="AD604" s="64"/>
      <c r="AE604" s="64"/>
      <c r="AF604" s="64"/>
      <c r="AG604" s="64"/>
      <c r="AH604" s="64"/>
      <c r="AI604" s="64"/>
      <c r="AJ604" s="64"/>
      <c r="AK604" s="64"/>
      <c r="AL604" s="64"/>
      <c r="AM604" s="64"/>
      <c r="AN604" s="64"/>
      <c r="AO604" s="63"/>
    </row>
    <row r="605" spans="2:41">
      <c r="L605" s="64"/>
      <c r="M605" s="64"/>
      <c r="N605" s="64"/>
      <c r="O605" s="64"/>
      <c r="P605" s="64"/>
      <c r="Q605" s="64"/>
      <c r="R605" s="64"/>
      <c r="S605" s="64"/>
      <c r="T605" s="64"/>
      <c r="U605" s="64"/>
      <c r="V605" s="64"/>
      <c r="W605" s="64"/>
      <c r="X605" s="64"/>
      <c r="Y605" s="64"/>
      <c r="Z605" s="64"/>
      <c r="AA605" s="64"/>
      <c r="AB605" s="64"/>
      <c r="AC605" s="64"/>
      <c r="AD605" s="64"/>
      <c r="AE605" s="64"/>
      <c r="AF605" s="64"/>
      <c r="AG605" s="64"/>
      <c r="AH605" s="64"/>
      <c r="AI605" s="64"/>
      <c r="AJ605" s="64"/>
      <c r="AK605" s="64"/>
      <c r="AL605" s="64"/>
      <c r="AM605" s="64"/>
      <c r="AN605" s="64"/>
      <c r="AO605" s="63"/>
    </row>
    <row r="606" spans="2:41">
      <c r="L606" s="64"/>
      <c r="M606" s="64"/>
      <c r="N606" s="64"/>
      <c r="O606" s="64"/>
      <c r="P606" s="64"/>
      <c r="Q606" s="64"/>
      <c r="R606" s="64"/>
      <c r="S606" s="64"/>
      <c r="T606" s="64"/>
      <c r="U606" s="64"/>
      <c r="V606" s="64"/>
      <c r="W606" s="64"/>
      <c r="X606" s="64"/>
      <c r="Y606" s="64"/>
      <c r="Z606" s="64"/>
      <c r="AA606" s="64"/>
      <c r="AB606" s="64"/>
      <c r="AC606" s="64"/>
      <c r="AD606" s="64"/>
      <c r="AE606" s="64"/>
      <c r="AF606" s="64"/>
      <c r="AG606" s="64"/>
      <c r="AH606" s="64"/>
      <c r="AI606" s="64"/>
      <c r="AJ606" s="64"/>
      <c r="AK606" s="64"/>
      <c r="AL606" s="64"/>
      <c r="AM606" s="64"/>
      <c r="AN606" s="64"/>
      <c r="AO606" s="63"/>
    </row>
    <row r="607" spans="2:41">
      <c r="L607" s="64"/>
      <c r="M607" s="64"/>
      <c r="N607" s="64"/>
      <c r="O607" s="64"/>
      <c r="P607" s="64"/>
      <c r="Q607" s="64"/>
      <c r="R607" s="64"/>
      <c r="S607" s="64"/>
      <c r="T607" s="64"/>
      <c r="U607" s="64"/>
      <c r="V607" s="64"/>
      <c r="W607" s="64"/>
      <c r="X607" s="64"/>
      <c r="Y607" s="64"/>
      <c r="Z607" s="64"/>
      <c r="AA607" s="64"/>
      <c r="AB607" s="64"/>
      <c r="AC607" s="64"/>
      <c r="AD607" s="64"/>
      <c r="AE607" s="64"/>
      <c r="AF607" s="64"/>
      <c r="AG607" s="64"/>
      <c r="AH607" s="64"/>
      <c r="AI607" s="64"/>
      <c r="AJ607" s="64"/>
      <c r="AK607" s="64"/>
      <c r="AL607" s="64"/>
      <c r="AM607" s="64"/>
      <c r="AN607" s="64"/>
      <c r="AO607" s="63"/>
    </row>
    <row r="608" spans="2:41">
      <c r="L608" s="64"/>
      <c r="M608" s="64"/>
      <c r="N608" s="64"/>
      <c r="O608" s="64"/>
      <c r="P608" s="64"/>
      <c r="Q608" s="64"/>
      <c r="R608" s="64"/>
      <c r="S608" s="64"/>
      <c r="T608" s="64"/>
      <c r="U608" s="64"/>
      <c r="V608" s="64"/>
      <c r="W608" s="64"/>
      <c r="X608" s="64"/>
      <c r="Y608" s="64"/>
      <c r="Z608" s="64"/>
      <c r="AA608" s="64"/>
      <c r="AB608" s="64"/>
      <c r="AC608" s="64"/>
      <c r="AD608" s="64"/>
      <c r="AE608" s="64"/>
      <c r="AF608" s="64"/>
      <c r="AG608" s="64"/>
      <c r="AH608" s="64"/>
      <c r="AI608" s="64"/>
      <c r="AJ608" s="64"/>
      <c r="AK608" s="64"/>
      <c r="AL608" s="64"/>
      <c r="AM608" s="64"/>
      <c r="AN608" s="64"/>
      <c r="AO608" s="63"/>
    </row>
    <row r="609" spans="2:41">
      <c r="L609" s="64"/>
      <c r="M609" s="64"/>
      <c r="N609" s="64"/>
      <c r="O609" s="64"/>
      <c r="P609" s="64"/>
      <c r="Q609" s="64"/>
      <c r="R609" s="64"/>
      <c r="S609" s="64"/>
      <c r="T609" s="64"/>
      <c r="U609" s="64"/>
      <c r="V609" s="64"/>
      <c r="W609" s="64"/>
      <c r="X609" s="64"/>
      <c r="Y609" s="64"/>
      <c r="Z609" s="64"/>
      <c r="AA609" s="64"/>
      <c r="AB609" s="64"/>
      <c r="AC609" s="64"/>
      <c r="AD609" s="64"/>
      <c r="AE609" s="64"/>
      <c r="AF609" s="64"/>
      <c r="AG609" s="64"/>
      <c r="AH609" s="64"/>
      <c r="AI609" s="64"/>
      <c r="AJ609" s="64"/>
      <c r="AK609" s="64"/>
      <c r="AL609" s="64"/>
      <c r="AM609" s="64"/>
      <c r="AN609" s="64"/>
      <c r="AO609" s="63"/>
    </row>
    <row r="610" spans="2:41">
      <c r="L610" s="64"/>
      <c r="M610" s="64"/>
      <c r="N610" s="64"/>
      <c r="O610" s="64"/>
      <c r="P610" s="64"/>
      <c r="Q610" s="64"/>
      <c r="R610" s="64"/>
      <c r="S610" s="64"/>
      <c r="T610" s="64"/>
      <c r="U610" s="64"/>
      <c r="V610" s="64"/>
      <c r="W610" s="64"/>
      <c r="X610" s="64"/>
      <c r="Y610" s="64"/>
      <c r="Z610" s="64"/>
      <c r="AA610" s="64"/>
      <c r="AB610" s="64"/>
      <c r="AC610" s="64"/>
      <c r="AD610" s="64"/>
      <c r="AE610" s="64"/>
      <c r="AF610" s="64"/>
      <c r="AG610" s="64"/>
      <c r="AH610" s="64"/>
      <c r="AI610" s="64"/>
      <c r="AJ610" s="64"/>
      <c r="AK610" s="64"/>
      <c r="AL610" s="64"/>
      <c r="AM610" s="64"/>
      <c r="AN610" s="64"/>
      <c r="AO610" s="63"/>
    </row>
    <row r="611" spans="2:41">
      <c r="L611" s="64"/>
      <c r="M611" s="64"/>
      <c r="N611" s="64"/>
      <c r="O611" s="64"/>
      <c r="P611" s="64"/>
      <c r="Q611" s="64"/>
      <c r="R611" s="64"/>
      <c r="S611" s="64"/>
      <c r="T611" s="64"/>
      <c r="U611" s="64"/>
      <c r="V611" s="64"/>
      <c r="W611" s="64"/>
      <c r="X611" s="64"/>
      <c r="Y611" s="64"/>
      <c r="Z611" s="64"/>
      <c r="AA611" s="64"/>
      <c r="AB611" s="64"/>
      <c r="AC611" s="64"/>
      <c r="AD611" s="64"/>
      <c r="AE611" s="64"/>
      <c r="AF611" s="64"/>
      <c r="AG611" s="64"/>
      <c r="AH611" s="64"/>
      <c r="AI611" s="64"/>
      <c r="AJ611" s="64"/>
      <c r="AK611" s="64"/>
      <c r="AL611" s="64"/>
      <c r="AM611" s="64"/>
      <c r="AN611" s="64"/>
      <c r="AO611" s="63"/>
    </row>
    <row r="612" spans="2:41">
      <c r="L612" s="64"/>
      <c r="M612" s="64"/>
      <c r="N612" s="64"/>
      <c r="O612" s="64"/>
      <c r="P612" s="64"/>
      <c r="Q612" s="64"/>
      <c r="R612" s="64"/>
      <c r="S612" s="64"/>
      <c r="T612" s="64"/>
      <c r="U612" s="64"/>
      <c r="V612" s="64"/>
      <c r="W612" s="64"/>
      <c r="X612" s="64"/>
      <c r="Y612" s="64"/>
      <c r="Z612" s="64"/>
      <c r="AA612" s="64"/>
      <c r="AB612" s="64"/>
      <c r="AC612" s="64"/>
      <c r="AD612" s="64"/>
      <c r="AE612" s="64"/>
      <c r="AF612" s="64"/>
      <c r="AG612" s="64"/>
      <c r="AH612" s="64"/>
      <c r="AI612" s="64"/>
      <c r="AJ612" s="64"/>
      <c r="AK612" s="64"/>
      <c r="AL612" s="64"/>
      <c r="AM612" s="64"/>
      <c r="AN612" s="64"/>
      <c r="AO612" s="63"/>
    </row>
    <row r="613" spans="2:41">
      <c r="L613" s="64"/>
      <c r="M613" s="64"/>
      <c r="N613" s="64"/>
      <c r="O613" s="64"/>
      <c r="P613" s="64"/>
      <c r="Q613" s="64"/>
      <c r="R613" s="64"/>
      <c r="S613" s="64"/>
      <c r="T613" s="64"/>
      <c r="U613" s="64"/>
      <c r="V613" s="64"/>
      <c r="W613" s="64"/>
      <c r="X613" s="64"/>
      <c r="Y613" s="64"/>
      <c r="Z613" s="64"/>
      <c r="AA613" s="64"/>
      <c r="AB613" s="64"/>
      <c r="AC613" s="64"/>
      <c r="AD613" s="64"/>
      <c r="AE613" s="64"/>
      <c r="AF613" s="64"/>
      <c r="AG613" s="64"/>
      <c r="AH613" s="64"/>
      <c r="AI613" s="64"/>
      <c r="AJ613" s="64"/>
      <c r="AK613" s="64"/>
      <c r="AL613" s="64"/>
      <c r="AM613" s="64"/>
      <c r="AN613" s="64"/>
      <c r="AO613" s="63"/>
    </row>
    <row r="614" spans="2:41">
      <c r="L614" s="64"/>
      <c r="M614" s="64"/>
      <c r="N614" s="64"/>
      <c r="O614" s="64"/>
      <c r="P614" s="64"/>
      <c r="Q614" s="64"/>
      <c r="R614" s="64"/>
      <c r="S614" s="64"/>
      <c r="T614" s="64"/>
      <c r="U614" s="64"/>
      <c r="V614" s="64"/>
      <c r="W614" s="64"/>
      <c r="X614" s="64"/>
      <c r="Y614" s="64"/>
      <c r="Z614" s="64"/>
      <c r="AA614" s="64"/>
      <c r="AB614" s="64"/>
      <c r="AC614" s="64"/>
      <c r="AD614" s="64"/>
      <c r="AE614" s="64"/>
      <c r="AF614" s="64"/>
      <c r="AG614" s="64"/>
      <c r="AH614" s="64"/>
      <c r="AI614" s="64"/>
      <c r="AJ614" s="64"/>
      <c r="AK614" s="64"/>
      <c r="AL614" s="64"/>
      <c r="AM614" s="64"/>
      <c r="AN614" s="64"/>
      <c r="AO614" s="63"/>
    </row>
    <row r="615" spans="2:41" ht="21">
      <c r="B615" s="61" t="s">
        <v>190</v>
      </c>
      <c r="L615" s="64"/>
      <c r="M615" s="64"/>
      <c r="N615" s="64"/>
      <c r="O615" s="64"/>
      <c r="P615" s="64"/>
      <c r="Q615" s="64"/>
      <c r="R615" s="64"/>
      <c r="S615" s="64"/>
      <c r="T615" s="64"/>
      <c r="U615" s="64"/>
      <c r="V615" s="64"/>
      <c r="W615" s="64"/>
      <c r="X615" s="64"/>
      <c r="Y615" s="64"/>
      <c r="Z615" s="64"/>
      <c r="AA615" s="64"/>
      <c r="AB615" s="64"/>
      <c r="AC615" s="64"/>
      <c r="AD615" s="64"/>
      <c r="AE615" s="64"/>
      <c r="AF615" s="64"/>
      <c r="AG615" s="64"/>
      <c r="AH615" s="64"/>
      <c r="AI615" s="64"/>
      <c r="AJ615" s="64"/>
      <c r="AK615" s="64"/>
      <c r="AL615" s="64"/>
      <c r="AM615" s="64"/>
      <c r="AN615" s="64"/>
      <c r="AO615" s="63"/>
    </row>
    <row r="616" spans="2:41">
      <c r="L616" s="64"/>
      <c r="M616" s="64"/>
      <c r="N616" s="64"/>
      <c r="O616" s="64"/>
      <c r="P616" s="64"/>
      <c r="Q616" s="64"/>
      <c r="R616" s="64"/>
      <c r="S616" s="64"/>
      <c r="T616" s="64"/>
      <c r="U616" s="64"/>
      <c r="V616" s="64"/>
      <c r="W616" s="64"/>
      <c r="X616" s="64"/>
      <c r="Y616" s="64"/>
      <c r="Z616" s="64"/>
      <c r="AA616" s="64"/>
      <c r="AB616" s="64"/>
      <c r="AC616" s="64"/>
      <c r="AD616" s="64"/>
      <c r="AE616" s="64"/>
      <c r="AF616" s="64"/>
      <c r="AG616" s="64"/>
      <c r="AH616" s="64"/>
      <c r="AI616" s="64"/>
      <c r="AJ616" s="64"/>
      <c r="AK616" s="64"/>
      <c r="AL616" s="64"/>
      <c r="AM616" s="64"/>
      <c r="AN616" s="64"/>
      <c r="AO616" s="63"/>
    </row>
    <row r="617" spans="2:41">
      <c r="L617" s="64"/>
      <c r="M617" s="64"/>
      <c r="N617" s="64"/>
      <c r="O617" s="64"/>
      <c r="P617" s="64"/>
      <c r="Q617" s="64"/>
      <c r="R617" s="64"/>
      <c r="S617" s="64"/>
      <c r="T617" s="64"/>
      <c r="U617" s="64"/>
      <c r="V617" s="64"/>
      <c r="W617" s="64"/>
      <c r="X617" s="64"/>
      <c r="Y617" s="64"/>
      <c r="Z617" s="64"/>
      <c r="AA617" s="64"/>
      <c r="AB617" s="64"/>
      <c r="AC617" s="64"/>
      <c r="AD617" s="64"/>
      <c r="AE617" s="64"/>
      <c r="AF617" s="64"/>
      <c r="AG617" s="64"/>
      <c r="AH617" s="64"/>
      <c r="AI617" s="64"/>
      <c r="AJ617" s="64"/>
      <c r="AK617" s="64"/>
      <c r="AL617" s="64"/>
      <c r="AM617" s="64"/>
      <c r="AN617" s="64"/>
      <c r="AO617" s="63"/>
    </row>
    <row r="618" spans="2:41">
      <c r="L618" s="64"/>
      <c r="M618" s="64"/>
      <c r="N618" s="64" t="s">
        <v>185</v>
      </c>
      <c r="O618" s="64" t="s">
        <v>187</v>
      </c>
      <c r="P618" s="64" t="s">
        <v>188</v>
      </c>
      <c r="Q618" s="64" t="s">
        <v>189</v>
      </c>
      <c r="R618" s="64"/>
      <c r="S618" s="64"/>
      <c r="T618" s="64"/>
      <c r="U618" s="64"/>
      <c r="V618" s="64"/>
      <c r="W618" s="64"/>
      <c r="X618" s="64"/>
      <c r="Y618" s="64"/>
      <c r="Z618" s="64"/>
      <c r="AA618" s="64"/>
      <c r="AB618" s="64"/>
      <c r="AC618" s="64"/>
      <c r="AD618" s="64"/>
      <c r="AE618" s="64"/>
      <c r="AF618" s="64"/>
      <c r="AG618" s="64"/>
      <c r="AH618" s="64"/>
      <c r="AI618" s="64"/>
      <c r="AJ618" s="64"/>
      <c r="AK618" s="64"/>
      <c r="AL618" s="64"/>
      <c r="AM618" s="64"/>
      <c r="AN618" s="64"/>
      <c r="AO618" s="63"/>
    </row>
    <row r="619" spans="2:41">
      <c r="L619" s="64"/>
      <c r="M619" s="64"/>
      <c r="N619" s="64"/>
      <c r="O619" s="72">
        <v>0.30769230769230771</v>
      </c>
      <c r="P619" s="72">
        <v>0</v>
      </c>
      <c r="Q619" s="73">
        <v>0</v>
      </c>
      <c r="R619" s="79"/>
      <c r="S619" s="64"/>
      <c r="T619" s="64"/>
      <c r="U619" s="64"/>
      <c r="V619" s="64"/>
      <c r="W619" s="64"/>
      <c r="X619" s="64"/>
      <c r="Y619" s="64"/>
      <c r="Z619" s="64"/>
      <c r="AA619" s="64"/>
      <c r="AB619" s="64"/>
      <c r="AC619" s="64"/>
      <c r="AD619" s="64"/>
      <c r="AE619" s="64"/>
      <c r="AF619" s="64"/>
      <c r="AG619" s="64"/>
      <c r="AH619" s="64"/>
      <c r="AI619" s="64"/>
      <c r="AJ619" s="64"/>
      <c r="AK619" s="64"/>
      <c r="AL619" s="64"/>
      <c r="AM619" s="64"/>
      <c r="AN619" s="64"/>
      <c r="AO619" s="63"/>
    </row>
    <row r="620" spans="2:41">
      <c r="L620" s="64"/>
      <c r="M620" s="64"/>
      <c r="N620" s="64" t="s">
        <v>186</v>
      </c>
      <c r="O620" s="76"/>
      <c r="P620" s="77"/>
      <c r="Q620" s="76"/>
      <c r="R620" s="77"/>
      <c r="S620" s="64"/>
      <c r="T620" s="79"/>
      <c r="U620" s="64"/>
      <c r="V620" s="64"/>
      <c r="W620" s="64"/>
      <c r="X620" s="64"/>
      <c r="Y620" s="64"/>
      <c r="Z620" s="64"/>
      <c r="AA620" s="64"/>
      <c r="AB620" s="64"/>
      <c r="AC620" s="64"/>
      <c r="AD620" s="64"/>
      <c r="AE620" s="64"/>
      <c r="AF620" s="64"/>
      <c r="AG620" s="64"/>
      <c r="AH620" s="64"/>
      <c r="AI620" s="64"/>
      <c r="AJ620" s="64"/>
      <c r="AK620" s="64"/>
      <c r="AL620" s="64"/>
      <c r="AM620" s="64"/>
      <c r="AN620" s="64"/>
      <c r="AO620" s="63"/>
    </row>
    <row r="621" spans="2:41">
      <c r="L621" s="64"/>
      <c r="M621" s="64"/>
      <c r="N621" s="72">
        <v>0.69230769230769229</v>
      </c>
      <c r="O621" s="64"/>
      <c r="P621" s="64"/>
      <c r="Q621" s="64"/>
      <c r="R621" s="64"/>
      <c r="S621" s="76"/>
      <c r="T621" s="77"/>
      <c r="U621" s="78"/>
      <c r="V621" s="64"/>
      <c r="W621" s="64"/>
      <c r="X621" s="64"/>
      <c r="Y621" s="64"/>
      <c r="Z621" s="64"/>
      <c r="AA621" s="64"/>
      <c r="AB621" s="64"/>
      <c r="AC621" s="64"/>
      <c r="AD621" s="64"/>
      <c r="AE621" s="64"/>
      <c r="AF621" s="64"/>
      <c r="AG621" s="64"/>
      <c r="AH621" s="64"/>
      <c r="AI621" s="64"/>
      <c r="AJ621" s="64"/>
      <c r="AK621" s="64"/>
      <c r="AL621" s="64"/>
      <c r="AM621" s="64"/>
      <c r="AN621" s="64"/>
      <c r="AO621" s="63"/>
    </row>
    <row r="622" spans="2:41">
      <c r="L622" s="64"/>
      <c r="M622" s="64"/>
      <c r="N622" s="75"/>
      <c r="Z622" s="64"/>
      <c r="AA622" s="63"/>
    </row>
    <row r="623" spans="2:41" ht="24">
      <c r="L623" s="64"/>
      <c r="M623" s="71" t="s">
        <v>6</v>
      </c>
      <c r="N623" s="64"/>
      <c r="O623" s="64"/>
      <c r="P623" s="64"/>
      <c r="Q623" s="64"/>
      <c r="R623" s="64"/>
      <c r="S623" s="64"/>
      <c r="T623" s="64"/>
      <c r="U623" s="64"/>
      <c r="V623" s="63"/>
    </row>
    <row r="624" spans="2:41">
      <c r="L624" s="64"/>
      <c r="M624" s="74"/>
      <c r="N624" s="64"/>
      <c r="O624" s="64"/>
      <c r="P624" s="64" t="s">
        <v>191</v>
      </c>
      <c r="Q624" s="64" t="s">
        <v>192</v>
      </c>
      <c r="R624" s="64" t="s">
        <v>193</v>
      </c>
      <c r="S624" s="64" t="s">
        <v>195</v>
      </c>
      <c r="T624" s="64" t="s">
        <v>43</v>
      </c>
      <c r="U624" s="64"/>
      <c r="V624" s="63"/>
    </row>
    <row r="625" spans="2:41" ht="24">
      <c r="L625" s="64"/>
      <c r="M625" s="64"/>
      <c r="N625" s="64"/>
      <c r="O625" s="71" t="s">
        <v>6</v>
      </c>
      <c r="P625" s="72">
        <v>0.13414634146341464</v>
      </c>
      <c r="Q625" s="72">
        <v>0.14457831325301204</v>
      </c>
      <c r="R625" s="72">
        <v>1.3888888888888888E-2</v>
      </c>
      <c r="S625" s="72">
        <v>4.0540540540540543E-2</v>
      </c>
      <c r="T625" s="72">
        <v>0.15476190476190477</v>
      </c>
      <c r="U625" s="64"/>
      <c r="V625" s="63"/>
    </row>
    <row r="626" spans="2:41">
      <c r="L626" s="64"/>
      <c r="M626" s="64"/>
      <c r="N626" s="64"/>
      <c r="O626" s="64"/>
      <c r="P626" s="64"/>
      <c r="Q626" s="64"/>
      <c r="R626" s="64"/>
      <c r="S626" s="64"/>
      <c r="T626" s="64"/>
      <c r="U626" s="64"/>
      <c r="V626" s="64"/>
      <c r="W626" s="64"/>
      <c r="X626" s="64"/>
      <c r="Y626" s="64"/>
      <c r="Z626" s="64"/>
      <c r="AA626" s="64"/>
      <c r="AB626" s="64"/>
      <c r="AC626" s="64"/>
      <c r="AD626" s="64"/>
      <c r="AE626" s="64"/>
      <c r="AF626" s="64"/>
      <c r="AG626" s="64"/>
      <c r="AH626" s="64"/>
      <c r="AI626" s="64"/>
      <c r="AJ626" s="64"/>
      <c r="AK626" s="64"/>
      <c r="AL626" s="64"/>
      <c r="AM626" s="64"/>
      <c r="AN626" s="64"/>
      <c r="AO626" s="63"/>
    </row>
    <row r="627" spans="2:41">
      <c r="L627" s="64"/>
      <c r="M627" s="64"/>
      <c r="N627" s="64"/>
      <c r="O627" s="64"/>
      <c r="P627" s="64"/>
      <c r="Q627" s="64"/>
      <c r="R627" s="64"/>
      <c r="S627" s="64"/>
      <c r="T627" s="64"/>
      <c r="U627" s="64"/>
      <c r="V627" s="64"/>
      <c r="W627" s="64"/>
      <c r="X627" s="64"/>
      <c r="Y627" s="64"/>
      <c r="Z627" s="64"/>
      <c r="AA627" s="64"/>
      <c r="AB627" s="64"/>
      <c r="AC627" s="64"/>
      <c r="AD627" s="64"/>
      <c r="AE627" s="64"/>
      <c r="AF627" s="64"/>
      <c r="AG627" s="64"/>
      <c r="AH627" s="64"/>
      <c r="AI627" s="64"/>
      <c r="AJ627" s="64"/>
      <c r="AK627" s="64"/>
      <c r="AL627" s="64"/>
      <c r="AM627" s="64"/>
      <c r="AN627" s="64"/>
      <c r="AO627" s="63"/>
    </row>
    <row r="628" spans="2:41">
      <c r="L628" s="64"/>
      <c r="M628" s="64"/>
      <c r="N628" s="64"/>
      <c r="O628" s="64"/>
      <c r="P628" s="64"/>
      <c r="Q628" s="64"/>
      <c r="R628" s="64"/>
      <c r="S628" s="64"/>
      <c r="T628" s="64"/>
      <c r="U628" s="64"/>
      <c r="V628" s="64"/>
      <c r="W628" s="64"/>
      <c r="X628" s="64"/>
      <c r="Y628" s="64"/>
      <c r="Z628" s="64"/>
      <c r="AA628" s="64"/>
      <c r="AB628" s="64"/>
      <c r="AC628" s="64"/>
      <c r="AD628" s="64"/>
      <c r="AE628" s="64"/>
      <c r="AF628" s="64"/>
      <c r="AG628" s="64"/>
      <c r="AH628" s="64"/>
      <c r="AI628" s="64"/>
      <c r="AJ628" s="64"/>
      <c r="AK628" s="64"/>
      <c r="AL628" s="64"/>
      <c r="AM628" s="64"/>
      <c r="AN628" s="64"/>
      <c r="AO628" s="63"/>
    </row>
    <row r="629" spans="2:41">
      <c r="L629" s="64"/>
      <c r="M629" s="64"/>
      <c r="N629" s="64"/>
      <c r="O629" s="64"/>
      <c r="P629" s="64"/>
      <c r="Q629" s="64"/>
      <c r="R629" s="64"/>
      <c r="S629" s="64"/>
      <c r="T629" s="64"/>
      <c r="U629" s="64"/>
      <c r="V629" s="64"/>
      <c r="W629" s="64"/>
      <c r="X629" s="64"/>
      <c r="Y629" s="64"/>
      <c r="Z629" s="64"/>
      <c r="AA629" s="64"/>
      <c r="AB629" s="64"/>
      <c r="AC629" s="64"/>
      <c r="AD629" s="64"/>
      <c r="AE629" s="64"/>
      <c r="AF629" s="64"/>
      <c r="AG629" s="64"/>
      <c r="AH629" s="64"/>
      <c r="AI629" s="64"/>
      <c r="AJ629" s="64"/>
      <c r="AK629" s="64"/>
      <c r="AL629" s="64"/>
      <c r="AM629" s="64"/>
      <c r="AN629" s="64"/>
      <c r="AO629" s="63"/>
    </row>
    <row r="630" spans="2:41">
      <c r="L630" s="64"/>
      <c r="M630" s="64"/>
      <c r="N630" s="64"/>
      <c r="O630" s="64"/>
      <c r="P630" s="64"/>
      <c r="Q630" s="64"/>
      <c r="R630" s="64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C630" s="64"/>
      <c r="AD630" s="64"/>
      <c r="AE630" s="64"/>
      <c r="AF630" s="64"/>
      <c r="AG630" s="64"/>
      <c r="AH630" s="64"/>
      <c r="AI630" s="64"/>
      <c r="AJ630" s="64"/>
      <c r="AK630" s="64"/>
      <c r="AL630" s="64"/>
      <c r="AM630" s="64"/>
      <c r="AN630" s="64"/>
      <c r="AO630" s="63"/>
    </row>
    <row r="631" spans="2:41">
      <c r="L631" s="64"/>
      <c r="M631" s="64"/>
      <c r="N631" s="64"/>
      <c r="O631" s="64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64"/>
      <c r="AD631" s="64"/>
      <c r="AE631" s="64"/>
      <c r="AF631" s="64"/>
      <c r="AG631" s="64"/>
      <c r="AH631" s="64"/>
      <c r="AI631" s="64"/>
      <c r="AJ631" s="64"/>
      <c r="AK631" s="64"/>
      <c r="AL631" s="64"/>
      <c r="AM631" s="64"/>
      <c r="AN631" s="64"/>
      <c r="AO631" s="63"/>
    </row>
    <row r="632" spans="2:41">
      <c r="L632" s="64"/>
      <c r="M632" s="64"/>
      <c r="N632" s="64"/>
      <c r="O632" s="64"/>
      <c r="P632" s="64"/>
      <c r="Q632" s="64"/>
      <c r="R632" s="64"/>
      <c r="S632" s="64"/>
      <c r="T632" s="64"/>
      <c r="U632" s="64"/>
      <c r="V632" s="64"/>
      <c r="W632" s="64"/>
      <c r="X632" s="64"/>
      <c r="Y632" s="64"/>
      <c r="Z632" s="64"/>
      <c r="AA632" s="64"/>
      <c r="AB632" s="64"/>
      <c r="AC632" s="64"/>
      <c r="AD632" s="64"/>
      <c r="AE632" s="64"/>
      <c r="AF632" s="64"/>
      <c r="AG632" s="64"/>
      <c r="AH632" s="64"/>
      <c r="AI632" s="64"/>
      <c r="AJ632" s="64"/>
      <c r="AK632" s="64"/>
      <c r="AL632" s="64"/>
      <c r="AM632" s="64"/>
      <c r="AN632" s="64"/>
      <c r="AO632" s="63"/>
    </row>
    <row r="633" spans="2:41">
      <c r="L633" s="64"/>
      <c r="M633" s="64"/>
      <c r="N633" s="64"/>
      <c r="O633" s="64"/>
      <c r="P633" s="64"/>
      <c r="Q633" s="64"/>
      <c r="R633" s="64"/>
      <c r="S633" s="64"/>
      <c r="T633" s="64"/>
      <c r="U633" s="64"/>
      <c r="V633" s="64"/>
      <c r="W633" s="64"/>
      <c r="X633" s="64"/>
      <c r="Y633" s="64"/>
      <c r="Z633" s="64"/>
      <c r="AA633" s="64"/>
      <c r="AB633" s="64"/>
      <c r="AC633" s="64"/>
      <c r="AD633" s="64"/>
      <c r="AE633" s="64"/>
      <c r="AF633" s="64"/>
      <c r="AG633" s="64"/>
      <c r="AH633" s="64"/>
      <c r="AI633" s="64"/>
      <c r="AJ633" s="64"/>
      <c r="AK633" s="64"/>
      <c r="AL633" s="64"/>
      <c r="AM633" s="64"/>
      <c r="AN633" s="64"/>
      <c r="AO633" s="63"/>
    </row>
    <row r="634" spans="2:41">
      <c r="L634" s="64"/>
      <c r="M634" s="64"/>
      <c r="N634" s="64"/>
      <c r="O634" s="64"/>
      <c r="P634" s="64"/>
      <c r="Q634" s="64"/>
      <c r="R634" s="64"/>
      <c r="S634" s="64"/>
      <c r="T634" s="64"/>
      <c r="U634" s="64"/>
      <c r="V634" s="64"/>
      <c r="W634" s="64"/>
      <c r="X634" s="64"/>
      <c r="Y634" s="64"/>
      <c r="Z634" s="64"/>
      <c r="AA634" s="64"/>
      <c r="AB634" s="64"/>
      <c r="AC634" s="64"/>
      <c r="AD634" s="64"/>
      <c r="AE634" s="64"/>
      <c r="AF634" s="64"/>
      <c r="AG634" s="64"/>
      <c r="AH634" s="64"/>
      <c r="AI634" s="64"/>
      <c r="AJ634" s="64"/>
      <c r="AK634" s="64"/>
      <c r="AL634" s="64"/>
      <c r="AM634" s="64"/>
      <c r="AN634" s="64"/>
      <c r="AO634" s="63"/>
    </row>
    <row r="635" spans="2:41">
      <c r="L635" s="64"/>
      <c r="M635" s="64"/>
      <c r="N635" s="64"/>
      <c r="O635" s="64"/>
      <c r="P635" s="64"/>
      <c r="Q635" s="64"/>
      <c r="R635" s="64"/>
      <c r="S635" s="64"/>
      <c r="T635" s="64"/>
      <c r="U635" s="64"/>
      <c r="V635" s="64"/>
      <c r="W635" s="64"/>
      <c r="X635" s="64"/>
      <c r="Y635" s="64"/>
      <c r="Z635" s="64"/>
      <c r="AA635" s="64"/>
      <c r="AB635" s="64"/>
      <c r="AC635" s="64"/>
      <c r="AD635" s="64"/>
      <c r="AE635" s="64"/>
      <c r="AF635" s="64"/>
      <c r="AG635" s="64"/>
      <c r="AH635" s="64"/>
      <c r="AI635" s="64"/>
      <c r="AJ635" s="64"/>
      <c r="AK635" s="64"/>
      <c r="AL635" s="64"/>
      <c r="AM635" s="64"/>
      <c r="AN635" s="64"/>
      <c r="AO635" s="63"/>
    </row>
    <row r="636" spans="2:41" ht="23.25">
      <c r="B636" s="48" t="s">
        <v>270</v>
      </c>
      <c r="L636" s="64"/>
      <c r="M636" s="64"/>
      <c r="N636" s="64"/>
      <c r="O636" s="64"/>
      <c r="P636" s="64"/>
      <c r="Q636" s="64"/>
      <c r="R636" s="64"/>
      <c r="S636" s="64"/>
      <c r="T636" s="64"/>
      <c r="U636" s="64"/>
      <c r="V636" s="64"/>
      <c r="W636" s="64"/>
      <c r="X636" s="64"/>
      <c r="Y636" s="64"/>
      <c r="Z636" s="64"/>
      <c r="AA636" s="64"/>
      <c r="AB636" s="64"/>
      <c r="AC636" s="64"/>
      <c r="AD636" s="64"/>
      <c r="AE636" s="64"/>
      <c r="AF636" s="64"/>
      <c r="AG636" s="64"/>
      <c r="AH636" s="64"/>
      <c r="AI636" s="64"/>
      <c r="AJ636" s="64"/>
      <c r="AK636" s="64"/>
      <c r="AL636" s="64"/>
      <c r="AM636" s="64"/>
      <c r="AN636" s="64"/>
      <c r="AO636" s="63"/>
    </row>
    <row r="637" spans="2:41">
      <c r="L637" s="64"/>
      <c r="M637" s="64"/>
      <c r="N637" s="64"/>
      <c r="O637" s="64"/>
      <c r="P637" s="64"/>
      <c r="Q637" s="64"/>
      <c r="R637" s="64"/>
      <c r="S637" s="64"/>
      <c r="T637" s="64"/>
      <c r="U637" s="64"/>
      <c r="V637" s="64"/>
      <c r="W637" s="64"/>
      <c r="X637" s="64"/>
      <c r="Y637" s="64"/>
      <c r="Z637" s="64"/>
      <c r="AA637" s="64"/>
      <c r="AB637" s="64"/>
      <c r="AC637" s="64"/>
      <c r="AD637" s="64"/>
      <c r="AE637" s="64"/>
      <c r="AF637" s="64"/>
      <c r="AG637" s="64"/>
      <c r="AH637" s="64"/>
      <c r="AI637" s="64"/>
      <c r="AJ637" s="64"/>
      <c r="AK637" s="64"/>
      <c r="AL637" s="64"/>
      <c r="AM637" s="64"/>
      <c r="AN637" s="64"/>
      <c r="AO637" s="63"/>
    </row>
    <row r="638" spans="2:41" ht="21">
      <c r="B638" s="61" t="s">
        <v>211</v>
      </c>
      <c r="L638" s="64"/>
      <c r="M638" s="64"/>
      <c r="N638" s="64"/>
      <c r="O638" s="64" t="s">
        <v>192</v>
      </c>
      <c r="P638" s="64" t="s">
        <v>193</v>
      </c>
      <c r="Q638" s="64" t="s">
        <v>194</v>
      </c>
      <c r="R638" s="64" t="s">
        <v>195</v>
      </c>
      <c r="S638" s="64"/>
      <c r="T638" s="64"/>
      <c r="U638" s="64"/>
      <c r="V638" s="64"/>
      <c r="W638" s="64"/>
      <c r="X638" s="64"/>
      <c r="Y638" s="64"/>
      <c r="Z638" s="64"/>
      <c r="AA638" s="64"/>
      <c r="AB638" s="64"/>
      <c r="AC638" s="64"/>
      <c r="AD638" s="64"/>
      <c r="AE638" s="64"/>
      <c r="AF638" s="64"/>
      <c r="AG638" s="64"/>
      <c r="AH638" s="64"/>
      <c r="AI638" s="64"/>
      <c r="AJ638" s="64"/>
      <c r="AK638" s="64"/>
      <c r="AL638" s="64"/>
      <c r="AM638" s="64"/>
      <c r="AN638" s="64"/>
      <c r="AO638" s="63"/>
    </row>
    <row r="639" spans="2:41">
      <c r="L639" s="64"/>
      <c r="M639" s="64"/>
      <c r="N639" s="64"/>
      <c r="O639" s="72">
        <v>0.14457831325301204</v>
      </c>
      <c r="P639" s="72">
        <v>1.3888888888888888E-2</v>
      </c>
      <c r="Q639" s="72">
        <v>0</v>
      </c>
      <c r="R639" s="72">
        <v>4.0540540540540543E-2</v>
      </c>
      <c r="S639" s="64" t="s">
        <v>196</v>
      </c>
      <c r="T639" s="64" t="s">
        <v>197</v>
      </c>
      <c r="U639" s="64" t="s">
        <v>198</v>
      </c>
      <c r="V639" s="64" t="s">
        <v>199</v>
      </c>
      <c r="W639" s="64" t="s">
        <v>43</v>
      </c>
      <c r="X639" s="64" t="s">
        <v>200</v>
      </c>
      <c r="Y639" s="64" t="s">
        <v>44</v>
      </c>
      <c r="Z639" s="64"/>
      <c r="AA639" s="64"/>
      <c r="AB639" s="64"/>
      <c r="AC639" s="64"/>
      <c r="AD639" s="64"/>
      <c r="AE639" s="64"/>
      <c r="AF639" s="64"/>
      <c r="AG639" s="64"/>
      <c r="AH639" s="64"/>
      <c r="AI639" s="64"/>
      <c r="AJ639" s="64"/>
      <c r="AK639" s="64"/>
      <c r="AL639" s="64"/>
      <c r="AM639" s="64"/>
      <c r="AN639" s="64"/>
      <c r="AO639" s="63"/>
    </row>
    <row r="640" spans="2:41">
      <c r="L640" s="64"/>
      <c r="M640" s="64"/>
      <c r="N640" s="64" t="s">
        <v>191</v>
      </c>
      <c r="O640" s="76"/>
      <c r="P640" s="77"/>
      <c r="Q640" s="76"/>
      <c r="R640" s="77"/>
      <c r="S640" s="72">
        <v>0</v>
      </c>
      <c r="T640" s="72">
        <v>0</v>
      </c>
      <c r="U640" s="72">
        <v>0</v>
      </c>
      <c r="V640" s="72">
        <v>0</v>
      </c>
      <c r="W640" s="72">
        <v>0.15476190476190477</v>
      </c>
      <c r="X640" s="72">
        <v>0</v>
      </c>
      <c r="Y640" s="73">
        <v>0</v>
      </c>
      <c r="Z640" s="64"/>
      <c r="AA640" s="64"/>
      <c r="AB640" s="64"/>
      <c r="AC640" s="64"/>
      <c r="AD640" s="64"/>
      <c r="AE640" s="64"/>
      <c r="AF640" s="64"/>
      <c r="AG640" s="64"/>
      <c r="AH640" s="64"/>
      <c r="AI640" s="64"/>
      <c r="AJ640" s="64"/>
      <c r="AK640" s="64"/>
      <c r="AL640" s="64"/>
      <c r="AM640" s="64"/>
      <c r="AN640" s="64"/>
      <c r="AO640" s="63"/>
    </row>
    <row r="641" spans="12:41">
      <c r="L641" s="64"/>
      <c r="M641" s="64"/>
      <c r="N641" s="72">
        <v>0.13414634146341464</v>
      </c>
      <c r="O641" s="64"/>
      <c r="P641" s="64"/>
      <c r="Q641" s="64"/>
      <c r="R641" s="64"/>
      <c r="S641" s="76"/>
      <c r="T641" s="77"/>
      <c r="U641" s="76"/>
      <c r="V641" s="77"/>
      <c r="W641" s="76"/>
      <c r="X641" s="77"/>
      <c r="Y641" s="76"/>
      <c r="Z641" s="79"/>
      <c r="AA641" s="64"/>
      <c r="AB641" s="79"/>
      <c r="AC641" s="64"/>
      <c r="AD641" s="64"/>
      <c r="AE641" s="64"/>
      <c r="AF641" s="64"/>
      <c r="AG641" s="64"/>
      <c r="AH641" s="64"/>
      <c r="AI641" s="64"/>
      <c r="AJ641" s="64"/>
      <c r="AK641" s="64"/>
      <c r="AL641" s="64"/>
      <c r="AM641" s="64"/>
      <c r="AN641" s="64"/>
      <c r="AO641" s="63"/>
    </row>
    <row r="642" spans="12:41">
      <c r="L642" s="64"/>
      <c r="M642" s="64"/>
      <c r="N642" s="75"/>
      <c r="O642" s="64"/>
      <c r="P642" s="64"/>
      <c r="Q642" s="64"/>
      <c r="R642" s="64"/>
      <c r="S642" s="64"/>
      <c r="T642" s="64"/>
      <c r="U642" s="64"/>
      <c r="V642" s="64"/>
      <c r="W642" s="64"/>
      <c r="X642" s="64"/>
      <c r="Y642" s="64"/>
      <c r="Z642" s="77"/>
      <c r="AA642" s="76"/>
      <c r="AB642" s="77"/>
      <c r="AC642" s="64"/>
      <c r="AD642" s="64"/>
      <c r="AE642" s="64"/>
      <c r="AF642" s="64"/>
      <c r="AG642" s="64"/>
      <c r="AH642" s="64"/>
      <c r="AI642" s="64"/>
      <c r="AJ642" s="64"/>
      <c r="AK642" s="64"/>
      <c r="AL642" s="64"/>
      <c r="AM642" s="64"/>
      <c r="AN642" s="64"/>
      <c r="AO642" s="63"/>
    </row>
    <row r="643" spans="12:41" ht="24">
      <c r="L643" s="64"/>
      <c r="M643" s="71" t="s">
        <v>6</v>
      </c>
      <c r="N643" s="64"/>
      <c r="O643" s="64"/>
      <c r="P643" s="64"/>
      <c r="Q643" s="64"/>
      <c r="R643" s="64"/>
      <c r="S643" s="64"/>
      <c r="T643" s="64"/>
      <c r="U643" s="64"/>
      <c r="V643" s="64"/>
      <c r="W643" s="64"/>
      <c r="X643" s="64"/>
      <c r="Y643" s="64"/>
      <c r="Z643" s="64"/>
      <c r="AA643" s="64"/>
      <c r="AB643" s="64"/>
      <c r="AC643" s="64"/>
      <c r="AD643" s="79"/>
      <c r="AE643" s="64"/>
      <c r="AF643" s="79"/>
      <c r="AG643" s="64"/>
      <c r="AH643" s="79"/>
      <c r="AI643" s="64"/>
      <c r="AJ643" s="79"/>
      <c r="AK643" s="64"/>
      <c r="AL643" s="64"/>
      <c r="AM643" s="64"/>
      <c r="AN643" s="64"/>
      <c r="AO643" s="63"/>
    </row>
    <row r="644" spans="12:41">
      <c r="L644" s="64"/>
      <c r="M644" s="74"/>
      <c r="N644" s="64"/>
      <c r="O644" s="64"/>
      <c r="P644" s="64"/>
      <c r="Q644" s="64"/>
      <c r="R644" s="64"/>
      <c r="S644" s="64"/>
      <c r="T644" s="64"/>
      <c r="U644" s="64"/>
      <c r="V644" s="64"/>
      <c r="W644" s="64"/>
      <c r="X644" s="64"/>
      <c r="Y644" s="64"/>
      <c r="Z644" s="64"/>
      <c r="AA644" s="64"/>
      <c r="AB644" s="64"/>
      <c r="AC644" s="76"/>
      <c r="AD644" s="77"/>
      <c r="AE644" s="76"/>
      <c r="AF644" s="77"/>
      <c r="AG644" s="76"/>
      <c r="AH644" s="77"/>
      <c r="AI644" s="76"/>
      <c r="AJ644" s="77"/>
      <c r="AK644" s="78"/>
      <c r="AL644" s="64"/>
      <c r="AM644" s="64"/>
      <c r="AN644" s="64"/>
      <c r="AO644" s="63"/>
    </row>
    <row r="645" spans="12:41">
      <c r="L645" s="64"/>
      <c r="M645" s="64"/>
      <c r="N645" s="64"/>
      <c r="O645" s="64"/>
      <c r="P645" s="64"/>
      <c r="Q645" s="64"/>
      <c r="R645" s="64"/>
      <c r="S645" s="64"/>
      <c r="T645" s="64"/>
      <c r="U645" s="64"/>
      <c r="V645" s="64"/>
      <c r="W645" s="64"/>
      <c r="X645" s="64"/>
      <c r="Y645" s="64"/>
      <c r="Z645" s="64"/>
      <c r="AA645" s="64"/>
      <c r="AB645" s="64"/>
      <c r="AC645" s="64"/>
      <c r="AD645" s="64"/>
      <c r="AE645" s="64"/>
      <c r="AF645" s="64"/>
      <c r="AG645" s="64"/>
      <c r="AH645" s="64"/>
      <c r="AI645" s="64"/>
      <c r="AJ645" s="64"/>
      <c r="AK645" s="64"/>
      <c r="AL645" s="64"/>
      <c r="AM645" s="64"/>
      <c r="AN645" s="64"/>
      <c r="AO645" s="63"/>
    </row>
    <row r="646" spans="12:41">
      <c r="L646" s="64"/>
      <c r="M646" s="64"/>
      <c r="N646" s="64"/>
      <c r="O646" s="64"/>
      <c r="P646" s="64"/>
      <c r="Q646" s="64"/>
      <c r="R646" s="64"/>
      <c r="S646" s="64"/>
      <c r="T646" s="64"/>
      <c r="U646" s="64"/>
      <c r="V646" s="64"/>
      <c r="W646" s="64"/>
      <c r="X646" s="64"/>
      <c r="Y646" s="64"/>
      <c r="Z646" s="64"/>
      <c r="AA646" s="64"/>
      <c r="AB646" s="64"/>
      <c r="AC646" s="64"/>
      <c r="AD646" s="64"/>
      <c r="AE646" s="64"/>
      <c r="AF646" s="64"/>
      <c r="AG646" s="64"/>
      <c r="AH646" s="64"/>
      <c r="AI646" s="64"/>
      <c r="AJ646" s="64"/>
      <c r="AK646" s="64"/>
      <c r="AL646" s="64"/>
      <c r="AM646" s="64"/>
      <c r="AN646" s="64"/>
      <c r="AO646" s="63"/>
    </row>
    <row r="647" spans="12:41">
      <c r="L647" s="64"/>
      <c r="M647" s="64"/>
      <c r="N647" s="64"/>
      <c r="O647" s="64"/>
      <c r="P647" s="64"/>
      <c r="Q647" s="64"/>
      <c r="R647" s="64"/>
      <c r="S647" s="64"/>
      <c r="T647" s="64"/>
      <c r="U647" s="64"/>
      <c r="V647" s="64"/>
      <c r="W647" s="64"/>
      <c r="X647" s="64"/>
      <c r="Y647" s="64"/>
      <c r="Z647" s="64"/>
      <c r="AA647" s="64"/>
      <c r="AB647" s="64"/>
      <c r="AC647" s="64"/>
      <c r="AD647" s="64"/>
      <c r="AE647" s="64"/>
      <c r="AF647" s="64"/>
      <c r="AG647" s="64"/>
      <c r="AH647" s="64"/>
      <c r="AI647" s="64"/>
      <c r="AJ647" s="64"/>
      <c r="AK647" s="64"/>
      <c r="AL647" s="64"/>
      <c r="AM647" s="64"/>
      <c r="AN647" s="64"/>
      <c r="AO647" s="63"/>
    </row>
    <row r="648" spans="12:41">
      <c r="L648" s="64"/>
      <c r="M648" s="64"/>
      <c r="N648" s="64"/>
      <c r="O648" s="64"/>
      <c r="P648" s="64"/>
      <c r="Q648" s="64"/>
      <c r="R648" s="64"/>
      <c r="S648" s="64"/>
      <c r="T648" s="64"/>
      <c r="U648" s="64"/>
      <c r="V648" s="64"/>
      <c r="W648" s="64"/>
      <c r="X648" s="64"/>
      <c r="Y648" s="64"/>
      <c r="Z648" s="64"/>
      <c r="AA648" s="64"/>
      <c r="AB648" s="64"/>
      <c r="AC648" s="64"/>
      <c r="AD648" s="64"/>
      <c r="AE648" s="64"/>
      <c r="AF648" s="64"/>
      <c r="AG648" s="64"/>
      <c r="AH648" s="64"/>
      <c r="AI648" s="64"/>
      <c r="AJ648" s="64"/>
      <c r="AK648" s="64"/>
      <c r="AL648" s="64"/>
      <c r="AM648" s="64"/>
      <c r="AN648" s="64"/>
      <c r="AO648" s="63"/>
    </row>
    <row r="649" spans="12:41">
      <c r="L649" s="64"/>
      <c r="M649" s="64"/>
      <c r="N649" s="64"/>
      <c r="O649" s="64"/>
      <c r="P649" s="64"/>
      <c r="Q649" s="64"/>
      <c r="R649" s="64"/>
      <c r="S649" s="64"/>
      <c r="T649" s="64"/>
      <c r="U649" s="64"/>
      <c r="V649" s="64"/>
      <c r="W649" s="64"/>
      <c r="X649" s="64"/>
      <c r="Y649" s="64"/>
      <c r="Z649" s="64"/>
      <c r="AA649" s="64"/>
      <c r="AB649" s="64"/>
      <c r="AC649" s="64"/>
      <c r="AD649" s="64"/>
      <c r="AE649" s="64"/>
      <c r="AF649" s="64"/>
      <c r="AG649" s="64"/>
      <c r="AH649" s="64"/>
      <c r="AI649" s="64"/>
      <c r="AJ649" s="64"/>
      <c r="AK649" s="64"/>
      <c r="AL649" s="64"/>
      <c r="AM649" s="64"/>
      <c r="AN649" s="64"/>
      <c r="AO649" s="63"/>
    </row>
    <row r="650" spans="12:41">
      <c r="L650" s="64"/>
      <c r="M650" s="64"/>
      <c r="N650" s="64"/>
      <c r="O650" s="64"/>
      <c r="P650" s="64"/>
      <c r="Q650" s="64"/>
      <c r="R650" s="64"/>
      <c r="S650" s="64"/>
      <c r="T650" s="64"/>
      <c r="U650" s="64"/>
      <c r="V650" s="64"/>
      <c r="W650" s="64"/>
      <c r="X650" s="64"/>
      <c r="Y650" s="64"/>
      <c r="Z650" s="64"/>
      <c r="AA650" s="64"/>
      <c r="AB650" s="64"/>
      <c r="AC650" s="64"/>
      <c r="AD650" s="64"/>
      <c r="AE650" s="64"/>
      <c r="AF650" s="64"/>
      <c r="AG650" s="64"/>
      <c r="AH650" s="64"/>
      <c r="AI650" s="64"/>
      <c r="AJ650" s="64"/>
      <c r="AK650" s="64"/>
      <c r="AL650" s="64"/>
      <c r="AM650" s="64"/>
      <c r="AN650" s="64"/>
      <c r="AO650" s="63"/>
    </row>
    <row r="651" spans="12:41">
      <c r="L651" s="64"/>
      <c r="M651" s="64"/>
      <c r="N651" s="64"/>
      <c r="O651" s="64"/>
      <c r="P651" s="64"/>
      <c r="Q651" s="64"/>
      <c r="R651" s="64"/>
      <c r="S651" s="64"/>
      <c r="T651" s="64"/>
      <c r="U651" s="64"/>
      <c r="V651" s="64"/>
      <c r="W651" s="64"/>
      <c r="X651" s="64"/>
      <c r="Y651" s="64"/>
      <c r="Z651" s="64"/>
      <c r="AA651" s="64"/>
      <c r="AB651" s="64"/>
      <c r="AC651" s="64"/>
      <c r="AD651" s="64"/>
      <c r="AE651" s="64"/>
      <c r="AF651" s="64"/>
      <c r="AG651" s="64"/>
      <c r="AH651" s="64"/>
      <c r="AI651" s="64"/>
      <c r="AJ651" s="64"/>
      <c r="AK651" s="64"/>
      <c r="AL651" s="64"/>
      <c r="AM651" s="64"/>
      <c r="AN651" s="64"/>
      <c r="AO651" s="63"/>
    </row>
    <row r="652" spans="12:41">
      <c r="L652" s="64"/>
      <c r="M652" s="64"/>
      <c r="N652" s="64"/>
      <c r="O652" s="64"/>
      <c r="P652" s="64"/>
      <c r="Q652" s="64"/>
      <c r="R652" s="64"/>
      <c r="S652" s="64"/>
      <c r="T652" s="64"/>
      <c r="U652" s="64"/>
      <c r="V652" s="64"/>
      <c r="W652" s="64"/>
      <c r="X652" s="64"/>
      <c r="Y652" s="64"/>
      <c r="Z652" s="64"/>
      <c r="AA652" s="64"/>
      <c r="AB652" s="64"/>
      <c r="AC652" s="64"/>
      <c r="AD652" s="64"/>
      <c r="AE652" s="64"/>
      <c r="AF652" s="64"/>
      <c r="AG652" s="64"/>
      <c r="AH652" s="64"/>
      <c r="AI652" s="64"/>
      <c r="AJ652" s="64"/>
      <c r="AK652" s="64"/>
      <c r="AL652" s="64"/>
      <c r="AM652" s="64"/>
      <c r="AN652" s="64"/>
      <c r="AO652" s="63"/>
    </row>
    <row r="653" spans="12:41">
      <c r="L653" s="64"/>
      <c r="M653" s="64"/>
      <c r="N653" s="64"/>
      <c r="O653" s="64"/>
      <c r="P653" s="64"/>
      <c r="Q653" s="64"/>
      <c r="R653" s="64"/>
      <c r="S653" s="64"/>
      <c r="T653" s="64"/>
      <c r="U653" s="64"/>
      <c r="V653" s="64"/>
      <c r="W653" s="64"/>
      <c r="X653" s="64"/>
      <c r="Y653" s="64"/>
      <c r="Z653" s="64"/>
      <c r="AA653" s="64"/>
      <c r="AB653" s="64"/>
      <c r="AC653" s="64"/>
      <c r="AD653" s="64"/>
      <c r="AE653" s="64"/>
      <c r="AF653" s="64"/>
      <c r="AG653" s="64"/>
      <c r="AH653" s="64"/>
      <c r="AI653" s="64"/>
      <c r="AJ653" s="64"/>
      <c r="AK653" s="64"/>
      <c r="AL653" s="64"/>
      <c r="AM653" s="64"/>
      <c r="AN653" s="64"/>
      <c r="AO653" s="63"/>
    </row>
    <row r="654" spans="12:41">
      <c r="L654" s="64"/>
      <c r="M654" s="64"/>
      <c r="N654" s="64"/>
      <c r="O654" s="64"/>
      <c r="P654" s="64"/>
      <c r="Q654" s="64"/>
      <c r="R654" s="64"/>
      <c r="S654" s="64"/>
      <c r="T654" s="64"/>
      <c r="U654" s="64"/>
      <c r="V654" s="64"/>
      <c r="W654" s="64"/>
      <c r="X654" s="64"/>
      <c r="Y654" s="64"/>
      <c r="Z654" s="64"/>
      <c r="AA654" s="64"/>
      <c r="AB654" s="64"/>
      <c r="AC654" s="64"/>
      <c r="AD654" s="64"/>
      <c r="AE654" s="64"/>
      <c r="AF654" s="64"/>
      <c r="AG654" s="64"/>
      <c r="AH654" s="64"/>
      <c r="AI654" s="64"/>
      <c r="AJ654" s="64"/>
      <c r="AK654" s="64"/>
      <c r="AL654" s="64"/>
      <c r="AM654" s="64"/>
      <c r="AN654" s="64"/>
      <c r="AO654" s="63"/>
    </row>
    <row r="655" spans="12:41">
      <c r="L655" s="64"/>
      <c r="M655" s="64"/>
      <c r="N655" s="64"/>
      <c r="O655" s="64"/>
      <c r="P655" s="64"/>
      <c r="Q655" s="64"/>
      <c r="R655" s="64"/>
      <c r="S655" s="64"/>
      <c r="T655" s="64"/>
      <c r="U655" s="64"/>
      <c r="V655" s="64"/>
      <c r="W655" s="64"/>
      <c r="X655" s="64"/>
      <c r="Y655" s="64"/>
      <c r="Z655" s="64"/>
      <c r="AA655" s="64"/>
      <c r="AB655" s="64"/>
      <c r="AC655" s="64"/>
      <c r="AD655" s="64"/>
      <c r="AE655" s="64"/>
      <c r="AF655" s="64"/>
      <c r="AG655" s="64"/>
      <c r="AH655" s="64"/>
      <c r="AI655" s="64"/>
      <c r="AJ655" s="64"/>
      <c r="AK655" s="64"/>
      <c r="AL655" s="64"/>
      <c r="AM655" s="64"/>
      <c r="AN655" s="64"/>
      <c r="AO655" s="63"/>
    </row>
    <row r="656" spans="12:41">
      <c r="L656" s="64"/>
      <c r="M656" s="64"/>
      <c r="N656" s="64"/>
      <c r="O656" s="64"/>
      <c r="P656" s="64"/>
      <c r="Q656" s="64"/>
      <c r="R656" s="64"/>
      <c r="S656" s="64"/>
      <c r="T656" s="64"/>
      <c r="U656" s="64"/>
      <c r="V656" s="64"/>
      <c r="W656" s="64"/>
      <c r="X656" s="64"/>
      <c r="Y656" s="64"/>
      <c r="Z656" s="64"/>
      <c r="AA656" s="64"/>
      <c r="AB656" s="64"/>
      <c r="AC656" s="64"/>
      <c r="AD656" s="64"/>
      <c r="AE656" s="64"/>
      <c r="AF656" s="64"/>
      <c r="AG656" s="64"/>
      <c r="AH656" s="64"/>
      <c r="AI656" s="64"/>
      <c r="AJ656" s="64"/>
      <c r="AK656" s="64"/>
      <c r="AL656" s="64"/>
      <c r="AM656" s="64"/>
      <c r="AN656" s="64"/>
      <c r="AO656" s="63"/>
    </row>
    <row r="657" spans="2:41">
      <c r="L657" s="64"/>
      <c r="M657" s="64"/>
      <c r="N657" s="64"/>
      <c r="O657" s="64" t="s">
        <v>212</v>
      </c>
      <c r="P657" s="64"/>
      <c r="Q657" s="64"/>
      <c r="R657" s="64"/>
      <c r="S657" s="64"/>
      <c r="T657" s="64"/>
      <c r="U657" s="64"/>
      <c r="V657" s="64"/>
      <c r="W657" s="64"/>
      <c r="X657" s="64"/>
      <c r="Y657" s="64"/>
      <c r="Z657" s="64"/>
      <c r="AA657" s="64"/>
      <c r="AB657" s="64"/>
      <c r="AC657" s="64"/>
      <c r="AD657" s="64"/>
      <c r="AE657" s="64"/>
      <c r="AF657" s="64"/>
      <c r="AG657" s="64"/>
      <c r="AH657" s="64"/>
      <c r="AI657" s="64"/>
      <c r="AJ657" s="64"/>
      <c r="AK657" s="64"/>
      <c r="AL657" s="64"/>
      <c r="AM657" s="64"/>
      <c r="AN657" s="64"/>
      <c r="AO657" s="63"/>
    </row>
    <row r="658" spans="2:41">
      <c r="L658" s="64"/>
      <c r="M658" s="64"/>
      <c r="N658" s="64"/>
      <c r="O658" s="64"/>
      <c r="P658" s="64"/>
      <c r="Q658" s="64"/>
      <c r="R658" s="64"/>
      <c r="S658" s="64"/>
      <c r="T658" s="64"/>
      <c r="U658" s="64"/>
      <c r="V658" s="64"/>
      <c r="W658" s="64"/>
      <c r="X658" s="64"/>
      <c r="Y658" s="64"/>
      <c r="Z658" s="64"/>
      <c r="AA658" s="64"/>
      <c r="AB658" s="64"/>
      <c r="AC658" s="64"/>
      <c r="AD658" s="64"/>
      <c r="AE658" s="64"/>
      <c r="AF658" s="64"/>
      <c r="AG658" s="64"/>
      <c r="AH658" s="64"/>
      <c r="AI658" s="64"/>
      <c r="AJ658" s="64"/>
      <c r="AK658" s="64"/>
      <c r="AL658" s="64"/>
      <c r="AM658" s="64"/>
      <c r="AN658" s="64"/>
      <c r="AO658" s="63"/>
    </row>
    <row r="659" spans="2:41" ht="23.25">
      <c r="B659" s="48" t="s">
        <v>313</v>
      </c>
      <c r="L659" s="64"/>
      <c r="M659" s="64"/>
      <c r="N659" s="64"/>
      <c r="O659" s="64" t="s">
        <v>213</v>
      </c>
      <c r="P659" s="64" t="s">
        <v>214</v>
      </c>
      <c r="Q659" s="64" t="s">
        <v>44</v>
      </c>
      <c r="R659" s="64"/>
      <c r="S659" s="64"/>
      <c r="T659" s="64"/>
      <c r="U659" s="64"/>
      <c r="V659" s="64"/>
      <c r="W659" s="64"/>
      <c r="X659" s="64"/>
      <c r="Y659" s="64"/>
      <c r="Z659" s="64"/>
      <c r="AA659" s="64"/>
      <c r="AB659" s="64"/>
      <c r="AC659" s="64"/>
      <c r="AD659" s="64"/>
      <c r="AE659" s="64"/>
      <c r="AF659" s="64"/>
      <c r="AG659" s="64"/>
      <c r="AH659" s="64"/>
      <c r="AI659" s="64"/>
      <c r="AJ659" s="64"/>
      <c r="AK659" s="64"/>
      <c r="AL659" s="64"/>
      <c r="AM659" s="64"/>
      <c r="AN659" s="64"/>
      <c r="AO659" s="63"/>
    </row>
    <row r="660" spans="2:41">
      <c r="L660" s="64"/>
      <c r="M660" s="64"/>
      <c r="N660" s="64"/>
      <c r="O660" s="72">
        <v>0.66666666666666674</v>
      </c>
      <c r="P660" s="72">
        <v>0</v>
      </c>
      <c r="Q660" s="73">
        <v>0.33333333333333337</v>
      </c>
      <c r="R660" s="72"/>
      <c r="S660" s="64"/>
      <c r="T660" s="64"/>
      <c r="U660" s="64"/>
      <c r="V660" s="64"/>
      <c r="W660" s="64"/>
      <c r="X660" s="64"/>
      <c r="Y660" s="64"/>
      <c r="Z660" s="64"/>
      <c r="AA660" s="64"/>
      <c r="AB660" s="64"/>
      <c r="AC660" s="64"/>
      <c r="AD660" s="64"/>
      <c r="AE660" s="64"/>
      <c r="AF660" s="64"/>
      <c r="AG660" s="64"/>
      <c r="AH660" s="64"/>
      <c r="AI660" s="64"/>
      <c r="AJ660" s="64"/>
      <c r="AK660" s="64"/>
      <c r="AL660" s="64"/>
      <c r="AM660" s="64"/>
      <c r="AN660" s="64"/>
      <c r="AO660" s="63"/>
    </row>
    <row r="661" spans="2:41" ht="21">
      <c r="B661" s="61" t="s">
        <v>292</v>
      </c>
      <c r="L661" s="64"/>
      <c r="M661" s="64"/>
      <c r="N661" s="64"/>
      <c r="O661" s="75"/>
      <c r="P661" s="76"/>
      <c r="Q661" s="77"/>
      <c r="R661" s="76"/>
      <c r="S661" s="79"/>
      <c r="T661" s="64"/>
      <c r="U661" s="64"/>
      <c r="V661" s="64"/>
      <c r="W661" s="64"/>
      <c r="X661" s="64"/>
      <c r="Y661" s="64"/>
      <c r="Z661" s="64"/>
      <c r="AA661" s="64"/>
      <c r="AB661" s="64"/>
      <c r="AC661" s="64"/>
      <c r="AD661" s="64"/>
      <c r="AE661" s="64"/>
      <c r="AF661" s="64"/>
      <c r="AG661" s="64"/>
      <c r="AH661" s="64"/>
      <c r="AI661" s="64"/>
      <c r="AJ661" s="64"/>
      <c r="AK661" s="64"/>
      <c r="AL661" s="64"/>
      <c r="AM661" s="64"/>
      <c r="AN661" s="64"/>
      <c r="AO661" s="63"/>
    </row>
    <row r="662" spans="2:41" ht="24">
      <c r="L662" s="64"/>
      <c r="M662" s="64"/>
      <c r="N662" s="71" t="s">
        <v>6</v>
      </c>
      <c r="O662" s="64"/>
      <c r="P662" s="64"/>
      <c r="Q662" s="64"/>
      <c r="R662" s="64"/>
      <c r="S662" s="77"/>
      <c r="T662" s="78"/>
      <c r="U662" s="64"/>
      <c r="V662" s="64"/>
      <c r="W662" s="64"/>
      <c r="X662" s="64"/>
      <c r="Y662" s="64"/>
      <c r="Z662" s="64"/>
      <c r="AA662" s="64"/>
      <c r="AB662" s="64"/>
      <c r="AC662" s="64"/>
      <c r="AD662" s="64"/>
      <c r="AE662" s="64"/>
      <c r="AF662" s="64"/>
      <c r="AG662" s="64"/>
      <c r="AH662" s="64"/>
      <c r="AI662" s="64"/>
      <c r="AJ662" s="64"/>
      <c r="AK662" s="64"/>
      <c r="AL662" s="64"/>
      <c r="AM662" s="64"/>
      <c r="AN662" s="64"/>
      <c r="AO662" s="63"/>
    </row>
    <row r="663" spans="2:41">
      <c r="L663" s="64"/>
      <c r="M663" s="64"/>
      <c r="N663" s="74"/>
      <c r="O663" s="64"/>
      <c r="P663" s="64"/>
      <c r="Q663" s="64"/>
      <c r="R663" s="64"/>
      <c r="S663" s="64"/>
      <c r="T663" s="64"/>
      <c r="U663" s="64"/>
      <c r="V663" s="64"/>
      <c r="W663" s="64"/>
      <c r="X663" s="64"/>
      <c r="Y663" s="64"/>
      <c r="Z663" s="64"/>
      <c r="AA663" s="64"/>
      <c r="AB663" s="64"/>
      <c r="AC663" s="64"/>
      <c r="AD663" s="64"/>
      <c r="AE663" s="64"/>
      <c r="AF663" s="64"/>
      <c r="AG663" s="64"/>
      <c r="AH663" s="64"/>
      <c r="AI663" s="64"/>
      <c r="AJ663" s="64"/>
      <c r="AK663" s="64"/>
      <c r="AL663" s="64"/>
      <c r="AM663" s="64"/>
      <c r="AN663" s="64"/>
      <c r="AO663" s="63"/>
    </row>
    <row r="664" spans="2:41">
      <c r="L664" s="64"/>
      <c r="M664" s="64"/>
      <c r="N664" s="64"/>
      <c r="O664" s="64"/>
      <c r="P664" s="64"/>
      <c r="Q664" s="64"/>
      <c r="R664" s="64"/>
      <c r="S664" s="64"/>
      <c r="T664" s="64"/>
      <c r="U664" s="64"/>
      <c r="V664" s="64"/>
      <c r="W664" s="64"/>
      <c r="X664" s="64"/>
      <c r="Y664" s="64"/>
      <c r="Z664" s="64"/>
      <c r="AA664" s="64"/>
      <c r="AB664" s="64"/>
      <c r="AC664" s="64"/>
      <c r="AD664" s="64"/>
      <c r="AE664" s="64"/>
      <c r="AF664" s="64"/>
      <c r="AG664" s="64"/>
      <c r="AH664" s="64"/>
      <c r="AI664" s="64"/>
      <c r="AJ664" s="64"/>
      <c r="AK664" s="64"/>
      <c r="AL664" s="64"/>
      <c r="AM664" s="64"/>
      <c r="AN664" s="64"/>
      <c r="AO664" s="63"/>
    </row>
    <row r="665" spans="2:41">
      <c r="L665" s="64"/>
      <c r="M665" s="64"/>
      <c r="N665" s="64"/>
      <c r="O665" s="64"/>
      <c r="P665" s="64"/>
      <c r="Q665" s="64"/>
      <c r="R665" s="64"/>
      <c r="S665" s="64"/>
      <c r="T665" s="64"/>
      <c r="U665" s="64"/>
      <c r="V665" s="64"/>
      <c r="W665" s="64"/>
      <c r="X665" s="64"/>
      <c r="Y665" s="64"/>
      <c r="Z665" s="64"/>
      <c r="AA665" s="64"/>
      <c r="AB665" s="64"/>
      <c r="AC665" s="64"/>
      <c r="AD665" s="64"/>
      <c r="AE665" s="64"/>
      <c r="AF665" s="64"/>
      <c r="AG665" s="64"/>
      <c r="AH665" s="64"/>
      <c r="AI665" s="64"/>
      <c r="AJ665" s="64"/>
      <c r="AK665" s="64"/>
      <c r="AL665" s="64"/>
      <c r="AM665" s="64"/>
      <c r="AN665" s="64"/>
      <c r="AO665" s="63"/>
    </row>
    <row r="666" spans="2:41">
      <c r="L666" s="64"/>
      <c r="M666" s="64"/>
      <c r="N666" s="64"/>
      <c r="O666" s="64"/>
      <c r="P666" s="64"/>
      <c r="Q666" s="64"/>
      <c r="R666" s="64"/>
      <c r="S666" s="64"/>
      <c r="T666" s="64"/>
      <c r="U666" s="64"/>
      <c r="V666" s="64"/>
      <c r="W666" s="64"/>
      <c r="X666" s="64"/>
      <c r="Y666" s="64"/>
      <c r="Z666" s="64"/>
      <c r="AA666" s="64"/>
      <c r="AB666" s="64"/>
      <c r="AC666" s="64"/>
      <c r="AD666" s="64"/>
      <c r="AE666" s="64"/>
      <c r="AF666" s="64"/>
      <c r="AG666" s="64"/>
      <c r="AH666" s="64"/>
      <c r="AI666" s="64"/>
      <c r="AJ666" s="64"/>
      <c r="AK666" s="64"/>
      <c r="AL666" s="64"/>
      <c r="AM666" s="64"/>
      <c r="AN666" s="64"/>
      <c r="AO666" s="63"/>
    </row>
    <row r="667" spans="2:41">
      <c r="L667" s="64"/>
      <c r="M667" s="64"/>
      <c r="N667" s="64"/>
      <c r="O667" s="64"/>
      <c r="P667" s="64"/>
      <c r="Q667" s="64"/>
      <c r="R667" s="64"/>
      <c r="S667" s="64"/>
      <c r="T667" s="64"/>
      <c r="U667" s="64"/>
      <c r="V667" s="64"/>
      <c r="W667" s="64"/>
      <c r="X667" s="64"/>
      <c r="Y667" s="64"/>
      <c r="Z667" s="64"/>
      <c r="AA667" s="64"/>
      <c r="AB667" s="64"/>
      <c r="AC667" s="64"/>
      <c r="AD667" s="64"/>
      <c r="AE667" s="64"/>
      <c r="AF667" s="64"/>
      <c r="AG667" s="64"/>
      <c r="AH667" s="64"/>
      <c r="AI667" s="64"/>
      <c r="AJ667" s="64"/>
      <c r="AK667" s="64"/>
      <c r="AL667" s="64"/>
      <c r="AM667" s="64"/>
      <c r="AN667" s="64"/>
      <c r="AO667" s="63"/>
    </row>
    <row r="668" spans="2:41">
      <c r="L668" s="64"/>
      <c r="M668" s="64"/>
      <c r="N668" s="64"/>
      <c r="O668" s="64"/>
      <c r="P668" s="64"/>
      <c r="Q668" s="64"/>
      <c r="R668" s="64"/>
      <c r="S668" s="64"/>
      <c r="T668" s="64"/>
      <c r="U668" s="64"/>
      <c r="V668" s="64"/>
      <c r="W668" s="64"/>
      <c r="X668" s="64"/>
      <c r="Y668" s="64"/>
      <c r="Z668" s="64"/>
      <c r="AA668" s="64"/>
      <c r="AB668" s="64"/>
      <c r="AC668" s="64"/>
      <c r="AD668" s="64"/>
      <c r="AE668" s="64"/>
      <c r="AF668" s="64"/>
      <c r="AG668" s="64"/>
      <c r="AH668" s="64"/>
      <c r="AI668" s="64"/>
      <c r="AJ668" s="64"/>
      <c r="AK668" s="64"/>
      <c r="AL668" s="64"/>
      <c r="AM668" s="64"/>
      <c r="AN668" s="64"/>
      <c r="AO668" s="63"/>
    </row>
    <row r="669" spans="2:41">
      <c r="L669" s="64"/>
      <c r="M669" s="64"/>
      <c r="N669" s="64"/>
      <c r="O669" s="64"/>
      <c r="P669" s="64"/>
      <c r="Q669" s="64"/>
      <c r="R669" s="64"/>
      <c r="S669" s="64"/>
      <c r="T669" s="64"/>
      <c r="U669" s="64"/>
      <c r="V669" s="64"/>
      <c r="W669" s="64"/>
      <c r="X669" s="64"/>
      <c r="Y669" s="64"/>
      <c r="Z669" s="64"/>
      <c r="AA669" s="64"/>
      <c r="AB669" s="64"/>
      <c r="AC669" s="64"/>
      <c r="AD669" s="64"/>
      <c r="AE669" s="64"/>
      <c r="AF669" s="64"/>
      <c r="AG669" s="64"/>
      <c r="AH669" s="64"/>
      <c r="AI669" s="64"/>
      <c r="AJ669" s="64"/>
      <c r="AK669" s="64"/>
      <c r="AL669" s="64"/>
      <c r="AM669" s="64"/>
      <c r="AN669" s="64"/>
      <c r="AO669" s="63"/>
    </row>
    <row r="670" spans="2:41">
      <c r="L670" s="64"/>
      <c r="M670" s="64"/>
      <c r="N670" s="64"/>
      <c r="O670" s="64"/>
      <c r="P670" s="64"/>
      <c r="Q670" s="64"/>
      <c r="R670" s="64"/>
      <c r="S670" s="64"/>
      <c r="T670" s="64"/>
      <c r="U670" s="64"/>
      <c r="V670" s="64"/>
      <c r="W670" s="64"/>
      <c r="X670" s="64"/>
      <c r="Y670" s="64"/>
      <c r="Z670" s="64"/>
      <c r="AA670" s="64"/>
      <c r="AB670" s="64"/>
      <c r="AC670" s="64"/>
      <c r="AD670" s="64"/>
      <c r="AE670" s="64"/>
      <c r="AF670" s="64"/>
      <c r="AG670" s="64"/>
      <c r="AH670" s="64"/>
      <c r="AI670" s="64"/>
      <c r="AJ670" s="64"/>
      <c r="AK670" s="64"/>
      <c r="AL670" s="64"/>
      <c r="AM670" s="64"/>
      <c r="AN670" s="64"/>
      <c r="AO670" s="63"/>
    </row>
    <row r="671" spans="2:41">
      <c r="L671" s="64"/>
      <c r="M671" s="64"/>
      <c r="N671" s="64"/>
      <c r="O671" s="64"/>
      <c r="P671" s="64"/>
      <c r="Q671" s="64"/>
      <c r="R671" s="64"/>
      <c r="S671" s="64"/>
      <c r="T671" s="64"/>
      <c r="U671" s="64"/>
      <c r="V671" s="64"/>
      <c r="W671" s="64"/>
      <c r="X671" s="64"/>
      <c r="Y671" s="64"/>
      <c r="Z671" s="64"/>
      <c r="AA671" s="64"/>
      <c r="AB671" s="64"/>
      <c r="AC671" s="64"/>
      <c r="AD671" s="64"/>
      <c r="AE671" s="64"/>
      <c r="AF671" s="64"/>
      <c r="AG671" s="64"/>
      <c r="AH671" s="64"/>
      <c r="AI671" s="64"/>
      <c r="AJ671" s="64"/>
      <c r="AK671" s="64"/>
      <c r="AL671" s="64"/>
      <c r="AM671" s="64"/>
      <c r="AN671" s="64"/>
      <c r="AO671" s="63"/>
    </row>
    <row r="672" spans="2:41">
      <c r="L672" s="64"/>
      <c r="M672" s="64"/>
      <c r="N672" s="64"/>
      <c r="O672" s="64"/>
      <c r="P672" s="64"/>
      <c r="Q672" s="64"/>
      <c r="R672" s="64"/>
      <c r="S672" s="64"/>
      <c r="T672" s="64"/>
      <c r="U672" s="64"/>
      <c r="V672" s="64"/>
      <c r="W672" s="64"/>
      <c r="X672" s="64"/>
      <c r="Y672" s="64"/>
      <c r="Z672" s="64"/>
      <c r="AA672" s="64"/>
      <c r="AB672" s="64"/>
      <c r="AC672" s="64"/>
      <c r="AD672" s="64"/>
      <c r="AE672" s="64"/>
      <c r="AF672" s="64"/>
      <c r="AG672" s="64"/>
      <c r="AH672" s="64"/>
      <c r="AI672" s="64"/>
      <c r="AJ672" s="64"/>
      <c r="AK672" s="64"/>
      <c r="AL672" s="64"/>
      <c r="AM672" s="64"/>
      <c r="AN672" s="64"/>
      <c r="AO672" s="63"/>
    </row>
    <row r="673" spans="2:41">
      <c r="L673" s="64"/>
      <c r="M673" s="64"/>
      <c r="N673" s="64"/>
      <c r="O673" s="64"/>
      <c r="P673" s="64"/>
      <c r="Q673" s="64"/>
      <c r="R673" s="64"/>
      <c r="S673" s="64"/>
      <c r="T673" s="64"/>
      <c r="U673" s="64"/>
      <c r="V673" s="64"/>
      <c r="W673" s="64"/>
      <c r="X673" s="64"/>
      <c r="Y673" s="64"/>
      <c r="Z673" s="64"/>
      <c r="AA673" s="64"/>
      <c r="AB673" s="64"/>
      <c r="AC673" s="64"/>
      <c r="AD673" s="64"/>
      <c r="AE673" s="64"/>
      <c r="AF673" s="64"/>
      <c r="AG673" s="64"/>
      <c r="AH673" s="64"/>
      <c r="AI673" s="64"/>
      <c r="AJ673" s="64"/>
      <c r="AK673" s="64"/>
      <c r="AL673" s="64"/>
      <c r="AM673" s="64"/>
      <c r="AN673" s="64"/>
      <c r="AO673" s="63"/>
    </row>
    <row r="674" spans="2:41">
      <c r="L674" s="64"/>
      <c r="M674" s="64"/>
      <c r="N674" s="64"/>
      <c r="O674" s="64"/>
      <c r="P674" s="64"/>
      <c r="Q674" s="64"/>
      <c r="R674" s="64"/>
      <c r="S674" s="64"/>
      <c r="T674" s="64"/>
      <c r="U674" s="64"/>
      <c r="V674" s="64"/>
      <c r="W674" s="64"/>
      <c r="X674" s="64"/>
      <c r="Y674" s="64"/>
      <c r="Z674" s="64"/>
      <c r="AA674" s="64"/>
      <c r="AB674" s="64"/>
      <c r="AC674" s="64"/>
      <c r="AD674" s="64"/>
      <c r="AE674" s="64"/>
      <c r="AF674" s="64"/>
      <c r="AG674" s="64"/>
      <c r="AH674" s="64"/>
      <c r="AI674" s="64"/>
      <c r="AJ674" s="64"/>
      <c r="AK674" s="64"/>
      <c r="AL674" s="64"/>
      <c r="AM674" s="64"/>
      <c r="AN674" s="64"/>
      <c r="AO674" s="63"/>
    </row>
    <row r="675" spans="2:41">
      <c r="L675" s="64"/>
      <c r="M675" s="64"/>
      <c r="N675" s="64"/>
      <c r="O675" s="64"/>
      <c r="P675" s="64"/>
      <c r="Q675" s="64"/>
      <c r="R675" s="64"/>
      <c r="S675" s="64"/>
      <c r="T675" s="64"/>
      <c r="U675" s="64"/>
      <c r="V675" s="64"/>
      <c r="W675" s="64"/>
      <c r="X675" s="64"/>
      <c r="Y675" s="64"/>
      <c r="Z675" s="64"/>
      <c r="AA675" s="64"/>
      <c r="AB675" s="64"/>
      <c r="AC675" s="64"/>
      <c r="AD675" s="64"/>
      <c r="AE675" s="64"/>
      <c r="AF675" s="64"/>
      <c r="AG675" s="64"/>
      <c r="AH675" s="64"/>
      <c r="AI675" s="64"/>
      <c r="AJ675" s="64"/>
      <c r="AK675" s="64"/>
      <c r="AL675" s="64"/>
      <c r="AM675" s="64"/>
      <c r="AN675" s="64"/>
      <c r="AO675" s="63"/>
    </row>
    <row r="676" spans="2:41">
      <c r="L676" s="64"/>
      <c r="M676" s="64"/>
      <c r="N676" s="64"/>
      <c r="O676" s="64"/>
      <c r="P676" s="64"/>
      <c r="Q676" s="64"/>
      <c r="R676" s="64"/>
      <c r="S676" s="64"/>
      <c r="T676" s="64"/>
      <c r="U676" s="64"/>
      <c r="V676" s="64"/>
      <c r="W676" s="64"/>
      <c r="X676" s="64"/>
      <c r="Y676" s="64"/>
      <c r="Z676" s="64"/>
      <c r="AA676" s="64"/>
      <c r="AB676" s="64"/>
      <c r="AC676" s="64"/>
      <c r="AD676" s="64"/>
      <c r="AE676" s="64"/>
      <c r="AF676" s="64"/>
      <c r="AG676" s="64"/>
      <c r="AH676" s="64"/>
      <c r="AI676" s="64"/>
      <c r="AJ676" s="64"/>
      <c r="AK676" s="64"/>
      <c r="AL676" s="64"/>
      <c r="AM676" s="64"/>
      <c r="AN676" s="64"/>
      <c r="AO676" s="63"/>
    </row>
    <row r="677" spans="2:41">
      <c r="L677" s="64"/>
      <c r="M677" s="64"/>
      <c r="N677" s="64"/>
      <c r="O677" s="64"/>
      <c r="P677" s="64"/>
      <c r="Q677" s="64"/>
      <c r="R677" s="64"/>
      <c r="S677" s="64"/>
      <c r="T677" s="64"/>
      <c r="U677" s="64"/>
      <c r="V677" s="64"/>
      <c r="W677" s="64"/>
      <c r="X677" s="64"/>
      <c r="Y677" s="64"/>
      <c r="Z677" s="64"/>
      <c r="AA677" s="64"/>
      <c r="AB677" s="64"/>
      <c r="AC677" s="64"/>
      <c r="AD677" s="64"/>
      <c r="AE677" s="64"/>
      <c r="AF677" s="64"/>
      <c r="AG677" s="64"/>
      <c r="AH677" s="64"/>
      <c r="AI677" s="64"/>
      <c r="AJ677" s="64"/>
      <c r="AK677" s="64"/>
      <c r="AL677" s="64"/>
      <c r="AM677" s="64"/>
      <c r="AN677" s="64"/>
      <c r="AO677" s="63"/>
    </row>
    <row r="678" spans="2:41">
      <c r="L678" s="64"/>
      <c r="M678" s="64"/>
      <c r="N678" s="64"/>
      <c r="O678" s="64"/>
      <c r="P678" s="64"/>
      <c r="Q678" s="64"/>
      <c r="R678" s="64"/>
      <c r="S678" s="64"/>
      <c r="T678" s="64"/>
      <c r="U678" s="64"/>
      <c r="V678" s="64"/>
      <c r="W678" s="64"/>
      <c r="X678" s="64"/>
      <c r="Y678" s="64"/>
      <c r="Z678" s="64"/>
      <c r="AA678" s="64"/>
      <c r="AB678" s="64"/>
      <c r="AC678" s="64"/>
      <c r="AD678" s="64"/>
      <c r="AE678" s="64"/>
      <c r="AF678" s="64"/>
      <c r="AG678" s="64"/>
      <c r="AH678" s="64"/>
      <c r="AI678" s="64"/>
      <c r="AJ678" s="64"/>
      <c r="AK678" s="64"/>
      <c r="AL678" s="64"/>
      <c r="AM678" s="64"/>
      <c r="AN678" s="64"/>
      <c r="AO678" s="63"/>
    </row>
    <row r="679" spans="2:41">
      <c r="L679" s="64"/>
      <c r="M679" s="64"/>
      <c r="N679" s="64"/>
      <c r="O679" s="64"/>
      <c r="P679" s="64"/>
      <c r="Q679" s="64"/>
      <c r="R679" s="64"/>
      <c r="S679" s="64"/>
      <c r="T679" s="64"/>
      <c r="U679" s="64"/>
      <c r="V679" s="64"/>
      <c r="W679" s="64"/>
      <c r="X679" s="64"/>
      <c r="Y679" s="64"/>
      <c r="Z679" s="64"/>
      <c r="AA679" s="64"/>
      <c r="AB679" s="64"/>
      <c r="AC679" s="64"/>
      <c r="AD679" s="64"/>
      <c r="AE679" s="64"/>
      <c r="AF679" s="64"/>
      <c r="AG679" s="64"/>
      <c r="AH679" s="64"/>
      <c r="AI679" s="64"/>
      <c r="AJ679" s="64"/>
      <c r="AK679" s="64"/>
      <c r="AL679" s="64"/>
      <c r="AM679" s="64"/>
      <c r="AN679" s="64"/>
      <c r="AO679" s="63"/>
    </row>
    <row r="680" spans="2:41">
      <c r="L680" s="64"/>
      <c r="M680" s="64"/>
      <c r="N680" s="64"/>
      <c r="O680" s="64" t="s">
        <v>294</v>
      </c>
      <c r="P680" s="64"/>
      <c r="Q680" s="64"/>
      <c r="R680" s="64"/>
      <c r="S680" s="64"/>
      <c r="T680" s="64"/>
      <c r="U680" s="64"/>
      <c r="V680" s="64"/>
      <c r="W680" s="64"/>
      <c r="X680" s="64"/>
      <c r="Y680" s="64"/>
      <c r="Z680" s="64"/>
      <c r="AA680" s="64"/>
      <c r="AB680" s="64"/>
      <c r="AC680" s="64"/>
      <c r="AD680" s="64"/>
      <c r="AE680" s="64"/>
      <c r="AF680" s="64"/>
      <c r="AG680" s="64"/>
      <c r="AH680" s="64"/>
      <c r="AI680" s="64"/>
      <c r="AJ680" s="64"/>
      <c r="AK680" s="64"/>
      <c r="AL680" s="64"/>
      <c r="AM680" s="64"/>
      <c r="AN680" s="64"/>
      <c r="AO680" s="63"/>
    </row>
    <row r="681" spans="2:41">
      <c r="L681" s="64"/>
      <c r="M681" s="64"/>
      <c r="N681" s="64"/>
      <c r="O681" s="73">
        <v>0.79761904761904756</v>
      </c>
      <c r="P681" s="79"/>
      <c r="Q681" s="64"/>
      <c r="R681" s="79"/>
      <c r="S681" s="64"/>
      <c r="T681" s="64"/>
      <c r="U681" s="64"/>
      <c r="V681" s="64"/>
      <c r="W681" s="64"/>
      <c r="X681" s="64"/>
      <c r="Y681" s="64"/>
      <c r="Z681" s="64"/>
      <c r="AA681" s="64"/>
      <c r="AB681" s="64"/>
      <c r="AC681" s="64"/>
      <c r="AD681" s="64"/>
      <c r="AE681" s="64"/>
      <c r="AF681" s="64"/>
      <c r="AG681" s="64"/>
      <c r="AH681" s="64"/>
      <c r="AI681" s="64"/>
      <c r="AJ681" s="64"/>
      <c r="AK681" s="64"/>
      <c r="AL681" s="64"/>
      <c r="AM681" s="64"/>
      <c r="AN681" s="64"/>
      <c r="AO681" s="63"/>
    </row>
    <row r="682" spans="2:41" ht="16.5" customHeight="1">
      <c r="B682" s="48"/>
      <c r="L682" s="64"/>
      <c r="M682" s="64"/>
      <c r="N682" s="64"/>
      <c r="O682" s="73"/>
      <c r="P682" s="79"/>
      <c r="Q682" s="64"/>
      <c r="R682" s="79"/>
      <c r="S682" s="64"/>
      <c r="T682" s="64"/>
      <c r="U682" s="64"/>
      <c r="V682" s="64"/>
      <c r="W682" s="64"/>
      <c r="X682" s="64"/>
      <c r="Y682" s="64"/>
      <c r="Z682" s="64"/>
      <c r="AA682" s="64"/>
      <c r="AB682" s="64"/>
      <c r="AC682" s="64"/>
      <c r="AD682" s="64"/>
      <c r="AE682" s="64"/>
      <c r="AF682" s="64"/>
      <c r="AG682" s="64"/>
      <c r="AH682" s="64"/>
      <c r="AI682" s="64"/>
      <c r="AJ682" s="64"/>
      <c r="AK682" s="64"/>
      <c r="AL682" s="64"/>
      <c r="AM682" s="64"/>
      <c r="AN682" s="64"/>
      <c r="AO682" s="63"/>
    </row>
    <row r="683" spans="2:41" ht="15" customHeight="1">
      <c r="B683" s="61" t="s">
        <v>295</v>
      </c>
      <c r="L683" s="64"/>
      <c r="M683" s="64"/>
      <c r="N683" s="64" t="s">
        <v>293</v>
      </c>
      <c r="O683" s="76"/>
      <c r="P683" s="77"/>
      <c r="Q683" s="76"/>
      <c r="R683" s="77"/>
      <c r="S683" s="72"/>
      <c r="T683" s="79"/>
      <c r="U683" s="64"/>
      <c r="V683" s="64"/>
      <c r="W683" s="64"/>
      <c r="X683" s="64"/>
      <c r="Y683" s="64"/>
      <c r="Z683" s="64"/>
      <c r="AA683" s="64"/>
      <c r="AB683" s="64"/>
      <c r="AC683" s="64"/>
      <c r="AD683" s="64"/>
      <c r="AE683" s="64"/>
      <c r="AF683" s="64"/>
      <c r="AG683" s="64"/>
      <c r="AH683" s="64"/>
      <c r="AI683" s="64"/>
      <c r="AJ683" s="64"/>
      <c r="AK683" s="64"/>
      <c r="AL683" s="64"/>
      <c r="AM683" s="64"/>
      <c r="AN683" s="64"/>
      <c r="AO683" s="63"/>
    </row>
    <row r="684" spans="2:41">
      <c r="L684" s="64"/>
      <c r="M684" s="64"/>
      <c r="N684" s="72">
        <v>0.69512195121951226</v>
      </c>
      <c r="O684" s="64"/>
      <c r="P684" s="64"/>
      <c r="Q684" s="64"/>
      <c r="R684" s="64"/>
      <c r="S684" s="76"/>
      <c r="T684" s="77"/>
      <c r="U684" s="78"/>
      <c r="V684" s="64"/>
      <c r="W684" s="64"/>
      <c r="X684" s="64"/>
      <c r="Y684" s="64"/>
      <c r="Z684" s="64"/>
      <c r="AA684" s="64"/>
      <c r="AB684" s="64"/>
      <c r="AC684" s="64"/>
      <c r="AD684" s="64"/>
      <c r="AE684" s="64"/>
      <c r="AF684" s="64"/>
      <c r="AG684" s="64"/>
      <c r="AH684" s="64"/>
      <c r="AI684" s="64"/>
      <c r="AJ684" s="64"/>
      <c r="AK684" s="64"/>
      <c r="AL684" s="64"/>
      <c r="AM684" s="64"/>
      <c r="AN684" s="64"/>
      <c r="AO684" s="63"/>
    </row>
    <row r="685" spans="2:41">
      <c r="L685" s="64"/>
      <c r="M685" s="64"/>
      <c r="N685" s="75"/>
      <c r="O685" s="64"/>
      <c r="P685" s="64"/>
      <c r="Q685" s="64"/>
      <c r="R685" s="64"/>
      <c r="S685" s="64"/>
      <c r="T685" s="64"/>
      <c r="U685" s="64"/>
      <c r="V685" s="64"/>
      <c r="W685" s="64"/>
      <c r="X685" s="64"/>
      <c r="Y685" s="64"/>
      <c r="Z685" s="64"/>
      <c r="AA685" s="64"/>
      <c r="AB685" s="64"/>
      <c r="AC685" s="64"/>
      <c r="AD685" s="64"/>
      <c r="AE685" s="64"/>
      <c r="AF685" s="64"/>
      <c r="AG685" s="64"/>
      <c r="AH685" s="64"/>
      <c r="AI685" s="64"/>
      <c r="AJ685" s="64"/>
      <c r="AK685" s="64"/>
      <c r="AL685" s="64"/>
      <c r="AM685" s="64"/>
      <c r="AN685" s="64"/>
      <c r="AO685" s="63"/>
    </row>
    <row r="686" spans="2:41" ht="24">
      <c r="L686" s="64"/>
      <c r="M686" s="71" t="s">
        <v>6</v>
      </c>
      <c r="N686" s="64"/>
      <c r="O686" s="64"/>
      <c r="P686" s="64"/>
      <c r="Q686" s="64"/>
      <c r="R686" s="64"/>
      <c r="S686" s="64"/>
      <c r="T686" s="64"/>
      <c r="U686" s="64"/>
      <c r="V686" s="64"/>
      <c r="W686" s="64"/>
      <c r="X686" s="64"/>
      <c r="Y686" s="64"/>
      <c r="Z686" s="64"/>
      <c r="AA686" s="64"/>
      <c r="AB686" s="64"/>
      <c r="AC686" s="64"/>
      <c r="AD686" s="64"/>
      <c r="AE686" s="64"/>
      <c r="AF686" s="64"/>
      <c r="AG686" s="64"/>
      <c r="AH686" s="64"/>
      <c r="AI686" s="64"/>
      <c r="AJ686" s="64"/>
      <c r="AK686" s="64"/>
      <c r="AL686" s="64"/>
      <c r="AM686" s="64"/>
      <c r="AN686" s="64"/>
      <c r="AO686" s="63"/>
    </row>
    <row r="687" spans="2:41">
      <c r="L687" s="64"/>
      <c r="M687" s="74"/>
      <c r="N687" s="64"/>
      <c r="O687" s="64"/>
      <c r="P687" s="64"/>
      <c r="Q687" s="64"/>
      <c r="R687" s="64"/>
      <c r="S687" s="64"/>
      <c r="T687" s="64"/>
      <c r="U687" s="64"/>
      <c r="V687" s="64"/>
      <c r="W687" s="64"/>
      <c r="X687" s="64"/>
      <c r="Y687" s="64"/>
      <c r="Z687" s="64"/>
      <c r="AA687" s="64"/>
      <c r="AB687" s="64"/>
      <c r="AC687" s="64"/>
      <c r="AD687" s="64"/>
      <c r="AE687" s="64"/>
      <c r="AF687" s="64"/>
      <c r="AG687" s="64"/>
      <c r="AH687" s="64"/>
      <c r="AI687" s="64"/>
      <c r="AJ687" s="64"/>
      <c r="AK687" s="64"/>
      <c r="AL687" s="64"/>
      <c r="AM687" s="64"/>
      <c r="AN687" s="64"/>
      <c r="AO687" s="63"/>
    </row>
    <row r="688" spans="2:41">
      <c r="L688" s="64"/>
      <c r="M688" s="64"/>
      <c r="N688" s="64"/>
      <c r="O688" s="64"/>
      <c r="P688" s="64"/>
      <c r="Q688" s="64"/>
      <c r="R688" s="64"/>
      <c r="S688" s="64"/>
      <c r="T688" s="64"/>
      <c r="U688" s="64"/>
      <c r="V688" s="64"/>
      <c r="W688" s="64"/>
      <c r="X688" s="64"/>
      <c r="Y688" s="64"/>
      <c r="Z688" s="64"/>
      <c r="AA688" s="64"/>
      <c r="AB688" s="64"/>
      <c r="AC688" s="64"/>
      <c r="AD688" s="64"/>
      <c r="AE688" s="64"/>
      <c r="AF688" s="64"/>
      <c r="AG688" s="64"/>
      <c r="AH688" s="64"/>
      <c r="AI688" s="64"/>
      <c r="AJ688" s="64"/>
      <c r="AK688" s="64"/>
      <c r="AL688" s="64"/>
      <c r="AM688" s="64"/>
      <c r="AN688" s="64"/>
      <c r="AO688" s="63"/>
    </row>
    <row r="689" spans="11:41">
      <c r="L689" s="64"/>
      <c r="M689" s="64"/>
      <c r="N689" s="64"/>
      <c r="O689" s="64"/>
      <c r="P689" s="64"/>
      <c r="Q689" s="64"/>
      <c r="R689" s="64"/>
      <c r="S689" s="64"/>
      <c r="T689" s="64"/>
      <c r="U689" s="64"/>
      <c r="V689" s="64"/>
      <c r="W689" s="64"/>
      <c r="X689" s="64"/>
      <c r="Y689" s="64"/>
      <c r="Z689" s="64"/>
      <c r="AA689" s="64"/>
      <c r="AB689" s="64"/>
      <c r="AC689" s="64"/>
      <c r="AD689" s="64"/>
      <c r="AE689" s="64"/>
      <c r="AF689" s="64"/>
      <c r="AG689" s="64"/>
      <c r="AH689" s="64"/>
      <c r="AI689" s="64"/>
      <c r="AJ689" s="64"/>
      <c r="AK689" s="64"/>
      <c r="AL689" s="64"/>
      <c r="AM689" s="64"/>
      <c r="AN689" s="64"/>
      <c r="AO689" s="63"/>
    </row>
    <row r="690" spans="11:41">
      <c r="L690" s="64"/>
      <c r="M690" s="64"/>
      <c r="N690" s="64"/>
      <c r="O690" s="64"/>
      <c r="P690" s="64"/>
      <c r="Q690" s="64"/>
      <c r="R690" s="64"/>
      <c r="S690" s="64"/>
      <c r="T690" s="64"/>
      <c r="U690" s="64"/>
      <c r="V690" s="64"/>
      <c r="W690" s="64"/>
      <c r="X690" s="64"/>
      <c r="Y690" s="64"/>
      <c r="Z690" s="64"/>
      <c r="AA690" s="64"/>
      <c r="AB690" s="64"/>
      <c r="AC690" s="64"/>
      <c r="AD690" s="64"/>
      <c r="AE690" s="64"/>
      <c r="AF690" s="64"/>
      <c r="AG690" s="64"/>
      <c r="AH690" s="64"/>
      <c r="AI690" s="64"/>
      <c r="AJ690" s="64"/>
      <c r="AK690" s="64"/>
      <c r="AL690" s="64"/>
      <c r="AM690" s="64"/>
      <c r="AN690" s="64"/>
      <c r="AO690" s="63"/>
    </row>
    <row r="691" spans="11:41">
      <c r="L691" s="64"/>
      <c r="M691" s="64"/>
      <c r="N691" s="64"/>
      <c r="O691" s="64"/>
      <c r="P691" s="64"/>
      <c r="Q691" s="64"/>
      <c r="R691" s="64"/>
      <c r="S691" s="64"/>
      <c r="T691" s="64"/>
      <c r="U691" s="64"/>
      <c r="V691" s="64"/>
      <c r="W691" s="64"/>
      <c r="X691" s="64"/>
      <c r="Y691" s="64"/>
      <c r="Z691" s="64"/>
      <c r="AA691" s="64"/>
      <c r="AB691" s="64"/>
      <c r="AC691" s="64"/>
      <c r="AD691" s="64"/>
      <c r="AE691" s="64"/>
      <c r="AF691" s="64"/>
      <c r="AG691" s="64"/>
      <c r="AH691" s="64"/>
      <c r="AI691" s="64"/>
      <c r="AJ691" s="64"/>
      <c r="AK691" s="64"/>
      <c r="AL691" s="64"/>
      <c r="AM691" s="64"/>
      <c r="AN691" s="64"/>
      <c r="AO691" s="63"/>
    </row>
    <row r="692" spans="11:41">
      <c r="L692" s="64"/>
      <c r="M692" s="64"/>
      <c r="N692" s="64"/>
      <c r="O692" s="64"/>
      <c r="P692" s="64"/>
      <c r="Q692" s="64"/>
      <c r="R692" s="64"/>
      <c r="S692" s="64"/>
      <c r="T692" s="64"/>
      <c r="U692" s="64"/>
      <c r="V692" s="64"/>
      <c r="W692" s="64"/>
      <c r="X692" s="64"/>
      <c r="Y692" s="64"/>
      <c r="Z692" s="64"/>
      <c r="AA692" s="64"/>
      <c r="AB692" s="64"/>
      <c r="AC692" s="64"/>
      <c r="AD692" s="64"/>
      <c r="AE692" s="64"/>
      <c r="AF692" s="64"/>
      <c r="AG692" s="64"/>
      <c r="AH692" s="64"/>
      <c r="AI692" s="64"/>
      <c r="AJ692" s="64"/>
      <c r="AK692" s="64"/>
      <c r="AL692" s="64"/>
      <c r="AM692" s="64"/>
      <c r="AN692" s="64"/>
      <c r="AO692" s="63"/>
    </row>
    <row r="693" spans="11:41">
      <c r="L693" s="64"/>
      <c r="M693" s="64"/>
      <c r="N693" s="64"/>
      <c r="O693" s="64"/>
      <c r="P693" s="64"/>
      <c r="Q693" s="64"/>
      <c r="R693" s="64"/>
      <c r="S693" s="64"/>
      <c r="T693" s="64"/>
      <c r="U693" s="64"/>
      <c r="V693" s="64"/>
      <c r="W693" s="64"/>
      <c r="X693" s="64"/>
      <c r="Y693" s="64"/>
      <c r="Z693" s="64"/>
      <c r="AA693" s="64"/>
      <c r="AB693" s="64"/>
      <c r="AC693" s="64"/>
      <c r="AD693" s="64"/>
      <c r="AE693" s="64"/>
      <c r="AF693" s="64"/>
      <c r="AG693" s="64"/>
      <c r="AH693" s="64"/>
      <c r="AI693" s="64"/>
      <c r="AJ693" s="64"/>
      <c r="AK693" s="64"/>
      <c r="AL693" s="64"/>
      <c r="AM693" s="64"/>
      <c r="AN693" s="64"/>
      <c r="AO693" s="63"/>
    </row>
    <row r="694" spans="11:41">
      <c r="L694" s="64"/>
      <c r="M694" s="64"/>
      <c r="N694" s="64"/>
      <c r="O694" s="64"/>
      <c r="P694" s="64"/>
      <c r="Q694" s="64"/>
      <c r="R694" s="64"/>
      <c r="S694" s="64"/>
      <c r="T694" s="64"/>
      <c r="U694" s="64"/>
      <c r="V694" s="64"/>
      <c r="W694" s="64"/>
      <c r="X694" s="64"/>
      <c r="Y694" s="64"/>
      <c r="Z694" s="64"/>
      <c r="AA694" s="64"/>
      <c r="AB694" s="64"/>
      <c r="AC694" s="64"/>
      <c r="AD694" s="64"/>
      <c r="AE694" s="64"/>
      <c r="AF694" s="64"/>
      <c r="AG694" s="64"/>
      <c r="AH694" s="64"/>
      <c r="AI694" s="64"/>
      <c r="AJ694" s="64"/>
      <c r="AK694" s="64"/>
      <c r="AL694" s="64"/>
      <c r="AM694" s="64"/>
      <c r="AN694" s="64"/>
      <c r="AO694" s="63"/>
    </row>
    <row r="695" spans="11:41">
      <c r="L695" s="64"/>
      <c r="M695" s="64"/>
      <c r="N695" s="64"/>
      <c r="O695" s="64"/>
      <c r="P695" s="64"/>
      <c r="Q695" s="64"/>
      <c r="R695" s="64"/>
      <c r="S695" s="64"/>
      <c r="T695" s="64"/>
      <c r="U695" s="64"/>
      <c r="V695" s="64"/>
      <c r="W695" s="64"/>
      <c r="X695" s="64"/>
      <c r="Y695" s="64"/>
      <c r="Z695" s="64"/>
      <c r="AA695" s="64"/>
      <c r="AB695" s="64"/>
      <c r="AC695" s="64"/>
      <c r="AD695" s="64"/>
      <c r="AE695" s="64"/>
      <c r="AF695" s="64"/>
      <c r="AG695" s="64"/>
      <c r="AH695" s="64"/>
      <c r="AI695" s="64"/>
      <c r="AJ695" s="64"/>
      <c r="AK695" s="64"/>
      <c r="AL695" s="64"/>
      <c r="AM695" s="64"/>
      <c r="AN695" s="64"/>
      <c r="AO695" s="63"/>
    </row>
    <row r="696" spans="11:41">
      <c r="L696" s="64"/>
      <c r="M696" s="64"/>
      <c r="N696" s="64"/>
      <c r="O696" s="64"/>
      <c r="P696" s="64"/>
      <c r="Q696" s="64"/>
      <c r="R696" s="64"/>
      <c r="S696" s="64"/>
      <c r="T696" s="64"/>
      <c r="U696" s="64"/>
      <c r="V696" s="64"/>
      <c r="W696" s="64"/>
      <c r="X696" s="64"/>
      <c r="Y696" s="64"/>
      <c r="Z696" s="64"/>
      <c r="AA696" s="64"/>
      <c r="AB696" s="64"/>
      <c r="AC696" s="64"/>
      <c r="AD696" s="64"/>
      <c r="AE696" s="64"/>
      <c r="AF696" s="64"/>
      <c r="AG696" s="64"/>
      <c r="AH696" s="64"/>
      <c r="AI696" s="64"/>
      <c r="AJ696" s="64"/>
      <c r="AK696" s="64"/>
      <c r="AL696" s="64"/>
      <c r="AM696" s="64"/>
      <c r="AN696" s="64"/>
      <c r="AO696" s="63"/>
    </row>
    <row r="697" spans="11:41">
      <c r="L697" s="64"/>
      <c r="M697" s="64"/>
      <c r="N697" s="64"/>
      <c r="O697" s="64"/>
      <c r="P697" s="64"/>
      <c r="Q697" s="64"/>
      <c r="R697" s="64"/>
      <c r="S697" s="64"/>
      <c r="T697" s="64"/>
      <c r="U697" s="64"/>
      <c r="V697" s="64"/>
      <c r="W697" s="64"/>
      <c r="X697" s="64"/>
      <c r="Y697" s="64"/>
      <c r="Z697" s="64"/>
      <c r="AA697" s="64"/>
      <c r="AB697" s="64"/>
      <c r="AC697" s="64"/>
      <c r="AD697" s="64"/>
      <c r="AE697" s="64"/>
      <c r="AF697" s="64"/>
      <c r="AG697" s="64"/>
      <c r="AH697" s="64"/>
      <c r="AI697" s="64"/>
      <c r="AJ697" s="64"/>
      <c r="AK697" s="64"/>
      <c r="AL697" s="64"/>
      <c r="AM697" s="64"/>
      <c r="AN697" s="64"/>
      <c r="AO697" s="63"/>
    </row>
    <row r="698" spans="11:41">
      <c r="L698" s="64"/>
      <c r="M698" s="64"/>
      <c r="N698" s="64"/>
      <c r="O698" s="64"/>
      <c r="P698" s="64"/>
      <c r="Q698" s="64"/>
      <c r="R698" s="64"/>
      <c r="S698" s="64"/>
      <c r="T698" s="64"/>
      <c r="U698" s="64"/>
      <c r="V698" s="64"/>
      <c r="W698" s="64"/>
      <c r="X698" s="64"/>
      <c r="Y698" s="64"/>
      <c r="Z698" s="64"/>
      <c r="AA698" s="64"/>
      <c r="AB698" s="64"/>
      <c r="AC698" s="64"/>
      <c r="AD698" s="64"/>
      <c r="AE698" s="64"/>
      <c r="AF698" s="64"/>
      <c r="AG698" s="64"/>
      <c r="AH698" s="64"/>
      <c r="AI698" s="64"/>
      <c r="AJ698" s="64"/>
      <c r="AK698" s="64"/>
      <c r="AL698" s="64"/>
      <c r="AM698" s="64"/>
      <c r="AN698" s="64"/>
      <c r="AO698" s="63"/>
    </row>
    <row r="699" spans="11:41">
      <c r="L699" s="64"/>
      <c r="M699" s="64"/>
      <c r="N699" s="64"/>
      <c r="O699" s="64"/>
      <c r="P699" s="64"/>
      <c r="Q699" s="64"/>
      <c r="R699" s="64"/>
      <c r="S699" s="64"/>
      <c r="T699" s="64"/>
      <c r="U699" s="64"/>
      <c r="V699" s="64"/>
      <c r="W699" s="64"/>
      <c r="X699" s="64"/>
      <c r="Y699" s="64"/>
      <c r="Z699" s="64"/>
      <c r="AA699" s="64"/>
      <c r="AB699" s="64"/>
      <c r="AC699" s="64"/>
      <c r="AD699" s="64"/>
      <c r="AE699" s="64"/>
      <c r="AF699" s="64"/>
      <c r="AG699" s="64"/>
      <c r="AH699" s="64"/>
      <c r="AI699" s="64"/>
      <c r="AJ699" s="64"/>
      <c r="AK699" s="64"/>
      <c r="AL699" s="64"/>
      <c r="AM699" s="64"/>
      <c r="AN699" s="64"/>
      <c r="AO699" s="63"/>
    </row>
    <row r="700" spans="11:41">
      <c r="L700" s="64"/>
      <c r="M700" s="64"/>
      <c r="N700" s="64"/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  <c r="AA700" s="64"/>
      <c r="AB700" s="64"/>
      <c r="AC700" s="64"/>
      <c r="AD700" s="64"/>
      <c r="AE700" s="64"/>
      <c r="AF700" s="64"/>
      <c r="AG700" s="64"/>
      <c r="AH700" s="64"/>
      <c r="AI700" s="64"/>
      <c r="AJ700" s="64"/>
      <c r="AK700" s="64"/>
      <c r="AL700" s="64"/>
      <c r="AM700" s="64"/>
      <c r="AN700" s="64"/>
      <c r="AO700" s="63"/>
    </row>
    <row r="701" spans="11:41">
      <c r="L701" s="64"/>
      <c r="M701" s="64"/>
      <c r="N701" s="64"/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  <c r="AA701" s="64"/>
      <c r="AB701" s="64"/>
      <c r="AC701" s="64"/>
      <c r="AD701" s="64"/>
      <c r="AE701" s="64"/>
      <c r="AF701" s="64"/>
      <c r="AG701" s="64"/>
      <c r="AH701" s="64"/>
      <c r="AI701" s="64"/>
      <c r="AJ701" s="64"/>
      <c r="AK701" s="64"/>
      <c r="AL701" s="64"/>
      <c r="AM701" s="64"/>
      <c r="AN701" s="64"/>
      <c r="AO701" s="63"/>
    </row>
    <row r="702" spans="11:41">
      <c r="L702" s="64"/>
      <c r="M702" s="64"/>
      <c r="N702" s="64"/>
      <c r="O702" s="64"/>
      <c r="P702" s="64"/>
      <c r="Q702" s="64"/>
      <c r="R702" s="64"/>
      <c r="S702" s="64"/>
      <c r="T702" s="64"/>
      <c r="U702" s="64"/>
      <c r="V702" s="64"/>
      <c r="W702" s="64"/>
      <c r="X702" s="64"/>
      <c r="Y702" s="64"/>
      <c r="Z702" s="64"/>
      <c r="AA702" s="64"/>
      <c r="AB702" s="64"/>
      <c r="AC702" s="64"/>
      <c r="AD702" s="64"/>
      <c r="AE702" s="64"/>
      <c r="AF702" s="64"/>
      <c r="AG702" s="64"/>
      <c r="AH702" s="64"/>
      <c r="AI702" s="64"/>
      <c r="AJ702" s="64"/>
      <c r="AK702" s="64"/>
      <c r="AL702" s="64"/>
      <c r="AM702" s="64"/>
      <c r="AN702" s="64"/>
      <c r="AO702" s="63"/>
    </row>
    <row r="703" spans="11:41">
      <c r="K703" s="64"/>
      <c r="L703" s="64"/>
      <c r="M703" s="64"/>
      <c r="N703" s="64" t="s">
        <v>219</v>
      </c>
      <c r="O703" s="64" t="s">
        <v>221</v>
      </c>
      <c r="P703" s="64" t="s">
        <v>222</v>
      </c>
      <c r="Q703" s="64" t="s">
        <v>223</v>
      </c>
      <c r="R703" s="64" t="s">
        <v>224</v>
      </c>
      <c r="S703" s="64"/>
      <c r="T703" s="64"/>
      <c r="U703" s="64"/>
      <c r="V703" s="64"/>
      <c r="W703" s="64"/>
      <c r="X703" s="64"/>
      <c r="Y703" s="64"/>
      <c r="Z703" s="64"/>
      <c r="AA703" s="64"/>
      <c r="AB703" s="64"/>
      <c r="AC703" s="64"/>
      <c r="AD703" s="64"/>
      <c r="AE703" s="64"/>
      <c r="AF703" s="64"/>
      <c r="AG703" s="64"/>
      <c r="AH703" s="64"/>
      <c r="AI703" s="64"/>
      <c r="AJ703" s="64"/>
      <c r="AK703" s="64"/>
      <c r="AL703" s="64"/>
      <c r="AM703" s="64"/>
      <c r="AN703" s="64"/>
      <c r="AO703" s="63"/>
    </row>
    <row r="704" spans="11:41">
      <c r="K704" s="64"/>
      <c r="L704" s="64"/>
      <c r="M704" s="64"/>
      <c r="N704" s="64"/>
      <c r="O704" s="72">
        <v>0.19047619047619047</v>
      </c>
      <c r="P704" s="72">
        <v>0</v>
      </c>
      <c r="Q704" s="72">
        <v>0.52380952380952384</v>
      </c>
      <c r="R704" s="72">
        <v>0</v>
      </c>
      <c r="S704" s="64" t="s">
        <v>225</v>
      </c>
      <c r="T704" s="64"/>
      <c r="U704" s="64"/>
      <c r="V704" s="64"/>
      <c r="W704" s="64"/>
      <c r="X704" s="64"/>
      <c r="Y704" s="64"/>
      <c r="Z704" s="64"/>
      <c r="AA704" s="64"/>
      <c r="AB704" s="64"/>
      <c r="AC704" s="64"/>
      <c r="AD704" s="64"/>
      <c r="AE704" s="64"/>
      <c r="AF704" s="64"/>
      <c r="AG704" s="64"/>
      <c r="AH704" s="64"/>
      <c r="AI704" s="64"/>
      <c r="AJ704" s="64"/>
      <c r="AK704" s="64"/>
      <c r="AL704" s="64"/>
      <c r="AM704" s="64"/>
      <c r="AN704" s="64"/>
      <c r="AO704" s="63"/>
    </row>
    <row r="705" spans="2:41">
      <c r="K705" s="64"/>
      <c r="L705" s="64"/>
      <c r="M705" s="64"/>
      <c r="N705" s="64" t="s">
        <v>23</v>
      </c>
      <c r="O705" s="76"/>
      <c r="P705" s="77"/>
      <c r="Q705" s="76"/>
      <c r="R705" s="77"/>
      <c r="S705" s="72">
        <v>4.7619047619047616E-2</v>
      </c>
      <c r="T705" s="79"/>
      <c r="U705" s="64"/>
      <c r="V705" s="79"/>
      <c r="W705" s="64"/>
      <c r="X705" s="79"/>
      <c r="Y705" s="64"/>
      <c r="Z705" s="64"/>
      <c r="AA705" s="64"/>
      <c r="AB705" s="64"/>
      <c r="AC705" s="64"/>
      <c r="AD705" s="64"/>
      <c r="AE705" s="64"/>
      <c r="AF705" s="64"/>
      <c r="AG705" s="64"/>
      <c r="AH705" s="64"/>
      <c r="AI705" s="64"/>
      <c r="AJ705" s="64"/>
      <c r="AK705" s="64"/>
      <c r="AL705" s="64"/>
      <c r="AM705" s="64"/>
      <c r="AN705" s="64"/>
      <c r="AO705" s="63"/>
    </row>
    <row r="706" spans="2:41">
      <c r="K706" s="64"/>
      <c r="L706" s="64"/>
      <c r="M706" s="64"/>
      <c r="N706" s="72">
        <v>0.23809523809523811</v>
      </c>
      <c r="O706" s="64"/>
      <c r="P706" s="64"/>
      <c r="Q706" s="64"/>
      <c r="R706" s="64"/>
      <c r="S706" s="76"/>
      <c r="T706" s="77"/>
      <c r="U706" s="76"/>
      <c r="V706" s="77"/>
      <c r="W706" s="76"/>
      <c r="X706" s="77"/>
      <c r="Y706" s="76"/>
      <c r="Z706" s="64"/>
      <c r="AA706" s="64"/>
      <c r="AB706" s="64"/>
      <c r="AC706" s="64"/>
      <c r="AD706" s="64"/>
      <c r="AE706" s="64"/>
      <c r="AF706" s="64"/>
      <c r="AG706" s="64"/>
      <c r="AH706" s="64"/>
      <c r="AI706" s="64"/>
      <c r="AJ706" s="64"/>
      <c r="AK706" s="64"/>
      <c r="AL706" s="64"/>
      <c r="AM706" s="64"/>
      <c r="AN706" s="64"/>
      <c r="AO706" s="63"/>
    </row>
    <row r="707" spans="2:41">
      <c r="K707" s="64"/>
      <c r="L707" s="64"/>
      <c r="M707" s="64"/>
      <c r="N707" s="75"/>
      <c r="O707" s="64"/>
      <c r="P707" s="64"/>
      <c r="Q707" s="64"/>
      <c r="R707" s="64"/>
      <c r="S707" s="64"/>
      <c r="T707" s="64"/>
      <c r="U707" s="64"/>
      <c r="V707" s="64"/>
      <c r="W707" s="64"/>
      <c r="X707" s="64"/>
      <c r="Y707" s="64"/>
      <c r="Z707" s="64"/>
      <c r="AA707" s="64"/>
      <c r="AB707" s="64"/>
      <c r="AC707" s="64"/>
      <c r="AD707" s="64"/>
      <c r="AE707" s="64"/>
      <c r="AF707" s="64"/>
      <c r="AG707" s="64"/>
      <c r="AH707" s="64"/>
      <c r="AI707" s="64"/>
      <c r="AJ707" s="64"/>
      <c r="AK707" s="64"/>
      <c r="AL707" s="64"/>
      <c r="AM707" s="64"/>
      <c r="AN707" s="64"/>
      <c r="AO707" s="63"/>
    </row>
    <row r="708" spans="2:41" ht="24">
      <c r="B708" s="61" t="s">
        <v>226</v>
      </c>
      <c r="K708" s="64"/>
      <c r="L708" s="64"/>
      <c r="M708" s="71" t="s">
        <v>6</v>
      </c>
      <c r="N708" s="64"/>
      <c r="O708" s="64"/>
      <c r="P708" s="64"/>
      <c r="Q708" s="64"/>
      <c r="R708" s="64"/>
      <c r="S708" s="64"/>
      <c r="T708" s="64"/>
      <c r="U708" s="64"/>
      <c r="V708" s="64"/>
      <c r="W708" s="64"/>
      <c r="X708" s="64"/>
      <c r="Y708" s="64"/>
      <c r="Z708" s="64"/>
      <c r="AA708" s="64"/>
      <c r="AB708" s="64"/>
      <c r="AC708" s="64"/>
      <c r="AD708" s="64"/>
      <c r="AE708" s="64"/>
      <c r="AF708" s="64"/>
      <c r="AG708" s="64"/>
      <c r="AH708" s="64"/>
      <c r="AI708" s="64"/>
      <c r="AJ708" s="64"/>
      <c r="AK708" s="64"/>
      <c r="AL708" s="64"/>
      <c r="AM708" s="64"/>
      <c r="AN708" s="64"/>
      <c r="AO708" s="63"/>
    </row>
    <row r="709" spans="2:41" ht="15.75" customHeight="1">
      <c r="K709" s="64"/>
      <c r="L709" s="64"/>
      <c r="M709" s="74"/>
      <c r="N709" s="64"/>
      <c r="O709" s="64"/>
      <c r="P709" s="123"/>
      <c r="Q709" s="123"/>
      <c r="R709" s="123"/>
      <c r="S709" s="123"/>
      <c r="T709" s="123"/>
      <c r="U709" s="123"/>
      <c r="V709" s="123"/>
      <c r="W709" s="123"/>
      <c r="X709" s="123"/>
      <c r="Y709" s="123"/>
      <c r="Z709" s="123"/>
      <c r="AA709" s="64"/>
      <c r="AB709" s="64"/>
      <c r="AC709" s="64"/>
      <c r="AD709" s="64"/>
      <c r="AE709" s="64"/>
      <c r="AF709" s="64"/>
      <c r="AG709" s="64"/>
      <c r="AH709" s="64"/>
      <c r="AI709" s="64"/>
      <c r="AJ709" s="64"/>
      <c r="AK709" s="64"/>
      <c r="AL709" s="64"/>
      <c r="AM709" s="64"/>
      <c r="AN709" s="64"/>
      <c r="AO709" s="63"/>
    </row>
    <row r="710" spans="2:41" ht="15" customHeight="1">
      <c r="K710" s="64"/>
      <c r="L710" s="64"/>
      <c r="M710" s="64"/>
      <c r="N710" s="64"/>
      <c r="O710" s="64"/>
      <c r="P710" s="357" t="s">
        <v>315</v>
      </c>
      <c r="Q710" s="357"/>
      <c r="R710" s="357"/>
      <c r="S710" s="357"/>
      <c r="T710" s="357"/>
      <c r="U710" s="356" t="s">
        <v>220</v>
      </c>
      <c r="V710" s="356"/>
      <c r="W710" s="123"/>
      <c r="X710" s="124"/>
      <c r="Y710" s="64"/>
      <c r="Z710" s="68"/>
      <c r="AA710" s="64"/>
      <c r="AB710" s="64"/>
      <c r="AC710" s="64"/>
      <c r="AD710" s="68"/>
      <c r="AE710" s="64"/>
      <c r="AF710" s="64"/>
      <c r="AG710" s="64"/>
      <c r="AH710" s="64"/>
      <c r="AI710" s="64"/>
      <c r="AJ710" s="64"/>
      <c r="AK710" s="64"/>
      <c r="AL710" s="64"/>
      <c r="AM710" s="64"/>
      <c r="AN710" s="64"/>
      <c r="AO710" s="63"/>
    </row>
    <row r="711" spans="2:41" ht="24.75" customHeight="1">
      <c r="K711" s="64"/>
      <c r="L711" s="64"/>
      <c r="M711" s="64"/>
      <c r="N711" s="64"/>
      <c r="O711" s="67" t="s">
        <v>23</v>
      </c>
      <c r="P711" s="68" t="s">
        <v>314</v>
      </c>
      <c r="Q711" s="68" t="s">
        <v>316</v>
      </c>
      <c r="R711" s="68" t="s">
        <v>317</v>
      </c>
      <c r="S711" s="68" t="s">
        <v>318</v>
      </c>
      <c r="T711" s="68" t="s">
        <v>44</v>
      </c>
      <c r="U711" s="68" t="s">
        <v>110</v>
      </c>
      <c r="V711" s="68" t="s">
        <v>111</v>
      </c>
      <c r="W711" s="70"/>
      <c r="X711" s="70"/>
      <c r="Y711" s="70"/>
      <c r="Z711" s="70"/>
      <c r="AA711" s="70" t="s">
        <v>4</v>
      </c>
      <c r="AB711" s="70" t="s">
        <v>5</v>
      </c>
      <c r="AC711" s="70" t="s">
        <v>4</v>
      </c>
      <c r="AD711" s="125" t="s">
        <v>5</v>
      </c>
      <c r="AE711" s="64"/>
      <c r="AF711" s="64"/>
      <c r="AG711" s="64"/>
      <c r="AH711" s="64"/>
      <c r="AI711" s="64"/>
      <c r="AJ711" s="64"/>
      <c r="AK711" s="64"/>
      <c r="AL711" s="64"/>
      <c r="AM711" s="64"/>
      <c r="AN711" s="64"/>
      <c r="AO711" s="63"/>
    </row>
    <row r="712" spans="2:41" ht="24">
      <c r="K712" s="64"/>
      <c r="L712" s="64"/>
      <c r="M712" s="64"/>
      <c r="N712" s="71" t="s">
        <v>6</v>
      </c>
      <c r="O712" s="72">
        <v>0.23809523809523811</v>
      </c>
      <c r="P712" s="72">
        <v>0.19047619047619047</v>
      </c>
      <c r="Q712" s="72">
        <v>0</v>
      </c>
      <c r="R712" s="72">
        <v>0.52380952380952384</v>
      </c>
      <c r="S712" s="72">
        <v>0</v>
      </c>
      <c r="T712" s="72">
        <v>4.7619047619047616E-2</v>
      </c>
      <c r="U712" s="72">
        <v>0.703125</v>
      </c>
      <c r="V712" s="73">
        <v>0.296875</v>
      </c>
      <c r="W712" s="79"/>
      <c r="X712" s="64"/>
      <c r="Y712" s="79"/>
      <c r="Z712" s="64"/>
      <c r="AA712" s="79">
        <v>45</v>
      </c>
      <c r="AB712" s="64"/>
      <c r="AC712" s="79">
        <v>19</v>
      </c>
      <c r="AD712" s="64"/>
      <c r="AE712" s="64"/>
      <c r="AF712" s="64"/>
      <c r="AG712" s="64"/>
      <c r="AH712" s="64"/>
      <c r="AI712" s="64"/>
      <c r="AJ712" s="64"/>
      <c r="AK712" s="64"/>
      <c r="AL712" s="64"/>
      <c r="AM712" s="64"/>
      <c r="AN712" s="64"/>
      <c r="AO712" s="63"/>
    </row>
    <row r="713" spans="2:41">
      <c r="K713" s="64"/>
      <c r="L713" s="64"/>
      <c r="M713" s="64"/>
      <c r="N713" s="64"/>
      <c r="O713" s="64"/>
      <c r="P713" s="64"/>
      <c r="Q713" s="64"/>
      <c r="R713" s="64"/>
      <c r="S713" s="64"/>
      <c r="T713" s="64"/>
      <c r="U713" s="64"/>
      <c r="V713" s="64"/>
      <c r="W713" s="64"/>
      <c r="X713" s="64"/>
      <c r="Y713" s="64"/>
      <c r="Z713" s="64"/>
      <c r="AA713" s="64"/>
      <c r="AB713" s="64"/>
      <c r="AC713" s="64"/>
      <c r="AD713" s="64"/>
      <c r="AE713" s="64"/>
      <c r="AF713" s="64"/>
      <c r="AG713" s="64"/>
      <c r="AH713" s="64"/>
      <c r="AI713" s="64"/>
      <c r="AJ713" s="64"/>
      <c r="AK713" s="64"/>
      <c r="AL713" s="64"/>
      <c r="AM713" s="64"/>
      <c r="AN713" s="64"/>
      <c r="AO713" s="63"/>
    </row>
    <row r="714" spans="2:41">
      <c r="K714" s="64"/>
      <c r="L714" s="64"/>
      <c r="M714" s="64"/>
      <c r="N714" s="64"/>
      <c r="O714" s="64"/>
      <c r="P714" s="64"/>
      <c r="Q714" s="64"/>
      <c r="R714" s="64"/>
      <c r="S714" s="64"/>
      <c r="T714" s="64"/>
      <c r="U714" s="64"/>
      <c r="V714" s="64"/>
      <c r="W714" s="64"/>
      <c r="X714" s="64"/>
      <c r="Y714" s="64"/>
      <c r="Z714" s="64"/>
      <c r="AA714" s="64"/>
      <c r="AB714" s="64"/>
      <c r="AC714" s="64"/>
      <c r="AD714" s="64"/>
      <c r="AE714" s="64"/>
      <c r="AF714" s="64"/>
      <c r="AG714" s="64"/>
      <c r="AH714" s="64"/>
      <c r="AI714" s="64"/>
      <c r="AJ714" s="64"/>
      <c r="AK714" s="64"/>
      <c r="AL714" s="64"/>
      <c r="AM714" s="64"/>
      <c r="AN714" s="64"/>
      <c r="AO714" s="63"/>
    </row>
    <row r="715" spans="2:41">
      <c r="H715" s="64"/>
      <c r="I715" s="64"/>
      <c r="J715" s="64"/>
      <c r="K715" s="64"/>
      <c r="L715" s="64"/>
      <c r="M715" s="64"/>
      <c r="N715" s="64"/>
      <c r="O715" s="64"/>
      <c r="P715" s="64"/>
      <c r="Q715" s="64"/>
      <c r="R715" s="64"/>
      <c r="S715" s="64"/>
      <c r="T715" s="64"/>
      <c r="U715" s="64"/>
      <c r="V715" s="64"/>
      <c r="W715" s="64"/>
      <c r="X715" s="64"/>
      <c r="Y715" s="64"/>
      <c r="Z715" s="64"/>
      <c r="AA715" s="64"/>
      <c r="AB715" s="64"/>
      <c r="AC715" s="64"/>
      <c r="AD715" s="64"/>
      <c r="AE715" s="64"/>
      <c r="AF715" s="64"/>
      <c r="AG715" s="64"/>
      <c r="AH715" s="64"/>
      <c r="AI715" s="64"/>
      <c r="AJ715" s="64"/>
      <c r="AK715" s="64"/>
      <c r="AL715" s="64"/>
      <c r="AM715" s="64"/>
      <c r="AN715" s="64"/>
      <c r="AO715" s="63"/>
    </row>
    <row r="716" spans="2:41"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4"/>
      <c r="S716" s="64"/>
      <c r="T716" s="64"/>
      <c r="U716" s="64"/>
      <c r="V716" s="64"/>
      <c r="W716" s="64"/>
      <c r="X716" s="64"/>
      <c r="Y716" s="64"/>
      <c r="Z716" s="64"/>
      <c r="AA716" s="64"/>
      <c r="AB716" s="64"/>
      <c r="AC716" s="64"/>
      <c r="AD716" s="64"/>
      <c r="AE716" s="64"/>
      <c r="AF716" s="64"/>
      <c r="AG716" s="64"/>
      <c r="AH716" s="64"/>
      <c r="AI716" s="64"/>
      <c r="AJ716" s="64"/>
      <c r="AK716" s="64"/>
      <c r="AL716" s="64"/>
      <c r="AM716" s="64"/>
      <c r="AN716" s="64"/>
      <c r="AO716" s="63"/>
    </row>
    <row r="717" spans="2:41">
      <c r="H717" s="64"/>
      <c r="I717" s="64"/>
      <c r="J717" s="64"/>
      <c r="K717" s="64"/>
      <c r="L717" s="64"/>
      <c r="M717" s="64"/>
      <c r="N717" s="64"/>
      <c r="O717" s="64"/>
      <c r="P717" s="64"/>
      <c r="Q717" s="64"/>
      <c r="R717" s="64"/>
      <c r="U717" s="64"/>
      <c r="V717" s="64"/>
      <c r="W717" s="64"/>
      <c r="X717" s="64"/>
      <c r="Y717" s="64"/>
      <c r="Z717" s="64"/>
      <c r="AA717" s="64"/>
      <c r="AB717" s="64"/>
      <c r="AC717" s="64"/>
      <c r="AD717" s="64"/>
      <c r="AE717" s="64"/>
      <c r="AF717" s="64"/>
      <c r="AG717" s="64"/>
      <c r="AH717" s="64"/>
      <c r="AI717" s="64"/>
      <c r="AJ717" s="64"/>
      <c r="AK717" s="64"/>
      <c r="AL717" s="64"/>
      <c r="AM717" s="64"/>
      <c r="AN717" s="64"/>
      <c r="AO717" s="63"/>
    </row>
    <row r="718" spans="2:41">
      <c r="H718" s="64"/>
      <c r="I718" s="64"/>
      <c r="J718" s="64"/>
      <c r="K718" s="64"/>
      <c r="L718" s="64"/>
      <c r="M718" s="64" t="s">
        <v>23</v>
      </c>
      <c r="N718" s="353" t="s">
        <v>24</v>
      </c>
      <c r="O718" s="353"/>
      <c r="P718" s="353"/>
      <c r="Q718" s="64"/>
      <c r="R718" s="64"/>
      <c r="U718" s="64"/>
      <c r="V718" s="64"/>
      <c r="W718" s="64"/>
      <c r="X718" s="64"/>
      <c r="Y718" s="64"/>
      <c r="Z718" s="64"/>
      <c r="AA718" s="64"/>
      <c r="AB718" s="64"/>
      <c r="AC718" s="64"/>
      <c r="AD718" s="64"/>
      <c r="AE718" s="64"/>
      <c r="AF718" s="64"/>
      <c r="AG718" s="64"/>
      <c r="AH718" s="64"/>
      <c r="AI718" s="64"/>
      <c r="AJ718" s="64"/>
      <c r="AK718" s="64"/>
      <c r="AL718" s="64"/>
      <c r="AM718" s="64"/>
      <c r="AN718" s="64"/>
      <c r="AO718" s="63"/>
    </row>
    <row r="719" spans="2:41">
      <c r="H719" s="64"/>
      <c r="I719" s="64"/>
      <c r="J719" s="64"/>
      <c r="K719" s="64"/>
      <c r="L719" s="64"/>
      <c r="M719" s="64"/>
      <c r="N719" s="64" t="s">
        <v>320</v>
      </c>
      <c r="O719" s="64" t="s">
        <v>321</v>
      </c>
      <c r="P719" s="64" t="s">
        <v>230</v>
      </c>
      <c r="Q719" s="64"/>
      <c r="R719" s="64"/>
      <c r="S719" s="64"/>
      <c r="T719" s="64"/>
      <c r="U719" s="64"/>
      <c r="V719" s="64"/>
      <c r="W719" s="64"/>
      <c r="X719" s="64"/>
      <c r="Y719" s="64"/>
      <c r="Z719" s="64"/>
      <c r="AA719" s="64"/>
      <c r="AB719" s="64"/>
      <c r="AC719" s="64"/>
      <c r="AD719" s="64"/>
      <c r="AE719" s="64"/>
      <c r="AF719" s="64"/>
      <c r="AG719" s="64"/>
      <c r="AH719" s="64"/>
      <c r="AI719" s="64"/>
      <c r="AJ719" s="64"/>
      <c r="AK719" s="63"/>
    </row>
    <row r="720" spans="2:41" ht="24">
      <c r="H720" s="64"/>
      <c r="I720" s="64"/>
      <c r="J720" s="64"/>
      <c r="K720" s="64"/>
      <c r="L720" s="71" t="s">
        <v>6</v>
      </c>
      <c r="M720" s="72">
        <v>0.55952380952380953</v>
      </c>
      <c r="N720" s="72">
        <v>0.28571428571428575</v>
      </c>
      <c r="O720" s="72">
        <v>8.3333333333333343E-2</v>
      </c>
      <c r="P720" s="73">
        <v>7.1428571428571438E-2</v>
      </c>
      <c r="Q720" s="64"/>
      <c r="R720" s="64"/>
      <c r="S720" s="64"/>
      <c r="T720" s="64"/>
      <c r="U720" s="64"/>
      <c r="V720" s="64"/>
      <c r="W720" s="64"/>
      <c r="X720" s="64"/>
      <c r="Y720" s="64"/>
      <c r="Z720" s="64"/>
      <c r="AA720" s="64"/>
      <c r="AB720" s="64"/>
      <c r="AC720" s="64"/>
      <c r="AD720" s="64"/>
      <c r="AE720" s="64"/>
      <c r="AF720" s="64"/>
      <c r="AG720" s="64"/>
      <c r="AH720" s="64"/>
      <c r="AI720" s="64"/>
      <c r="AJ720" s="64"/>
      <c r="AK720" s="63"/>
    </row>
    <row r="721" spans="2:41">
      <c r="H721" s="64"/>
      <c r="I721" s="64"/>
      <c r="J721" s="64"/>
      <c r="K721" s="64"/>
      <c r="L721" s="64"/>
      <c r="M721" s="64"/>
      <c r="N721" s="64"/>
      <c r="O721" s="64"/>
      <c r="P721" s="64"/>
      <c r="Q721" s="64"/>
      <c r="R721" s="64"/>
      <c r="S721" s="64"/>
      <c r="T721" s="64"/>
      <c r="U721" s="64"/>
      <c r="V721" s="64"/>
      <c r="W721" s="64"/>
      <c r="X721" s="64"/>
      <c r="Y721" s="64"/>
      <c r="Z721" s="64"/>
      <c r="AA721" s="64"/>
      <c r="AB721" s="64"/>
      <c r="AC721" s="64"/>
      <c r="AD721" s="64"/>
      <c r="AE721" s="64"/>
      <c r="AF721" s="64"/>
      <c r="AG721" s="64"/>
      <c r="AH721" s="64"/>
      <c r="AI721" s="64"/>
      <c r="AJ721" s="64"/>
      <c r="AK721" s="64"/>
      <c r="AL721" s="64"/>
      <c r="AM721" s="64"/>
      <c r="AN721" s="64"/>
      <c r="AO721" s="63"/>
    </row>
    <row r="722" spans="2:41">
      <c r="H722" s="64"/>
      <c r="I722" s="64"/>
      <c r="J722" s="64"/>
      <c r="K722" s="64"/>
      <c r="L722" s="64"/>
      <c r="M722" s="64"/>
      <c r="N722" s="64"/>
      <c r="O722" s="64"/>
      <c r="P722" s="64"/>
      <c r="Q722" s="64"/>
      <c r="R722" s="64"/>
      <c r="S722" s="64"/>
      <c r="T722" s="64"/>
      <c r="U722" s="64"/>
      <c r="V722" s="64"/>
      <c r="W722" s="64"/>
      <c r="X722" s="64"/>
      <c r="Y722" s="64"/>
      <c r="Z722" s="64"/>
      <c r="AA722" s="64"/>
      <c r="AB722" s="64"/>
      <c r="AC722" s="64"/>
      <c r="AD722" s="64"/>
      <c r="AE722" s="64"/>
      <c r="AF722" s="64"/>
      <c r="AG722" s="64"/>
      <c r="AH722" s="64"/>
      <c r="AI722" s="64"/>
      <c r="AJ722" s="64"/>
      <c r="AK722" s="64"/>
      <c r="AL722" s="64"/>
      <c r="AM722" s="64"/>
      <c r="AN722" s="64"/>
      <c r="AO722" s="63"/>
    </row>
    <row r="723" spans="2:41">
      <c r="L723" s="64"/>
      <c r="M723" s="64"/>
      <c r="N723" s="64"/>
      <c r="O723" s="64"/>
      <c r="P723" s="64"/>
      <c r="Q723" s="64"/>
      <c r="R723" s="64"/>
      <c r="S723" s="64"/>
      <c r="T723" s="64"/>
      <c r="U723" s="64"/>
      <c r="V723" s="64"/>
      <c r="W723" s="64"/>
      <c r="X723" s="64"/>
      <c r="Y723" s="64"/>
      <c r="Z723" s="64"/>
      <c r="AA723" s="64"/>
      <c r="AB723" s="64"/>
      <c r="AC723" s="64"/>
      <c r="AD723" s="64"/>
      <c r="AE723" s="64"/>
      <c r="AF723" s="64"/>
      <c r="AG723" s="64"/>
      <c r="AH723" s="64"/>
      <c r="AI723" s="64"/>
      <c r="AJ723" s="64"/>
      <c r="AK723" s="64"/>
      <c r="AL723" s="64"/>
      <c r="AM723" s="64"/>
      <c r="AN723" s="64"/>
      <c r="AO723" s="63"/>
    </row>
    <row r="724" spans="2:41">
      <c r="L724" s="64"/>
      <c r="M724" s="64"/>
      <c r="N724" s="64" t="s">
        <v>227</v>
      </c>
      <c r="O724" s="64" t="s">
        <v>228</v>
      </c>
      <c r="P724" s="64" t="s">
        <v>229</v>
      </c>
      <c r="Q724" s="64" t="s">
        <v>230</v>
      </c>
      <c r="R724" s="64"/>
      <c r="S724" s="64"/>
      <c r="T724" s="64"/>
      <c r="U724" s="64"/>
      <c r="V724" s="64"/>
      <c r="W724" s="64"/>
      <c r="X724" s="64"/>
      <c r="Y724" s="64"/>
      <c r="Z724" s="64"/>
      <c r="AA724" s="64"/>
      <c r="AB724" s="64"/>
      <c r="AC724" s="64"/>
      <c r="AD724" s="64"/>
      <c r="AE724" s="64"/>
      <c r="AF724" s="64"/>
      <c r="AG724" s="64"/>
      <c r="AH724" s="64"/>
      <c r="AI724" s="64"/>
      <c r="AJ724" s="64"/>
      <c r="AK724" s="64"/>
      <c r="AL724" s="64"/>
      <c r="AM724" s="64"/>
      <c r="AN724" s="64"/>
      <c r="AO724" s="63"/>
    </row>
    <row r="725" spans="2:41">
      <c r="L725" s="64"/>
      <c r="M725" s="64"/>
      <c r="N725" s="64"/>
      <c r="O725" s="122">
        <v>0.28571428571428575</v>
      </c>
      <c r="P725" s="72">
        <v>8.3333333333333343E-2</v>
      </c>
      <c r="Q725" s="73">
        <v>7.1428571428571438E-2</v>
      </c>
      <c r="R725" s="79"/>
      <c r="S725" s="64"/>
      <c r="T725" s="64"/>
      <c r="U725" s="64"/>
      <c r="V725" s="64"/>
      <c r="W725" s="64"/>
      <c r="X725" s="64"/>
      <c r="Y725" s="64"/>
      <c r="Z725" s="64"/>
      <c r="AA725" s="64"/>
      <c r="AB725" s="64"/>
      <c r="AC725" s="64"/>
      <c r="AD725" s="64"/>
      <c r="AE725" s="64"/>
      <c r="AF725" s="64"/>
      <c r="AG725" s="64"/>
      <c r="AH725" s="64"/>
      <c r="AI725" s="64"/>
      <c r="AJ725" s="64"/>
      <c r="AK725" s="64"/>
      <c r="AL725" s="64"/>
      <c r="AM725" s="64"/>
      <c r="AN725" s="64"/>
      <c r="AO725" s="63"/>
    </row>
    <row r="726" spans="2:41">
      <c r="L726" s="64"/>
      <c r="M726" s="64"/>
      <c r="N726" s="64" t="s">
        <v>23</v>
      </c>
      <c r="O726" s="76"/>
      <c r="P726" s="77"/>
      <c r="Q726" s="76"/>
      <c r="R726" s="77"/>
      <c r="S726" s="64"/>
      <c r="T726" s="79"/>
      <c r="U726" s="64"/>
      <c r="V726" s="64"/>
      <c r="W726" s="64"/>
      <c r="X726" s="64"/>
      <c r="Y726" s="64"/>
      <c r="Z726" s="64"/>
      <c r="AA726" s="64"/>
      <c r="AB726" s="64"/>
      <c r="AC726" s="64"/>
      <c r="AD726" s="64"/>
      <c r="AE726" s="64"/>
      <c r="AF726" s="64"/>
      <c r="AG726" s="64"/>
      <c r="AH726" s="64"/>
      <c r="AI726" s="64"/>
      <c r="AJ726" s="64"/>
      <c r="AK726" s="64"/>
      <c r="AL726" s="64"/>
      <c r="AM726" s="64"/>
      <c r="AN726" s="64"/>
      <c r="AO726" s="63"/>
    </row>
    <row r="727" spans="2:41">
      <c r="L727" s="64"/>
      <c r="M727" s="64"/>
      <c r="N727" s="72">
        <v>0.55952380952380953</v>
      </c>
      <c r="O727" s="64"/>
      <c r="P727" s="64"/>
      <c r="Q727" s="64"/>
      <c r="R727" s="64"/>
      <c r="S727" s="76"/>
      <c r="T727" s="77"/>
      <c r="U727" s="78"/>
      <c r="V727" s="64"/>
      <c r="W727" s="64"/>
      <c r="X727" s="64"/>
      <c r="Y727" s="64"/>
      <c r="Z727" s="64"/>
      <c r="AA727" s="64"/>
      <c r="AB727" s="64"/>
      <c r="AC727" s="64"/>
      <c r="AD727" s="64"/>
      <c r="AE727" s="64"/>
      <c r="AF727" s="64"/>
      <c r="AG727" s="64"/>
      <c r="AH727" s="64"/>
      <c r="AI727" s="64"/>
      <c r="AJ727" s="64"/>
      <c r="AK727" s="64"/>
      <c r="AL727" s="64"/>
      <c r="AM727" s="64"/>
      <c r="AN727" s="64"/>
      <c r="AO727" s="63"/>
    </row>
    <row r="728" spans="2:41">
      <c r="L728" s="64"/>
      <c r="M728" s="64"/>
      <c r="N728" s="72"/>
      <c r="O728" s="64"/>
      <c r="P728" s="64"/>
      <c r="Q728" s="64"/>
      <c r="R728" s="64"/>
      <c r="S728" s="76"/>
      <c r="T728" s="77"/>
      <c r="U728" s="78"/>
      <c r="V728" s="64"/>
      <c r="W728" s="64"/>
      <c r="X728" s="64"/>
      <c r="Y728" s="64"/>
      <c r="Z728" s="64"/>
      <c r="AA728" s="64"/>
      <c r="AB728" s="64"/>
      <c r="AC728" s="64"/>
      <c r="AD728" s="64"/>
      <c r="AE728" s="64"/>
      <c r="AF728" s="64"/>
      <c r="AG728" s="64"/>
      <c r="AH728" s="64"/>
      <c r="AI728" s="64"/>
      <c r="AJ728" s="64"/>
      <c r="AK728" s="64"/>
      <c r="AL728" s="64"/>
      <c r="AM728" s="64"/>
      <c r="AN728" s="64"/>
      <c r="AO728" s="63"/>
    </row>
    <row r="729" spans="2:41">
      <c r="L729" s="64"/>
      <c r="M729" s="64"/>
      <c r="N729" s="72"/>
      <c r="O729" s="64"/>
      <c r="P729" s="64"/>
      <c r="Q729" s="64"/>
      <c r="R729" s="64"/>
      <c r="S729" s="76"/>
      <c r="T729" s="77"/>
      <c r="U729" s="78"/>
      <c r="V729" s="64"/>
      <c r="W729" s="64"/>
      <c r="X729" s="64"/>
      <c r="Y729" s="64"/>
      <c r="Z729" s="64"/>
      <c r="AA729" s="64"/>
      <c r="AB729" s="64"/>
      <c r="AC729" s="64"/>
      <c r="AD729" s="64"/>
      <c r="AE729" s="64"/>
      <c r="AF729" s="64"/>
      <c r="AG729" s="64"/>
      <c r="AH729" s="64"/>
      <c r="AI729" s="64"/>
      <c r="AJ729" s="64"/>
      <c r="AK729" s="64"/>
      <c r="AL729" s="64"/>
      <c r="AM729" s="64"/>
      <c r="AN729" s="64"/>
      <c r="AO729" s="63"/>
    </row>
    <row r="730" spans="2:41">
      <c r="L730" s="64"/>
      <c r="M730" s="64"/>
      <c r="N730" s="72"/>
      <c r="O730" s="64"/>
      <c r="P730" s="64"/>
      <c r="Q730" s="64"/>
      <c r="R730" s="64"/>
      <c r="S730" s="76"/>
      <c r="T730" s="77"/>
      <c r="U730" s="78"/>
      <c r="V730" s="64"/>
      <c r="W730" s="64"/>
      <c r="X730" s="64"/>
      <c r="Y730" s="64"/>
      <c r="Z730" s="64"/>
      <c r="AA730" s="64"/>
      <c r="AB730" s="64"/>
      <c r="AC730" s="64"/>
      <c r="AD730" s="64"/>
      <c r="AE730" s="64"/>
      <c r="AF730" s="64"/>
      <c r="AG730" s="64"/>
      <c r="AH730" s="64"/>
      <c r="AI730" s="64"/>
      <c r="AJ730" s="64"/>
      <c r="AK730" s="64"/>
      <c r="AL730" s="64"/>
      <c r="AM730" s="64"/>
      <c r="AN730" s="64"/>
      <c r="AO730" s="63"/>
    </row>
    <row r="731" spans="2:41" ht="23.25">
      <c r="B731" s="48" t="s">
        <v>272</v>
      </c>
      <c r="L731" s="64"/>
      <c r="M731" s="64"/>
      <c r="N731" s="72"/>
      <c r="O731" s="64"/>
      <c r="P731" s="64"/>
      <c r="Q731" s="64"/>
      <c r="R731" s="64"/>
      <c r="S731" s="76"/>
      <c r="T731" s="77"/>
      <c r="U731" s="78"/>
      <c r="V731" s="64"/>
      <c r="W731" s="64"/>
      <c r="X731" s="64"/>
      <c r="Y731" s="64"/>
      <c r="Z731" s="64"/>
      <c r="AA731" s="64"/>
      <c r="AB731" s="64"/>
      <c r="AC731" s="64"/>
      <c r="AD731" s="64"/>
      <c r="AE731" s="64"/>
      <c r="AF731" s="64"/>
      <c r="AG731" s="64"/>
      <c r="AH731" s="64"/>
      <c r="AI731" s="64"/>
      <c r="AJ731" s="64"/>
      <c r="AK731" s="64"/>
      <c r="AL731" s="64"/>
      <c r="AM731" s="64"/>
      <c r="AN731" s="64"/>
      <c r="AO731" s="63"/>
    </row>
    <row r="732" spans="2:41">
      <c r="L732" s="64"/>
      <c r="M732" s="64"/>
      <c r="N732" s="72"/>
      <c r="O732" s="64"/>
      <c r="P732" s="64"/>
      <c r="Q732" s="64"/>
      <c r="R732" s="64"/>
      <c r="S732" s="76"/>
      <c r="T732" s="77"/>
      <c r="U732" s="78"/>
      <c r="V732" s="64"/>
      <c r="W732" s="64"/>
      <c r="X732" s="64"/>
      <c r="Y732" s="64"/>
      <c r="Z732" s="64"/>
      <c r="AA732" s="64"/>
      <c r="AB732" s="64"/>
      <c r="AC732" s="64"/>
      <c r="AD732" s="64"/>
      <c r="AE732" s="64"/>
      <c r="AF732" s="64"/>
      <c r="AG732" s="64"/>
      <c r="AH732" s="64"/>
      <c r="AI732" s="64"/>
      <c r="AJ732" s="64"/>
      <c r="AK732" s="64"/>
      <c r="AL732" s="64"/>
      <c r="AM732" s="64"/>
      <c r="AN732" s="64"/>
      <c r="AO732" s="63"/>
    </row>
    <row r="733" spans="2:41" ht="21">
      <c r="B733" s="61" t="s">
        <v>296</v>
      </c>
      <c r="L733" s="64"/>
      <c r="M733" s="64"/>
      <c r="N733" s="72"/>
      <c r="O733" s="64"/>
      <c r="P733" s="64"/>
      <c r="Q733" s="64"/>
      <c r="R733" s="64"/>
      <c r="S733" s="76"/>
      <c r="T733" s="77"/>
      <c r="U733" s="78"/>
      <c r="V733" s="64"/>
      <c r="W733" s="64"/>
      <c r="X733" s="64"/>
      <c r="Y733" s="64"/>
      <c r="Z733" s="64"/>
      <c r="AA733" s="64"/>
      <c r="AB733" s="64"/>
      <c r="AC733" s="64"/>
      <c r="AD733" s="64"/>
      <c r="AE733" s="64"/>
      <c r="AF733" s="64"/>
      <c r="AG733" s="64"/>
      <c r="AH733" s="64"/>
      <c r="AI733" s="64"/>
      <c r="AJ733" s="64"/>
      <c r="AK733" s="64"/>
      <c r="AL733" s="64"/>
      <c r="AM733" s="64"/>
      <c r="AN733" s="64"/>
      <c r="AO733" s="63"/>
    </row>
    <row r="734" spans="2:41">
      <c r="L734" s="64"/>
      <c r="M734" s="64"/>
      <c r="N734" s="72"/>
      <c r="O734" s="64"/>
      <c r="P734" s="64"/>
      <c r="Q734" s="64"/>
      <c r="R734" s="64"/>
      <c r="S734" s="76"/>
      <c r="T734" s="77"/>
      <c r="U734" s="78"/>
      <c r="V734" s="64"/>
      <c r="W734" s="64"/>
      <c r="X734" s="64"/>
      <c r="Y734" s="64"/>
      <c r="Z734" s="64"/>
      <c r="AA734" s="64"/>
      <c r="AB734" s="64"/>
      <c r="AC734" s="64"/>
      <c r="AD734" s="64"/>
      <c r="AE734" s="64"/>
      <c r="AF734" s="64"/>
      <c r="AG734" s="64"/>
      <c r="AH734" s="64"/>
      <c r="AI734" s="64"/>
      <c r="AJ734" s="64"/>
      <c r="AK734" s="64"/>
      <c r="AL734" s="64"/>
      <c r="AM734" s="64"/>
      <c r="AN734" s="64"/>
      <c r="AO734" s="63"/>
    </row>
    <row r="735" spans="2:41">
      <c r="L735" s="64"/>
      <c r="M735" s="64"/>
      <c r="N735" s="72"/>
      <c r="O735" s="64"/>
      <c r="P735" s="64"/>
      <c r="Q735" s="64"/>
      <c r="R735" s="64"/>
      <c r="S735" s="76"/>
      <c r="T735" s="77"/>
      <c r="U735" s="78"/>
      <c r="V735" s="64"/>
      <c r="W735" s="64"/>
      <c r="X735" s="64"/>
      <c r="Y735" s="64"/>
      <c r="Z735" s="64"/>
      <c r="AA735" s="64"/>
      <c r="AB735" s="64"/>
      <c r="AC735" s="64"/>
      <c r="AD735" s="64"/>
      <c r="AE735" s="64"/>
      <c r="AF735" s="64"/>
      <c r="AG735" s="64"/>
      <c r="AH735" s="64"/>
      <c r="AI735" s="64"/>
      <c r="AJ735" s="64"/>
      <c r="AK735" s="64"/>
      <c r="AL735" s="64"/>
      <c r="AM735" s="64"/>
      <c r="AN735" s="64"/>
      <c r="AO735" s="63"/>
    </row>
    <row r="736" spans="2:41">
      <c r="L736" s="64"/>
      <c r="M736" s="64"/>
      <c r="N736" s="72"/>
      <c r="O736" s="64"/>
      <c r="P736" s="64"/>
      <c r="Q736" s="64"/>
      <c r="R736" s="64"/>
      <c r="S736" s="76"/>
      <c r="T736" s="77"/>
      <c r="U736" s="78"/>
      <c r="V736" s="64"/>
      <c r="W736" s="64"/>
      <c r="X736" s="64"/>
      <c r="Y736" s="64"/>
      <c r="Z736" s="64"/>
      <c r="AA736" s="64"/>
      <c r="AB736" s="64"/>
      <c r="AC736" s="64"/>
      <c r="AD736" s="64"/>
      <c r="AE736" s="64"/>
      <c r="AF736" s="64"/>
      <c r="AG736" s="64"/>
      <c r="AH736" s="64"/>
      <c r="AI736" s="64"/>
      <c r="AJ736" s="64"/>
      <c r="AK736" s="64"/>
      <c r="AL736" s="64"/>
      <c r="AM736" s="64"/>
      <c r="AN736" s="64"/>
      <c r="AO736" s="63"/>
    </row>
    <row r="737" spans="12:41">
      <c r="L737" s="64"/>
      <c r="M737" s="64"/>
      <c r="N737" s="72"/>
      <c r="O737" s="64"/>
      <c r="P737" s="64"/>
      <c r="Q737" s="64"/>
      <c r="R737" s="64"/>
      <c r="S737" s="76"/>
      <c r="T737" s="77"/>
      <c r="U737" s="78"/>
      <c r="V737" s="64"/>
      <c r="W737" s="64"/>
      <c r="X737" s="64"/>
      <c r="Y737" s="64"/>
      <c r="Z737" s="64"/>
      <c r="AA737" s="64"/>
      <c r="AB737" s="64"/>
      <c r="AC737" s="64"/>
      <c r="AD737" s="64"/>
      <c r="AE737" s="64"/>
      <c r="AF737" s="64"/>
      <c r="AG737" s="64"/>
      <c r="AH737" s="64"/>
      <c r="AI737" s="64"/>
      <c r="AJ737" s="64"/>
      <c r="AK737" s="64"/>
      <c r="AL737" s="64"/>
      <c r="AM737" s="64"/>
      <c r="AN737" s="64"/>
      <c r="AO737" s="63"/>
    </row>
    <row r="738" spans="12:41">
      <c r="L738" s="64"/>
      <c r="M738" s="64"/>
      <c r="N738" s="72"/>
      <c r="O738" s="64"/>
      <c r="P738" s="64"/>
      <c r="Q738" s="64"/>
      <c r="R738" s="64"/>
      <c r="S738" s="76"/>
      <c r="T738" s="77"/>
      <c r="U738" s="78"/>
      <c r="V738" s="64"/>
      <c r="W738" s="64"/>
      <c r="X738" s="64"/>
      <c r="Y738" s="64"/>
      <c r="Z738" s="64"/>
      <c r="AA738" s="64"/>
      <c r="AB738" s="64"/>
      <c r="AC738" s="64"/>
      <c r="AD738" s="64"/>
      <c r="AE738" s="64"/>
      <c r="AF738" s="64"/>
      <c r="AG738" s="64"/>
      <c r="AH738" s="64"/>
      <c r="AI738" s="64"/>
      <c r="AJ738" s="64"/>
      <c r="AK738" s="64"/>
      <c r="AL738" s="64"/>
      <c r="AM738" s="64"/>
      <c r="AN738" s="64"/>
      <c r="AO738" s="63"/>
    </row>
    <row r="739" spans="12:41">
      <c r="L739" s="64"/>
      <c r="M739" s="64"/>
      <c r="N739" s="75"/>
      <c r="O739" s="64"/>
      <c r="P739" s="64"/>
      <c r="Q739" s="64"/>
      <c r="R739" s="64"/>
      <c r="S739" s="64"/>
      <c r="T739" s="64"/>
      <c r="U739" s="64"/>
      <c r="V739" s="64"/>
      <c r="W739" s="64"/>
      <c r="X739" s="64"/>
      <c r="Y739" s="64"/>
      <c r="Z739" s="64"/>
      <c r="AA739" s="64"/>
      <c r="AB739" s="64"/>
      <c r="AC739" s="64"/>
      <c r="AD739" s="64"/>
      <c r="AE739" s="64"/>
      <c r="AF739" s="64"/>
      <c r="AG739" s="64"/>
      <c r="AH739" s="64"/>
      <c r="AI739" s="64"/>
      <c r="AJ739" s="64"/>
      <c r="AK739" s="64"/>
      <c r="AL739" s="64"/>
      <c r="AM739" s="64"/>
      <c r="AN739" s="64"/>
      <c r="AO739" s="63"/>
    </row>
    <row r="740" spans="12:41" ht="24">
      <c r="L740" s="64"/>
      <c r="M740" s="71" t="s">
        <v>6</v>
      </c>
      <c r="N740" s="64"/>
      <c r="O740" s="64"/>
      <c r="P740" s="64"/>
      <c r="Q740" s="64"/>
      <c r="R740" s="64"/>
      <c r="S740" s="64"/>
      <c r="T740" s="64"/>
      <c r="U740" s="64"/>
      <c r="V740" s="64"/>
      <c r="W740" s="64"/>
      <c r="X740" s="64"/>
      <c r="Y740" s="64"/>
      <c r="Z740" s="64"/>
      <c r="AA740" s="64"/>
      <c r="AB740" s="64"/>
      <c r="AC740" s="64"/>
      <c r="AD740" s="64"/>
      <c r="AE740" s="64"/>
      <c r="AF740" s="64"/>
      <c r="AG740" s="64"/>
      <c r="AH740" s="64"/>
      <c r="AI740" s="64"/>
      <c r="AJ740" s="64"/>
      <c r="AK740" s="64"/>
      <c r="AL740" s="64"/>
      <c r="AM740" s="64"/>
      <c r="AN740" s="64"/>
      <c r="AO740" s="63"/>
    </row>
    <row r="741" spans="12:41">
      <c r="L741" s="64"/>
      <c r="M741" s="74"/>
      <c r="N741" s="64"/>
      <c r="O741" s="64"/>
      <c r="P741" s="64"/>
      <c r="Q741" s="64"/>
      <c r="R741" s="64"/>
      <c r="S741" s="64"/>
      <c r="T741" s="64"/>
      <c r="U741" s="64"/>
      <c r="V741" s="64"/>
      <c r="W741" s="64"/>
      <c r="X741" s="64"/>
      <c r="Y741" s="64"/>
      <c r="Z741" s="64"/>
      <c r="AA741" s="64"/>
      <c r="AB741" s="64"/>
      <c r="AC741" s="64"/>
      <c r="AD741" s="64"/>
      <c r="AE741" s="64"/>
      <c r="AF741" s="64"/>
      <c r="AG741" s="64"/>
      <c r="AH741" s="64"/>
      <c r="AI741" s="64"/>
      <c r="AJ741" s="64"/>
      <c r="AK741" s="64"/>
      <c r="AL741" s="64"/>
      <c r="AM741" s="64"/>
      <c r="AN741" s="64"/>
      <c r="AO741" s="63"/>
    </row>
    <row r="742" spans="12:41">
      <c r="L742" s="64"/>
      <c r="M742" s="64"/>
      <c r="N742" s="64"/>
      <c r="O742" s="64"/>
      <c r="P742" s="64"/>
      <c r="Q742" s="64"/>
      <c r="R742" s="64"/>
      <c r="S742" s="64"/>
      <c r="T742" s="64"/>
      <c r="U742" s="64"/>
      <c r="V742" s="64"/>
      <c r="W742" s="64"/>
      <c r="X742" s="64"/>
      <c r="Y742" s="64"/>
      <c r="Z742" s="64"/>
      <c r="AA742" s="64"/>
      <c r="AB742" s="64"/>
      <c r="AC742" s="64"/>
      <c r="AD742" s="64"/>
      <c r="AE742" s="64"/>
      <c r="AF742" s="64"/>
      <c r="AG742" s="64"/>
      <c r="AH742" s="64"/>
      <c r="AI742" s="64"/>
      <c r="AJ742" s="64"/>
      <c r="AK742" s="64"/>
      <c r="AL742" s="64"/>
      <c r="AM742" s="64"/>
      <c r="AN742" s="64"/>
      <c r="AO742" s="63"/>
    </row>
    <row r="743" spans="12:41">
      <c r="L743" s="64"/>
      <c r="M743" s="64"/>
      <c r="N743" s="64"/>
      <c r="O743" s="64"/>
      <c r="P743" s="64"/>
      <c r="Q743" s="64"/>
      <c r="R743" s="64"/>
      <c r="S743" s="64"/>
      <c r="T743" s="64"/>
      <c r="U743" s="64"/>
      <c r="V743" s="64"/>
      <c r="W743" s="64"/>
      <c r="X743" s="64"/>
      <c r="Y743" s="64"/>
      <c r="Z743" s="64"/>
      <c r="AA743" s="64"/>
      <c r="AB743" s="64"/>
      <c r="AC743" s="64"/>
      <c r="AD743" s="64"/>
      <c r="AE743" s="64"/>
      <c r="AF743" s="64"/>
      <c r="AG743" s="64"/>
      <c r="AH743" s="64"/>
      <c r="AI743" s="64"/>
      <c r="AJ743" s="64"/>
      <c r="AK743" s="64"/>
      <c r="AL743" s="64"/>
      <c r="AM743" s="64"/>
      <c r="AN743" s="64"/>
      <c r="AO743" s="63"/>
    </row>
    <row r="744" spans="12:41">
      <c r="L744" s="64"/>
      <c r="M744" s="64"/>
      <c r="N744" s="64"/>
      <c r="O744" s="64"/>
      <c r="P744" s="64"/>
      <c r="Q744" s="64"/>
      <c r="R744" s="64"/>
      <c r="S744" s="64"/>
      <c r="T744" s="64"/>
      <c r="U744" s="64"/>
      <c r="V744" s="64"/>
      <c r="W744" s="64"/>
      <c r="X744" s="64"/>
      <c r="Y744" s="64"/>
      <c r="Z744" s="64"/>
      <c r="AA744" s="64"/>
      <c r="AB744" s="64"/>
      <c r="AC744" s="64"/>
      <c r="AD744" s="64"/>
      <c r="AE744" s="64"/>
      <c r="AF744" s="64"/>
      <c r="AG744" s="64"/>
      <c r="AH744" s="64"/>
      <c r="AI744" s="64"/>
      <c r="AJ744" s="64"/>
      <c r="AK744" s="64"/>
      <c r="AL744" s="64"/>
      <c r="AM744" s="64"/>
      <c r="AN744" s="64"/>
      <c r="AO744" s="63"/>
    </row>
    <row r="745" spans="12:41">
      <c r="L745" s="64"/>
      <c r="M745" s="64"/>
      <c r="N745" s="64"/>
      <c r="O745" s="64"/>
      <c r="P745" s="64"/>
      <c r="Q745" s="64"/>
      <c r="R745" s="64"/>
      <c r="S745" s="64"/>
      <c r="T745" s="64"/>
      <c r="U745" s="64"/>
      <c r="V745" s="64"/>
      <c r="W745" s="64"/>
      <c r="X745" s="64"/>
      <c r="Y745" s="64"/>
      <c r="Z745" s="64"/>
      <c r="AA745" s="64"/>
      <c r="AB745" s="64"/>
      <c r="AC745" s="64"/>
      <c r="AD745" s="64"/>
      <c r="AE745" s="64"/>
      <c r="AF745" s="64"/>
      <c r="AG745" s="64"/>
      <c r="AH745" s="64"/>
      <c r="AI745" s="64"/>
      <c r="AJ745" s="64"/>
      <c r="AK745" s="64"/>
      <c r="AL745" s="64"/>
      <c r="AM745" s="64"/>
      <c r="AN745" s="64"/>
      <c r="AO745" s="63"/>
    </row>
    <row r="746" spans="12:41">
      <c r="L746" s="64"/>
      <c r="M746" s="64"/>
      <c r="N746" s="64"/>
      <c r="O746" s="64"/>
      <c r="P746" s="64"/>
      <c r="Q746" s="64"/>
      <c r="R746" s="64"/>
      <c r="S746" s="64"/>
      <c r="T746" s="64"/>
      <c r="U746" s="64"/>
      <c r="V746" s="64"/>
      <c r="W746" s="64"/>
      <c r="X746" s="64"/>
      <c r="Y746" s="64"/>
      <c r="Z746" s="64"/>
      <c r="AA746" s="64"/>
      <c r="AB746" s="64"/>
      <c r="AC746" s="64"/>
      <c r="AD746" s="64"/>
      <c r="AE746" s="64"/>
      <c r="AF746" s="64"/>
      <c r="AG746" s="64"/>
      <c r="AH746" s="64"/>
      <c r="AI746" s="64"/>
      <c r="AJ746" s="64"/>
      <c r="AK746" s="64"/>
      <c r="AL746" s="64"/>
      <c r="AM746" s="64"/>
      <c r="AN746" s="64"/>
      <c r="AO746" s="63"/>
    </row>
    <row r="747" spans="12:41">
      <c r="L747" s="64"/>
      <c r="M747" s="64"/>
      <c r="N747" s="64"/>
      <c r="O747" s="64"/>
      <c r="P747" s="64"/>
      <c r="Q747" s="64"/>
      <c r="R747" s="64"/>
      <c r="S747" s="64"/>
      <c r="T747" s="64"/>
      <c r="U747" s="64"/>
      <c r="V747" s="64"/>
      <c r="W747" s="64"/>
      <c r="X747" s="64"/>
      <c r="Y747" s="64"/>
      <c r="Z747" s="64"/>
      <c r="AA747" s="64"/>
      <c r="AB747" s="64"/>
      <c r="AC747" s="64"/>
      <c r="AD747" s="64"/>
      <c r="AE747" s="64"/>
      <c r="AF747" s="64"/>
      <c r="AG747" s="64"/>
      <c r="AH747" s="64"/>
      <c r="AI747" s="64"/>
      <c r="AJ747" s="64"/>
      <c r="AK747" s="64"/>
      <c r="AL747" s="64"/>
      <c r="AM747" s="64"/>
      <c r="AN747" s="64"/>
      <c r="AO747" s="63"/>
    </row>
    <row r="748" spans="12:41">
      <c r="L748" s="64"/>
      <c r="M748" s="64"/>
      <c r="N748" s="64"/>
      <c r="O748" s="64"/>
      <c r="P748" s="64"/>
      <c r="Q748" s="64"/>
      <c r="R748" s="64"/>
      <c r="S748" s="64"/>
      <c r="T748" s="64"/>
      <c r="U748" s="64"/>
      <c r="V748" s="64"/>
      <c r="W748" s="64"/>
      <c r="X748" s="64"/>
      <c r="Y748" s="64"/>
      <c r="Z748" s="64"/>
      <c r="AA748" s="64"/>
      <c r="AB748" s="64"/>
      <c r="AC748" s="64"/>
      <c r="AD748" s="64"/>
      <c r="AE748" s="64"/>
      <c r="AF748" s="64"/>
      <c r="AG748" s="64"/>
      <c r="AH748" s="64"/>
      <c r="AI748" s="64"/>
      <c r="AJ748" s="64"/>
      <c r="AK748" s="64"/>
      <c r="AL748" s="64"/>
      <c r="AM748" s="64"/>
      <c r="AN748" s="64"/>
      <c r="AO748" s="63"/>
    </row>
    <row r="749" spans="12:41">
      <c r="L749" s="64"/>
      <c r="M749" s="64"/>
      <c r="N749" s="64"/>
      <c r="O749" s="64"/>
      <c r="P749" s="64"/>
      <c r="Q749" s="64"/>
      <c r="R749" s="64"/>
      <c r="S749" s="64"/>
      <c r="T749" s="64"/>
      <c r="U749" s="64"/>
      <c r="V749" s="64"/>
      <c r="W749" s="64"/>
      <c r="X749" s="64"/>
      <c r="Y749" s="64"/>
      <c r="Z749" s="64"/>
      <c r="AA749" s="64"/>
      <c r="AB749" s="64"/>
      <c r="AC749" s="64"/>
      <c r="AD749" s="64"/>
      <c r="AE749" s="64"/>
      <c r="AF749" s="64"/>
      <c r="AG749" s="64"/>
      <c r="AH749" s="64"/>
      <c r="AI749" s="64"/>
      <c r="AJ749" s="64"/>
      <c r="AK749" s="64"/>
      <c r="AL749" s="64"/>
      <c r="AM749" s="64"/>
      <c r="AN749" s="64"/>
      <c r="AO749" s="63"/>
    </row>
    <row r="750" spans="12:41">
      <c r="L750" s="64"/>
      <c r="M750" s="64"/>
      <c r="N750" s="64"/>
      <c r="O750" s="64"/>
      <c r="P750" s="64"/>
      <c r="Q750" s="64"/>
      <c r="R750" s="64"/>
      <c r="S750" s="64"/>
      <c r="T750" s="64"/>
      <c r="U750" s="64"/>
      <c r="V750" s="64"/>
      <c r="W750" s="64"/>
      <c r="X750" s="64"/>
      <c r="Y750" s="64"/>
      <c r="Z750" s="64"/>
      <c r="AA750" s="64"/>
      <c r="AB750" s="64"/>
      <c r="AC750" s="64"/>
      <c r="AD750" s="64"/>
      <c r="AE750" s="64"/>
      <c r="AF750" s="64"/>
      <c r="AG750" s="64"/>
      <c r="AH750" s="64"/>
      <c r="AI750" s="64"/>
      <c r="AJ750" s="64"/>
      <c r="AK750" s="64"/>
      <c r="AL750" s="64"/>
      <c r="AM750" s="64"/>
      <c r="AN750" s="64"/>
      <c r="AO750" s="63"/>
    </row>
    <row r="751" spans="12:41">
      <c r="L751" s="64"/>
      <c r="M751" s="64"/>
      <c r="N751" s="64"/>
      <c r="O751" s="64"/>
      <c r="P751" s="64"/>
      <c r="Q751" s="64"/>
      <c r="R751" s="64"/>
      <c r="S751" s="64"/>
      <c r="T751" s="64"/>
      <c r="U751" s="64"/>
      <c r="V751" s="64"/>
      <c r="W751" s="64"/>
      <c r="X751" s="64"/>
      <c r="Y751" s="64"/>
      <c r="Z751" s="64"/>
      <c r="AA751" s="64"/>
      <c r="AB751" s="64"/>
      <c r="AC751" s="64"/>
      <c r="AD751" s="64"/>
      <c r="AE751" s="64"/>
      <c r="AF751" s="64"/>
      <c r="AG751" s="64"/>
      <c r="AH751" s="64"/>
      <c r="AI751" s="64"/>
      <c r="AJ751" s="64"/>
      <c r="AK751" s="64"/>
      <c r="AL751" s="64"/>
      <c r="AM751" s="64"/>
      <c r="AN751" s="64"/>
      <c r="AO751" s="63"/>
    </row>
    <row r="752" spans="12:41">
      <c r="L752" s="64"/>
      <c r="M752" s="64"/>
      <c r="N752" s="64"/>
      <c r="O752" s="64"/>
      <c r="P752" s="64"/>
      <c r="Q752" s="64"/>
      <c r="R752" s="64"/>
      <c r="S752" s="64"/>
      <c r="T752" s="64"/>
      <c r="U752" s="64"/>
      <c r="V752" s="64"/>
      <c r="W752" s="64"/>
      <c r="X752" s="64"/>
      <c r="Y752" s="64"/>
      <c r="Z752" s="64"/>
      <c r="AA752" s="64"/>
      <c r="AB752" s="64"/>
      <c r="AC752" s="64"/>
      <c r="AD752" s="64"/>
      <c r="AE752" s="64"/>
      <c r="AF752" s="64"/>
      <c r="AG752" s="64"/>
      <c r="AH752" s="64"/>
      <c r="AI752" s="64"/>
      <c r="AJ752" s="64"/>
      <c r="AK752" s="64"/>
      <c r="AL752" s="64"/>
      <c r="AM752" s="64"/>
      <c r="AN752" s="64"/>
      <c r="AO752" s="63"/>
    </row>
    <row r="753" spans="2:41">
      <c r="L753" s="64"/>
      <c r="M753" s="64"/>
      <c r="N753" s="64"/>
      <c r="O753" s="64"/>
      <c r="P753" s="64"/>
      <c r="Q753" s="64"/>
      <c r="R753" s="64"/>
      <c r="S753" s="64"/>
      <c r="T753" s="64"/>
      <c r="U753" s="64"/>
      <c r="V753" s="64"/>
      <c r="W753" s="64"/>
      <c r="X753" s="64"/>
      <c r="Y753" s="64"/>
      <c r="Z753" s="64"/>
      <c r="AA753" s="64"/>
      <c r="AB753" s="64"/>
      <c r="AC753" s="64"/>
      <c r="AD753" s="64"/>
      <c r="AE753" s="64"/>
      <c r="AF753" s="64"/>
      <c r="AG753" s="64"/>
      <c r="AH753" s="64"/>
      <c r="AI753" s="64"/>
      <c r="AJ753" s="64"/>
      <c r="AK753" s="64"/>
      <c r="AL753" s="64"/>
      <c r="AM753" s="64"/>
      <c r="AN753" s="64"/>
      <c r="AO753" s="63"/>
    </row>
    <row r="754" spans="2:41" ht="21">
      <c r="B754" s="61" t="s">
        <v>237</v>
      </c>
      <c r="L754" s="64"/>
      <c r="M754" s="64"/>
      <c r="N754" s="64"/>
      <c r="O754" s="64"/>
      <c r="P754" s="64"/>
      <c r="Q754" s="64"/>
      <c r="R754" s="64"/>
      <c r="S754" s="64"/>
      <c r="T754" s="64"/>
      <c r="U754" s="64"/>
      <c r="V754" s="64"/>
      <c r="W754" s="64"/>
      <c r="X754" s="64"/>
      <c r="Y754" s="64"/>
      <c r="Z754" s="64"/>
      <c r="AA754" s="64"/>
      <c r="AB754" s="64"/>
      <c r="AC754" s="64"/>
      <c r="AD754" s="64"/>
      <c r="AE754" s="64"/>
      <c r="AF754" s="64"/>
      <c r="AG754" s="64"/>
      <c r="AH754" s="64"/>
      <c r="AI754" s="64"/>
      <c r="AJ754" s="64"/>
      <c r="AK754" s="64"/>
      <c r="AL754" s="64"/>
      <c r="AM754" s="64"/>
      <c r="AN754" s="64"/>
      <c r="AO754" s="63"/>
    </row>
    <row r="755" spans="2:41">
      <c r="L755" s="64"/>
      <c r="M755" s="64"/>
      <c r="N755" s="64"/>
      <c r="O755" s="64"/>
      <c r="P755" s="64"/>
      <c r="Q755" s="64"/>
      <c r="R755" s="64"/>
      <c r="S755" s="64"/>
      <c r="T755" s="64"/>
      <c r="U755" s="64"/>
      <c r="V755" s="64"/>
      <c r="W755" s="64"/>
      <c r="X755" s="64"/>
      <c r="Y755" s="64"/>
      <c r="Z755" s="64"/>
      <c r="AA755" s="64"/>
      <c r="AB755" s="64"/>
      <c r="AC755" s="64"/>
      <c r="AD755" s="64"/>
      <c r="AE755" s="64"/>
      <c r="AF755" s="64"/>
      <c r="AG755" s="64"/>
      <c r="AH755" s="64"/>
      <c r="AI755" s="64"/>
      <c r="AJ755" s="64"/>
      <c r="AK755" s="64"/>
      <c r="AL755" s="64"/>
      <c r="AM755" s="64"/>
      <c r="AN755" s="64"/>
      <c r="AO755" s="63"/>
    </row>
    <row r="756" spans="2:41">
      <c r="L756" s="64"/>
      <c r="M756" s="64"/>
      <c r="N756" s="64" t="s">
        <v>232</v>
      </c>
      <c r="O756" s="64" t="s">
        <v>234</v>
      </c>
      <c r="P756" s="64" t="s">
        <v>235</v>
      </c>
      <c r="Q756" s="64" t="s">
        <v>236</v>
      </c>
      <c r="R756" s="64"/>
      <c r="S756" s="64"/>
      <c r="T756" s="64"/>
      <c r="U756" s="64"/>
      <c r="V756" s="64"/>
      <c r="W756" s="64"/>
      <c r="X756" s="64"/>
      <c r="Y756" s="64"/>
      <c r="Z756" s="64"/>
      <c r="AA756" s="64"/>
      <c r="AB756" s="64"/>
      <c r="AC756" s="64"/>
      <c r="AD756" s="64"/>
      <c r="AE756" s="64"/>
      <c r="AF756" s="64"/>
      <c r="AG756" s="64"/>
      <c r="AH756" s="64"/>
      <c r="AI756" s="64"/>
      <c r="AJ756" s="64"/>
      <c r="AK756" s="64"/>
      <c r="AL756" s="64"/>
      <c r="AM756" s="64"/>
      <c r="AN756" s="64"/>
      <c r="AO756" s="63"/>
    </row>
    <row r="757" spans="2:41">
      <c r="L757" s="64"/>
      <c r="M757" s="64"/>
      <c r="N757" s="64"/>
      <c r="O757" s="72">
        <v>0.24096385542168675</v>
      </c>
      <c r="P757" s="72">
        <v>0</v>
      </c>
      <c r="Q757" s="73">
        <v>0</v>
      </c>
      <c r="R757" s="79"/>
      <c r="S757" s="64"/>
      <c r="T757" s="64"/>
      <c r="U757" s="64"/>
      <c r="V757" s="64"/>
      <c r="W757" s="64"/>
      <c r="X757" s="64"/>
      <c r="Y757" s="64"/>
      <c r="Z757" s="64"/>
      <c r="AA757" s="64"/>
      <c r="AB757" s="64"/>
      <c r="AC757" s="64"/>
      <c r="AD757" s="64"/>
      <c r="AE757" s="64"/>
      <c r="AF757" s="64"/>
      <c r="AG757" s="64"/>
      <c r="AH757" s="64"/>
      <c r="AI757" s="64"/>
      <c r="AJ757" s="64"/>
      <c r="AK757" s="64"/>
      <c r="AL757" s="64"/>
      <c r="AM757" s="64"/>
      <c r="AN757" s="64"/>
      <c r="AO757" s="63"/>
    </row>
    <row r="758" spans="2:41">
      <c r="L758" s="64"/>
      <c r="M758" s="64"/>
      <c r="N758" s="64" t="s">
        <v>233</v>
      </c>
      <c r="O758" s="76"/>
      <c r="P758" s="77"/>
      <c r="Q758" s="76"/>
      <c r="R758" s="77"/>
      <c r="S758" s="64"/>
      <c r="T758" s="79"/>
      <c r="U758" s="64"/>
      <c r="V758" s="64"/>
      <c r="W758" s="64"/>
      <c r="X758" s="64"/>
      <c r="Y758" s="64"/>
      <c r="Z758" s="64"/>
      <c r="AA758" s="64"/>
      <c r="AB758" s="64"/>
      <c r="AC758" s="64"/>
      <c r="AD758" s="64"/>
      <c r="AE758" s="64"/>
      <c r="AF758" s="64"/>
      <c r="AG758" s="64"/>
      <c r="AH758" s="64"/>
      <c r="AI758" s="64"/>
      <c r="AJ758" s="64"/>
      <c r="AK758" s="64"/>
      <c r="AL758" s="64"/>
      <c r="AM758" s="64"/>
      <c r="AN758" s="64"/>
      <c r="AO758" s="63"/>
    </row>
    <row r="759" spans="2:41">
      <c r="L759" s="64"/>
      <c r="M759" s="64"/>
      <c r="N759" s="72">
        <v>0.75903614457831325</v>
      </c>
      <c r="O759" s="64"/>
      <c r="P759" s="64"/>
      <c r="Q759" s="64"/>
      <c r="R759" s="64"/>
      <c r="S759" s="76"/>
      <c r="T759" s="77"/>
      <c r="U759" s="78"/>
      <c r="V759" s="64"/>
      <c r="W759" s="64"/>
      <c r="X759" s="64"/>
      <c r="Y759" s="64"/>
      <c r="Z759" s="64"/>
      <c r="AA759" s="64"/>
      <c r="AB759" s="64"/>
      <c r="AC759" s="64"/>
      <c r="AD759" s="64"/>
      <c r="AE759" s="64"/>
      <c r="AF759" s="64"/>
      <c r="AG759" s="64"/>
      <c r="AH759" s="64"/>
      <c r="AI759" s="64"/>
      <c r="AJ759" s="64"/>
      <c r="AK759" s="64"/>
      <c r="AL759" s="64"/>
      <c r="AM759" s="64"/>
      <c r="AN759" s="64"/>
      <c r="AO759" s="63"/>
    </row>
    <row r="760" spans="2:41">
      <c r="L760" s="64"/>
      <c r="M760" s="64"/>
      <c r="N760" s="75"/>
      <c r="O760" s="64"/>
      <c r="P760" s="64"/>
      <c r="Q760" s="64"/>
      <c r="R760" s="64"/>
      <c r="S760" s="64"/>
      <c r="T760" s="64"/>
      <c r="U760" s="64"/>
      <c r="V760" s="64"/>
      <c r="W760" s="64"/>
      <c r="X760" s="64"/>
      <c r="Y760" s="64"/>
      <c r="Z760" s="64"/>
      <c r="AA760" s="64"/>
      <c r="AB760" s="64"/>
      <c r="AC760" s="64"/>
      <c r="AD760" s="64"/>
      <c r="AE760" s="64"/>
      <c r="AF760" s="64"/>
      <c r="AG760" s="64"/>
      <c r="AH760" s="64"/>
      <c r="AI760" s="64"/>
      <c r="AJ760" s="64"/>
      <c r="AK760" s="64"/>
      <c r="AL760" s="64"/>
      <c r="AM760" s="64"/>
      <c r="AN760" s="64"/>
      <c r="AO760" s="63"/>
    </row>
    <row r="761" spans="2:41" ht="24">
      <c r="L761" s="64"/>
      <c r="M761" s="71" t="s">
        <v>6</v>
      </c>
      <c r="N761" s="64"/>
      <c r="O761" s="64"/>
      <c r="P761" s="64"/>
      <c r="Q761" s="64"/>
      <c r="R761" s="64"/>
      <c r="S761" s="64"/>
      <c r="T761" s="64"/>
      <c r="U761" s="64"/>
      <c r="V761" s="64"/>
      <c r="W761" s="64"/>
      <c r="X761" s="64"/>
      <c r="Y761" s="64"/>
      <c r="Z761" s="64"/>
      <c r="AA761" s="64"/>
      <c r="AB761" s="64"/>
      <c r="AC761" s="64"/>
      <c r="AD761" s="64"/>
      <c r="AE761" s="64"/>
      <c r="AF761" s="64"/>
      <c r="AG761" s="64"/>
      <c r="AH761" s="64"/>
      <c r="AI761" s="64"/>
      <c r="AJ761" s="64"/>
      <c r="AK761" s="64"/>
      <c r="AL761" s="64"/>
      <c r="AM761" s="64"/>
      <c r="AN761" s="64"/>
      <c r="AO761" s="63"/>
    </row>
    <row r="762" spans="2:41">
      <c r="L762" s="64"/>
      <c r="M762" s="74"/>
      <c r="N762" s="64"/>
      <c r="O762" s="64"/>
      <c r="P762" s="64"/>
      <c r="Q762" s="64"/>
      <c r="R762" s="64"/>
      <c r="S762" s="64"/>
      <c r="T762" s="64"/>
      <c r="U762" s="64"/>
      <c r="V762" s="64"/>
      <c r="W762" s="64"/>
      <c r="X762" s="64"/>
      <c r="Y762" s="64"/>
      <c r="Z762" s="64"/>
      <c r="AA762" s="64"/>
      <c r="AB762" s="64"/>
      <c r="AC762" s="64"/>
      <c r="AD762" s="64"/>
      <c r="AE762" s="64"/>
      <c r="AF762" s="64"/>
      <c r="AG762" s="64"/>
      <c r="AH762" s="64"/>
      <c r="AI762" s="64"/>
      <c r="AJ762" s="64"/>
      <c r="AK762" s="64"/>
      <c r="AL762" s="64"/>
      <c r="AM762" s="64"/>
      <c r="AN762" s="64"/>
      <c r="AO762" s="63"/>
    </row>
    <row r="763" spans="2:41">
      <c r="L763" s="64"/>
      <c r="M763" s="64"/>
      <c r="N763" s="64"/>
      <c r="O763" s="64"/>
      <c r="P763" s="64"/>
      <c r="Q763" s="64"/>
      <c r="R763" s="64"/>
      <c r="S763" s="64"/>
      <c r="T763" s="64"/>
      <c r="U763" s="64"/>
      <c r="V763" s="64"/>
      <c r="W763" s="64"/>
      <c r="X763" s="64"/>
      <c r="Y763" s="64"/>
      <c r="Z763" s="64"/>
      <c r="AA763" s="64"/>
      <c r="AB763" s="64"/>
      <c r="AC763" s="64"/>
      <c r="AD763" s="64"/>
      <c r="AE763" s="64"/>
      <c r="AF763" s="64"/>
      <c r="AG763" s="64"/>
      <c r="AH763" s="64"/>
      <c r="AI763" s="64"/>
      <c r="AJ763" s="64"/>
      <c r="AK763" s="64"/>
      <c r="AL763" s="64"/>
      <c r="AM763" s="64"/>
      <c r="AN763" s="64"/>
      <c r="AO763" s="63"/>
    </row>
    <row r="764" spans="2:41">
      <c r="L764" s="64"/>
      <c r="M764" s="64"/>
      <c r="N764" s="64"/>
      <c r="O764" s="64"/>
      <c r="P764" s="64"/>
      <c r="Q764" s="64"/>
      <c r="R764" s="64"/>
      <c r="S764" s="64"/>
      <c r="T764" s="64"/>
      <c r="U764" s="64"/>
      <c r="V764" s="64"/>
      <c r="W764" s="64"/>
      <c r="X764" s="64"/>
      <c r="Y764" s="64"/>
      <c r="Z764" s="64"/>
      <c r="AA764" s="64"/>
      <c r="AB764" s="64"/>
      <c r="AC764" s="64"/>
      <c r="AD764" s="64"/>
      <c r="AE764" s="64"/>
      <c r="AF764" s="64"/>
      <c r="AG764" s="64"/>
      <c r="AH764" s="64"/>
      <c r="AI764" s="64"/>
      <c r="AJ764" s="64"/>
      <c r="AK764" s="64"/>
      <c r="AL764" s="64"/>
      <c r="AM764" s="64"/>
      <c r="AN764" s="64"/>
      <c r="AO764" s="63"/>
    </row>
    <row r="765" spans="2:41">
      <c r="L765" s="64"/>
      <c r="M765" s="64"/>
      <c r="N765" s="64"/>
      <c r="O765" s="64"/>
      <c r="P765" s="64"/>
      <c r="Q765" s="64"/>
      <c r="R765" s="64"/>
      <c r="S765" s="64"/>
      <c r="T765" s="64"/>
      <c r="U765" s="64"/>
      <c r="V765" s="64"/>
      <c r="W765" s="64"/>
      <c r="X765" s="64"/>
      <c r="Y765" s="64"/>
      <c r="Z765" s="64"/>
      <c r="AA765" s="64"/>
      <c r="AB765" s="64"/>
      <c r="AC765" s="64"/>
      <c r="AD765" s="64"/>
      <c r="AE765" s="64"/>
      <c r="AF765" s="64"/>
      <c r="AG765" s="64"/>
      <c r="AH765" s="64"/>
      <c r="AI765" s="64"/>
      <c r="AJ765" s="64"/>
      <c r="AK765" s="64"/>
      <c r="AL765" s="64"/>
      <c r="AM765" s="64"/>
      <c r="AN765" s="64"/>
      <c r="AO765" s="63"/>
    </row>
    <row r="766" spans="2:41">
      <c r="L766" s="64"/>
      <c r="M766" s="64"/>
      <c r="N766" s="64"/>
      <c r="O766" s="64"/>
      <c r="P766" s="64"/>
      <c r="Q766" s="64"/>
      <c r="R766" s="64"/>
      <c r="S766" s="64"/>
      <c r="T766" s="64"/>
      <c r="U766" s="64"/>
      <c r="V766" s="64"/>
      <c r="W766" s="64"/>
      <c r="X766" s="64"/>
      <c r="Y766" s="64"/>
      <c r="Z766" s="64"/>
      <c r="AA766" s="64"/>
      <c r="AB766" s="64"/>
      <c r="AC766" s="64"/>
      <c r="AD766" s="64"/>
      <c r="AE766" s="64"/>
      <c r="AF766" s="64"/>
      <c r="AG766" s="64"/>
      <c r="AH766" s="64"/>
      <c r="AI766" s="64"/>
      <c r="AJ766" s="64"/>
      <c r="AK766" s="64"/>
      <c r="AL766" s="64"/>
      <c r="AM766" s="64"/>
      <c r="AN766" s="64"/>
      <c r="AO766" s="63"/>
    </row>
    <row r="767" spans="2:41">
      <c r="L767" s="64"/>
      <c r="M767" s="64"/>
      <c r="N767" s="64"/>
      <c r="O767" s="64"/>
      <c r="P767" s="64"/>
      <c r="Q767" s="64"/>
      <c r="R767" s="64"/>
      <c r="S767" s="64"/>
      <c r="T767" s="64"/>
      <c r="U767" s="64"/>
      <c r="V767" s="64"/>
      <c r="W767" s="64"/>
      <c r="X767" s="64"/>
      <c r="Y767" s="64"/>
      <c r="Z767" s="64"/>
      <c r="AA767" s="64"/>
      <c r="AB767" s="64"/>
      <c r="AC767" s="64"/>
      <c r="AD767" s="64"/>
      <c r="AE767" s="64"/>
      <c r="AF767" s="64"/>
      <c r="AG767" s="64"/>
      <c r="AH767" s="64"/>
      <c r="AI767" s="64"/>
      <c r="AJ767" s="64"/>
      <c r="AK767" s="64"/>
      <c r="AL767" s="64"/>
      <c r="AM767" s="64"/>
      <c r="AN767" s="64"/>
      <c r="AO767" s="63"/>
    </row>
    <row r="768" spans="2:41">
      <c r="L768" s="64"/>
      <c r="M768" s="64"/>
      <c r="N768" s="64"/>
      <c r="O768" s="64"/>
      <c r="P768" s="64"/>
      <c r="Q768" s="64"/>
      <c r="R768" s="64"/>
      <c r="S768" s="64"/>
      <c r="T768" s="64"/>
      <c r="U768" s="64"/>
      <c r="V768" s="64"/>
      <c r="W768" s="64"/>
      <c r="X768" s="64"/>
      <c r="Y768" s="64"/>
      <c r="Z768" s="64"/>
      <c r="AA768" s="64"/>
      <c r="AB768" s="64"/>
      <c r="AC768" s="64"/>
      <c r="AD768" s="64"/>
      <c r="AE768" s="64"/>
      <c r="AF768" s="64"/>
      <c r="AG768" s="64"/>
      <c r="AH768" s="64"/>
      <c r="AI768" s="64"/>
      <c r="AJ768" s="64"/>
      <c r="AK768" s="64"/>
      <c r="AL768" s="64"/>
      <c r="AM768" s="64"/>
      <c r="AN768" s="64"/>
      <c r="AO768" s="63"/>
    </row>
    <row r="769" spans="12:41">
      <c r="L769" s="64"/>
      <c r="M769" s="64"/>
      <c r="N769" s="64"/>
      <c r="O769" s="64"/>
      <c r="P769" s="64"/>
      <c r="Q769" s="64"/>
      <c r="R769" s="64"/>
      <c r="S769" s="64"/>
      <c r="T769" s="64"/>
      <c r="U769" s="64"/>
      <c r="V769" s="64"/>
      <c r="W769" s="64"/>
      <c r="X769" s="64"/>
      <c r="Y769" s="64"/>
      <c r="Z769" s="64"/>
      <c r="AA769" s="64"/>
      <c r="AB769" s="64"/>
      <c r="AC769" s="64"/>
      <c r="AD769" s="64"/>
      <c r="AE769" s="64"/>
      <c r="AF769" s="64"/>
      <c r="AG769" s="64"/>
      <c r="AH769" s="64"/>
      <c r="AI769" s="64"/>
      <c r="AJ769" s="64"/>
      <c r="AK769" s="64"/>
      <c r="AL769" s="64"/>
      <c r="AM769" s="64"/>
      <c r="AN769" s="64"/>
      <c r="AO769" s="63"/>
    </row>
    <row r="770" spans="12:41">
      <c r="L770" s="64"/>
      <c r="M770" s="64"/>
      <c r="N770" s="64"/>
      <c r="O770" s="64"/>
      <c r="P770" s="64"/>
      <c r="Q770" s="64"/>
      <c r="R770" s="64"/>
      <c r="S770" s="64"/>
      <c r="T770" s="64"/>
      <c r="U770" s="64"/>
      <c r="V770" s="64"/>
      <c r="W770" s="64"/>
      <c r="X770" s="64"/>
      <c r="Y770" s="64"/>
      <c r="Z770" s="64"/>
      <c r="AA770" s="64"/>
      <c r="AB770" s="64"/>
      <c r="AC770" s="64"/>
      <c r="AD770" s="64"/>
      <c r="AE770" s="64"/>
      <c r="AF770" s="64"/>
      <c r="AG770" s="64"/>
      <c r="AH770" s="64"/>
      <c r="AI770" s="64"/>
      <c r="AJ770" s="64"/>
      <c r="AK770" s="64"/>
      <c r="AL770" s="64"/>
      <c r="AM770" s="64"/>
      <c r="AN770" s="64"/>
      <c r="AO770" s="63"/>
    </row>
    <row r="771" spans="12:41">
      <c r="L771" s="64"/>
      <c r="M771" s="64"/>
      <c r="N771" s="64"/>
      <c r="O771" s="64"/>
      <c r="P771" s="64"/>
      <c r="Q771" s="64"/>
      <c r="R771" s="64"/>
      <c r="S771" s="64"/>
      <c r="T771" s="64"/>
      <c r="U771" s="64"/>
      <c r="V771" s="64"/>
      <c r="W771" s="64"/>
      <c r="X771" s="64"/>
      <c r="Y771" s="64"/>
      <c r="Z771" s="64"/>
      <c r="AA771" s="64"/>
      <c r="AB771" s="64"/>
      <c r="AC771" s="64"/>
      <c r="AD771" s="64"/>
      <c r="AE771" s="64"/>
      <c r="AF771" s="64"/>
      <c r="AG771" s="64"/>
      <c r="AH771" s="64"/>
      <c r="AI771" s="64"/>
      <c r="AJ771" s="64"/>
      <c r="AK771" s="64"/>
      <c r="AL771" s="64"/>
      <c r="AM771" s="64"/>
      <c r="AN771" s="64"/>
      <c r="AO771" s="63"/>
    </row>
    <row r="772" spans="12:41">
      <c r="L772" s="64"/>
      <c r="M772" s="64"/>
      <c r="N772" s="64"/>
      <c r="O772" s="64"/>
      <c r="P772" s="64"/>
      <c r="Q772" s="64"/>
      <c r="R772" s="64"/>
      <c r="S772" s="64"/>
      <c r="T772" s="64"/>
      <c r="U772" s="64"/>
      <c r="V772" s="64"/>
      <c r="W772" s="64"/>
      <c r="X772" s="64"/>
      <c r="Y772" s="64"/>
      <c r="Z772" s="64"/>
      <c r="AA772" s="64"/>
      <c r="AB772" s="64"/>
      <c r="AC772" s="64"/>
      <c r="AD772" s="64"/>
      <c r="AE772" s="64"/>
      <c r="AF772" s="64"/>
      <c r="AG772" s="64"/>
      <c r="AH772" s="64"/>
      <c r="AI772" s="64"/>
      <c r="AJ772" s="64"/>
      <c r="AK772" s="64"/>
      <c r="AL772" s="64"/>
      <c r="AM772" s="64"/>
      <c r="AN772" s="64"/>
      <c r="AO772" s="63"/>
    </row>
    <row r="773" spans="12:41">
      <c r="L773" s="64"/>
      <c r="M773" s="64"/>
      <c r="N773" s="64"/>
      <c r="O773" s="64"/>
      <c r="P773" s="64"/>
      <c r="Q773" s="64"/>
      <c r="R773" s="64"/>
      <c r="S773" s="64"/>
      <c r="T773" s="64"/>
      <c r="U773" s="64"/>
      <c r="V773" s="64"/>
      <c r="W773" s="64"/>
      <c r="X773" s="64"/>
      <c r="Y773" s="64"/>
      <c r="Z773" s="64"/>
      <c r="AA773" s="64"/>
      <c r="AB773" s="64"/>
      <c r="AC773" s="64"/>
      <c r="AD773" s="64"/>
      <c r="AE773" s="64"/>
      <c r="AF773" s="64"/>
      <c r="AG773" s="64"/>
      <c r="AH773" s="64"/>
      <c r="AI773" s="64"/>
      <c r="AJ773" s="64"/>
      <c r="AK773" s="64"/>
      <c r="AL773" s="64"/>
      <c r="AM773" s="64"/>
      <c r="AN773" s="64"/>
      <c r="AO773" s="63"/>
    </row>
    <row r="774" spans="12:41">
      <c r="L774" s="64"/>
      <c r="M774" s="64"/>
      <c r="N774" s="64"/>
      <c r="O774" s="64"/>
      <c r="P774" s="64"/>
      <c r="Q774" s="64"/>
      <c r="R774" s="64"/>
      <c r="S774" s="64"/>
      <c r="T774" s="64"/>
      <c r="U774" s="64"/>
      <c r="V774" s="64"/>
      <c r="W774" s="64"/>
      <c r="X774" s="64"/>
      <c r="Y774" s="64"/>
      <c r="Z774" s="64"/>
      <c r="AA774" s="64"/>
      <c r="AB774" s="64"/>
      <c r="AC774" s="64"/>
      <c r="AD774" s="64"/>
      <c r="AE774" s="64"/>
      <c r="AF774" s="64"/>
      <c r="AG774" s="64"/>
      <c r="AH774" s="64"/>
      <c r="AI774" s="64"/>
      <c r="AJ774" s="64"/>
      <c r="AK774" s="64"/>
      <c r="AL774" s="64"/>
      <c r="AM774" s="64"/>
      <c r="AN774" s="64"/>
      <c r="AO774" s="63"/>
    </row>
    <row r="775" spans="12:41">
      <c r="L775" s="64"/>
      <c r="M775" s="64"/>
      <c r="N775" s="64"/>
      <c r="O775" s="64"/>
      <c r="P775" s="64"/>
      <c r="Q775" s="64"/>
      <c r="R775" s="64"/>
      <c r="S775" s="64"/>
      <c r="T775" s="64"/>
      <c r="U775" s="64"/>
      <c r="V775" s="64"/>
      <c r="W775" s="64"/>
      <c r="X775" s="64"/>
      <c r="Y775" s="64"/>
      <c r="Z775" s="64"/>
      <c r="AA775" s="64"/>
      <c r="AB775" s="64"/>
      <c r="AC775" s="64"/>
      <c r="AD775" s="64"/>
      <c r="AE775" s="64"/>
      <c r="AF775" s="64"/>
      <c r="AG775" s="64"/>
      <c r="AH775" s="64"/>
      <c r="AI775" s="64"/>
      <c r="AJ775" s="64"/>
      <c r="AK775" s="64"/>
      <c r="AL775" s="64"/>
      <c r="AM775" s="64"/>
      <c r="AN775" s="64"/>
      <c r="AO775" s="63"/>
    </row>
    <row r="776" spans="12:41">
      <c r="L776" s="64"/>
      <c r="M776" s="64"/>
      <c r="N776" s="64"/>
      <c r="O776" s="64"/>
      <c r="P776" s="64"/>
      <c r="Q776" s="64"/>
      <c r="R776" s="64"/>
      <c r="S776" s="64"/>
      <c r="T776" s="64"/>
      <c r="U776" s="64"/>
      <c r="V776" s="64"/>
      <c r="W776" s="64"/>
      <c r="X776" s="64"/>
      <c r="Y776" s="64"/>
      <c r="Z776" s="64"/>
      <c r="AA776" s="64"/>
      <c r="AB776" s="64"/>
      <c r="AC776" s="64"/>
      <c r="AD776" s="64"/>
      <c r="AE776" s="64"/>
      <c r="AF776" s="64"/>
      <c r="AG776" s="64"/>
      <c r="AH776" s="64"/>
      <c r="AI776" s="64"/>
      <c r="AJ776" s="64"/>
      <c r="AK776" s="64"/>
      <c r="AL776" s="64"/>
      <c r="AM776" s="64"/>
      <c r="AN776" s="64"/>
      <c r="AO776" s="63"/>
    </row>
    <row r="777" spans="12:41">
      <c r="L777" s="64"/>
      <c r="M777" s="64"/>
      <c r="N777" s="64"/>
      <c r="O777" s="64"/>
      <c r="P777" s="64"/>
      <c r="Q777" s="64"/>
      <c r="R777" s="64"/>
      <c r="S777" s="64"/>
      <c r="T777" s="64"/>
      <c r="U777" s="64"/>
      <c r="V777" s="64"/>
      <c r="W777" s="64"/>
      <c r="X777" s="64"/>
      <c r="Y777" s="64"/>
      <c r="Z777" s="64"/>
      <c r="AA777" s="64"/>
      <c r="AB777" s="64"/>
      <c r="AC777" s="64"/>
      <c r="AD777" s="64"/>
      <c r="AE777" s="64"/>
      <c r="AF777" s="64"/>
      <c r="AG777" s="64"/>
      <c r="AH777" s="64"/>
      <c r="AI777" s="64"/>
      <c r="AJ777" s="64"/>
      <c r="AK777" s="64"/>
      <c r="AL777" s="64"/>
      <c r="AM777" s="64"/>
      <c r="AN777" s="64"/>
      <c r="AO777" s="63"/>
    </row>
    <row r="778" spans="12:41">
      <c r="L778" s="64"/>
      <c r="M778" s="64"/>
      <c r="N778" s="64"/>
      <c r="O778" s="64"/>
      <c r="P778" s="64"/>
      <c r="Q778" s="64"/>
      <c r="R778" s="64"/>
      <c r="S778" s="64"/>
      <c r="T778" s="64"/>
      <c r="U778" s="64"/>
      <c r="V778" s="64"/>
      <c r="W778" s="64"/>
      <c r="X778" s="64"/>
      <c r="Y778" s="64"/>
      <c r="Z778" s="64"/>
      <c r="AA778" s="64"/>
      <c r="AB778" s="64"/>
      <c r="AC778" s="64"/>
      <c r="AD778" s="64"/>
      <c r="AE778" s="64"/>
      <c r="AF778" s="64"/>
      <c r="AG778" s="64"/>
      <c r="AH778" s="64"/>
      <c r="AI778" s="64"/>
      <c r="AJ778" s="64"/>
      <c r="AK778" s="64"/>
      <c r="AL778" s="64"/>
      <c r="AM778" s="64"/>
      <c r="AN778" s="64"/>
      <c r="AO778" s="63"/>
    </row>
    <row r="779" spans="12:41">
      <c r="L779" s="64"/>
      <c r="M779" s="64"/>
      <c r="N779" s="64" t="s">
        <v>297</v>
      </c>
      <c r="O779" s="64" t="s">
        <v>299</v>
      </c>
      <c r="P779" s="64" t="s">
        <v>300</v>
      </c>
      <c r="Q779" s="64" t="s">
        <v>301</v>
      </c>
      <c r="R779" s="64" t="s">
        <v>302</v>
      </c>
      <c r="S779" s="64"/>
      <c r="T779" s="64"/>
      <c r="U779" s="64"/>
      <c r="V779" s="64"/>
      <c r="W779" s="64"/>
      <c r="X779" s="72"/>
      <c r="Y779" s="73"/>
      <c r="Z779" s="64"/>
      <c r="AA779" s="64"/>
      <c r="AB779" s="64"/>
      <c r="AC779" s="64"/>
      <c r="AD779" s="64"/>
      <c r="AE779" s="64"/>
      <c r="AF779" s="64"/>
      <c r="AG779" s="64"/>
      <c r="AH779" s="64"/>
      <c r="AI779" s="64"/>
      <c r="AJ779" s="64"/>
      <c r="AK779" s="64"/>
      <c r="AL779" s="64"/>
      <c r="AM779" s="64"/>
      <c r="AN779" s="64"/>
      <c r="AO779" s="63"/>
    </row>
    <row r="780" spans="12:41">
      <c r="L780" s="64"/>
      <c r="M780" s="64"/>
      <c r="N780" s="64"/>
      <c r="O780" s="89">
        <v>5.9523809523809527E-2</v>
      </c>
      <c r="P780" s="89">
        <v>0.17857142857142858</v>
      </c>
      <c r="Q780" s="89">
        <v>0.23809523809523811</v>
      </c>
      <c r="R780" s="89">
        <v>0.33333333333333337</v>
      </c>
      <c r="S780" s="64"/>
      <c r="T780" s="64"/>
      <c r="U780" s="64"/>
      <c r="V780" s="64"/>
      <c r="W780" s="64"/>
      <c r="X780" s="77"/>
      <c r="Y780" s="76"/>
      <c r="Z780" s="79"/>
      <c r="AA780" s="64"/>
      <c r="AB780" s="79"/>
      <c r="AC780" s="64"/>
      <c r="AD780" s="64"/>
      <c r="AE780" s="64"/>
      <c r="AF780" s="64"/>
      <c r="AG780" s="64"/>
      <c r="AH780" s="64"/>
      <c r="AI780" s="64"/>
      <c r="AJ780" s="64"/>
      <c r="AK780" s="64"/>
      <c r="AL780" s="64"/>
      <c r="AM780" s="64"/>
      <c r="AN780" s="64"/>
      <c r="AO780" s="63"/>
    </row>
    <row r="781" spans="12:41">
      <c r="L781" s="64"/>
      <c r="M781" s="64"/>
      <c r="N781" s="64" t="s">
        <v>298</v>
      </c>
      <c r="O781" s="64"/>
      <c r="P781" s="64"/>
      <c r="Q781" s="64"/>
      <c r="R781" s="64"/>
      <c r="S781" s="64"/>
      <c r="T781" s="64"/>
      <c r="U781" s="64"/>
      <c r="V781" s="64"/>
      <c r="W781" s="64"/>
      <c r="X781" s="64"/>
      <c r="Y781" s="64"/>
      <c r="Z781" s="77"/>
      <c r="AA781" s="76"/>
      <c r="AB781" s="77"/>
      <c r="AC781" s="64"/>
      <c r="AD781" s="64"/>
      <c r="AE781" s="64"/>
      <c r="AF781" s="64"/>
      <c r="AG781" s="64"/>
      <c r="AH781" s="64"/>
      <c r="AI781" s="64"/>
      <c r="AJ781" s="64"/>
      <c r="AK781" s="64"/>
      <c r="AL781" s="64"/>
      <c r="AM781" s="64"/>
      <c r="AN781" s="64"/>
      <c r="AO781" s="63"/>
    </row>
    <row r="782" spans="12:41">
      <c r="L782" s="64"/>
      <c r="M782" s="64"/>
      <c r="N782" s="89">
        <v>0.19047619047619047</v>
      </c>
      <c r="O782" s="64"/>
      <c r="P782" s="64"/>
      <c r="Q782" s="64"/>
      <c r="R782" s="64"/>
      <c r="S782" s="64"/>
      <c r="T782" s="64"/>
      <c r="U782" s="64"/>
      <c r="V782" s="64"/>
      <c r="W782" s="64"/>
      <c r="X782" s="64"/>
      <c r="Y782" s="64"/>
      <c r="Z782" s="64"/>
      <c r="AA782" s="64"/>
      <c r="AB782" s="64"/>
      <c r="AC782" s="64"/>
      <c r="AD782" s="79"/>
      <c r="AE782" s="64"/>
      <c r="AF782" s="79"/>
      <c r="AG782" s="64"/>
      <c r="AH782" s="79"/>
      <c r="AI782" s="64"/>
      <c r="AJ782" s="79"/>
      <c r="AK782" s="64"/>
      <c r="AL782" s="64"/>
      <c r="AM782" s="64"/>
      <c r="AN782" s="64"/>
      <c r="AO782" s="63"/>
    </row>
    <row r="783" spans="12:41">
      <c r="L783" s="64"/>
      <c r="M783" s="64"/>
      <c r="N783" s="64"/>
      <c r="O783" s="64"/>
      <c r="P783" s="64"/>
      <c r="Q783" s="64"/>
      <c r="R783" s="64"/>
      <c r="S783" s="64"/>
      <c r="T783" s="64"/>
      <c r="U783" s="64"/>
      <c r="V783" s="64"/>
      <c r="W783" s="64"/>
      <c r="X783" s="64"/>
      <c r="Y783" s="64"/>
      <c r="Z783" s="64"/>
      <c r="AA783" s="64"/>
      <c r="AB783" s="64"/>
      <c r="AC783" s="76"/>
      <c r="AD783" s="77"/>
      <c r="AE783" s="76"/>
      <c r="AF783" s="77"/>
      <c r="AG783" s="76"/>
      <c r="AH783" s="77"/>
      <c r="AI783" s="76"/>
      <c r="AJ783" s="77"/>
      <c r="AK783" s="78"/>
      <c r="AL783" s="64"/>
      <c r="AM783" s="64"/>
      <c r="AN783" s="64"/>
      <c r="AO783" s="63"/>
    </row>
    <row r="784" spans="12:41" ht="24">
      <c r="L784" s="64"/>
      <c r="M784" s="88" t="s">
        <v>6</v>
      </c>
      <c r="N784" s="64"/>
      <c r="O784" s="64"/>
      <c r="P784" s="64"/>
      <c r="Q784" s="64"/>
      <c r="R784" s="64"/>
      <c r="S784" s="64"/>
      <c r="T784" s="64"/>
      <c r="U784" s="64"/>
      <c r="V784" s="64"/>
      <c r="W784" s="64"/>
      <c r="X784" s="64"/>
      <c r="Y784" s="64"/>
      <c r="Z784" s="64"/>
      <c r="AA784" s="64"/>
      <c r="AB784" s="64"/>
      <c r="AC784" s="64"/>
      <c r="AD784" s="64"/>
      <c r="AE784" s="64"/>
      <c r="AF784" s="64"/>
      <c r="AG784" s="64"/>
      <c r="AH784" s="64"/>
      <c r="AI784" s="64"/>
      <c r="AJ784" s="64"/>
      <c r="AK784" s="64"/>
      <c r="AL784" s="64"/>
      <c r="AM784" s="64"/>
      <c r="AN784" s="64"/>
      <c r="AO784" s="63"/>
    </row>
    <row r="785" spans="12:41">
      <c r="L785" s="64"/>
      <c r="M785" s="64"/>
      <c r="N785" s="64"/>
      <c r="O785" s="64"/>
      <c r="P785" s="64"/>
      <c r="Q785" s="64"/>
      <c r="R785" s="64"/>
      <c r="S785" s="64"/>
      <c r="T785" s="64"/>
      <c r="U785" s="64"/>
      <c r="V785" s="64"/>
      <c r="W785" s="64"/>
      <c r="X785" s="64"/>
      <c r="Y785" s="64"/>
      <c r="Z785" s="64"/>
      <c r="AA785" s="64"/>
      <c r="AB785" s="64"/>
      <c r="AC785" s="64"/>
      <c r="AD785" s="64"/>
      <c r="AE785" s="64"/>
      <c r="AF785" s="64"/>
      <c r="AG785" s="64"/>
      <c r="AH785" s="64"/>
      <c r="AI785" s="64"/>
      <c r="AJ785" s="64"/>
      <c r="AK785" s="64"/>
      <c r="AL785" s="64"/>
      <c r="AM785" s="64"/>
      <c r="AN785" s="64"/>
      <c r="AO785" s="63"/>
    </row>
    <row r="786" spans="12:41">
      <c r="L786" s="64"/>
      <c r="M786" s="64"/>
      <c r="N786" s="64"/>
      <c r="O786" s="64"/>
      <c r="P786" s="64"/>
      <c r="Q786" s="64"/>
      <c r="R786" s="64"/>
      <c r="S786" s="64"/>
      <c r="T786" s="64"/>
      <c r="U786" s="64"/>
      <c r="V786" s="64"/>
      <c r="W786" s="64"/>
      <c r="X786" s="64"/>
      <c r="Y786" s="64"/>
      <c r="Z786" s="64"/>
      <c r="AA786" s="64"/>
      <c r="AB786" s="64"/>
      <c r="AC786" s="64"/>
      <c r="AD786" s="64"/>
      <c r="AE786" s="64"/>
      <c r="AF786" s="64"/>
      <c r="AG786" s="64"/>
      <c r="AH786" s="64"/>
      <c r="AI786" s="64"/>
      <c r="AJ786" s="64"/>
      <c r="AK786" s="64"/>
      <c r="AL786" s="64"/>
      <c r="AM786" s="64"/>
      <c r="AN786" s="64"/>
      <c r="AO786" s="63"/>
    </row>
    <row r="787" spans="12:41">
      <c r="L787" s="64"/>
      <c r="M787" s="64"/>
      <c r="N787" s="64"/>
      <c r="O787" s="64"/>
      <c r="P787" s="64"/>
      <c r="Q787" s="64"/>
      <c r="R787" s="64"/>
      <c r="S787" s="64"/>
      <c r="T787" s="64"/>
      <c r="U787" s="64"/>
      <c r="V787" s="64"/>
      <c r="W787" s="64"/>
      <c r="X787" s="64"/>
      <c r="Y787" s="64"/>
      <c r="Z787" s="64"/>
      <c r="AA787" s="64"/>
      <c r="AB787" s="64"/>
      <c r="AC787" s="64"/>
      <c r="AD787" s="64"/>
      <c r="AE787" s="64"/>
      <c r="AF787" s="64"/>
      <c r="AG787" s="64"/>
      <c r="AH787" s="64"/>
      <c r="AI787" s="64"/>
      <c r="AJ787" s="64"/>
      <c r="AK787" s="64"/>
      <c r="AL787" s="64"/>
      <c r="AM787" s="64"/>
      <c r="AN787" s="64"/>
      <c r="AO787" s="63"/>
    </row>
    <row r="788" spans="12:41">
      <c r="L788" s="64"/>
      <c r="M788" s="64"/>
      <c r="N788" s="64"/>
      <c r="O788" s="64"/>
      <c r="P788" s="64"/>
      <c r="Q788" s="64"/>
      <c r="R788" s="64"/>
      <c r="S788" s="64"/>
      <c r="T788" s="64"/>
      <c r="U788" s="64"/>
      <c r="V788" s="64"/>
      <c r="W788" s="64"/>
      <c r="X788" s="64"/>
      <c r="Y788" s="64"/>
      <c r="Z788" s="64"/>
      <c r="AA788" s="64"/>
      <c r="AB788" s="64"/>
      <c r="AC788" s="64"/>
      <c r="AD788" s="64"/>
      <c r="AE788" s="64"/>
      <c r="AF788" s="64"/>
      <c r="AG788" s="64"/>
      <c r="AH788" s="64"/>
      <c r="AI788" s="64"/>
      <c r="AJ788" s="64"/>
      <c r="AK788" s="64"/>
      <c r="AL788" s="64"/>
      <c r="AM788" s="64"/>
      <c r="AN788" s="64"/>
      <c r="AO788" s="63"/>
    </row>
    <row r="789" spans="12:41">
      <c r="L789" s="64"/>
      <c r="M789" s="64"/>
      <c r="N789" s="64"/>
      <c r="O789" s="64"/>
      <c r="P789" s="64"/>
      <c r="Q789" s="64"/>
      <c r="R789" s="64"/>
      <c r="S789" s="64"/>
      <c r="T789" s="64"/>
      <c r="U789" s="64"/>
      <c r="V789" s="64"/>
      <c r="W789" s="64"/>
      <c r="X789" s="64"/>
      <c r="Y789" s="64"/>
      <c r="Z789" s="64"/>
      <c r="AA789" s="64"/>
      <c r="AB789" s="64"/>
      <c r="AC789" s="64"/>
      <c r="AD789" s="64"/>
      <c r="AE789" s="64"/>
      <c r="AF789" s="64"/>
      <c r="AG789" s="64"/>
      <c r="AH789" s="64"/>
      <c r="AI789" s="64"/>
      <c r="AJ789" s="64"/>
      <c r="AK789" s="64"/>
      <c r="AL789" s="64"/>
      <c r="AM789" s="64"/>
      <c r="AN789" s="64"/>
      <c r="AO789" s="63"/>
    </row>
    <row r="790" spans="12:41">
      <c r="L790" s="64"/>
      <c r="M790" s="64"/>
      <c r="N790" s="64"/>
      <c r="O790" s="64"/>
      <c r="P790" s="64"/>
      <c r="Q790" s="64"/>
      <c r="R790" s="64"/>
      <c r="S790" s="64"/>
      <c r="T790" s="64"/>
      <c r="U790" s="64"/>
      <c r="V790" s="64"/>
      <c r="W790" s="64"/>
      <c r="X790" s="64"/>
      <c r="Y790" s="64"/>
      <c r="Z790" s="64"/>
      <c r="AA790" s="64"/>
      <c r="AB790" s="64"/>
      <c r="AC790" s="64"/>
      <c r="AD790" s="64"/>
      <c r="AE790" s="64"/>
      <c r="AF790" s="64"/>
      <c r="AG790" s="64"/>
      <c r="AH790" s="64"/>
      <c r="AI790" s="64"/>
      <c r="AJ790" s="64"/>
      <c r="AK790" s="64"/>
      <c r="AL790" s="64"/>
      <c r="AM790" s="64"/>
      <c r="AN790" s="64"/>
      <c r="AO790" s="63"/>
    </row>
    <row r="791" spans="12:41">
      <c r="L791" s="64"/>
      <c r="M791" s="64"/>
      <c r="N791" s="64"/>
      <c r="O791" s="64"/>
      <c r="P791" s="64"/>
      <c r="Q791" s="64"/>
      <c r="R791" s="64"/>
      <c r="S791" s="64"/>
      <c r="T791" s="64"/>
      <c r="U791" s="64"/>
      <c r="V791" s="64"/>
      <c r="W791" s="64"/>
      <c r="X791" s="64"/>
      <c r="Y791" s="64"/>
      <c r="Z791" s="64"/>
      <c r="AA791" s="64"/>
      <c r="AB791" s="64"/>
      <c r="AC791" s="64"/>
      <c r="AD791" s="64"/>
      <c r="AE791" s="64"/>
      <c r="AF791" s="64"/>
      <c r="AG791" s="64"/>
      <c r="AH791" s="64"/>
      <c r="AI791" s="64"/>
      <c r="AJ791" s="64"/>
      <c r="AK791" s="64"/>
      <c r="AL791" s="64"/>
      <c r="AM791" s="64"/>
      <c r="AN791" s="64"/>
      <c r="AO791" s="63"/>
    </row>
    <row r="792" spans="12:41">
      <c r="L792" s="64"/>
      <c r="M792" s="64"/>
      <c r="N792" s="64"/>
      <c r="O792" s="64"/>
      <c r="P792" s="64"/>
      <c r="Q792" s="64"/>
      <c r="R792" s="64"/>
      <c r="S792" s="64"/>
      <c r="T792" s="64"/>
      <c r="U792" s="64"/>
      <c r="V792" s="64"/>
      <c r="W792" s="64"/>
      <c r="X792" s="64"/>
      <c r="Y792" s="64"/>
      <c r="Z792" s="64"/>
      <c r="AA792" s="64"/>
      <c r="AB792" s="64"/>
      <c r="AC792" s="64"/>
      <c r="AD792" s="64"/>
      <c r="AE792" s="64"/>
      <c r="AF792" s="64"/>
      <c r="AG792" s="64"/>
      <c r="AH792" s="64"/>
      <c r="AI792" s="64"/>
      <c r="AJ792" s="64"/>
      <c r="AK792" s="64"/>
      <c r="AL792" s="64"/>
      <c r="AM792" s="64"/>
      <c r="AN792" s="64"/>
      <c r="AO792" s="63"/>
    </row>
    <row r="793" spans="12:41">
      <c r="L793" s="64"/>
      <c r="M793" s="64"/>
      <c r="N793" s="64"/>
      <c r="O793" s="64"/>
      <c r="P793" s="64"/>
      <c r="Q793" s="64"/>
      <c r="R793" s="64"/>
      <c r="S793" s="64"/>
      <c r="T793" s="64"/>
      <c r="U793" s="64"/>
      <c r="V793" s="64"/>
      <c r="W793" s="64"/>
      <c r="X793" s="64"/>
      <c r="Y793" s="64"/>
      <c r="Z793" s="64"/>
      <c r="AA793" s="64"/>
      <c r="AB793" s="64"/>
      <c r="AC793" s="64"/>
      <c r="AD793" s="64"/>
      <c r="AE793" s="64"/>
      <c r="AF793" s="64"/>
      <c r="AG793" s="64"/>
      <c r="AH793" s="64"/>
      <c r="AI793" s="64"/>
      <c r="AJ793" s="64"/>
      <c r="AK793" s="64"/>
      <c r="AL793" s="64"/>
      <c r="AM793" s="64"/>
      <c r="AN793" s="64"/>
      <c r="AO793" s="63"/>
    </row>
    <row r="794" spans="12:41">
      <c r="L794" s="64"/>
      <c r="M794" s="64"/>
      <c r="N794" s="64"/>
      <c r="O794" s="64"/>
      <c r="P794" s="64"/>
      <c r="Q794" s="64"/>
      <c r="R794" s="64"/>
      <c r="S794" s="64"/>
      <c r="T794" s="64"/>
      <c r="U794" s="64"/>
      <c r="V794" s="64"/>
      <c r="W794" s="64"/>
      <c r="X794" s="64"/>
      <c r="Y794" s="64"/>
      <c r="Z794" s="64"/>
      <c r="AA794" s="64"/>
      <c r="AB794" s="64"/>
      <c r="AC794" s="64"/>
      <c r="AD794" s="64"/>
      <c r="AE794" s="64"/>
      <c r="AF794" s="64"/>
      <c r="AG794" s="64"/>
      <c r="AH794" s="64"/>
      <c r="AI794" s="64"/>
      <c r="AJ794" s="64"/>
      <c r="AK794" s="64"/>
      <c r="AL794" s="64"/>
      <c r="AM794" s="64"/>
      <c r="AN794" s="64"/>
      <c r="AO794" s="63"/>
    </row>
    <row r="795" spans="12:41">
      <c r="L795" s="64"/>
      <c r="M795" s="64"/>
      <c r="N795" s="64"/>
      <c r="O795" s="64"/>
      <c r="P795" s="64"/>
      <c r="Q795" s="64"/>
      <c r="R795" s="64"/>
      <c r="S795" s="64"/>
      <c r="T795" s="64"/>
      <c r="U795" s="64"/>
      <c r="V795" s="64"/>
      <c r="W795" s="64"/>
      <c r="X795" s="64"/>
      <c r="Y795" s="64"/>
      <c r="Z795" s="64"/>
      <c r="AA795" s="64"/>
      <c r="AB795" s="64"/>
      <c r="AC795" s="64"/>
      <c r="AD795" s="64"/>
      <c r="AE795" s="64"/>
      <c r="AF795" s="64"/>
      <c r="AG795" s="64"/>
      <c r="AH795" s="64"/>
      <c r="AI795" s="64"/>
      <c r="AJ795" s="64"/>
      <c r="AK795" s="64"/>
      <c r="AL795" s="64"/>
      <c r="AM795" s="64"/>
      <c r="AN795" s="64"/>
      <c r="AO795" s="63"/>
    </row>
    <row r="796" spans="12:41">
      <c r="L796" s="64"/>
      <c r="M796" s="64"/>
      <c r="N796" s="64"/>
      <c r="O796" s="64"/>
      <c r="P796" s="64"/>
      <c r="Q796" s="64"/>
      <c r="R796" s="64"/>
      <c r="S796" s="64"/>
      <c r="T796" s="64"/>
      <c r="U796" s="64"/>
      <c r="V796" s="64"/>
      <c r="W796" s="64"/>
      <c r="X796" s="64"/>
      <c r="Y796" s="64"/>
      <c r="Z796" s="64"/>
      <c r="AA796" s="64"/>
      <c r="AB796" s="64"/>
      <c r="AC796" s="64"/>
      <c r="AD796" s="64"/>
      <c r="AE796" s="64"/>
      <c r="AF796" s="64"/>
      <c r="AG796" s="64"/>
      <c r="AH796" s="64"/>
      <c r="AI796" s="64"/>
      <c r="AJ796" s="64"/>
      <c r="AK796" s="64"/>
      <c r="AL796" s="64"/>
      <c r="AM796" s="64"/>
      <c r="AN796" s="64"/>
      <c r="AO796" s="63"/>
    </row>
    <row r="797" spans="12:41">
      <c r="L797" s="64"/>
      <c r="M797" s="64"/>
      <c r="N797" s="64"/>
      <c r="O797" s="64"/>
      <c r="P797" s="64"/>
      <c r="Q797" s="64"/>
      <c r="R797" s="64"/>
      <c r="S797" s="64"/>
      <c r="T797" s="64"/>
      <c r="U797" s="64"/>
      <c r="V797" s="64"/>
      <c r="W797" s="64"/>
      <c r="X797" s="64"/>
      <c r="Y797" s="64"/>
      <c r="Z797" s="64"/>
      <c r="AA797" s="64"/>
      <c r="AB797" s="64"/>
      <c r="AC797" s="64"/>
      <c r="AD797" s="64"/>
      <c r="AE797" s="64"/>
      <c r="AF797" s="64"/>
      <c r="AG797" s="64"/>
      <c r="AH797" s="64"/>
      <c r="AI797" s="64"/>
      <c r="AJ797" s="64"/>
      <c r="AK797" s="64"/>
      <c r="AL797" s="64"/>
      <c r="AM797" s="64"/>
      <c r="AN797" s="64"/>
      <c r="AO797" s="63"/>
    </row>
    <row r="798" spans="12:41">
      <c r="L798" s="64"/>
      <c r="M798" s="64"/>
      <c r="N798" s="64"/>
      <c r="O798" s="64"/>
      <c r="P798" s="64"/>
      <c r="Q798" s="64"/>
      <c r="R798" s="64"/>
      <c r="S798" s="64"/>
      <c r="T798" s="64"/>
      <c r="U798" s="64"/>
      <c r="V798" s="64"/>
      <c r="W798" s="64"/>
      <c r="X798" s="64"/>
      <c r="Y798" s="64"/>
      <c r="Z798" s="64"/>
      <c r="AA798" s="64"/>
      <c r="AB798" s="64"/>
      <c r="AC798" s="64"/>
      <c r="AD798" s="64"/>
      <c r="AE798" s="64"/>
      <c r="AF798" s="64"/>
      <c r="AG798" s="64"/>
      <c r="AH798" s="64"/>
      <c r="AI798" s="64"/>
      <c r="AJ798" s="64"/>
      <c r="AK798" s="64"/>
      <c r="AL798" s="64"/>
      <c r="AM798" s="64"/>
      <c r="AN798" s="64"/>
      <c r="AO798" s="63"/>
    </row>
    <row r="799" spans="12:41">
      <c r="L799" s="64"/>
      <c r="M799" s="64"/>
      <c r="N799" s="64"/>
      <c r="O799" s="64"/>
      <c r="P799" s="64"/>
      <c r="Q799" s="64"/>
      <c r="R799" s="64"/>
      <c r="S799" s="64"/>
      <c r="T799" s="64"/>
      <c r="U799" s="64"/>
      <c r="V799" s="64"/>
      <c r="W799" s="64"/>
      <c r="X799" s="64"/>
      <c r="Y799" s="64"/>
      <c r="Z799" s="64"/>
      <c r="AA799" s="64"/>
      <c r="AB799" s="64"/>
      <c r="AC799" s="64"/>
      <c r="AD799" s="64"/>
      <c r="AE799" s="64"/>
      <c r="AF799" s="64"/>
      <c r="AG799" s="64"/>
      <c r="AH799" s="64"/>
      <c r="AI799" s="64"/>
      <c r="AJ799" s="64"/>
      <c r="AK799" s="64"/>
      <c r="AL799" s="64"/>
      <c r="AM799" s="64"/>
      <c r="AN799" s="64"/>
      <c r="AO799" s="63"/>
    </row>
    <row r="800" spans="12:41">
      <c r="L800" s="64"/>
      <c r="M800" s="64"/>
      <c r="N800" s="64"/>
      <c r="O800" s="64"/>
      <c r="P800" s="64"/>
      <c r="Q800" s="64"/>
      <c r="R800" s="64"/>
      <c r="S800" s="64"/>
      <c r="T800" s="64"/>
      <c r="U800" s="64"/>
      <c r="V800" s="64"/>
      <c r="W800" s="64"/>
      <c r="X800" s="64"/>
      <c r="Y800" s="64"/>
      <c r="Z800" s="64"/>
      <c r="AA800" s="64"/>
      <c r="AB800" s="64"/>
      <c r="AC800" s="64"/>
      <c r="AD800" s="64"/>
      <c r="AE800" s="64"/>
      <c r="AF800" s="64"/>
      <c r="AG800" s="64"/>
      <c r="AH800" s="64"/>
      <c r="AI800" s="64"/>
      <c r="AJ800" s="64"/>
      <c r="AK800" s="64"/>
      <c r="AL800" s="64"/>
      <c r="AM800" s="64"/>
      <c r="AN800" s="64"/>
      <c r="AO800" s="63"/>
    </row>
    <row r="801" spans="12:41">
      <c r="L801" s="64"/>
      <c r="M801" s="64"/>
      <c r="N801" s="64"/>
      <c r="O801" s="64"/>
      <c r="P801" s="64"/>
      <c r="Q801" s="64"/>
      <c r="R801" s="64"/>
      <c r="S801" s="64"/>
      <c r="T801" s="64"/>
      <c r="U801" s="64"/>
      <c r="V801" s="64"/>
      <c r="W801" s="64"/>
      <c r="X801" s="64"/>
      <c r="Y801" s="64"/>
      <c r="Z801" s="64"/>
      <c r="AA801" s="64"/>
      <c r="AB801" s="64"/>
      <c r="AC801" s="64"/>
      <c r="AD801" s="64"/>
      <c r="AE801" s="64"/>
      <c r="AF801" s="64"/>
      <c r="AG801" s="64"/>
      <c r="AH801" s="64"/>
      <c r="AI801" s="64"/>
      <c r="AJ801" s="64"/>
      <c r="AK801" s="64"/>
      <c r="AL801" s="64"/>
      <c r="AM801" s="64"/>
      <c r="AN801" s="64"/>
      <c r="AO801" s="63"/>
    </row>
    <row r="802" spans="12:41">
      <c r="L802" s="64"/>
      <c r="M802" s="64"/>
      <c r="N802" s="64"/>
      <c r="O802" s="64"/>
      <c r="P802" s="64"/>
      <c r="Q802" s="64"/>
      <c r="R802" s="64"/>
      <c r="S802" s="64"/>
      <c r="T802" s="64"/>
      <c r="U802" s="64"/>
      <c r="V802" s="64"/>
      <c r="W802" s="64"/>
      <c r="X802" s="64"/>
      <c r="Y802" s="64"/>
      <c r="Z802" s="64"/>
      <c r="AA802" s="64"/>
      <c r="AB802" s="64"/>
      <c r="AC802" s="64"/>
      <c r="AD802" s="64"/>
      <c r="AE802" s="64"/>
      <c r="AF802" s="64"/>
      <c r="AG802" s="64"/>
      <c r="AH802" s="64"/>
      <c r="AI802" s="64"/>
      <c r="AJ802" s="64"/>
      <c r="AK802" s="64"/>
      <c r="AL802" s="64"/>
      <c r="AM802" s="64"/>
      <c r="AN802" s="64"/>
      <c r="AO802" s="63"/>
    </row>
    <row r="803" spans="12:41">
      <c r="L803" s="64"/>
      <c r="M803" s="64"/>
      <c r="N803" s="64"/>
      <c r="O803" s="64"/>
      <c r="P803" s="64"/>
      <c r="Q803" s="64"/>
      <c r="R803" s="64"/>
      <c r="S803" s="64"/>
      <c r="T803" s="64"/>
      <c r="U803" s="64"/>
      <c r="V803" s="64"/>
      <c r="W803" s="64"/>
      <c r="X803" s="64"/>
      <c r="Y803" s="64"/>
      <c r="Z803" s="64"/>
      <c r="AA803" s="64"/>
      <c r="AB803" s="64"/>
      <c r="AC803" s="64"/>
      <c r="AD803" s="64"/>
      <c r="AE803" s="64"/>
      <c r="AF803" s="64"/>
      <c r="AG803" s="64"/>
      <c r="AH803" s="64"/>
      <c r="AI803" s="64"/>
      <c r="AJ803" s="64"/>
      <c r="AK803" s="64"/>
      <c r="AL803" s="64"/>
      <c r="AM803" s="64"/>
      <c r="AN803" s="64"/>
      <c r="AO803" s="63"/>
    </row>
    <row r="804" spans="12:41">
      <c r="L804" s="64"/>
      <c r="M804" s="64"/>
      <c r="N804" s="64"/>
      <c r="O804" s="64"/>
      <c r="P804" s="64"/>
      <c r="Q804" s="64"/>
      <c r="R804" s="64"/>
      <c r="S804" s="64"/>
      <c r="T804" s="64"/>
      <c r="U804" s="64"/>
      <c r="V804" s="64"/>
      <c r="W804" s="64"/>
      <c r="X804" s="64"/>
      <c r="Y804" s="64"/>
      <c r="Z804" s="64"/>
      <c r="AA804" s="64"/>
      <c r="AB804" s="64"/>
      <c r="AC804" s="64"/>
      <c r="AD804" s="64"/>
      <c r="AE804" s="64"/>
      <c r="AF804" s="64"/>
      <c r="AG804" s="64"/>
      <c r="AH804" s="64"/>
      <c r="AI804" s="64"/>
      <c r="AJ804" s="64"/>
      <c r="AK804" s="64"/>
      <c r="AL804" s="64"/>
      <c r="AM804" s="64"/>
      <c r="AN804" s="64"/>
      <c r="AO804" s="63"/>
    </row>
    <row r="805" spans="12:41">
      <c r="L805" s="64"/>
      <c r="M805" s="64"/>
      <c r="N805" s="64"/>
      <c r="O805" s="64"/>
      <c r="P805" s="64"/>
      <c r="Q805" s="64"/>
      <c r="R805" s="64"/>
      <c r="S805" s="64"/>
      <c r="T805" s="64"/>
      <c r="U805" s="64"/>
      <c r="V805" s="64"/>
      <c r="W805" s="64"/>
      <c r="X805" s="64"/>
      <c r="Y805" s="64"/>
      <c r="Z805" s="64"/>
      <c r="AA805" s="64"/>
      <c r="AB805" s="64"/>
      <c r="AC805" s="64"/>
      <c r="AD805" s="64"/>
      <c r="AE805" s="64"/>
      <c r="AF805" s="64"/>
      <c r="AG805" s="64"/>
      <c r="AH805" s="64"/>
      <c r="AI805" s="64"/>
      <c r="AJ805" s="64"/>
      <c r="AK805" s="64"/>
      <c r="AL805" s="64"/>
      <c r="AM805" s="64"/>
      <c r="AN805" s="64"/>
      <c r="AO805" s="63"/>
    </row>
    <row r="806" spans="12:41">
      <c r="L806" s="64"/>
      <c r="M806" s="64"/>
      <c r="N806" s="64"/>
      <c r="O806" s="64"/>
      <c r="P806" s="64"/>
      <c r="Q806" s="64"/>
      <c r="R806" s="64"/>
      <c r="S806" s="64"/>
      <c r="T806" s="64"/>
      <c r="U806" s="64"/>
      <c r="V806" s="64"/>
      <c r="W806" s="64"/>
      <c r="X806" s="64"/>
      <c r="Y806" s="64"/>
      <c r="Z806" s="64"/>
      <c r="AA806" s="64"/>
      <c r="AB806" s="64"/>
      <c r="AC806" s="64"/>
      <c r="AD806" s="64"/>
      <c r="AE806" s="64"/>
      <c r="AF806" s="64"/>
      <c r="AG806" s="64"/>
      <c r="AH806" s="64"/>
      <c r="AI806" s="64"/>
      <c r="AJ806" s="64"/>
      <c r="AK806" s="64"/>
      <c r="AL806" s="64"/>
      <c r="AM806" s="64"/>
      <c r="AN806" s="64"/>
      <c r="AO806" s="63"/>
    </row>
    <row r="807" spans="12:41">
      <c r="L807" s="64"/>
      <c r="M807" s="64"/>
      <c r="N807" s="64"/>
      <c r="O807" s="64"/>
      <c r="P807" s="64"/>
      <c r="Q807" s="64"/>
      <c r="R807" s="64"/>
      <c r="S807" s="64"/>
      <c r="T807" s="64"/>
      <c r="U807" s="64"/>
      <c r="V807" s="64"/>
      <c r="W807" s="64"/>
      <c r="X807" s="64"/>
      <c r="Y807" s="64"/>
      <c r="Z807" s="64"/>
      <c r="AA807" s="64"/>
      <c r="AB807" s="64"/>
      <c r="AC807" s="64"/>
      <c r="AD807" s="64"/>
      <c r="AE807" s="64"/>
      <c r="AF807" s="64"/>
      <c r="AG807" s="64"/>
      <c r="AH807" s="64"/>
      <c r="AI807" s="64"/>
      <c r="AJ807" s="64"/>
      <c r="AK807" s="64"/>
      <c r="AL807" s="64"/>
      <c r="AM807" s="64"/>
      <c r="AN807" s="64"/>
      <c r="AO807" s="63"/>
    </row>
    <row r="808" spans="12:41">
      <c r="L808" s="64"/>
      <c r="M808" s="64"/>
      <c r="N808" s="64"/>
      <c r="S808" s="64"/>
      <c r="T808" s="64"/>
      <c r="U808" s="64"/>
      <c r="V808" s="64"/>
      <c r="W808" s="64"/>
      <c r="X808" s="64"/>
      <c r="Y808" s="64"/>
      <c r="Z808" s="64"/>
      <c r="AA808" s="64"/>
      <c r="AB808" s="64"/>
      <c r="AC808" s="64"/>
      <c r="AD808" s="64"/>
      <c r="AE808" s="64"/>
      <c r="AF808" s="64"/>
      <c r="AG808" s="64"/>
      <c r="AH808" s="64"/>
      <c r="AI808" s="64"/>
      <c r="AJ808" s="64"/>
      <c r="AK808" s="64"/>
      <c r="AL808" s="64"/>
      <c r="AM808" s="64"/>
      <c r="AN808" s="64"/>
      <c r="AO808" s="63"/>
    </row>
    <row r="809" spans="12:41">
      <c r="L809" s="64"/>
      <c r="M809" s="64"/>
      <c r="N809" s="64"/>
      <c r="Z809" s="64"/>
      <c r="AA809" s="64"/>
      <c r="AB809" s="64"/>
      <c r="AC809" s="64"/>
      <c r="AD809" s="64"/>
      <c r="AE809" s="64"/>
      <c r="AF809" s="64"/>
      <c r="AG809" s="64"/>
      <c r="AH809" s="64"/>
      <c r="AI809" s="64"/>
      <c r="AJ809" s="64"/>
      <c r="AK809" s="64"/>
      <c r="AL809" s="64"/>
      <c r="AM809" s="64"/>
      <c r="AN809" s="64"/>
      <c r="AO809" s="63"/>
    </row>
    <row r="810" spans="12:41">
      <c r="L810" s="64"/>
      <c r="M810" s="64"/>
      <c r="AC810" s="64"/>
      <c r="AD810" s="64"/>
      <c r="AE810" s="64"/>
      <c r="AF810" s="64"/>
      <c r="AG810" s="64"/>
      <c r="AH810" s="64"/>
      <c r="AI810" s="64"/>
      <c r="AJ810" s="64"/>
      <c r="AK810" s="64"/>
      <c r="AL810" s="64"/>
      <c r="AM810" s="64"/>
      <c r="AN810" s="64"/>
      <c r="AO810" s="63"/>
    </row>
    <row r="811" spans="12:41">
      <c r="L811" s="64"/>
      <c r="M811" s="64"/>
      <c r="AC811" s="64"/>
      <c r="AD811" s="64"/>
      <c r="AE811" s="64"/>
      <c r="AF811" s="64"/>
      <c r="AG811" s="64"/>
      <c r="AH811" s="64"/>
      <c r="AI811" s="64"/>
      <c r="AJ811" s="64"/>
      <c r="AK811" s="64"/>
      <c r="AL811" s="64"/>
      <c r="AM811" s="64"/>
      <c r="AN811" s="64"/>
      <c r="AO811" s="63"/>
    </row>
  </sheetData>
  <mergeCells count="24">
    <mergeCell ref="B2:Q2"/>
    <mergeCell ref="N170:T170"/>
    <mergeCell ref="P78:S78"/>
    <mergeCell ref="P175:Q175"/>
    <mergeCell ref="R175:S175"/>
    <mergeCell ref="N174:S174"/>
    <mergeCell ref="M172:Y172"/>
    <mergeCell ref="N175:O175"/>
    <mergeCell ref="N176:O176"/>
    <mergeCell ref="P176:Q176"/>
    <mergeCell ref="R176:S176"/>
    <mergeCell ref="T176:U176"/>
    <mergeCell ref="U710:V710"/>
    <mergeCell ref="P710:T710"/>
    <mergeCell ref="Q473:AE473"/>
    <mergeCell ref="O583:P583"/>
    <mergeCell ref="Q583:R583"/>
    <mergeCell ref="N718:P718"/>
    <mergeCell ref="AA179:AB179"/>
    <mergeCell ref="W178:X178"/>
    <mergeCell ref="Y178:Z178"/>
    <mergeCell ref="AA178:AB178"/>
    <mergeCell ref="Y179:Z179"/>
    <mergeCell ref="W179:X17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6"/>
  <sheetViews>
    <sheetView showGridLines="0" zoomScale="80" zoomScaleNormal="80" workbookViewId="0"/>
  </sheetViews>
  <sheetFormatPr defaultColWidth="9.140625" defaultRowHeight="15"/>
  <cols>
    <col min="1" max="1" width="9.140625" style="152"/>
    <col min="2" max="2" width="4" style="152" customWidth="1"/>
    <col min="3" max="16384" width="9.140625" style="152"/>
  </cols>
  <sheetData>
    <row r="1" spans="1:20" s="147" customFormat="1" ht="18.75" customHeight="1">
      <c r="A1" s="149"/>
    </row>
    <row r="2" spans="1:20" s="147" customFormat="1" ht="47.25" customHeight="1">
      <c r="B2" s="295" t="s">
        <v>238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</row>
    <row r="3" spans="1:20" s="147" customFormat="1" ht="18.75" customHeight="1">
      <c r="A3" s="149"/>
    </row>
    <row r="4" spans="1:20" s="147" customFormat="1" ht="18.75" customHeight="1">
      <c r="A4" s="149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9"/>
    </row>
    <row r="5" spans="1:20" s="147" customFormat="1" ht="33.75" customHeight="1" thickBot="1">
      <c r="A5" s="149"/>
      <c r="B5" s="171" t="s">
        <v>422</v>
      </c>
      <c r="C5" s="172"/>
      <c r="D5" s="172"/>
      <c r="E5" s="173"/>
      <c r="F5" s="173"/>
      <c r="G5" s="173"/>
      <c r="H5" s="173"/>
      <c r="I5" s="171"/>
      <c r="J5" s="171"/>
      <c r="K5" s="171"/>
      <c r="L5" s="171"/>
      <c r="M5" s="171"/>
      <c r="N5" s="171"/>
    </row>
    <row r="6" spans="1:20" s="147" customFormat="1" ht="18.75" customHeight="1">
      <c r="A6" s="149"/>
      <c r="C6" s="148"/>
    </row>
    <row r="7" spans="1:20" s="147" customFormat="1" ht="18.75" customHeight="1">
      <c r="A7" s="149"/>
      <c r="C7" s="148"/>
    </row>
    <row r="8" spans="1:20" s="147" customFormat="1" ht="18.75" customHeight="1">
      <c r="A8" s="149"/>
      <c r="C8" s="148"/>
    </row>
    <row r="9" spans="1:20" s="180" customFormat="1" ht="32.25" thickBot="1">
      <c r="A9" s="174"/>
      <c r="B9" s="175" t="s">
        <v>259</v>
      </c>
      <c r="C9" s="176"/>
      <c r="D9" s="177"/>
      <c r="E9" s="177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9"/>
      <c r="R9" s="179"/>
      <c r="S9" s="179"/>
      <c r="T9" s="174"/>
    </row>
    <row r="13" spans="1:20" ht="21">
      <c r="C13" s="181" t="s">
        <v>362</v>
      </c>
    </row>
    <row r="43" spans="2:19">
      <c r="C43" s="158"/>
    </row>
    <row r="48" spans="2:19" ht="32.25" thickBot="1">
      <c r="B48" s="175" t="s">
        <v>261</v>
      </c>
      <c r="C48" s="182"/>
      <c r="D48" s="183"/>
      <c r="E48" s="183"/>
      <c r="F48" s="184"/>
      <c r="G48" s="184"/>
      <c r="H48" s="184"/>
      <c r="I48" s="178"/>
      <c r="J48" s="178"/>
      <c r="K48" s="178"/>
      <c r="L48" s="178"/>
      <c r="M48" s="178"/>
      <c r="N48" s="178"/>
      <c r="O48" s="178"/>
      <c r="P48" s="178"/>
      <c r="Q48" s="179"/>
      <c r="R48" s="179"/>
      <c r="S48" s="179"/>
    </row>
    <row r="49" spans="3:18" s="147" customFormat="1" ht="18.75" customHeight="1">
      <c r="J49" s="149"/>
      <c r="K49" s="149"/>
      <c r="L49" s="149"/>
      <c r="M49" s="149"/>
      <c r="N49" s="149"/>
      <c r="O49" s="149"/>
      <c r="P49" s="149"/>
      <c r="Q49" s="149"/>
      <c r="R49" s="149"/>
    </row>
    <row r="50" spans="3:18" s="147" customFormat="1" ht="18.75" customHeight="1">
      <c r="J50" s="149"/>
      <c r="K50" s="149"/>
      <c r="L50" s="149"/>
      <c r="M50" s="149"/>
      <c r="N50" s="149"/>
      <c r="O50" s="149"/>
      <c r="P50" s="149"/>
      <c r="Q50" s="149"/>
      <c r="R50" s="149"/>
    </row>
    <row r="51" spans="3:18" s="147" customFormat="1" ht="18.75" customHeight="1">
      <c r="C51" s="185" t="s">
        <v>262</v>
      </c>
      <c r="D51" s="186"/>
      <c r="E51" s="186"/>
      <c r="F51" s="187"/>
      <c r="G51" s="187"/>
      <c r="H51" s="187"/>
      <c r="I51" s="187"/>
      <c r="J51" s="187"/>
      <c r="K51" s="187"/>
      <c r="L51" s="187"/>
      <c r="M51" s="187"/>
      <c r="N51" s="149"/>
      <c r="O51" s="149"/>
      <c r="P51" s="149"/>
      <c r="Q51" s="149"/>
      <c r="R51" s="149"/>
    </row>
    <row r="52" spans="3:18" s="147" customFormat="1" ht="18.75" customHeight="1">
      <c r="C52" s="185"/>
      <c r="D52" s="186"/>
      <c r="E52" s="186"/>
      <c r="F52" s="187"/>
      <c r="G52" s="187"/>
      <c r="H52" s="187"/>
      <c r="I52" s="187"/>
      <c r="J52" s="187"/>
      <c r="K52" s="187"/>
      <c r="L52" s="187"/>
      <c r="M52" s="187"/>
      <c r="N52" s="149"/>
      <c r="O52" s="149"/>
      <c r="P52" s="149"/>
      <c r="Q52" s="149"/>
      <c r="R52" s="149"/>
    </row>
    <row r="53" spans="3:18" s="147" customFormat="1" ht="18.75" customHeight="1">
      <c r="C53" s="185"/>
      <c r="D53" s="186"/>
      <c r="E53" s="186"/>
      <c r="F53" s="187"/>
      <c r="G53" s="187"/>
      <c r="H53" s="187"/>
      <c r="I53" s="187"/>
      <c r="J53" s="187"/>
      <c r="K53" s="187"/>
      <c r="L53" s="187"/>
      <c r="M53" s="187"/>
      <c r="N53" s="149"/>
      <c r="O53" s="149"/>
      <c r="P53" s="149"/>
      <c r="Q53" s="149"/>
      <c r="R53" s="149"/>
    </row>
    <row r="55" spans="3:18" ht="21">
      <c r="C55" s="181" t="s">
        <v>363</v>
      </c>
    </row>
    <row r="86" spans="3:18">
      <c r="C86" s="158"/>
    </row>
    <row r="91" spans="3:18" s="147" customFormat="1" ht="18.75" customHeight="1">
      <c r="C91" s="185" t="s">
        <v>263</v>
      </c>
      <c r="D91" s="186"/>
      <c r="E91" s="186"/>
      <c r="F91" s="187"/>
      <c r="G91" s="187"/>
      <c r="H91" s="187"/>
      <c r="I91" s="187"/>
      <c r="J91" s="187"/>
      <c r="K91" s="187"/>
      <c r="L91" s="187"/>
      <c r="M91" s="187"/>
      <c r="N91" s="149"/>
      <c r="O91" s="149"/>
      <c r="P91" s="149"/>
      <c r="Q91" s="149"/>
      <c r="R91" s="149"/>
    </row>
    <row r="94" spans="3:18" ht="21">
      <c r="C94" s="181" t="s">
        <v>364</v>
      </c>
    </row>
    <row r="117" spans="3:14">
      <c r="N117" s="188"/>
    </row>
    <row r="128" spans="3:14" ht="21">
      <c r="C128" s="181" t="s">
        <v>53</v>
      </c>
    </row>
    <row r="160" spans="3:3">
      <c r="C160" s="188"/>
    </row>
    <row r="163" spans="3:3" ht="21">
      <c r="C163" s="181" t="s">
        <v>82</v>
      </c>
    </row>
    <row r="164" spans="3:3">
      <c r="C164" s="189" t="s">
        <v>365</v>
      </c>
    </row>
    <row r="193" spans="3:9">
      <c r="C193" s="188"/>
      <c r="I193" s="190"/>
    </row>
    <row r="197" spans="3:9" ht="21">
      <c r="C197" s="185" t="s">
        <v>265</v>
      </c>
    </row>
    <row r="198" spans="3:9">
      <c r="C198" s="152" t="s">
        <v>366</v>
      </c>
    </row>
    <row r="231" spans="2:18">
      <c r="C231" s="188"/>
    </row>
    <row r="235" spans="2:18" ht="32.25" thickBot="1">
      <c r="B235" s="191" t="s">
        <v>267</v>
      </c>
      <c r="C235" s="182"/>
      <c r="D235" s="183"/>
      <c r="E235" s="183"/>
      <c r="F235" s="184"/>
      <c r="G235" s="184"/>
      <c r="H235" s="184"/>
      <c r="I235" s="184"/>
      <c r="J235" s="184"/>
      <c r="K235" s="184"/>
      <c r="L235" s="184"/>
      <c r="M235" s="184"/>
      <c r="N235" s="187"/>
      <c r="O235" s="187"/>
      <c r="P235" s="187"/>
    </row>
    <row r="236" spans="2:18" s="147" customFormat="1" ht="18.75" customHeight="1">
      <c r="C236" s="192" t="s">
        <v>269</v>
      </c>
      <c r="J236" s="149"/>
      <c r="K236" s="149"/>
      <c r="L236" s="149"/>
      <c r="M236" s="149"/>
      <c r="N236" s="149"/>
      <c r="O236" s="149"/>
      <c r="P236" s="149"/>
      <c r="Q236" s="149"/>
      <c r="R236" s="149"/>
    </row>
    <row r="237" spans="2:18" s="147" customFormat="1" ht="18.75" customHeight="1">
      <c r="C237" s="192"/>
      <c r="J237" s="149"/>
      <c r="K237" s="149"/>
      <c r="L237" s="149"/>
      <c r="M237" s="149"/>
      <c r="N237" s="149"/>
      <c r="O237" s="149"/>
      <c r="P237" s="149"/>
      <c r="Q237" s="149"/>
      <c r="R237" s="149"/>
    </row>
    <row r="238" spans="2:18" s="147" customFormat="1" ht="18.75" customHeight="1">
      <c r="C238" s="192"/>
      <c r="J238" s="149"/>
      <c r="K238" s="149"/>
      <c r="L238" s="149"/>
      <c r="M238" s="149"/>
      <c r="N238" s="149"/>
      <c r="O238" s="149"/>
      <c r="P238" s="149"/>
      <c r="Q238" s="149"/>
      <c r="R238" s="149"/>
    </row>
    <row r="239" spans="2:18" ht="21">
      <c r="C239" s="181" t="s">
        <v>367</v>
      </c>
    </row>
    <row r="270" spans="3:3">
      <c r="C270" s="193" t="s">
        <v>368</v>
      </c>
    </row>
    <row r="273" spans="2:18" ht="32.25" thickBot="1">
      <c r="B273" s="191" t="s">
        <v>271</v>
      </c>
      <c r="C273" s="182"/>
      <c r="D273" s="183"/>
      <c r="E273" s="183"/>
      <c r="F273" s="184"/>
      <c r="G273" s="184"/>
      <c r="H273" s="184"/>
      <c r="I273" s="184"/>
      <c r="J273" s="184"/>
      <c r="K273" s="184"/>
      <c r="L273" s="184"/>
      <c r="M273" s="184"/>
      <c r="N273" s="187"/>
      <c r="O273" s="187"/>
      <c r="P273" s="187"/>
    </row>
    <row r="274" spans="2:18" s="147" customFormat="1" ht="18.75" customHeight="1">
      <c r="C274" s="192"/>
      <c r="J274" s="149"/>
      <c r="K274" s="149"/>
      <c r="L274" s="149"/>
      <c r="M274" s="149"/>
      <c r="N274" s="149"/>
      <c r="O274" s="149"/>
      <c r="P274" s="149"/>
      <c r="Q274" s="149"/>
      <c r="R274" s="149"/>
    </row>
    <row r="275" spans="2:18" s="147" customFormat="1" ht="18.75" customHeight="1">
      <c r="C275" s="192"/>
      <c r="J275" s="149"/>
      <c r="K275" s="149"/>
      <c r="L275" s="149"/>
      <c r="M275" s="149"/>
      <c r="N275" s="149"/>
      <c r="O275" s="149"/>
      <c r="P275" s="149"/>
      <c r="Q275" s="149"/>
      <c r="R275" s="149"/>
    </row>
    <row r="278" spans="2:18" ht="21">
      <c r="C278" s="181" t="s">
        <v>226</v>
      </c>
    </row>
    <row r="310" spans="1:13">
      <c r="C310" s="188"/>
    </row>
    <row r="315" spans="1:13" ht="21">
      <c r="C315" s="194"/>
    </row>
    <row r="316" spans="1:13" ht="26.25">
      <c r="A316" s="195"/>
      <c r="B316" s="196"/>
      <c r="C316" s="361"/>
      <c r="D316" s="361"/>
      <c r="E316" s="361"/>
      <c r="F316" s="361"/>
      <c r="G316" s="361"/>
      <c r="H316" s="361"/>
      <c r="I316" s="361"/>
      <c r="J316" s="361"/>
      <c r="K316" s="361"/>
      <c r="L316" s="361"/>
      <c r="M316" s="361"/>
    </row>
  </sheetData>
  <mergeCells count="2">
    <mergeCell ref="B2:S2"/>
    <mergeCell ref="C316:M316"/>
  </mergeCells>
  <pageMargins left="0.7" right="0.7" top="0.75" bottom="0.75" header="0.3" footer="0.3"/>
  <pageSetup paperSize="9" scale="51" orientation="landscape" r:id="rId1"/>
  <rowBreaks count="1" manualBreakCount="1">
    <brk id="200" min="1" max="1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27"/>
  <sheetViews>
    <sheetView showGridLines="0" topLeftCell="A34" zoomScale="80" zoomScaleNormal="80" workbookViewId="0">
      <selection activeCell="E127" sqref="E127"/>
    </sheetView>
  </sheetViews>
  <sheetFormatPr defaultColWidth="9.140625" defaultRowHeight="15"/>
  <cols>
    <col min="1" max="1" width="3.140625" style="152" customWidth="1"/>
    <col min="2" max="2" width="27.85546875" style="152" customWidth="1"/>
    <col min="3" max="3" width="9.140625" style="152"/>
    <col min="4" max="4" width="10" style="152" customWidth="1"/>
    <col min="5" max="5" width="9.140625" style="152"/>
    <col min="6" max="6" width="9.140625" style="152" customWidth="1"/>
    <col min="7" max="16384" width="9.140625" style="152"/>
  </cols>
  <sheetData>
    <row r="2" spans="1:16" s="147" customFormat="1" ht="47.25" customHeight="1">
      <c r="B2" s="295" t="s">
        <v>238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</row>
    <row r="3" spans="1:16" s="147" customFormat="1" ht="18.75" customHeight="1">
      <c r="A3" s="149"/>
    </row>
    <row r="4" spans="1:16" s="147" customFormat="1" ht="18.75" customHeight="1">
      <c r="A4" s="149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9"/>
    </row>
    <row r="5" spans="1:16" s="147" customFormat="1" ht="33.75" customHeight="1" thickBot="1">
      <c r="A5" s="149"/>
      <c r="B5" s="171" t="s">
        <v>369</v>
      </c>
      <c r="C5" s="172"/>
      <c r="D5" s="172"/>
      <c r="E5" s="173"/>
      <c r="F5" s="173"/>
      <c r="G5" s="173"/>
      <c r="H5" s="173"/>
      <c r="I5" s="173"/>
      <c r="J5" s="173"/>
      <c r="K5" s="173"/>
      <c r="L5" s="173"/>
      <c r="M5" s="173"/>
      <c r="N5" s="173"/>
    </row>
    <row r="10" spans="1:16" ht="18.75">
      <c r="B10" s="197" t="s">
        <v>370</v>
      </c>
    </row>
    <row r="11" spans="1:16" ht="18.75">
      <c r="B11" s="197"/>
    </row>
    <row r="13" spans="1:16" ht="15.75">
      <c r="B13" s="198" t="s">
        <v>8</v>
      </c>
      <c r="E13" s="199" t="s">
        <v>371</v>
      </c>
    </row>
    <row r="17" spans="2:7" s="201" customFormat="1" ht="15.75" customHeight="1">
      <c r="B17" s="200"/>
      <c r="C17" s="363" t="s">
        <v>6</v>
      </c>
      <c r="D17" s="364"/>
      <c r="E17" s="365"/>
    </row>
    <row r="18" spans="2:7">
      <c r="B18" s="202"/>
      <c r="C18" s="203">
        <v>2008</v>
      </c>
      <c r="D18" s="203">
        <v>2011</v>
      </c>
      <c r="E18" s="203">
        <v>2014</v>
      </c>
    </row>
    <row r="19" spans="2:7">
      <c r="B19" s="204" t="s">
        <v>372</v>
      </c>
      <c r="C19" s="205">
        <v>0</v>
      </c>
      <c r="D19" s="206">
        <v>0</v>
      </c>
      <c r="E19" s="206">
        <v>2.3699999999999999E-2</v>
      </c>
    </row>
    <row r="20" spans="2:7">
      <c r="B20" s="207" t="s">
        <v>373</v>
      </c>
      <c r="C20" s="205">
        <v>0</v>
      </c>
      <c r="D20" s="208">
        <v>0.18518518518518517</v>
      </c>
      <c r="E20" s="208">
        <v>0.16660667000000001</v>
      </c>
    </row>
    <row r="21" spans="2:7">
      <c r="B21" s="204" t="s">
        <v>374</v>
      </c>
      <c r="C21" s="205">
        <v>1</v>
      </c>
      <c r="D21" s="208">
        <v>0.81481481481481477</v>
      </c>
      <c r="E21" s="208">
        <v>0.81</v>
      </c>
    </row>
    <row r="25" spans="2:7" ht="15.75">
      <c r="B25" s="198" t="s">
        <v>20</v>
      </c>
      <c r="G25" s="199" t="s">
        <v>371</v>
      </c>
    </row>
    <row r="29" spans="2:7" ht="15" customHeight="1">
      <c r="B29" s="209"/>
      <c r="C29" s="210">
        <v>2008</v>
      </c>
      <c r="D29" s="211">
        <v>2011</v>
      </c>
      <c r="E29" s="211">
        <v>2014</v>
      </c>
    </row>
    <row r="30" spans="2:7" ht="25.5">
      <c r="B30" s="212" t="s">
        <v>375</v>
      </c>
      <c r="C30" s="205">
        <v>0</v>
      </c>
      <c r="D30" s="205">
        <v>0</v>
      </c>
      <c r="E30" s="205">
        <v>0.122</v>
      </c>
      <c r="G30" s="246"/>
    </row>
    <row r="31" spans="2:7" ht="25.5">
      <c r="B31" s="212" t="s">
        <v>376</v>
      </c>
      <c r="C31" s="205">
        <v>0</v>
      </c>
      <c r="D31" s="205">
        <v>0</v>
      </c>
      <c r="E31" s="205">
        <v>2.4E-2</v>
      </c>
      <c r="G31" s="246"/>
    </row>
    <row r="32" spans="2:7" ht="25.5">
      <c r="B32" s="212" t="s">
        <v>377</v>
      </c>
      <c r="C32" s="205">
        <v>5.3763440860215055E-2</v>
      </c>
      <c r="D32" s="205">
        <v>0</v>
      </c>
      <c r="E32" s="205">
        <v>0.122</v>
      </c>
      <c r="G32" s="246"/>
    </row>
    <row r="33" spans="2:8">
      <c r="B33" s="212" t="s">
        <v>378</v>
      </c>
      <c r="C33" s="205">
        <v>8.6021505376344093E-2</v>
      </c>
      <c r="D33" s="205">
        <v>9.8765432098765427E-2</v>
      </c>
      <c r="E33" s="205">
        <v>8.5000000000000006E-2</v>
      </c>
      <c r="G33" s="246"/>
    </row>
    <row r="34" spans="2:8" ht="25.5">
      <c r="B34" s="212" t="s">
        <v>379</v>
      </c>
      <c r="C34" s="205">
        <v>0.13978494623655913</v>
      </c>
      <c r="D34" s="205">
        <v>0.18518518518518517</v>
      </c>
      <c r="E34" s="205">
        <v>9.8000000000000004E-2</v>
      </c>
      <c r="G34" s="247"/>
    </row>
    <row r="35" spans="2:8" ht="25.5">
      <c r="B35" s="212" t="s">
        <v>380</v>
      </c>
      <c r="C35" s="205">
        <v>0.72043010752688175</v>
      </c>
      <c r="D35" s="205">
        <v>0.71604938271604934</v>
      </c>
      <c r="E35" s="205">
        <v>0.54900000000000004</v>
      </c>
    </row>
    <row r="39" spans="2:8" ht="15.75">
      <c r="B39" s="198" t="s">
        <v>364</v>
      </c>
      <c r="G39" s="199" t="s">
        <v>371</v>
      </c>
    </row>
    <row r="41" spans="2:8">
      <c r="B41" s="366" t="s">
        <v>6</v>
      </c>
      <c r="C41" s="366"/>
      <c r="D41" s="366"/>
      <c r="E41" s="366"/>
      <c r="F41" s="366"/>
      <c r="G41" s="366"/>
      <c r="H41" s="366"/>
    </row>
    <row r="42" spans="2:8" ht="15" customHeight="1">
      <c r="B42" s="367"/>
      <c r="C42" s="369" t="s">
        <v>381</v>
      </c>
      <c r="D42" s="369"/>
      <c r="E42" s="369" t="s">
        <v>382</v>
      </c>
      <c r="F42" s="369"/>
      <c r="G42" s="369" t="s">
        <v>383</v>
      </c>
      <c r="H42" s="369"/>
    </row>
    <row r="43" spans="2:8" ht="38.25">
      <c r="B43" s="368"/>
      <c r="C43" s="213" t="s">
        <v>305</v>
      </c>
      <c r="D43" s="213" t="s">
        <v>384</v>
      </c>
      <c r="E43" s="213" t="s">
        <v>305</v>
      </c>
      <c r="F43" s="213" t="s">
        <v>384</v>
      </c>
      <c r="G43" s="213" t="s">
        <v>385</v>
      </c>
      <c r="H43" s="213" t="s">
        <v>386</v>
      </c>
    </row>
    <row r="44" spans="2:8">
      <c r="B44" s="214">
        <v>2008</v>
      </c>
      <c r="C44" s="208">
        <v>0.81914893617021278</v>
      </c>
      <c r="D44" s="208">
        <v>0</v>
      </c>
      <c r="E44" s="208">
        <v>4.2553191489361701E-2</v>
      </c>
      <c r="F44" s="208">
        <v>0</v>
      </c>
      <c r="G44" s="208">
        <v>0.13829787234042554</v>
      </c>
      <c r="H44" s="208">
        <v>0</v>
      </c>
    </row>
    <row r="45" spans="2:8">
      <c r="B45" s="214">
        <v>2011</v>
      </c>
      <c r="C45" s="208">
        <v>0.76543209876543206</v>
      </c>
      <c r="D45" s="208">
        <v>6.1728395061728392E-2</v>
      </c>
      <c r="E45" s="208">
        <v>3.7037037037037035E-2</v>
      </c>
      <c r="F45" s="208">
        <v>0</v>
      </c>
      <c r="G45" s="208">
        <v>9.8765432098765427E-2</v>
      </c>
      <c r="H45" s="208">
        <v>3.7037037037037035E-2</v>
      </c>
    </row>
    <row r="46" spans="2:8">
      <c r="B46" s="214">
        <v>2014</v>
      </c>
      <c r="C46" s="208">
        <v>0.81699999999999995</v>
      </c>
      <c r="D46" s="208">
        <v>0</v>
      </c>
      <c r="E46" s="208">
        <v>3.7037037037037035E-2</v>
      </c>
      <c r="F46" s="208">
        <v>0</v>
      </c>
      <c r="G46" s="208">
        <v>3.6999999999999998E-2</v>
      </c>
      <c r="H46" s="208">
        <v>0.11</v>
      </c>
    </row>
    <row r="49" spans="2:17" ht="15.75">
      <c r="B49" s="198" t="s">
        <v>53</v>
      </c>
      <c r="E49" s="215" t="s">
        <v>387</v>
      </c>
    </row>
    <row r="51" spans="2:17" s="216" customFormat="1" ht="15" customHeight="1">
      <c r="C51" s="370" t="s">
        <v>388</v>
      </c>
      <c r="D51" s="370"/>
      <c r="E51" s="371"/>
      <c r="F51" s="372" t="s">
        <v>60</v>
      </c>
      <c r="G51" s="370"/>
      <c r="H51" s="371"/>
      <c r="I51" s="372" t="s">
        <v>389</v>
      </c>
      <c r="J51" s="370"/>
      <c r="K51" s="371"/>
      <c r="L51" s="372" t="s">
        <v>390</v>
      </c>
      <c r="M51" s="370"/>
      <c r="N51" s="371"/>
      <c r="O51" s="372" t="s">
        <v>391</v>
      </c>
      <c r="P51" s="370"/>
      <c r="Q51" s="371"/>
    </row>
    <row r="52" spans="2:17">
      <c r="B52" s="217"/>
      <c r="C52" s="218">
        <v>2008</v>
      </c>
      <c r="D52" s="218">
        <v>2011</v>
      </c>
      <c r="E52" s="218">
        <v>2014</v>
      </c>
      <c r="F52" s="218">
        <v>2008</v>
      </c>
      <c r="G52" s="218">
        <v>2011</v>
      </c>
      <c r="H52" s="218">
        <v>2014</v>
      </c>
      <c r="I52" s="218">
        <v>2008</v>
      </c>
      <c r="J52" s="218">
        <v>2011</v>
      </c>
      <c r="K52" s="218">
        <v>2014</v>
      </c>
      <c r="L52" s="218">
        <v>2008</v>
      </c>
      <c r="M52" s="218">
        <v>2011</v>
      </c>
      <c r="N52" s="218">
        <v>2014</v>
      </c>
      <c r="O52" s="218">
        <v>2008</v>
      </c>
      <c r="P52" s="218">
        <v>2011</v>
      </c>
      <c r="Q52" s="218">
        <v>2014</v>
      </c>
    </row>
    <row r="53" spans="2:17">
      <c r="B53" s="214" t="s">
        <v>6</v>
      </c>
      <c r="C53" s="219">
        <v>0.46153846153846156</v>
      </c>
      <c r="D53" s="208">
        <v>0.1728395061728395</v>
      </c>
      <c r="E53" s="208">
        <v>0.30499999999999999</v>
      </c>
      <c r="F53" s="219">
        <v>0</v>
      </c>
      <c r="G53" s="208">
        <v>0.64197530864197527</v>
      </c>
      <c r="H53" s="208">
        <v>0.51200000000000001</v>
      </c>
      <c r="I53" s="219">
        <v>0.38461538461538464</v>
      </c>
      <c r="J53" s="208">
        <v>0.1728395061728395</v>
      </c>
      <c r="K53" s="208">
        <v>0.159</v>
      </c>
      <c r="L53" s="219">
        <v>0.15384615384615385</v>
      </c>
      <c r="M53" s="208">
        <v>1.2345679012345678E-2</v>
      </c>
      <c r="N53" s="208">
        <v>0</v>
      </c>
      <c r="O53" s="219">
        <v>0</v>
      </c>
      <c r="P53" s="208">
        <v>0</v>
      </c>
      <c r="Q53" s="208">
        <v>2.4E-2</v>
      </c>
    </row>
    <row r="56" spans="2:17" ht="15" customHeight="1">
      <c r="C56" s="362" t="s">
        <v>6</v>
      </c>
      <c r="D56" s="362"/>
      <c r="E56" s="362"/>
      <c r="G56"/>
      <c r="H56"/>
      <c r="I56"/>
      <c r="J56"/>
      <c r="K56"/>
      <c r="L56"/>
    </row>
    <row r="57" spans="2:17">
      <c r="C57" s="218">
        <v>2008</v>
      </c>
      <c r="D57" s="218">
        <v>2011</v>
      </c>
      <c r="E57" s="218">
        <v>2014</v>
      </c>
      <c r="G57"/>
      <c r="H57"/>
      <c r="I57"/>
      <c r="J57"/>
      <c r="K57"/>
      <c r="L57"/>
    </row>
    <row r="58" spans="2:17">
      <c r="B58" s="218" t="s">
        <v>388</v>
      </c>
      <c r="C58" s="219">
        <v>0.46153846153846156</v>
      </c>
      <c r="D58" s="208">
        <v>0.1728395061728395</v>
      </c>
      <c r="E58" s="208">
        <v>0.30499999999999999</v>
      </c>
      <c r="G58"/>
      <c r="H58"/>
      <c r="I58"/>
      <c r="J58"/>
      <c r="K58"/>
      <c r="L58"/>
    </row>
    <row r="59" spans="2:17">
      <c r="B59" s="218" t="s">
        <v>60</v>
      </c>
      <c r="C59" s="219">
        <v>0</v>
      </c>
      <c r="D59" s="208">
        <v>0.64197530864197527</v>
      </c>
      <c r="E59" s="208">
        <v>0.51200000000000001</v>
      </c>
      <c r="G59"/>
      <c r="H59"/>
      <c r="I59"/>
      <c r="J59"/>
      <c r="K59"/>
      <c r="L59"/>
    </row>
    <row r="60" spans="2:17">
      <c r="B60" s="218" t="s">
        <v>389</v>
      </c>
      <c r="C60" s="219">
        <v>0.38461538461538464</v>
      </c>
      <c r="D60" s="208">
        <v>0.1728395061728395</v>
      </c>
      <c r="E60" s="208">
        <v>0.159</v>
      </c>
      <c r="G60"/>
      <c r="H60"/>
      <c r="I60"/>
      <c r="J60"/>
      <c r="K60"/>
      <c r="L60"/>
    </row>
    <row r="61" spans="2:17">
      <c r="B61" s="220" t="s">
        <v>390</v>
      </c>
      <c r="C61" s="219">
        <v>0.15384615384615385</v>
      </c>
      <c r="D61" s="208">
        <v>1.2345679012345678E-2</v>
      </c>
      <c r="E61" s="208">
        <v>0</v>
      </c>
    </row>
    <row r="62" spans="2:17">
      <c r="B62" s="221" t="s">
        <v>392</v>
      </c>
      <c r="C62" s="219">
        <v>0</v>
      </c>
      <c r="D62" s="208">
        <v>0</v>
      </c>
      <c r="E62" s="208">
        <v>2.4E-2</v>
      </c>
    </row>
    <row r="63" spans="2:17">
      <c r="I63" s="152" t="s">
        <v>393</v>
      </c>
    </row>
    <row r="65" spans="2:16" ht="15.75">
      <c r="B65" s="198" t="s">
        <v>82</v>
      </c>
      <c r="E65" s="199" t="s">
        <v>371</v>
      </c>
      <c r="I65" s="367"/>
      <c r="J65" s="373" t="s">
        <v>4</v>
      </c>
      <c r="K65" s="369" t="s">
        <v>381</v>
      </c>
      <c r="L65" s="369"/>
      <c r="M65" s="369" t="s">
        <v>382</v>
      </c>
      <c r="N65" s="369"/>
      <c r="O65" s="369" t="s">
        <v>383</v>
      </c>
      <c r="P65" s="369"/>
    </row>
    <row r="66" spans="2:16" ht="38.25">
      <c r="B66" s="222" t="s">
        <v>365</v>
      </c>
      <c r="I66" s="368"/>
      <c r="J66" s="374"/>
      <c r="K66" s="213" t="s">
        <v>305</v>
      </c>
      <c r="L66" s="213" t="s">
        <v>384</v>
      </c>
      <c r="M66" s="213" t="s">
        <v>305</v>
      </c>
      <c r="N66" s="213" t="s">
        <v>384</v>
      </c>
      <c r="O66" s="213" t="s">
        <v>385</v>
      </c>
      <c r="P66" s="213" t="s">
        <v>386</v>
      </c>
    </row>
    <row r="67" spans="2:16">
      <c r="I67" s="214" t="s">
        <v>6</v>
      </c>
      <c r="J67" s="223">
        <v>81</v>
      </c>
      <c r="K67" s="208">
        <f>62/J67</f>
        <v>0.76543209876543206</v>
      </c>
      <c r="L67" s="208">
        <f>5/J67</f>
        <v>6.1728395061728392E-2</v>
      </c>
      <c r="M67" s="208">
        <f>3/J67</f>
        <v>3.7037037037037035E-2</v>
      </c>
      <c r="N67" s="208">
        <f>0/J67</f>
        <v>0</v>
      </c>
      <c r="O67" s="208">
        <f>8/J67</f>
        <v>9.8765432098765427E-2</v>
      </c>
      <c r="P67" s="208">
        <f>3/J67</f>
        <v>3.7037037037037035E-2</v>
      </c>
    </row>
    <row r="69" spans="2:16">
      <c r="B69" s="217"/>
      <c r="C69" s="224" t="s">
        <v>6</v>
      </c>
      <c r="D69" s="225"/>
      <c r="E69" s="226"/>
    </row>
    <row r="70" spans="2:16">
      <c r="B70" s="217"/>
      <c r="C70" s="218">
        <v>2008</v>
      </c>
      <c r="D70" s="218">
        <v>2011</v>
      </c>
      <c r="E70" s="218">
        <v>2014</v>
      </c>
    </row>
    <row r="71" spans="2:16">
      <c r="B71" s="218" t="s">
        <v>394</v>
      </c>
      <c r="C71" s="219">
        <v>0</v>
      </c>
      <c r="D71" s="208">
        <v>8.6419753086419748E-2</v>
      </c>
      <c r="E71" s="208">
        <v>0</v>
      </c>
    </row>
    <row r="72" spans="2:16" ht="25.5">
      <c r="B72" s="218" t="s">
        <v>395</v>
      </c>
      <c r="C72" s="219">
        <v>0</v>
      </c>
      <c r="D72" s="208">
        <v>4.9382716049382713E-2</v>
      </c>
      <c r="E72" s="208">
        <v>8.2000000000000003E-2</v>
      </c>
    </row>
    <row r="73" spans="2:16" ht="25.5">
      <c r="B73" s="218" t="s">
        <v>396</v>
      </c>
      <c r="C73" s="219">
        <v>1.1494252873563218E-2</v>
      </c>
      <c r="D73" s="208">
        <v>8.6419753086419748E-2</v>
      </c>
      <c r="E73" s="208">
        <v>0.192</v>
      </c>
      <c r="I73" s="217"/>
      <c r="J73" s="224" t="s">
        <v>6</v>
      </c>
      <c r="K73" s="225"/>
      <c r="L73" s="226"/>
    </row>
    <row r="74" spans="2:16" ht="25.5">
      <c r="B74" s="218" t="s">
        <v>397</v>
      </c>
      <c r="C74" s="219">
        <v>4.5977011494252873E-2</v>
      </c>
      <c r="D74" s="208">
        <v>8.6419753086419748E-2</v>
      </c>
      <c r="E74" s="208">
        <v>0.151</v>
      </c>
      <c r="I74" s="217"/>
      <c r="J74" s="218">
        <v>2008</v>
      </c>
      <c r="K74" s="218">
        <v>2011</v>
      </c>
      <c r="L74" s="218">
        <v>2014</v>
      </c>
    </row>
    <row r="75" spans="2:16" ht="25.5">
      <c r="B75" s="218" t="s">
        <v>398</v>
      </c>
      <c r="C75" s="219">
        <v>5.7471264367816091E-2</v>
      </c>
      <c r="D75" s="208">
        <v>0.1728395061728395</v>
      </c>
      <c r="E75" s="208">
        <v>0.151</v>
      </c>
      <c r="I75" s="218" t="s">
        <v>399</v>
      </c>
      <c r="J75" s="227">
        <f>SUM(C78:C79)</f>
        <v>0.28735632183908044</v>
      </c>
      <c r="K75" s="227">
        <f>SUM(D78:D79)</f>
        <v>8.6419753086419748E-2</v>
      </c>
      <c r="L75" s="227">
        <f t="shared" ref="L75" si="0">SUM(E78:E79)</f>
        <v>6.8000000000000005E-2</v>
      </c>
    </row>
    <row r="76" spans="2:16" ht="25.5">
      <c r="B76" s="218" t="s">
        <v>400</v>
      </c>
      <c r="C76" s="219">
        <v>0.2413793103448276</v>
      </c>
      <c r="D76" s="208">
        <v>0.33333333333333331</v>
      </c>
      <c r="E76" s="208">
        <v>0.23300000000000001</v>
      </c>
    </row>
    <row r="77" spans="2:16" ht="25.5">
      <c r="B77" s="218" t="s">
        <v>401</v>
      </c>
      <c r="C77" s="219">
        <v>0.35632183908045978</v>
      </c>
      <c r="D77" s="208">
        <v>9.8765432098765427E-2</v>
      </c>
      <c r="E77" s="208">
        <v>0.123</v>
      </c>
    </row>
    <row r="78" spans="2:16" ht="25.5">
      <c r="B78" s="218" t="s">
        <v>402</v>
      </c>
      <c r="C78" s="219">
        <v>0.18390804597701149</v>
      </c>
      <c r="D78" s="208">
        <v>8.6419753086419748E-2</v>
      </c>
      <c r="E78" s="208">
        <v>6.8000000000000005E-2</v>
      </c>
    </row>
    <row r="79" spans="2:16" ht="25.5">
      <c r="B79" s="218" t="s">
        <v>403</v>
      </c>
      <c r="C79" s="219">
        <v>0.10344827586206896</v>
      </c>
      <c r="D79" s="208">
        <v>0</v>
      </c>
      <c r="E79" s="208">
        <v>0</v>
      </c>
    </row>
    <row r="83" spans="2:5" ht="15.75">
      <c r="B83" s="198" t="s">
        <v>265</v>
      </c>
    </row>
    <row r="84" spans="2:5" ht="15.75" customHeight="1"/>
    <row r="87" spans="2:5">
      <c r="C87" s="375" t="s">
        <v>6</v>
      </c>
      <c r="D87" s="376"/>
      <c r="E87" s="376"/>
    </row>
    <row r="88" spans="2:5">
      <c r="C88" s="218">
        <v>2008</v>
      </c>
      <c r="D88" s="228">
        <v>2011</v>
      </c>
      <c r="E88" s="228">
        <v>2014</v>
      </c>
    </row>
    <row r="89" spans="2:5">
      <c r="B89" s="229" t="s">
        <v>404</v>
      </c>
      <c r="C89" s="230">
        <v>5.666666666666667</v>
      </c>
      <c r="D89" s="230">
        <v>5.3939393939393945</v>
      </c>
      <c r="E89" s="230">
        <v>5.42</v>
      </c>
    </row>
    <row r="90" spans="2:5">
      <c r="B90" s="229" t="s">
        <v>405</v>
      </c>
      <c r="C90" s="230">
        <v>5.161290322580645</v>
      </c>
      <c r="D90" s="230">
        <v>3.7575757575757578</v>
      </c>
      <c r="E90" s="230">
        <v>4.33</v>
      </c>
    </row>
    <row r="91" spans="2:5">
      <c r="B91" s="229" t="s">
        <v>406</v>
      </c>
      <c r="C91" s="230">
        <v>4.623655913978495</v>
      </c>
      <c r="D91" s="230">
        <v>3.7878787878787885</v>
      </c>
      <c r="E91" s="230">
        <v>3.85</v>
      </c>
    </row>
    <row r="92" spans="2:5">
      <c r="B92" s="229" t="s">
        <v>407</v>
      </c>
      <c r="C92" s="230">
        <v>4.4623655913978491</v>
      </c>
      <c r="D92" s="230">
        <v>4.5757575757575735</v>
      </c>
      <c r="E92" s="230">
        <v>4.78</v>
      </c>
    </row>
    <row r="93" spans="2:5">
      <c r="B93" s="229" t="s">
        <v>408</v>
      </c>
      <c r="C93" s="230">
        <v>5.3829787234042552</v>
      </c>
      <c r="D93" s="230">
        <v>5.0151515151515156</v>
      </c>
      <c r="E93" s="230">
        <v>5.13</v>
      </c>
    </row>
    <row r="98" spans="2:11" ht="15.75">
      <c r="B98" s="198" t="s">
        <v>180</v>
      </c>
    </row>
    <row r="99" spans="2:11" ht="15.75">
      <c r="B99" s="198"/>
    </row>
    <row r="100" spans="2:11">
      <c r="B100" s="231"/>
      <c r="C100" s="229" t="s">
        <v>6</v>
      </c>
      <c r="D100" s="232"/>
    </row>
    <row r="101" spans="2:11">
      <c r="B101" s="233"/>
      <c r="C101" s="234">
        <v>2005</v>
      </c>
      <c r="D101" s="234">
        <v>2011</v>
      </c>
      <c r="E101" s="234">
        <v>2014</v>
      </c>
    </row>
    <row r="102" spans="2:11" ht="25.5">
      <c r="B102" s="235" t="s">
        <v>409</v>
      </c>
      <c r="C102" s="208">
        <v>1</v>
      </c>
      <c r="D102" s="208">
        <v>0.63636363636363635</v>
      </c>
      <c r="E102" s="208">
        <v>0.61499999999999999</v>
      </c>
    </row>
    <row r="103" spans="2:11" ht="25.5">
      <c r="B103" s="235" t="s">
        <v>410</v>
      </c>
      <c r="C103" s="208">
        <v>0</v>
      </c>
      <c r="D103" s="208">
        <v>0.27272727272727271</v>
      </c>
      <c r="E103" s="208">
        <v>0.23100000000000001</v>
      </c>
    </row>
    <row r="104" spans="2:11" ht="25.5">
      <c r="B104" s="235" t="s">
        <v>411</v>
      </c>
      <c r="C104" s="208">
        <v>0</v>
      </c>
      <c r="D104" s="208">
        <v>9.0909090909090912E-2</v>
      </c>
      <c r="E104" s="208">
        <v>0.154</v>
      </c>
    </row>
    <row r="105" spans="2:11" ht="25.5">
      <c r="B105" s="236" t="s">
        <v>412</v>
      </c>
      <c r="C105" s="208">
        <v>0</v>
      </c>
      <c r="D105" s="208">
        <v>0</v>
      </c>
      <c r="E105" s="208">
        <v>0</v>
      </c>
    </row>
    <row r="106" spans="2:11" ht="15.75">
      <c r="B106" s="198"/>
    </row>
    <row r="109" spans="2:11" ht="15" customHeight="1">
      <c r="B109" s="198" t="s">
        <v>226</v>
      </c>
    </row>
    <row r="112" spans="2:11">
      <c r="B112" s="237"/>
      <c r="C112" s="377" t="s">
        <v>413</v>
      </c>
      <c r="D112" s="378"/>
      <c r="E112" s="378"/>
      <c r="F112" s="378"/>
      <c r="G112" s="378"/>
      <c r="H112" s="378"/>
      <c r="I112" s="378"/>
      <c r="J112" s="378"/>
      <c r="K112" s="378"/>
    </row>
    <row r="113" spans="2:13">
      <c r="B113" s="238"/>
      <c r="C113" s="379" t="s">
        <v>414</v>
      </c>
      <c r="D113" s="380"/>
      <c r="E113" s="380"/>
      <c r="F113" s="380"/>
      <c r="G113" s="380"/>
      <c r="H113" s="380"/>
      <c r="I113" s="380"/>
      <c r="J113" s="380"/>
      <c r="K113" s="380"/>
    </row>
    <row r="114" spans="2:13">
      <c r="B114" s="238"/>
      <c r="C114" s="381">
        <v>2008</v>
      </c>
      <c r="D114" s="382"/>
      <c r="E114" s="383"/>
      <c r="F114" s="239"/>
      <c r="G114" s="381">
        <v>2011</v>
      </c>
      <c r="H114" s="382"/>
      <c r="I114" s="383"/>
      <c r="J114" s="239"/>
      <c r="K114" s="381">
        <v>2014</v>
      </c>
      <c r="L114" s="382"/>
      <c r="M114" s="383"/>
    </row>
    <row r="115" spans="2:13" ht="25.5">
      <c r="B115" s="240"/>
      <c r="C115" s="218" t="s">
        <v>320</v>
      </c>
      <c r="D115" s="218" t="s">
        <v>321</v>
      </c>
      <c r="E115" s="218" t="s">
        <v>230</v>
      </c>
      <c r="F115" s="218"/>
      <c r="G115" s="218" t="s">
        <v>320</v>
      </c>
      <c r="H115" s="218" t="s">
        <v>321</v>
      </c>
      <c r="I115" s="218" t="s">
        <v>230</v>
      </c>
      <c r="J115" s="218"/>
      <c r="K115" s="218" t="s">
        <v>320</v>
      </c>
      <c r="L115" s="218" t="s">
        <v>321</v>
      </c>
      <c r="M115" s="218" t="s">
        <v>230</v>
      </c>
    </row>
    <row r="116" spans="2:13">
      <c r="B116" s="234" t="s">
        <v>6</v>
      </c>
      <c r="C116" s="208">
        <v>0.21276595744680851</v>
      </c>
      <c r="D116" s="208">
        <v>0.15957446808510639</v>
      </c>
      <c r="E116" s="208">
        <v>6.3829787234042548E-2</v>
      </c>
      <c r="F116" s="208"/>
      <c r="G116" s="208">
        <v>0.36363636363636365</v>
      </c>
      <c r="H116" s="208">
        <v>9.0909090909090912E-2</v>
      </c>
      <c r="I116" s="208">
        <v>0.27272727272727271</v>
      </c>
      <c r="J116" s="208"/>
      <c r="K116" s="208">
        <v>0.28599999999999998</v>
      </c>
      <c r="L116" s="208">
        <v>8.3000000000000004E-2</v>
      </c>
      <c r="M116" s="208">
        <v>7.0999999999999994E-2</v>
      </c>
    </row>
    <row r="120" spans="2:13">
      <c r="B120" s="152" t="s">
        <v>415</v>
      </c>
    </row>
    <row r="124" spans="2:13">
      <c r="B124" s="241"/>
      <c r="C124" s="242" t="s">
        <v>416</v>
      </c>
      <c r="D124" s="243"/>
      <c r="E124" s="243"/>
      <c r="F124" s="243"/>
      <c r="G124" s="243"/>
      <c r="H124" s="243"/>
      <c r="I124" s="243"/>
      <c r="J124" s="243"/>
      <c r="K124" s="243"/>
    </row>
    <row r="125" spans="2:13">
      <c r="B125" s="244"/>
      <c r="C125" s="229" t="s">
        <v>163</v>
      </c>
      <c r="D125" s="245"/>
      <c r="E125" s="229" t="s">
        <v>164</v>
      </c>
      <c r="F125" s="245" t="s">
        <v>417</v>
      </c>
      <c r="G125" s="245" t="s">
        <v>418</v>
      </c>
      <c r="H125" s="245"/>
      <c r="I125" s="229" t="s">
        <v>419</v>
      </c>
      <c r="J125" s="245"/>
      <c r="K125" s="245"/>
    </row>
    <row r="126" spans="2:13">
      <c r="B126" s="244"/>
      <c r="C126" s="229" t="s">
        <v>420</v>
      </c>
      <c r="D126" s="229" t="s">
        <v>421</v>
      </c>
      <c r="E126" s="229" t="s">
        <v>420</v>
      </c>
      <c r="F126" s="229" t="s">
        <v>421</v>
      </c>
      <c r="G126" s="229" t="s">
        <v>420</v>
      </c>
      <c r="H126" s="229" t="s">
        <v>421</v>
      </c>
      <c r="I126" s="229" t="s">
        <v>163</v>
      </c>
      <c r="J126" s="229" t="s">
        <v>164</v>
      </c>
      <c r="K126" s="229" t="s">
        <v>309</v>
      </c>
    </row>
    <row r="127" spans="2:13">
      <c r="B127" s="214" t="s">
        <v>6</v>
      </c>
      <c r="C127" s="230">
        <f>[1]Gràfics!D509</f>
        <v>3.80246913580247</v>
      </c>
      <c r="D127" s="230">
        <f>[1]Gràfics!E509</f>
        <v>5.7530864197530898</v>
      </c>
      <c r="E127" s="230">
        <f>[1]Gràfics!F509</f>
        <v>1.654320987654321</v>
      </c>
      <c r="F127" s="230">
        <f>[1]Gràfics!G509</f>
        <v>4.185185185185186</v>
      </c>
      <c r="G127" s="230">
        <f>[1]Gràfics!H509</f>
        <v>3.7037037037037033</v>
      </c>
      <c r="H127" s="230">
        <f>[1]Gràfics!I509</f>
        <v>4.6296296296296298</v>
      </c>
      <c r="I127" s="230">
        <f>[1]Gràfics!J509</f>
        <v>-1.9506172839506197</v>
      </c>
      <c r="J127" s="230">
        <f>[1]Gràfics!K509</f>
        <v>-2.5308641975308648</v>
      </c>
      <c r="K127" s="230">
        <f>[1]Gràfics!L509</f>
        <v>-0.92592592592592649</v>
      </c>
    </row>
  </sheetData>
  <mergeCells count="24">
    <mergeCell ref="C87:E87"/>
    <mergeCell ref="C112:K112"/>
    <mergeCell ref="C113:K113"/>
    <mergeCell ref="C114:E114"/>
    <mergeCell ref="K114:M114"/>
    <mergeCell ref="G114:I114"/>
    <mergeCell ref="I65:I66"/>
    <mergeCell ref="J65:J66"/>
    <mergeCell ref="K65:L65"/>
    <mergeCell ref="M65:N65"/>
    <mergeCell ref="O65:P65"/>
    <mergeCell ref="C56:E56"/>
    <mergeCell ref="B2:P2"/>
    <mergeCell ref="C17:E17"/>
    <mergeCell ref="B41:H41"/>
    <mergeCell ref="B42:B43"/>
    <mergeCell ref="C42:D42"/>
    <mergeCell ref="E42:F42"/>
    <mergeCell ref="G42:H42"/>
    <mergeCell ref="C51:E51"/>
    <mergeCell ref="F51:H51"/>
    <mergeCell ref="I51:K51"/>
    <mergeCell ref="L51:N51"/>
    <mergeCell ref="O51:Q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7</vt:i4>
      </vt:variant>
      <vt:variant>
        <vt:lpstr>Intervals amb nom</vt:lpstr>
      </vt:variant>
      <vt:variant>
        <vt:i4>1</vt:i4>
      </vt:variant>
    </vt:vector>
  </HeadingPairs>
  <TitlesOfParts>
    <vt:vector size="8" baseType="lpstr">
      <vt:lpstr>Fitxa tècnica</vt:lpstr>
      <vt:lpstr>Index</vt:lpstr>
      <vt:lpstr>Resum </vt:lpstr>
      <vt:lpstr>Taules</vt:lpstr>
      <vt:lpstr>Gràfics</vt:lpstr>
      <vt:lpstr>Comparativa</vt:lpstr>
      <vt:lpstr>Taules comparativa</vt:lpstr>
      <vt:lpstr>'Resum '!Àrea_d'impressió</vt:lpstr>
    </vt:vector>
  </TitlesOfParts>
  <Company>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UPC</cp:lastModifiedBy>
  <dcterms:created xsi:type="dcterms:W3CDTF">2011-08-01T14:22:18Z</dcterms:created>
  <dcterms:modified xsi:type="dcterms:W3CDTF">2015-08-25T11:42:39Z</dcterms:modified>
</cp:coreProperties>
</file>