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10.xml" ContentType="application/vnd.openxmlformats-officedocument.drawing+xml"/>
  <Override PartName="/xl/charts/chart41.xml" ContentType="application/vnd.openxmlformats-officedocument.drawingml.chart+xml"/>
  <Override PartName="/xl/theme/themeOverride2.xml" ContentType="application/vnd.openxmlformats-officedocument.themeOverride+xml"/>
  <Override PartName="/xl/charts/chart42.xml" ContentType="application/vnd.openxmlformats-officedocument.drawingml.chart+xml"/>
  <Override PartName="/xl/theme/themeOverride3.xml" ContentType="application/vnd.openxmlformats-officedocument.themeOverride+xml"/>
  <Override PartName="/xl/charts/chart43.xml" ContentType="application/vnd.openxmlformats-officedocument.drawingml.chart+xml"/>
  <Override PartName="/xl/theme/themeOverride4.xml" ContentType="application/vnd.openxmlformats-officedocument.themeOverride+xml"/>
  <Override PartName="/xl/charts/chart44.xml" ContentType="application/vnd.openxmlformats-officedocument.drawingml.chart+xml"/>
  <Override PartName="/xl/theme/themeOverride5.xml" ContentType="application/vnd.openxmlformats-officedocument.themeOverride+xml"/>
  <Override PartName="/xl/charts/chart45.xml" ContentType="application/vnd.openxmlformats-officedocument.drawingml.chart+xml"/>
  <Override PartName="/xl/theme/themeOverride6.xml" ContentType="application/vnd.openxmlformats-officedocument.themeOverride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theme/themeOverride7.xml" ContentType="application/vnd.openxmlformats-officedocument.themeOverride+xml"/>
  <Override PartName="/xl/charts/chart48.xml" ContentType="application/vnd.openxmlformats-officedocument.drawingml.chart+xml"/>
  <Override PartName="/xl/theme/themeOverride8.xml" ContentType="application/vnd.openxmlformats-officedocument.themeOverride+xml"/>
  <Override PartName="/xl/charts/chart49.xml" ContentType="application/vnd.openxmlformats-officedocument.drawingml.chart+xml"/>
  <Override PartName="/xl/theme/themeOverride9.xml" ContentType="application/vnd.openxmlformats-officedocument.themeOverride+xml"/>
  <Override PartName="/xl/charts/chart50.xml" ContentType="application/vnd.openxmlformats-officedocument.drawingml.chart+xml"/>
  <Override PartName="/xl/theme/themeOverride10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855"/>
  </bookViews>
  <sheets>
    <sheet name="Fitxa tècnica" sheetId="2" r:id="rId1"/>
    <sheet name="Index" sheetId="4" r:id="rId2"/>
    <sheet name="Resum" sheetId="7" r:id="rId3"/>
    <sheet name="Taules" sheetId="1" r:id="rId4"/>
    <sheet name="Gràfics" sheetId="3" r:id="rId5"/>
    <sheet name="Comparativa" sheetId="5" r:id="rId6"/>
    <sheet name="Taules comparativa" sheetId="6" state="hidden" r:id="rId7"/>
  </sheets>
  <definedNames>
    <definedName name="_xlnm.Print_Area" localSheetId="5">Comparativa!#REF!</definedName>
    <definedName name="_xlnm.Print_Area" localSheetId="2">Resum!$A$1:$S$66</definedName>
  </definedNames>
  <calcPr calcId="145621"/>
</workbook>
</file>

<file path=xl/calcChain.xml><?xml version="1.0" encoding="utf-8"?>
<calcChain xmlns="http://schemas.openxmlformats.org/spreadsheetml/2006/main">
  <c r="AB66" i="7" l="1"/>
  <c r="AB65" i="7"/>
  <c r="AB64" i="7"/>
  <c r="AB63" i="7"/>
  <c r="AA36" i="7"/>
  <c r="AA35" i="7"/>
  <c r="AA34" i="7"/>
  <c r="AA33" i="7"/>
  <c r="AA32" i="7"/>
  <c r="G11" i="1" l="1"/>
  <c r="J70" i="6" l="1"/>
  <c r="I70" i="6"/>
  <c r="G70" i="6"/>
  <c r="F70" i="6"/>
  <c r="D70" i="6"/>
  <c r="C70" i="6"/>
  <c r="J69" i="6"/>
  <c r="I69" i="6"/>
  <c r="G69" i="6"/>
  <c r="F69" i="6"/>
  <c r="D69" i="6"/>
  <c r="C69" i="6"/>
  <c r="J68" i="6"/>
  <c r="I68" i="6"/>
  <c r="G68" i="6"/>
  <c r="F68" i="6"/>
  <c r="D68" i="6"/>
  <c r="C68" i="6"/>
  <c r="J67" i="6"/>
  <c r="I67" i="6"/>
  <c r="G67" i="6"/>
  <c r="F67" i="6"/>
  <c r="D67" i="6"/>
  <c r="C67" i="6"/>
  <c r="J66" i="6"/>
  <c r="I66" i="6"/>
  <c r="G66" i="6"/>
  <c r="F66" i="6"/>
  <c r="D66" i="6"/>
  <c r="C66" i="6"/>
  <c r="K70" i="6"/>
  <c r="K69" i="6"/>
  <c r="K68" i="6"/>
  <c r="K67" i="6"/>
  <c r="K66" i="6"/>
  <c r="I64" i="6"/>
  <c r="H70" i="6"/>
  <c r="H69" i="6"/>
  <c r="H68" i="6"/>
  <c r="H67" i="6"/>
  <c r="H66" i="6"/>
  <c r="F64" i="6"/>
  <c r="E70" i="6"/>
  <c r="E69" i="6"/>
  <c r="E68" i="6"/>
  <c r="E67" i="6"/>
  <c r="E66" i="6"/>
  <c r="C64" i="6"/>
  <c r="O595" i="3" l="1"/>
  <c r="S192" i="1"/>
  <c r="S190" i="1"/>
  <c r="S191" i="1"/>
  <c r="O190" i="1"/>
  <c r="O191" i="1"/>
  <c r="O192" i="1"/>
  <c r="M190" i="1"/>
  <c r="M191" i="1"/>
  <c r="M192" i="1"/>
  <c r="K190" i="1"/>
  <c r="K191" i="1"/>
  <c r="K192" i="1"/>
  <c r="I190" i="1"/>
  <c r="I191" i="1"/>
  <c r="I192" i="1"/>
  <c r="G190" i="1"/>
  <c r="G191" i="1"/>
  <c r="G192" i="1"/>
  <c r="E190" i="1"/>
  <c r="E191" i="1"/>
  <c r="E192" i="1"/>
  <c r="C190" i="1"/>
  <c r="C191" i="1"/>
  <c r="C192" i="1"/>
  <c r="Y655" i="3" l="1"/>
  <c r="W655" i="3"/>
  <c r="V655" i="3"/>
  <c r="T655" i="3"/>
  <c r="X654" i="3"/>
  <c r="W654" i="3"/>
  <c r="V654" i="3"/>
  <c r="U654" i="3"/>
  <c r="T654" i="3"/>
  <c r="R654" i="3"/>
  <c r="Q654" i="3"/>
  <c r="P654" i="3"/>
  <c r="O654" i="3"/>
  <c r="N654" i="3"/>
  <c r="H12" i="1" l="1"/>
  <c r="H13" i="1"/>
  <c r="H14" i="1"/>
  <c r="H11" i="1"/>
  <c r="H15" i="1" l="1"/>
  <c r="I11" i="1" s="1"/>
  <c r="I14" i="1"/>
  <c r="G12" i="1"/>
  <c r="G13" i="1"/>
  <c r="G14" i="1"/>
  <c r="F15" i="1"/>
  <c r="G15" i="1" s="1"/>
  <c r="I12" i="1" l="1"/>
  <c r="I13" i="1"/>
  <c r="E37" i="2"/>
  <c r="G37" i="2" s="1"/>
  <c r="D37" i="2"/>
  <c r="G36" i="2"/>
  <c r="F36" i="2"/>
  <c r="G35" i="2"/>
  <c r="F35" i="2"/>
  <c r="G34" i="2"/>
  <c r="F34" i="2"/>
  <c r="G33" i="2"/>
  <c r="F33" i="2"/>
  <c r="F37" i="2" l="1"/>
  <c r="S189" i="1" l="1"/>
  <c r="E189" i="1"/>
  <c r="I189" i="1"/>
  <c r="C189" i="1"/>
  <c r="O189" i="1"/>
  <c r="M189" i="1"/>
  <c r="G189" i="1"/>
  <c r="K189" i="1"/>
</calcChain>
</file>

<file path=xl/sharedStrings.xml><?xml version="1.0" encoding="utf-8"?>
<sst xmlns="http://schemas.openxmlformats.org/spreadsheetml/2006/main" count="1836" uniqueCount="533">
  <si>
    <t>POBLACIÓ, MOSTRA I GÈNERE</t>
  </si>
  <si>
    <t>Gènere</t>
  </si>
  <si>
    <t>Dona</t>
  </si>
  <si>
    <t>Home</t>
  </si>
  <si>
    <t>Respostes</t>
  </si>
  <si>
    <t>%</t>
  </si>
  <si>
    <t>ENGINYERIA AERONÀUTICA</t>
  </si>
  <si>
    <t>ENGINYERIA EN AUTOMÀTICA I ELECTRÒNICA INDUSTRIAL</t>
  </si>
  <si>
    <t>ENGINYERIA EN ORGANITZACIÓ INDUSTRIAL</t>
  </si>
  <si>
    <t>ENGINYERIA INDUSTRIAL</t>
  </si>
  <si>
    <t>Total</t>
  </si>
  <si>
    <t>ESTATUS D'INSERCIÓ</t>
  </si>
  <si>
    <t>Situació laboral actual</t>
  </si>
  <si>
    <t>Treballo</t>
  </si>
  <si>
    <t>No treballo però he treballat després dels estudis</t>
  </si>
  <si>
    <t>No he treballat mai</t>
  </si>
  <si>
    <t>ANTECEDENTS LABORALS</t>
  </si>
  <si>
    <t>Feina durant la carrera i relació de la feina amb els estudis</t>
  </si>
  <si>
    <t>Estudis a temps complet o amb alguna feina intermitent</t>
  </si>
  <si>
    <t>Estudis i feina relacionada a temps parcial</t>
  </si>
  <si>
    <t>Estudis i feina no relacionada a temps parcial</t>
  </si>
  <si>
    <t>Estudis i feina relacionada a temps complet</t>
  </si>
  <si>
    <t>Estudis i feina no relacionat a temps complet</t>
  </si>
  <si>
    <t>PRIMERA FEINA I TEMPS D'INSERCIÓ</t>
  </si>
  <si>
    <t>La primera feina és la feina actual?</t>
  </si>
  <si>
    <t>Temps dedicat a trobar la primera feina</t>
  </si>
  <si>
    <t>No</t>
  </si>
  <si>
    <t>Sí</t>
  </si>
  <si>
    <t>Tenia feina abans d'acabar la carrera</t>
  </si>
  <si>
    <t>Menys d'un mes</t>
  </si>
  <si>
    <t>D'un a tres mesos</t>
  </si>
  <si>
    <t>De tres a sis mesos</t>
  </si>
  <si>
    <t>De sis mesos a un any</t>
  </si>
  <si>
    <t>Més d'un any</t>
  </si>
  <si>
    <t>VIA D'ACCÈS</t>
  </si>
  <si>
    <t>Via d’accés a la primera feina</t>
  </si>
  <si>
    <t>Contactes (personals, familiars) ...</t>
  </si>
  <si>
    <t>Anuncis de premsa</t>
  </si>
  <si>
    <t>Oposició/concurs públic</t>
  </si>
  <si>
    <t>Servei català d’ocupació/INEM</t>
  </si>
  <si>
    <t>Borses de treball institucionals (Dept. Ensenyament, Salut)/Borses de col•legis professionals</t>
  </si>
  <si>
    <t>Creació pròpia empresa/despatx</t>
  </si>
  <si>
    <t>Pràctiques d'estudis</t>
  </si>
  <si>
    <t>Serveis d'universitats</t>
  </si>
  <si>
    <t>ETT</t>
  </si>
  <si>
    <t>Empreses de selecció</t>
  </si>
  <si>
    <t>Internet</t>
  </si>
  <si>
    <t>Altres</t>
  </si>
  <si>
    <t>ANY D'INICI DE LA FEINA ACTUAL</t>
  </si>
  <si>
    <t>REQUISITS PER LA FEINA ACTUAL</t>
  </si>
  <si>
    <t>Nivell d’estudis requerit per accedir a la darrera feina</t>
  </si>
  <si>
    <t>Titulació específica</t>
  </si>
  <si>
    <t>Titulació universitària</t>
  </si>
  <si>
    <t>Cap titulació</t>
  </si>
  <si>
    <t>Sí (funcions pròpies)</t>
  </si>
  <si>
    <t>Les funcions requereixen formació universitària?</t>
  </si>
  <si>
    <t>TIPUS DE CONTRACTE</t>
  </si>
  <si>
    <t>Tipus de contracte</t>
  </si>
  <si>
    <t>Fix</t>
  </si>
  <si>
    <t>Autònom</t>
  </si>
  <si>
    <t>Temporal</t>
  </si>
  <si>
    <t>Becaris</t>
  </si>
  <si>
    <t>No contracte</t>
  </si>
  <si>
    <t>AUTÒNOM</t>
  </si>
  <si>
    <t>Tipus autònom</t>
  </si>
  <si>
    <t>Compte propi</t>
  </si>
  <si>
    <t>Compte d'altre</t>
  </si>
  <si>
    <t>TIPUS DE JORNADA LABORAL</t>
  </si>
  <si>
    <t>P13. Jornada de treball a temps complet</t>
  </si>
  <si>
    <t>DURADA DEL CONTRACTE</t>
  </si>
  <si>
    <t>Durada del contracte</t>
  </si>
  <si>
    <t>Menys de sis mesos</t>
  </si>
  <si>
    <t>Entre sis mesos i un any</t>
  </si>
  <si>
    <t>ÀMBIT I UBICACIÓ</t>
  </si>
  <si>
    <t>Àmbit de l’empresa</t>
  </si>
  <si>
    <t>Lloc de feina</t>
  </si>
  <si>
    <t>Públic</t>
  </si>
  <si>
    <t>Privat</t>
  </si>
  <si>
    <t>Barcelona</t>
  </si>
  <si>
    <t>Tarragona</t>
  </si>
  <si>
    <t>Girona</t>
  </si>
  <si>
    <t>Lleida</t>
  </si>
  <si>
    <t>Resta de comunitats autònomes</t>
  </si>
  <si>
    <t>Europa</t>
  </si>
  <si>
    <t>Resta del món</t>
  </si>
  <si>
    <t>GUANYS</t>
  </si>
  <si>
    <t>Guanys anuals bruts</t>
  </si>
  <si>
    <t>Menys de 9.000 €</t>
  </si>
  <si>
    <t>Entre 9.000 i 12.000 €</t>
  </si>
  <si>
    <t>Entre 12.001 i 15.000 €</t>
  </si>
  <si>
    <t>Entre 15.001 i 18.000 €</t>
  </si>
  <si>
    <t>Entre 18.001 i 24.000 €</t>
  </si>
  <si>
    <t>Entre 24.001 i 30.000</t>
  </si>
  <si>
    <t>Entre 30.001 i 40.000 €</t>
  </si>
  <si>
    <t>Més de 40.000 €</t>
  </si>
  <si>
    <t>TAMANY DE L'EMPRESA</t>
  </si>
  <si>
    <t>Nombre de treballadors</t>
  </si>
  <si>
    <t>Menys de 10</t>
  </si>
  <si>
    <t>Entre 11 i 50</t>
  </si>
  <si>
    <t>Entre 51 i 100</t>
  </si>
  <si>
    <t>Entre 101 i 250</t>
  </si>
  <si>
    <t>Entre 251 i 500</t>
  </si>
  <si>
    <t>Més de 500</t>
  </si>
  <si>
    <t>FUNCIONS DESENVOLUPADES</t>
  </si>
  <si>
    <t>Funcions de direcció: pròpia empresa, direcció, producció, financera, etc.</t>
  </si>
  <si>
    <t>Funcions de comerç i distribució</t>
  </si>
  <si>
    <t>Funcions d’ensenyament</t>
  </si>
  <si>
    <t>Funcions d’R+D</t>
  </si>
  <si>
    <t>Funcions d’assistència mèdica i social</t>
  </si>
  <si>
    <t>Funcions de disseny</t>
  </si>
  <si>
    <t>Funcions de tècnic de suport</t>
  </si>
  <si>
    <t>Altres funcions qualificades</t>
  </si>
  <si>
    <t>Altres funcions no qualificades</t>
  </si>
  <si>
    <t xml:space="preserve"> No</t>
  </si>
  <si>
    <t xml:space="preserve"> Sí</t>
  </si>
  <si>
    <t>BRANCA D'ACTIVITAT</t>
  </si>
  <si>
    <t>Branca d’activitat econòmica de l’empresa</t>
  </si>
  <si>
    <t>Agricultura, ramaderia, silvicultura, caça</t>
  </si>
  <si>
    <t>Pesca i piscicultura, aqüicultura d'aigües continentals o marines</t>
  </si>
  <si>
    <t>Comb. Sòlids, petroli, gas i minerals radioactius</t>
  </si>
  <si>
    <t>Electricitat, gas i aigua. Fabricació de generadors de vapor, captació, depuració i distribució d'aigua</t>
  </si>
  <si>
    <t>Extracció i transformació de minerals</t>
  </si>
  <si>
    <t>Indústries químiques</t>
  </si>
  <si>
    <t>Indústries farmacèutiques i cosmètiques</t>
  </si>
  <si>
    <t>Metal·lúrgia, material elèctric i de precisió</t>
  </si>
  <si>
    <t>Materials de transport. Fabricació vehicles motor, bicicletes, construcció naval, material ferroviari, etc.</t>
  </si>
  <si>
    <t>Productes alimentaris, begudes i tabac</t>
  </si>
  <si>
    <t>Indústries tèxtils, del cuir i de confeccions</t>
  </si>
  <si>
    <t>Indústries de la fusta, suro i mobles de fusta</t>
  </si>
  <si>
    <t>Paper i articles derivats. Arts gràfiques i edició. Fabricació de pasta de paper, cartró</t>
  </si>
  <si>
    <t>Cautxú i plàstic. Altres indústries manufactureres. Reciclatge. Fabricació de vidre, fibres sintètiques</t>
  </si>
  <si>
    <t>Construcció</t>
  </si>
  <si>
    <t>Comerç i reparacions</t>
  </si>
  <si>
    <t>Restaurants, cafès i hosteleria</t>
  </si>
  <si>
    <t>Transport i activitats afins</t>
  </si>
  <si>
    <t>Tecnologies de comunicació</t>
  </si>
  <si>
    <t>Mitjans de comunicació (radio, televisió, cinema, vídeo, editorials, etc.)</t>
  </si>
  <si>
    <t>Institucions financeres, assegurances i activitats immobiliàries</t>
  </si>
  <si>
    <t>Serveis a les empreses. Lloguer de béns</t>
  </si>
  <si>
    <t>Administració pública, defensa, i seguretat Social</t>
  </si>
  <si>
    <t>Educació, investigació i serveis culturals</t>
  </si>
  <si>
    <t>Sanitat i assistència social</t>
  </si>
  <si>
    <t>Altres serveis prestats a la comunitat</t>
  </si>
  <si>
    <t>Otras</t>
  </si>
  <si>
    <t>Nc</t>
  </si>
  <si>
    <t>FACTORS DE CONTRACTACIÓ</t>
  </si>
  <si>
    <t>Coneixements teòrics</t>
  </si>
  <si>
    <t>Coneixements pràctics</t>
  </si>
  <si>
    <t>Formació d'idiomes (saber idiomes)</t>
  </si>
  <si>
    <t>Informàtica i noves tecnologies</t>
  </si>
  <si>
    <t>Mitjana</t>
  </si>
  <si>
    <t>Desv.</t>
  </si>
  <si>
    <t>Personalitat, habilitats socials</t>
  </si>
  <si>
    <t>Capacitat de gestió i planificació</t>
  </si>
  <si>
    <t>Capacitat treballar en grup</t>
  </si>
  <si>
    <t>Formació global de la universitat</t>
  </si>
  <si>
    <t>SATISFACCIÓ AMB LA FEINA ACTUAL</t>
  </si>
  <si>
    <t>Satisfacció amb el contingut de la feina</t>
  </si>
  <si>
    <t>Satisfacció amb les perspectives de millora</t>
  </si>
  <si>
    <t>Satisfacció amb el nivell de retribució</t>
  </si>
  <si>
    <t>Satisfacció amb la utilitat dels coneixements</t>
  </si>
  <si>
    <t>Satisfacció general amb la feina on treballes</t>
  </si>
  <si>
    <t>ACADÈMIQUES</t>
  </si>
  <si>
    <t>Formació teòrica</t>
  </si>
  <si>
    <t>Formació pràctica</t>
  </si>
  <si>
    <t>INSTRUMENTALS</t>
  </si>
  <si>
    <t>Informàtica</t>
  </si>
  <si>
    <t>Idiomes</t>
  </si>
  <si>
    <t>Habilitats de documentació</t>
  </si>
  <si>
    <t>INTERPERSONALS I DE GESTIÓ</t>
  </si>
  <si>
    <t>Gestió</t>
  </si>
  <si>
    <t>Expressió oral</t>
  </si>
  <si>
    <t>Expressió escrita</t>
  </si>
  <si>
    <t>Treball en equip</t>
  </si>
  <si>
    <t>Lideratge</t>
  </si>
  <si>
    <t>Solució de problemes</t>
  </si>
  <si>
    <t>COGNITIVES</t>
  </si>
  <si>
    <t>Presa de decisions</t>
  </si>
  <si>
    <t>Creativitat</t>
  </si>
  <si>
    <t>Pensament crític</t>
  </si>
  <si>
    <t>GRADUATS NO OCUPATS</t>
  </si>
  <si>
    <t>Aturats Sí/No</t>
  </si>
  <si>
    <t>Inactiu Sí/No</t>
  </si>
  <si>
    <t>TEMPS DE RECERCA DE FEINA</t>
  </si>
  <si>
    <t>Temps que fa que busques feina</t>
  </si>
  <si>
    <t>Entre un i dos anys</t>
  </si>
  <si>
    <t>Més de dos anys</t>
  </si>
  <si>
    <t>REBUIG D'OFERTES</t>
  </si>
  <si>
    <t>Núm. rebuig feines simplificat</t>
  </si>
  <si>
    <t>0 feines</t>
  </si>
  <si>
    <t>1 a 3 feines</t>
  </si>
  <si>
    <t>De 4 a 5</t>
  </si>
  <si>
    <t>Més de 6</t>
  </si>
  <si>
    <t>MITJANS UTILITZATS PER TROBAR FEINA</t>
  </si>
  <si>
    <t>Contactes personals</t>
  </si>
  <si>
    <t>Iniciativa personal</t>
  </si>
  <si>
    <t>Anuncis a la premsa</t>
  </si>
  <si>
    <t>Oposició</t>
  </si>
  <si>
    <t>Servei Català de Col·locació</t>
  </si>
  <si>
    <t>Crear una empresa pròpia</t>
  </si>
  <si>
    <t>Serveis de la borsa de les universitats</t>
  </si>
  <si>
    <t>Convenis de cooperació educativa</t>
  </si>
  <si>
    <t>Col·legi o associació professional</t>
  </si>
  <si>
    <t>Bolsas institucionales</t>
  </si>
  <si>
    <t>DIFICULTATS PER TROBAR FEINA</t>
  </si>
  <si>
    <t>Mancances en la formació rebuda</t>
  </si>
  <si>
    <t>Activitats personals que impedeixen treballar (seguir estudiant, família, etc.)</t>
  </si>
  <si>
    <t>Manca de pràctica professional</t>
  </si>
  <si>
    <t>Tenir una feina que m’agradi</t>
  </si>
  <si>
    <t>Manca de coneixements del mercat laboral</t>
  </si>
  <si>
    <t>Tenir un nivell retributiu adequat</t>
  </si>
  <si>
    <t>Manca d’idiomes</t>
  </si>
  <si>
    <t>Manca de coneixements d’informàtica</t>
  </si>
  <si>
    <t>Manca d’altres coneixements</t>
  </si>
  <si>
    <t>MOTIUS PER NO CERCAR FEINA</t>
  </si>
  <si>
    <t>Motius de no recerca de feina</t>
  </si>
  <si>
    <t>Continuar estudis/oposicions</t>
  </si>
  <si>
    <t>Maternitat/llar</t>
  </si>
  <si>
    <t>SATISFACCIÓ CARRERA/UNIVERSITAT</t>
  </si>
  <si>
    <t>Repetiries la carrera?</t>
  </si>
  <si>
    <t>Repetiries la universitat?</t>
  </si>
  <si>
    <t>FORMACIÓ CONTINUADA</t>
  </si>
  <si>
    <t>Continuació dels estudis</t>
  </si>
  <si>
    <t>Mateixa universitat</t>
  </si>
  <si>
    <t>Sí, cursos especialitzats</t>
  </si>
  <si>
    <t>Sí, una llicenciatura</t>
  </si>
  <si>
    <t>Sí, postgrau o màster</t>
  </si>
  <si>
    <t>Sí, doctorat</t>
  </si>
  <si>
    <t>Sí, altres</t>
  </si>
  <si>
    <t>MOBILITAT</t>
  </si>
  <si>
    <t>Mobilitat</t>
  </si>
  <si>
    <t>Sí, durant els estudis</t>
  </si>
  <si>
    <t>Sí, laboralment</t>
  </si>
  <si>
    <t>Estudis i feina</t>
  </si>
  <si>
    <t>NOTA EXPEDIENT ACADÈMIC</t>
  </si>
  <si>
    <t>Rendiment acadèmic a la universitat</t>
  </si>
  <si>
    <t>Aprovat</t>
  </si>
  <si>
    <t>Notable</t>
  </si>
  <si>
    <t>Excel·lent</t>
  </si>
  <si>
    <t>Matrícula d’honor</t>
  </si>
  <si>
    <t>NIVELL D'ESTUDIS MÉS ELEVATS QUE ELS PARES</t>
  </si>
  <si>
    <t>ESCOLA TÈCNICA SUPERIOR D'ENGINYERIES INDUSTRIAL I AERONÀUTICA DE TERRASSA</t>
  </si>
  <si>
    <t>FITXA TÈCNICA</t>
  </si>
  <si>
    <t>EDICIÓ 2014</t>
  </si>
  <si>
    <t>Població</t>
  </si>
  <si>
    <t>Persones titulades de la promoció del 2009 (curs 2009-2010)</t>
  </si>
  <si>
    <t>Mostra:</t>
  </si>
  <si>
    <t xml:space="preserve">La mostra està calculada per assolir un error mostral per titulació i universitat no superior al 8%. </t>
  </si>
  <si>
    <t>Per a mostres amb menys de 40 titulats implicar trucar a tota la població i, per a les titulacions restants,</t>
  </si>
  <si>
    <t>finalitzar les entrevistes un cop assolida la mostra fixada.</t>
  </si>
  <si>
    <t xml:space="preserve">Mètode de realització: </t>
  </si>
  <si>
    <t xml:space="preserve">L'enquesta es va realitzar mitjançant trucades telefòniques. </t>
  </si>
  <si>
    <t xml:space="preserve">Període de realització: </t>
  </si>
  <si>
    <t>L’estudi s’ha dut a terme entre el 15 de gener i el 28 de març de 2014.</t>
  </si>
  <si>
    <t xml:space="preserve">Nom del Centre:  </t>
  </si>
  <si>
    <t xml:space="preserve">Titulacions: </t>
  </si>
  <si>
    <t>Enginyeria en Automàtica i Electrònica Industrial</t>
  </si>
  <si>
    <t>Enginyeria en Organització Industrial</t>
  </si>
  <si>
    <t>Enginyeria Industrial</t>
  </si>
  <si>
    <t>CARACTERÍSTIQUES TÈCNIQUES</t>
  </si>
  <si>
    <t>Mostra</t>
  </si>
  <si>
    <t>% Resp.</t>
  </si>
  <si>
    <t>Err.Mostral</t>
  </si>
  <si>
    <t>Eng. Automàtica i Electrònica Industrial</t>
  </si>
  <si>
    <t>Eng. Organització Industrial</t>
  </si>
  <si>
    <t>Eng. Aeronàutica</t>
  </si>
  <si>
    <t>Eng. Industrial</t>
  </si>
  <si>
    <t>TOTAL ETSEIAT</t>
  </si>
  <si>
    <t>1. PERFIL ENSENYAMENT</t>
  </si>
  <si>
    <t>TITULATS ANY ACADÈMIC 2009-2010</t>
  </si>
  <si>
    <t>2. OCUPATS</t>
  </si>
  <si>
    <t xml:space="preserve">2.1 DADES DE LA PRIMERA INSERCIÓ </t>
  </si>
  <si>
    <t xml:space="preserve">2.2 SITUACIÓ LABORAL </t>
  </si>
  <si>
    <t>2.3 FACTORS DE CONTRACTACIÓ</t>
  </si>
  <si>
    <t>2.4 SATISFACCIÓ AMB LA FEINA ACTUAL</t>
  </si>
  <si>
    <t>2.5 NIVELL I ADEQUACIÓ DE LES COMPETÈNCIES</t>
  </si>
  <si>
    <t>3. GRADUATS NO OCUPATS*</t>
  </si>
  <si>
    <t>* (Nota: inclou graduats que no treballen actualment, però busquen feina i els que no han treballat mai)</t>
  </si>
  <si>
    <t>3.1 ATURATS</t>
  </si>
  <si>
    <t>3.2 INACTIUS</t>
  </si>
  <si>
    <t>4. SATISFACCIÓ, FORMACIÓ CONTINUADA I MOBILITAT</t>
  </si>
  <si>
    <t>5. RENDIMENT ACADÈMIC I ESTATUS SOCIOECONÒMIC</t>
  </si>
  <si>
    <t>Any actual</t>
  </si>
  <si>
    <t>Fa 1 any</t>
  </si>
  <si>
    <t>Fa 2 anys</t>
  </si>
  <si>
    <t>Fa 3 anys</t>
  </si>
  <si>
    <t>Fa més de 3 anys</t>
  </si>
  <si>
    <t>Any d’inici de la feina actual</t>
  </si>
  <si>
    <t>POBLACIÓ I MOSTRA</t>
  </si>
  <si>
    <t>GÈNERE</t>
  </si>
  <si>
    <t>LA FEINA ACTUAL ES LA PRIMERA</t>
  </si>
  <si>
    <t>TEMPS DEDICAT A TROBAR LA PRIMERA FEINA</t>
  </si>
  <si>
    <t>ANY INICI DE LA FEINA ACTUAL</t>
  </si>
  <si>
    <t>JORNADA LABORAL: TEMPS COMPLET</t>
  </si>
  <si>
    <t>ÀMBIT DE L'EMPRESA</t>
  </si>
  <si>
    <t>UBICACIÓ DE LA FEINA</t>
  </si>
  <si>
    <t>GUANYS ANUALS BRUTS</t>
  </si>
  <si>
    <t>FACTORS DE CONTRACTACIÓ (MITJANA)</t>
  </si>
  <si>
    <t>SATISFACCIÓ AMB LA FEINA ACTUAL (MITJANA)</t>
  </si>
  <si>
    <t>Aturats</t>
  </si>
  <si>
    <t>Inactius</t>
  </si>
  <si>
    <t>TEMPS DE RECERCA DE FEINA (ATURATS)</t>
  </si>
  <si>
    <t>NÚMERO DE FEINES REBUTJADES</t>
  </si>
  <si>
    <t>SATISFACCIÓ AMB UPC/TITULACIÓ</t>
  </si>
  <si>
    <t>Repetirien la carrera</t>
  </si>
  <si>
    <t>Repetirien la universitat</t>
  </si>
  <si>
    <t>CONTINUACIÓ AMB ELS ESTUDIS</t>
  </si>
  <si>
    <t>NOTA DE L' EXPEDIENT</t>
  </si>
  <si>
    <t>Nivell d'estudis més elevat dels dos pares</t>
  </si>
  <si>
    <t>Els dos estudis primaris/sense estudis</t>
  </si>
  <si>
    <t>Un dels dos té estudis mitjans</t>
  </si>
  <si>
    <t>Els dos tenen estudis mitjans</t>
  </si>
  <si>
    <t>Un dels dos té estudis superiors</t>
  </si>
  <si>
    <t>Els dos tenen estudis superiors</t>
  </si>
  <si>
    <t>NIVELL D'ESTUDIS SUPERIORS ALS PARES</t>
  </si>
  <si>
    <t>Requisits desglosat</t>
  </si>
  <si>
    <t>Funcions no pròpies</t>
  </si>
  <si>
    <t>Funcions pròpies</t>
  </si>
  <si>
    <t>Nota: Recull les respostes dels titulats amb contracte temporal</t>
  </si>
  <si>
    <t>4. FORMACIÓ CONTINUADA I MOBILITAT</t>
  </si>
  <si>
    <t>Cursos espec.</t>
  </si>
  <si>
    <t>Llicenciatura</t>
  </si>
  <si>
    <t>Postgrau/màster</t>
  </si>
  <si>
    <t>Doctorat</t>
  </si>
  <si>
    <t>Durant els estudis</t>
  </si>
  <si>
    <t>Laboralment</t>
  </si>
  <si>
    <t>NIVELL I ADEQUACI�A LES COMPET�CIES</t>
  </si>
  <si>
    <t>Formació teòrica (nivell - adequació)</t>
  </si>
  <si>
    <t>Documentació</t>
  </si>
  <si>
    <t>Solució de prombles</t>
  </si>
  <si>
    <t>ÍNDEX</t>
  </si>
  <si>
    <t xml:space="preserve">        </t>
  </si>
  <si>
    <t xml:space="preserve"> - Estatus inserció </t>
  </si>
  <si>
    <t xml:space="preserve"> - Antecedents laborals</t>
  </si>
  <si>
    <t xml:space="preserve">    (Nota: inclou graduats en situació laboral ocupats i els que estan a l'atur però que tenen experiència)</t>
  </si>
  <si>
    <t xml:space="preserve">    2.1 Dades de la primera inserció</t>
  </si>
  <si>
    <t xml:space="preserve"> - Primera feina i temps d'inserció</t>
  </si>
  <si>
    <t xml:space="preserve"> - Via accés</t>
  </si>
  <si>
    <t xml:space="preserve">    2.2 Situació laboral </t>
  </si>
  <si>
    <t xml:space="preserve"> - Any inici</t>
  </si>
  <si>
    <t xml:space="preserve"> - Requisits per la feina actual</t>
  </si>
  <si>
    <t xml:space="preserve"> - Tipus de contracte</t>
  </si>
  <si>
    <t xml:space="preserve"> - Tipus jornada laboral</t>
  </si>
  <si>
    <t xml:space="preserve"> - Durada contracte</t>
  </si>
  <si>
    <t xml:space="preserve"> - Àmbit i ubicació</t>
  </si>
  <si>
    <t xml:space="preserve"> - Guanys</t>
  </si>
  <si>
    <t xml:space="preserve"> - Tamany de l'empresa</t>
  </si>
  <si>
    <t xml:space="preserve"> - Funcions</t>
  </si>
  <si>
    <t xml:space="preserve"> - Branca</t>
  </si>
  <si>
    <t xml:space="preserve">    2.3 Factors de contractació</t>
  </si>
  <si>
    <t xml:space="preserve">    2.4 Satisfacció amb la feina actual</t>
  </si>
  <si>
    <t xml:space="preserve">    2.5 Nivell i adequació de les competències </t>
  </si>
  <si>
    <t xml:space="preserve"> - Acadèmiques</t>
  </si>
  <si>
    <t xml:space="preserve"> - Instrumentals</t>
  </si>
  <si>
    <t xml:space="preserve"> - Interpersonals i de gestió</t>
  </si>
  <si>
    <t xml:space="preserve"> - Cognitives</t>
  </si>
  <si>
    <t>3. GRADUATS NO OCUPATS</t>
  </si>
  <si>
    <t xml:space="preserve">            (Nota: inclou graduats que no treballen actualment, però busquen feina i els que no han treballat mai)</t>
  </si>
  <si>
    <t xml:space="preserve">    3.1 Aturats</t>
  </si>
  <si>
    <t xml:space="preserve"> - Temps recerca de feina</t>
  </si>
  <si>
    <t xml:space="preserve"> - Rebuig d'ofertes</t>
  </si>
  <si>
    <t xml:space="preserve"> - Mitjans utilitzats per trobar feina</t>
  </si>
  <si>
    <t xml:space="preserve"> - Dificultats per trobar feina</t>
  </si>
  <si>
    <t xml:space="preserve">    3.2 Inactius</t>
  </si>
  <si>
    <t xml:space="preserve"> - Satisfacció: carrera i universitat</t>
  </si>
  <si>
    <t xml:space="preserve"> - Formació continuada</t>
  </si>
  <si>
    <t xml:space="preserve"> - Mobilitat</t>
  </si>
  <si>
    <t xml:space="preserve"> - Nota expedient acadèmic</t>
  </si>
  <si>
    <t xml:space="preserve"> - Nivell estudis pares</t>
  </si>
  <si>
    <t xml:space="preserve"> - Població, mostra i gènere</t>
  </si>
  <si>
    <t>EVOLUCIÓ DE L' ESTATUS D'INSERCIÓ</t>
  </si>
  <si>
    <t xml:space="preserve">EVOLUCIÓ DE TEMPS D'INSERCIÓ A LA PRIMERA FEINA </t>
  </si>
  <si>
    <t xml:space="preserve">REQUISITS PER A LA FEINA ACTUAL </t>
  </si>
  <si>
    <t>Nota: Sou brut anual</t>
  </si>
  <si>
    <t xml:space="preserve">         </t>
  </si>
  <si>
    <t xml:space="preserve">TEMPS DE RECERCA DE FEINA (només pels aturats) </t>
  </si>
  <si>
    <t>TITULATS ANY ACADÈMIC 2006-2007</t>
  </si>
  <si>
    <t>TAULES COMPARATIVES</t>
  </si>
  <si>
    <t>SI      1998</t>
  </si>
  <si>
    <t>No ha treballat mai</t>
  </si>
  <si>
    <t>Aturat</t>
  </si>
  <si>
    <t>Ocupat</t>
  </si>
  <si>
    <t>EOI</t>
  </si>
  <si>
    <t>EAE</t>
  </si>
  <si>
    <t>EI</t>
  </si>
  <si>
    <t>Més
d'un any</t>
  </si>
  <si>
    <t>De 6 a 12
mesos</t>
  </si>
  <si>
    <t>De 3 a 6
mesos</t>
  </si>
  <si>
    <t>D'un a 3 mesos</t>
  </si>
  <si>
    <t>Menys
d'un mes</t>
  </si>
  <si>
    <t>Abans
d'acabar</t>
  </si>
  <si>
    <t>Titulació
específica</t>
  </si>
  <si>
    <t>Titulació
universitària</t>
  </si>
  <si>
    <t>Cap
titulació</t>
  </si>
  <si>
    <t>Funcions
no pròpies</t>
  </si>
  <si>
    <t>Requeria
form.univ.</t>
  </si>
  <si>
    <t>No requeria
form.univ.</t>
  </si>
  <si>
    <t>NO    1998</t>
  </si>
  <si>
    <t>FIX</t>
  </si>
  <si>
    <t>TEMPORAL</t>
  </si>
  <si>
    <t>BECARI</t>
  </si>
  <si>
    <t>SENSE COTNRACTE</t>
  </si>
  <si>
    <t>SENSE CONTRACTE</t>
  </si>
  <si>
    <t>NS/NC</t>
  </si>
  <si>
    <t>Menys 
9.000 €</t>
  </si>
  <si>
    <t>9.000 €
12.000 €</t>
  </si>
  <si>
    <t>12.000 €
15.000 €</t>
  </si>
  <si>
    <t>15.000 €
18.000 €</t>
  </si>
  <si>
    <t>18.000 €
24.000 €</t>
  </si>
  <si>
    <t>24.000 €
30.000 €</t>
  </si>
  <si>
    <t>30.000 €
40.000 €</t>
  </si>
  <si>
    <t>Més de 
40.000 €</t>
  </si>
  <si>
    <t>Contingut de la feina</t>
  </si>
  <si>
    <t>Perspectives de millora i promoció</t>
  </si>
  <si>
    <t>Nivell de retribució</t>
  </si>
  <si>
    <t>Utilitat dels coneixements de la formació universitària</t>
  </si>
  <si>
    <t>Satisfacció general amb la feina *</t>
  </si>
  <si>
    <t>Menys de 
6 mesos</t>
  </si>
  <si>
    <t>Entre 6 mesos
i 1 any</t>
  </si>
  <si>
    <t>Entre 1 any
i 2 anys</t>
  </si>
  <si>
    <t>Més de
2 anys</t>
  </si>
  <si>
    <t>MOBILITAT (%)</t>
  </si>
  <si>
    <t>Sí has tingut una experiència de mobilitat, de quin tipus ha estat?</t>
  </si>
  <si>
    <t>ENG. EN ORGANITZACIÓ INDUSTRIAL</t>
  </si>
  <si>
    <t>ENG. EN AUT. I ELECTRÒNICA INDUSTRIAL</t>
  </si>
  <si>
    <t>ENG. INDUSTRIAL</t>
  </si>
  <si>
    <t>*En l'any 2014 no hi ha aturats en Eng. En Aut. i Electrónica Industrial.</t>
  </si>
  <si>
    <t>Comparativa de l'evolució de titulats (Edició 2008/2011/2014)</t>
  </si>
  <si>
    <t xml:space="preserve">        Enllaç als gràfics (totes les edicions)</t>
  </si>
  <si>
    <t xml:space="preserve">        Enllaç a les taules (edició 2014)</t>
  </si>
  <si>
    <t xml:space="preserve">        Enllaç als gràfics (edició 2014) </t>
  </si>
  <si>
    <t>PRINCIPALS INDICADORS</t>
  </si>
  <si>
    <t/>
  </si>
  <si>
    <t>Nom de la titulació</t>
  </si>
  <si>
    <t>TITULATS QUE TROBEN FEINA</t>
  </si>
  <si>
    <t>REQUISITS PER LA FEINA</t>
  </si>
  <si>
    <t>Ocupats</t>
  </si>
  <si>
    <t>Les funcions són les pròpies del nivell de titulació exigit?</t>
  </si>
  <si>
    <t>No aplica</t>
  </si>
  <si>
    <t>Ns/Nc</t>
  </si>
  <si>
    <t>% del N total de subtabla</t>
  </si>
  <si>
    <t>Titulació específica I funcions pròpies</t>
  </si>
  <si>
    <t>FORMACIÓ GLOBAL REBUDA</t>
  </si>
  <si>
    <t>1 - Gens important (no influent)</t>
  </si>
  <si>
    <t>2</t>
  </si>
  <si>
    <t>3</t>
  </si>
  <si>
    <t>4 - Valoració intermèdia</t>
  </si>
  <si>
    <t>5</t>
  </si>
  <si>
    <t>6</t>
  </si>
  <si>
    <t>7 - Molt important (molt influent)</t>
  </si>
  <si>
    <t>Media</t>
  </si>
  <si>
    <t>SATISFACCIÓ</t>
  </si>
  <si>
    <t>% del N de fila</t>
  </si>
  <si>
    <t>Recuento</t>
  </si>
  <si>
    <t xml:space="preserve"> </t>
  </si>
  <si>
    <t>5.00</t>
  </si>
  <si>
    <t>1.80</t>
  </si>
  <si>
    <t>Nivell Formació teòrica</t>
  </si>
  <si>
    <t>Utilitat Formació teòrica</t>
  </si>
  <si>
    <t>Nivell Formació pràctica</t>
  </si>
  <si>
    <t>Utilitat Formació pràctica</t>
  </si>
  <si>
    <t>Desv</t>
  </si>
  <si>
    <t>Nivell Informàtica</t>
  </si>
  <si>
    <t>Utilitat Informàtica</t>
  </si>
  <si>
    <t>Nivell Idiomes</t>
  </si>
  <si>
    <t>Utilitat Idiomes</t>
  </si>
  <si>
    <t>Nivell Habilitats de documentació</t>
  </si>
  <si>
    <t>Utilitat Habilitats de documentació</t>
  </si>
  <si>
    <t>Nivell Gestió</t>
  </si>
  <si>
    <t>Utilitat Gestió</t>
  </si>
  <si>
    <t>Nivell Expressió oral</t>
  </si>
  <si>
    <t>Utilitat Expressió oral</t>
  </si>
  <si>
    <t>Nivell Expressió escrita</t>
  </si>
  <si>
    <t>Utilitat Expressió escrita</t>
  </si>
  <si>
    <t>Nivell Treball en equip</t>
  </si>
  <si>
    <t>Utilitat Treball en equip</t>
  </si>
  <si>
    <t>Nivell Lideratge</t>
  </si>
  <si>
    <t>Utilitat Lideratge</t>
  </si>
  <si>
    <t>Nivell Solució de problemes</t>
  </si>
  <si>
    <t>Utilitat Solució de problemes</t>
  </si>
  <si>
    <t>Nivell Presa de decisions</t>
  </si>
  <si>
    <t>Utilitat Presa de decisions</t>
  </si>
  <si>
    <t>Nivell Creativitat</t>
  </si>
  <si>
    <t>Utilitat Creativitat</t>
  </si>
  <si>
    <t>Nivell Pensament crític</t>
  </si>
  <si>
    <t>Utilitat Pensament crític</t>
  </si>
  <si>
    <t xml:space="preserve">Aturats </t>
  </si>
  <si>
    <t xml:space="preserve">Inactiu </t>
  </si>
  <si>
    <t>1.00</t>
  </si>
  <si>
    <t>.</t>
  </si>
  <si>
    <t>4.00</t>
  </si>
  <si>
    <t>6.00</t>
  </si>
  <si>
    <t>2.00</t>
  </si>
  <si>
    <t>2.33</t>
  </si>
  <si>
    <t>1.53</t>
  </si>
  <si>
    <t>2.31</t>
  </si>
  <si>
    <t>4.33</t>
  </si>
  <si>
    <t>2.89</t>
  </si>
  <si>
    <t>3.06</t>
  </si>
  <si>
    <t>3.33</t>
  </si>
  <si>
    <t>2.52</t>
  </si>
  <si>
    <t>3.00</t>
  </si>
  <si>
    <t>2.67</t>
  </si>
  <si>
    <t>2.65</t>
  </si>
  <si>
    <t>4.67</t>
  </si>
  <si>
    <t>3.67</t>
  </si>
  <si>
    <t>2.08</t>
  </si>
  <si>
    <t>1.73</t>
  </si>
  <si>
    <t>2.86</t>
  </si>
  <si>
    <t>1.86</t>
  </si>
  <si>
    <t>2.34</t>
  </si>
  <si>
    <t>4.43</t>
  </si>
  <si>
    <t>2.15</t>
  </si>
  <si>
    <t>4.86</t>
  </si>
  <si>
    <t>2.19</t>
  </si>
  <si>
    <t>3.29</t>
  </si>
  <si>
    <t>2.57</t>
  </si>
  <si>
    <t>1.57</t>
  </si>
  <si>
    <t>2.71</t>
  </si>
  <si>
    <t>1.70</t>
  </si>
  <si>
    <t>3.14</t>
  </si>
  <si>
    <t>1.35</t>
  </si>
  <si>
    <t xml:space="preserve">* Només contesten els graduats que treballen actualment o que han treballat </t>
  </si>
  <si>
    <t>VIA D'ACCÉS</t>
  </si>
  <si>
    <t>Només contesten els autònoms</t>
  </si>
  <si>
    <t>No contesten els becaris</t>
  </si>
  <si>
    <t xml:space="preserve">No contesten els becaris, els sense contracte i els autònoms per compte propi. </t>
  </si>
  <si>
    <t>No contesten els becaris, els sense contracte i els que no treballen actualment.</t>
  </si>
  <si>
    <t xml:space="preserve">El Nivell de les competències contesten tots els graduats. La Utilitat de les competències només contesten els que treballen actualment o han treballat. </t>
  </si>
  <si>
    <t>* (Nota: inclou graduats que no treballen actualment i els que no han treballat mai)</t>
  </si>
  <si>
    <t xml:space="preserve">Només responen els aturats que busquen feina. </t>
  </si>
  <si>
    <t>Només responen els aturats que NO busquen feina</t>
  </si>
  <si>
    <t>Jornada de treball a temps complet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</si>
</sst>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"/>
    <numFmt numFmtId="165" formatCode="###0.0%"/>
    <numFmt numFmtId="166" formatCode="####.0%"/>
    <numFmt numFmtId="167" formatCode="#,###.00"/>
    <numFmt numFmtId="168" formatCode="0.0%"/>
    <numFmt numFmtId="169" formatCode="###0.00"/>
    <numFmt numFmtId="170" formatCode="####.00"/>
  </numFmts>
  <fonts count="67">
    <font>
      <sz val="11"/>
      <color theme="1"/>
      <name val="Calibri"/>
      <family val="2"/>
      <scheme val="minor"/>
    </font>
    <font>
      <b/>
      <sz val="14"/>
      <color rgb="FF000000"/>
      <name val="Arial Bold"/>
      <family val="2"/>
    </font>
    <font>
      <b/>
      <sz val="9"/>
      <color rgb="FF000000"/>
      <name val="Arial Bold"/>
      <family val="2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2"/>
      <color theme="3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6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4.3"/>
      <color rgb="FF6699CC"/>
      <name val="Arial"/>
      <family val="2"/>
    </font>
    <font>
      <b/>
      <sz val="12"/>
      <name val="Calibri"/>
      <family val="2"/>
      <scheme val="minor"/>
    </font>
    <font>
      <b/>
      <sz val="9"/>
      <color rgb="FF3F3F3F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4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6"/>
      <color theme="3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sz val="9"/>
      <color theme="0"/>
      <name val="Arial"/>
      <family val="2"/>
    </font>
    <font>
      <sz val="11"/>
      <color theme="3"/>
      <name val="Calibri"/>
      <family val="2"/>
      <scheme val="minor"/>
    </font>
    <font>
      <sz val="22"/>
      <color theme="3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20"/>
      <name val="Calibri"/>
      <family val="2"/>
      <scheme val="minor"/>
    </font>
    <font>
      <b/>
      <sz val="9"/>
      <color theme="0"/>
      <name val="Arial Bold"/>
    </font>
    <font>
      <b/>
      <sz val="10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24"/>
      <color theme="1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2"/>
      <name val="Calibri"/>
      <family val="2"/>
      <scheme val="minor"/>
    </font>
    <font>
      <b/>
      <sz val="24"/>
      <name val="Calibri"/>
      <family val="2"/>
      <scheme val="minor"/>
    </font>
    <font>
      <sz val="22"/>
      <name val="Calibri"/>
      <family val="2"/>
      <scheme val="minor"/>
    </font>
    <font>
      <b/>
      <sz val="16"/>
      <color theme="0" tint="-0.499984740745262"/>
      <name val="Calibri"/>
      <family val="2"/>
      <scheme val="minor"/>
    </font>
    <font>
      <sz val="22"/>
      <color theme="0" tint="-0.499984740745262"/>
      <name val="Calibri"/>
      <family val="2"/>
      <scheme val="minor"/>
    </font>
    <font>
      <b/>
      <sz val="20"/>
      <color theme="0" tint="-0.499984740745262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9"/>
      <color theme="3"/>
      <name val="Calibri"/>
      <family val="2"/>
      <scheme val="minor"/>
    </font>
    <font>
      <sz val="8"/>
      <name val="Arial"/>
      <family val="2"/>
    </font>
    <font>
      <b/>
      <sz val="11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9"/>
      <name val="Calibri"/>
      <family val="2"/>
      <scheme val="minor"/>
    </font>
    <font>
      <b/>
      <sz val="9"/>
      <name val="Arial Bold"/>
    </font>
    <font>
      <sz val="11"/>
      <color theme="2"/>
      <name val="Calibri"/>
      <family val="2"/>
      <scheme val="minor"/>
    </font>
    <font>
      <sz val="9"/>
      <color theme="2"/>
      <name val="Arial"/>
      <family val="2"/>
    </font>
    <font>
      <sz val="10"/>
      <color theme="0"/>
      <name val="Arial"/>
      <family val="2"/>
    </font>
    <font>
      <b/>
      <sz val="9"/>
      <color theme="1" tint="0.499984740745262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138">
    <border>
      <left/>
      <right/>
      <top/>
      <bottom/>
      <diagonal/>
    </border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medium">
        <color theme="0" tint="-0.499984740745262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/>
      <right/>
      <top/>
      <bottom style="medium">
        <color theme="0" tint="-0.3499862666707357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medium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thin">
        <color indexed="23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ck">
        <color indexed="64"/>
      </top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8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</borders>
  <cellStyleXfs count="66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5" fillId="0" borderId="23" applyNumberFormat="0" applyFill="0" applyAlignment="0" applyProtection="0"/>
    <xf numFmtId="0" fontId="6" fillId="0" borderId="24" applyNumberFormat="0" applyFill="0" applyAlignment="0" applyProtection="0"/>
    <xf numFmtId="0" fontId="7" fillId="3" borderId="25" applyNumberFormat="0" applyAlignment="0" applyProtection="0"/>
    <xf numFmtId="0" fontId="10" fillId="4" borderId="0" applyNumberFormat="0" applyBorder="0" applyAlignment="0" applyProtection="0"/>
    <xf numFmtId="0" fontId="27" fillId="2" borderId="1"/>
    <xf numFmtId="0" fontId="27" fillId="2" borderId="1"/>
    <xf numFmtId="0" fontId="38" fillId="2" borderId="1"/>
    <xf numFmtId="0" fontId="10" fillId="4" borderId="1" applyNumberFormat="0" applyBorder="0" applyAlignment="0" applyProtection="0"/>
    <xf numFmtId="0" fontId="4" fillId="2" borderId="1"/>
    <xf numFmtId="0" fontId="6" fillId="2" borderId="24" applyNumberFormat="0" applyFill="0" applyAlignment="0" applyProtection="0"/>
    <xf numFmtId="0" fontId="5" fillId="2" borderId="23" applyNumberFormat="0" applyFill="0" applyAlignment="0" applyProtection="0"/>
    <xf numFmtId="0" fontId="6" fillId="2" borderId="1" applyNumberFormat="0" applyFill="0" applyBorder="0" applyAlignment="0" applyProtection="0"/>
    <xf numFmtId="44" fontId="27" fillId="2" borderId="1" applyFont="0" applyFill="0" applyBorder="0" applyAlignment="0" applyProtection="0"/>
    <xf numFmtId="9" fontId="4" fillId="2" borderId="1" applyFont="0" applyFill="0" applyBorder="0" applyAlignment="0" applyProtection="0"/>
    <xf numFmtId="0" fontId="4" fillId="11" borderId="1" applyNumberFormat="0" applyBorder="0" applyAlignment="0" applyProtection="0"/>
    <xf numFmtId="0" fontId="27" fillId="2" borderId="1"/>
    <xf numFmtId="43" fontId="4" fillId="2" borderId="1" applyFont="0" applyFill="0" applyBorder="0" applyAlignment="0" applyProtection="0"/>
  </cellStyleXfs>
  <cellXfs count="441">
    <xf numFmtId="0" fontId="0" fillId="0" borderId="0" xfId="0"/>
    <xf numFmtId="0" fontId="1" fillId="2" borderId="1" xfId="1" applyFont="1" applyFill="1" applyBorder="1"/>
    <xf numFmtId="0" fontId="3" fillId="2" borderId="2" xfId="15" applyFont="1" applyFill="1" applyBorder="1" applyAlignment="1">
      <alignment horizontal="left" vertical="top" wrapText="1"/>
    </xf>
    <xf numFmtId="0" fontId="3" fillId="2" borderId="3" xfId="16" applyFont="1" applyFill="1" applyBorder="1" applyAlignment="1">
      <alignment horizontal="left" vertical="top" wrapText="1"/>
    </xf>
    <xf numFmtId="0" fontId="3" fillId="2" borderId="4" xfId="17" applyFont="1" applyFill="1" applyBorder="1" applyAlignment="1">
      <alignment horizontal="left" vertical="top" wrapText="1"/>
    </xf>
    <xf numFmtId="164" fontId="3" fillId="2" borderId="14" xfId="18" applyNumberFormat="1" applyFont="1" applyFill="1" applyBorder="1" applyAlignment="1">
      <alignment horizontal="right" vertical="center"/>
    </xf>
    <xf numFmtId="165" fontId="3" fillId="2" borderId="15" xfId="19" applyNumberFormat="1" applyFont="1" applyFill="1" applyBorder="1" applyAlignment="1">
      <alignment horizontal="right" vertical="center"/>
    </xf>
    <xf numFmtId="164" fontId="3" fillId="2" borderId="15" xfId="20" applyNumberFormat="1" applyFont="1" applyFill="1" applyBorder="1" applyAlignment="1">
      <alignment horizontal="right" vertical="center"/>
    </xf>
    <xf numFmtId="165" fontId="3" fillId="2" borderId="16" xfId="21" applyNumberFormat="1" applyFont="1" applyFill="1" applyBorder="1" applyAlignment="1">
      <alignment horizontal="right" vertical="center"/>
    </xf>
    <xf numFmtId="164" fontId="3" fillId="2" borderId="17" xfId="22" applyNumberFormat="1" applyFont="1" applyFill="1" applyBorder="1" applyAlignment="1">
      <alignment horizontal="right" vertical="center"/>
    </xf>
    <xf numFmtId="165" fontId="3" fillId="2" borderId="18" xfId="23" applyNumberFormat="1" applyFont="1" applyFill="1" applyBorder="1" applyAlignment="1">
      <alignment horizontal="right" vertical="center"/>
    </xf>
    <xf numFmtId="164" fontId="3" fillId="2" borderId="18" xfId="24" applyNumberFormat="1" applyFont="1" applyFill="1" applyBorder="1" applyAlignment="1">
      <alignment horizontal="right" vertical="center"/>
    </xf>
    <xf numFmtId="165" fontId="3" fillId="2" borderId="19" xfId="25" applyNumberFormat="1" applyFont="1" applyFill="1" applyBorder="1" applyAlignment="1">
      <alignment horizontal="right" vertical="center"/>
    </xf>
    <xf numFmtId="164" fontId="3" fillId="2" borderId="20" xfId="26" applyNumberFormat="1" applyFont="1" applyFill="1" applyBorder="1" applyAlignment="1">
      <alignment horizontal="right" vertical="center"/>
    </xf>
    <xf numFmtId="165" fontId="3" fillId="2" borderId="21" xfId="27" applyNumberFormat="1" applyFont="1" applyFill="1" applyBorder="1" applyAlignment="1">
      <alignment horizontal="right" vertical="center"/>
    </xf>
    <xf numFmtId="164" fontId="3" fillId="2" borderId="21" xfId="28" applyNumberFormat="1" applyFont="1" applyFill="1" applyBorder="1" applyAlignment="1">
      <alignment horizontal="right" vertical="center"/>
    </xf>
    <xf numFmtId="165" fontId="3" fillId="2" borderId="22" xfId="29" applyNumberFormat="1" applyFont="1" applyFill="1" applyBorder="1" applyAlignment="1">
      <alignment horizontal="right" vertical="center"/>
    </xf>
    <xf numFmtId="166" fontId="3" fillId="2" borderId="22" xfId="30" applyNumberFormat="1" applyFont="1" applyFill="1" applyBorder="1" applyAlignment="1">
      <alignment horizontal="right" vertical="center"/>
    </xf>
    <xf numFmtId="166" fontId="3" fillId="2" borderId="21" xfId="33" applyNumberFormat="1" applyFont="1" applyFill="1" applyBorder="1" applyAlignment="1">
      <alignment horizontal="right" vertical="center"/>
    </xf>
    <xf numFmtId="4" fontId="3" fillId="2" borderId="15" xfId="34" applyNumberFormat="1" applyFont="1" applyFill="1" applyBorder="1" applyAlignment="1">
      <alignment horizontal="right" vertical="center"/>
    </xf>
    <xf numFmtId="4" fontId="3" fillId="2" borderId="18" xfId="36" applyNumberFormat="1" applyFont="1" applyFill="1" applyBorder="1" applyAlignment="1">
      <alignment horizontal="right" vertical="center"/>
    </xf>
    <xf numFmtId="4" fontId="3" fillId="2" borderId="19" xfId="37" applyNumberFormat="1" applyFont="1" applyFill="1" applyBorder="1" applyAlignment="1">
      <alignment horizontal="right" vertical="center"/>
    </xf>
    <xf numFmtId="4" fontId="3" fillId="2" borderId="21" xfId="38" applyNumberFormat="1" applyFont="1" applyFill="1" applyBorder="1" applyAlignment="1">
      <alignment horizontal="right" vertical="center"/>
    </xf>
    <xf numFmtId="4" fontId="3" fillId="2" borderId="22" xfId="39" applyNumberFormat="1" applyFont="1" applyFill="1" applyBorder="1" applyAlignment="1">
      <alignment horizontal="right" vertical="center"/>
    </xf>
    <xf numFmtId="0" fontId="3" fillId="2" borderId="15" xfId="44" applyFont="1" applyFill="1" applyBorder="1" applyAlignment="1">
      <alignment horizontal="right" vertical="center"/>
    </xf>
    <xf numFmtId="0" fontId="3" fillId="2" borderId="16" xfId="45" applyFont="1" applyFill="1" applyBorder="1" applyAlignment="1">
      <alignment horizontal="right" vertical="center"/>
    </xf>
    <xf numFmtId="0" fontId="0" fillId="5" borderId="0" xfId="0" applyFill="1" applyAlignment="1">
      <alignment vertical="center"/>
    </xf>
    <xf numFmtId="0" fontId="6" fillId="5" borderId="1" xfId="5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12" fillId="5" borderId="1" xfId="50" applyFont="1" applyFill="1" applyBorder="1" applyAlignment="1">
      <alignment vertical="center"/>
    </xf>
    <xf numFmtId="0" fontId="13" fillId="5" borderId="1" xfId="0" applyFont="1" applyFill="1" applyBorder="1" applyAlignment="1">
      <alignment vertical="center"/>
    </xf>
    <xf numFmtId="0" fontId="0" fillId="2" borderId="0" xfId="0" applyFill="1"/>
    <xf numFmtId="0" fontId="15" fillId="2" borderId="0" xfId="0" applyFont="1" applyFill="1" applyAlignment="1">
      <alignment horizontal="center"/>
    </xf>
    <xf numFmtId="0" fontId="16" fillId="7" borderId="0" xfId="0" applyFont="1" applyFill="1"/>
    <xf numFmtId="0" fontId="17" fillId="7" borderId="0" xfId="0" applyFont="1" applyFill="1"/>
    <xf numFmtId="0" fontId="16" fillId="2" borderId="0" xfId="0" applyFont="1" applyFill="1"/>
    <xf numFmtId="0" fontId="17" fillId="2" borderId="0" xfId="0" applyFont="1" applyFill="1"/>
    <xf numFmtId="0" fontId="18" fillId="0" borderId="0" xfId="0" applyFont="1"/>
    <xf numFmtId="0" fontId="19" fillId="2" borderId="26" xfId="0" applyFont="1" applyFill="1" applyBorder="1"/>
    <xf numFmtId="0" fontId="17" fillId="2" borderId="26" xfId="0" applyFont="1" applyFill="1" applyBorder="1"/>
    <xf numFmtId="0" fontId="0" fillId="0" borderId="26" xfId="0" applyBorder="1"/>
    <xf numFmtId="0" fontId="19" fillId="2" borderId="0" xfId="0" applyFont="1" applyFill="1"/>
    <xf numFmtId="0" fontId="7" fillId="8" borderId="27" xfId="51" applyFill="1" applyBorder="1" applyAlignment="1">
      <alignment horizontal="center"/>
    </xf>
    <xf numFmtId="0" fontId="20" fillId="8" borderId="27" xfId="51" applyFont="1" applyFill="1" applyBorder="1" applyAlignment="1">
      <alignment horizontal="center"/>
    </xf>
    <xf numFmtId="0" fontId="0" fillId="0" borderId="0" xfId="0" applyAlignment="1"/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8" fontId="0" fillId="0" borderId="31" xfId="48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68" fontId="0" fillId="0" borderId="34" xfId="48" applyNumberFormat="1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168" fontId="9" fillId="0" borderId="39" xfId="48" applyNumberFormat="1" applyFont="1" applyBorder="1" applyAlignment="1">
      <alignment horizontal="center" vertical="center"/>
    </xf>
    <xf numFmtId="168" fontId="9" fillId="0" borderId="40" xfId="48" applyNumberFormat="1" applyFont="1" applyBorder="1" applyAlignment="1">
      <alignment horizontal="center" vertical="center"/>
    </xf>
    <xf numFmtId="0" fontId="12" fillId="5" borderId="41" xfId="50" applyFont="1" applyFill="1" applyBorder="1" applyAlignment="1">
      <alignment vertical="center"/>
    </xf>
    <xf numFmtId="0" fontId="23" fillId="9" borderId="42" xfId="52" applyFont="1" applyFill="1" applyBorder="1"/>
    <xf numFmtId="0" fontId="3" fillId="10" borderId="11" xfId="12" applyFont="1" applyFill="1" applyBorder="1" applyAlignment="1">
      <alignment horizontal="center" vertical="center" wrapText="1"/>
    </xf>
    <xf numFmtId="0" fontId="3" fillId="10" borderId="12" xfId="13" applyFont="1" applyFill="1" applyBorder="1" applyAlignment="1">
      <alignment horizontal="center" vertical="center" wrapText="1"/>
    </xf>
    <xf numFmtId="0" fontId="3" fillId="10" borderId="13" xfId="14" applyFont="1" applyFill="1" applyBorder="1" applyAlignment="1">
      <alignment horizontal="center" vertical="center" wrapText="1"/>
    </xf>
    <xf numFmtId="0" fontId="24" fillId="9" borderId="1" xfId="52" applyFont="1" applyFill="1" applyBorder="1"/>
    <xf numFmtId="0" fontId="25" fillId="5" borderId="0" xfId="0" applyFont="1" applyFill="1" applyAlignment="1">
      <alignment vertical="center"/>
    </xf>
    <xf numFmtId="0" fontId="2" fillId="2" borderId="1" xfId="2" applyFont="1" applyFill="1" applyBorder="1" applyAlignment="1">
      <alignment vertical="center" wrapText="1"/>
    </xf>
    <xf numFmtId="0" fontId="3" fillId="10" borderId="13" xfId="13" applyFont="1" applyFill="1" applyBorder="1" applyAlignment="1">
      <alignment horizontal="center" vertical="center" wrapText="1"/>
    </xf>
    <xf numFmtId="0" fontId="0" fillId="0" borderId="14" xfId="0" applyBorder="1"/>
    <xf numFmtId="9" fontId="0" fillId="0" borderId="16" xfId="48" applyFont="1" applyBorder="1"/>
    <xf numFmtId="0" fontId="0" fillId="0" borderId="17" xfId="0" applyBorder="1"/>
    <xf numFmtId="9" fontId="0" fillId="0" borderId="19" xfId="48" applyFont="1" applyBorder="1"/>
    <xf numFmtId="0" fontId="0" fillId="0" borderId="20" xfId="0" applyBorder="1"/>
    <xf numFmtId="9" fontId="0" fillId="0" borderId="22" xfId="48" applyFont="1" applyBorder="1"/>
    <xf numFmtId="0" fontId="26" fillId="9" borderId="1" xfId="52" applyFont="1" applyFill="1" applyBorder="1"/>
    <xf numFmtId="164" fontId="10" fillId="0" borderId="0" xfId="0" applyNumberFormat="1" applyFont="1"/>
    <xf numFmtId="0" fontId="29" fillId="2" borderId="55" xfId="53" applyFont="1" applyBorder="1" applyAlignment="1">
      <alignment horizontal="left" vertical="top" wrapText="1"/>
    </xf>
    <xf numFmtId="164" fontId="29" fillId="2" borderId="67" xfId="53" applyNumberFormat="1" applyFont="1" applyBorder="1" applyAlignment="1">
      <alignment horizontal="right" vertical="top"/>
    </xf>
    <xf numFmtId="165" fontId="29" fillId="2" borderId="68" xfId="53" applyNumberFormat="1" applyFont="1" applyBorder="1" applyAlignment="1">
      <alignment horizontal="right" vertical="top"/>
    </xf>
    <xf numFmtId="164" fontId="29" fillId="2" borderId="68" xfId="53" applyNumberFormat="1" applyFont="1" applyBorder="1" applyAlignment="1">
      <alignment horizontal="right" vertical="top"/>
    </xf>
    <xf numFmtId="165" fontId="29" fillId="2" borderId="69" xfId="53" applyNumberFormat="1" applyFont="1" applyBorder="1" applyAlignment="1">
      <alignment horizontal="right" vertical="top"/>
    </xf>
    <xf numFmtId="0" fontId="29" fillId="2" borderId="59" xfId="53" applyFont="1" applyBorder="1" applyAlignment="1">
      <alignment horizontal="left" vertical="top" wrapText="1"/>
    </xf>
    <xf numFmtId="164" fontId="29" fillId="2" borderId="70" xfId="53" applyNumberFormat="1" applyFont="1" applyBorder="1" applyAlignment="1">
      <alignment horizontal="right" vertical="top"/>
    </xf>
    <xf numFmtId="165" fontId="29" fillId="2" borderId="71" xfId="53" applyNumberFormat="1" applyFont="1" applyBorder="1" applyAlignment="1">
      <alignment horizontal="right" vertical="top"/>
    </xf>
    <xf numFmtId="164" fontId="29" fillId="2" borderId="71" xfId="53" applyNumberFormat="1" applyFont="1" applyBorder="1" applyAlignment="1">
      <alignment horizontal="right" vertical="top"/>
    </xf>
    <xf numFmtId="165" fontId="29" fillId="2" borderId="72" xfId="53" applyNumberFormat="1" applyFont="1" applyBorder="1" applyAlignment="1">
      <alignment horizontal="right" vertical="top"/>
    </xf>
    <xf numFmtId="0" fontId="29" fillId="2" borderId="63" xfId="53" applyFont="1" applyBorder="1" applyAlignment="1">
      <alignment horizontal="left" vertical="top" wrapText="1"/>
    </xf>
    <xf numFmtId="164" fontId="29" fillId="2" borderId="73" xfId="53" applyNumberFormat="1" applyFont="1" applyBorder="1" applyAlignment="1">
      <alignment horizontal="right" vertical="top"/>
    </xf>
    <xf numFmtId="165" fontId="29" fillId="2" borderId="74" xfId="53" applyNumberFormat="1" applyFont="1" applyBorder="1" applyAlignment="1">
      <alignment horizontal="right" vertical="top"/>
    </xf>
    <xf numFmtId="164" fontId="29" fillId="2" borderId="74" xfId="53" applyNumberFormat="1" applyFont="1" applyBorder="1" applyAlignment="1">
      <alignment horizontal="right" vertical="top"/>
    </xf>
    <xf numFmtId="165" fontId="29" fillId="2" borderId="75" xfId="53" applyNumberFormat="1" applyFont="1" applyBorder="1" applyAlignment="1">
      <alignment horizontal="right" vertical="top"/>
    </xf>
    <xf numFmtId="0" fontId="29" fillId="10" borderId="64" xfId="53" applyFont="1" applyFill="1" applyBorder="1" applyAlignment="1">
      <alignment horizontal="center" wrapText="1"/>
    </xf>
    <xf numFmtId="0" fontId="29" fillId="10" borderId="65" xfId="53" applyFont="1" applyFill="1" applyBorder="1" applyAlignment="1">
      <alignment horizontal="center" wrapText="1"/>
    </xf>
    <xf numFmtId="0" fontId="29" fillId="10" borderId="66" xfId="53" applyFont="1" applyFill="1" applyBorder="1" applyAlignment="1">
      <alignment horizontal="center" wrapText="1"/>
    </xf>
    <xf numFmtId="0" fontId="10" fillId="9" borderId="1" xfId="0" applyFont="1" applyFill="1" applyBorder="1"/>
    <xf numFmtId="0" fontId="30" fillId="9" borderId="1" xfId="15" applyFont="1" applyFill="1" applyBorder="1" applyAlignment="1">
      <alignment horizontal="left" vertical="top" wrapText="1"/>
    </xf>
    <xf numFmtId="165" fontId="30" fillId="9" borderId="1" xfId="19" applyNumberFormat="1" applyFont="1" applyFill="1" applyBorder="1" applyAlignment="1">
      <alignment horizontal="right" vertical="center"/>
    </xf>
    <xf numFmtId="165" fontId="30" fillId="9" borderId="1" xfId="21" applyNumberFormat="1" applyFont="1" applyFill="1" applyBorder="1" applyAlignment="1">
      <alignment horizontal="right" vertical="center"/>
    </xf>
    <xf numFmtId="164" fontId="30" fillId="9" borderId="1" xfId="20" applyNumberFormat="1" applyFont="1" applyFill="1" applyBorder="1" applyAlignment="1">
      <alignment horizontal="right" vertical="center"/>
    </xf>
    <xf numFmtId="0" fontId="30" fillId="9" borderId="1" xfId="16" applyFont="1" applyFill="1" applyBorder="1" applyAlignment="1">
      <alignment horizontal="left" vertical="top" wrapText="1"/>
    </xf>
    <xf numFmtId="165" fontId="30" fillId="9" borderId="1" xfId="23" applyNumberFormat="1" applyFont="1" applyFill="1" applyBorder="1" applyAlignment="1">
      <alignment horizontal="right" vertical="center"/>
    </xf>
    <xf numFmtId="165" fontId="30" fillId="9" borderId="1" xfId="25" applyNumberFormat="1" applyFont="1" applyFill="1" applyBorder="1" applyAlignment="1">
      <alignment horizontal="right" vertical="center"/>
    </xf>
    <xf numFmtId="164" fontId="30" fillId="9" borderId="1" xfId="24" applyNumberFormat="1" applyFont="1" applyFill="1" applyBorder="1" applyAlignment="1">
      <alignment horizontal="right" vertical="center"/>
    </xf>
    <xf numFmtId="0" fontId="30" fillId="9" borderId="1" xfId="17" applyFont="1" applyFill="1" applyBorder="1" applyAlignment="1">
      <alignment horizontal="left" vertical="top" wrapText="1"/>
    </xf>
    <xf numFmtId="164" fontId="30" fillId="9" borderId="1" xfId="26" applyNumberFormat="1" applyFont="1" applyFill="1" applyBorder="1" applyAlignment="1">
      <alignment horizontal="right" vertical="center"/>
    </xf>
    <xf numFmtId="165" fontId="30" fillId="9" borderId="1" xfId="27" applyNumberFormat="1" applyFont="1" applyFill="1" applyBorder="1" applyAlignment="1">
      <alignment horizontal="right" vertical="center"/>
    </xf>
    <xf numFmtId="164" fontId="30" fillId="9" borderId="1" xfId="28" applyNumberFormat="1" applyFont="1" applyFill="1" applyBorder="1" applyAlignment="1">
      <alignment horizontal="right" vertical="center"/>
    </xf>
    <xf numFmtId="165" fontId="30" fillId="9" borderId="1" xfId="29" applyNumberFormat="1" applyFont="1" applyFill="1" applyBorder="1" applyAlignment="1">
      <alignment horizontal="right" vertical="center"/>
    </xf>
    <xf numFmtId="166" fontId="30" fillId="9" borderId="1" xfId="30" applyNumberFormat="1" applyFont="1" applyFill="1" applyBorder="1" applyAlignment="1">
      <alignment horizontal="right" vertical="center"/>
    </xf>
    <xf numFmtId="4" fontId="30" fillId="9" borderId="1" xfId="34" applyNumberFormat="1" applyFont="1" applyFill="1" applyBorder="1" applyAlignment="1">
      <alignment horizontal="right" vertical="center"/>
    </xf>
    <xf numFmtId="4" fontId="30" fillId="9" borderId="1" xfId="36" applyNumberFormat="1" applyFont="1" applyFill="1" applyBorder="1" applyAlignment="1">
      <alignment horizontal="right" vertical="center"/>
    </xf>
    <xf numFmtId="166" fontId="30" fillId="9" borderId="1" xfId="33" applyNumberFormat="1" applyFont="1" applyFill="1" applyBorder="1" applyAlignment="1">
      <alignment horizontal="right" vertical="center"/>
    </xf>
    <xf numFmtId="0" fontId="30" fillId="9" borderId="1" xfId="53" applyFont="1" applyFill="1" applyBorder="1" applyAlignment="1">
      <alignment horizontal="left" vertical="top" wrapText="1"/>
    </xf>
    <xf numFmtId="165" fontId="30" fillId="9" borderId="1" xfId="53" applyNumberFormat="1" applyFont="1" applyFill="1" applyBorder="1" applyAlignment="1">
      <alignment horizontal="right" vertical="top"/>
    </xf>
    <xf numFmtId="0" fontId="23" fillId="9" borderId="76" xfId="52" applyFont="1" applyFill="1" applyBorder="1"/>
    <xf numFmtId="0" fontId="31" fillId="5" borderId="76" xfId="0" applyFont="1" applyFill="1" applyBorder="1" applyAlignment="1">
      <alignment vertical="center"/>
    </xf>
    <xf numFmtId="0" fontId="32" fillId="9" borderId="76" xfId="52" applyFont="1" applyFill="1" applyBorder="1"/>
    <xf numFmtId="0" fontId="33" fillId="9" borderId="76" xfId="52" applyFont="1" applyFill="1" applyBorder="1"/>
    <xf numFmtId="0" fontId="34" fillId="9" borderId="76" xfId="52" applyFont="1" applyFill="1" applyBorder="1"/>
    <xf numFmtId="0" fontId="21" fillId="0" borderId="76" xfId="0" applyFont="1" applyBorder="1"/>
    <xf numFmtId="0" fontId="30" fillId="9" borderId="1" xfId="54" applyFont="1" applyFill="1" applyBorder="1" applyAlignment="1">
      <alignment wrapText="1"/>
    </xf>
    <xf numFmtId="0" fontId="30" fillId="9" borderId="1" xfId="54" applyFont="1" applyFill="1" applyBorder="1" applyAlignment="1">
      <alignment horizontal="left" vertical="top" wrapText="1"/>
    </xf>
    <xf numFmtId="165" fontId="30" fillId="9" borderId="1" xfId="54" applyNumberFormat="1" applyFont="1" applyFill="1" applyBorder="1" applyAlignment="1">
      <alignment horizontal="right" vertical="top"/>
    </xf>
    <xf numFmtId="164" fontId="30" fillId="9" borderId="1" xfId="54" applyNumberFormat="1" applyFont="1" applyFill="1" applyBorder="1" applyAlignment="1">
      <alignment horizontal="right" vertical="top"/>
    </xf>
    <xf numFmtId="0" fontId="36" fillId="5" borderId="1" xfId="50" applyFont="1" applyFill="1" applyBorder="1" applyAlignment="1">
      <alignment vertical="center"/>
    </xf>
    <xf numFmtId="0" fontId="21" fillId="9" borderId="1" xfId="0" applyFont="1" applyFill="1" applyBorder="1"/>
    <xf numFmtId="0" fontId="37" fillId="9" borderId="1" xfId="15" applyFont="1" applyFill="1" applyBorder="1" applyAlignment="1">
      <alignment horizontal="left" vertical="top" wrapText="1"/>
    </xf>
    <xf numFmtId="0" fontId="37" fillId="9" borderId="1" xfId="16" applyFont="1" applyFill="1" applyBorder="1" applyAlignment="1">
      <alignment horizontal="left" vertical="top" wrapText="1"/>
    </xf>
    <xf numFmtId="0" fontId="10" fillId="9" borderId="0" xfId="0" applyFont="1" applyFill="1"/>
    <xf numFmtId="164" fontId="30" fillId="9" borderId="1" xfId="18" applyNumberFormat="1" applyFont="1" applyFill="1" applyBorder="1" applyAlignment="1">
      <alignment horizontal="right" vertical="center"/>
    </xf>
    <xf numFmtId="164" fontId="30" fillId="9" borderId="1" xfId="22" applyNumberFormat="1" applyFont="1" applyFill="1" applyBorder="1" applyAlignment="1">
      <alignment horizontal="right" vertical="center"/>
    </xf>
    <xf numFmtId="9" fontId="10" fillId="9" borderId="1" xfId="48" applyFont="1" applyFill="1" applyBorder="1"/>
    <xf numFmtId="0" fontId="10" fillId="0" borderId="0" xfId="0" applyFont="1"/>
    <xf numFmtId="0" fontId="39" fillId="2" borderId="55" xfId="55" applyFont="1" applyBorder="1" applyAlignment="1">
      <alignment horizontal="left" vertical="top" wrapText="1"/>
    </xf>
    <xf numFmtId="164" fontId="39" fillId="2" borderId="67" xfId="55" applyNumberFormat="1" applyFont="1" applyBorder="1" applyAlignment="1">
      <alignment horizontal="right" vertical="top"/>
    </xf>
    <xf numFmtId="165" fontId="39" fillId="2" borderId="68" xfId="55" applyNumberFormat="1" applyFont="1" applyBorder="1" applyAlignment="1">
      <alignment horizontal="right" vertical="top"/>
    </xf>
    <xf numFmtId="164" fontId="39" fillId="2" borderId="68" xfId="55" applyNumberFormat="1" applyFont="1" applyBorder="1" applyAlignment="1">
      <alignment horizontal="right" vertical="top"/>
    </xf>
    <xf numFmtId="165" fontId="39" fillId="2" borderId="69" xfId="55" applyNumberFormat="1" applyFont="1" applyBorder="1" applyAlignment="1">
      <alignment horizontal="right" vertical="top"/>
    </xf>
    <xf numFmtId="0" fontId="39" fillId="2" borderId="59" xfId="55" applyFont="1" applyBorder="1" applyAlignment="1">
      <alignment horizontal="left" vertical="top" wrapText="1"/>
    </xf>
    <xf numFmtId="164" fontId="39" fillId="2" borderId="70" xfId="55" applyNumberFormat="1" applyFont="1" applyBorder="1" applyAlignment="1">
      <alignment horizontal="right" vertical="top"/>
    </xf>
    <xf numFmtId="165" fontId="39" fillId="2" borderId="71" xfId="55" applyNumberFormat="1" applyFont="1" applyBorder="1" applyAlignment="1">
      <alignment horizontal="right" vertical="top"/>
    </xf>
    <xf numFmtId="164" fontId="39" fillId="2" borderId="71" xfId="55" applyNumberFormat="1" applyFont="1" applyBorder="1" applyAlignment="1">
      <alignment horizontal="right" vertical="top"/>
    </xf>
    <xf numFmtId="165" fontId="39" fillId="2" borderId="72" xfId="55" applyNumberFormat="1" applyFont="1" applyBorder="1" applyAlignment="1">
      <alignment horizontal="right" vertical="top"/>
    </xf>
    <xf numFmtId="0" fontId="39" fillId="2" borderId="63" xfId="55" applyFont="1" applyBorder="1" applyAlignment="1">
      <alignment horizontal="left" vertical="top" wrapText="1"/>
    </xf>
    <xf numFmtId="164" fontId="39" fillId="2" borderId="73" xfId="55" applyNumberFormat="1" applyFont="1" applyBorder="1" applyAlignment="1">
      <alignment horizontal="right" vertical="top"/>
    </xf>
    <xf numFmtId="165" fontId="39" fillId="2" borderId="74" xfId="55" applyNumberFormat="1" applyFont="1" applyBorder="1" applyAlignment="1">
      <alignment horizontal="right" vertical="top"/>
    </xf>
    <xf numFmtId="164" fontId="39" fillId="2" borderId="74" xfId="55" applyNumberFormat="1" applyFont="1" applyBorder="1" applyAlignment="1">
      <alignment horizontal="right" vertical="top"/>
    </xf>
    <xf numFmtId="165" fontId="39" fillId="2" borderId="75" xfId="55" applyNumberFormat="1" applyFont="1" applyBorder="1" applyAlignment="1">
      <alignment horizontal="right" vertical="top"/>
    </xf>
    <xf numFmtId="0" fontId="39" fillId="10" borderId="64" xfId="55" applyFont="1" applyFill="1" applyBorder="1" applyAlignment="1">
      <alignment horizontal="center" vertical="center" wrapText="1"/>
    </xf>
    <xf numFmtId="0" fontId="39" fillId="10" borderId="65" xfId="55" applyFont="1" applyFill="1" applyBorder="1" applyAlignment="1">
      <alignment horizontal="center" vertical="center" wrapText="1"/>
    </xf>
    <xf numFmtId="0" fontId="39" fillId="10" borderId="66" xfId="55" applyFont="1" applyFill="1" applyBorder="1" applyAlignment="1">
      <alignment horizontal="center" vertical="center" wrapText="1"/>
    </xf>
    <xf numFmtId="0" fontId="39" fillId="10" borderId="77" xfId="55" applyFont="1" applyFill="1" applyBorder="1" applyAlignment="1">
      <alignment horizontal="center" vertical="center" wrapText="1"/>
    </xf>
    <xf numFmtId="169" fontId="30" fillId="9" borderId="1" xfId="54" applyNumberFormat="1" applyFont="1" applyFill="1" applyBorder="1" applyAlignment="1">
      <alignment horizontal="right" vertical="top"/>
    </xf>
    <xf numFmtId="170" fontId="30" fillId="9" borderId="1" xfId="54" applyNumberFormat="1" applyFont="1" applyFill="1" applyBorder="1" applyAlignment="1">
      <alignment horizontal="right" vertical="top"/>
    </xf>
    <xf numFmtId="9" fontId="10" fillId="9" borderId="1" xfId="0" applyNumberFormat="1" applyFont="1" applyFill="1" applyBorder="1"/>
    <xf numFmtId="0" fontId="21" fillId="0" borderId="0" xfId="0" applyFont="1"/>
    <xf numFmtId="9" fontId="10" fillId="0" borderId="0" xfId="48" applyFont="1"/>
    <xf numFmtId="0" fontId="4" fillId="5" borderId="1" xfId="57" applyFill="1" applyAlignment="1">
      <alignment vertical="center"/>
    </xf>
    <xf numFmtId="0" fontId="6" fillId="5" borderId="1" xfId="58" applyFill="1" applyBorder="1" applyAlignment="1">
      <alignment vertical="center"/>
    </xf>
    <xf numFmtId="0" fontId="4" fillId="5" borderId="1" xfId="57" applyFill="1" applyBorder="1" applyAlignment="1">
      <alignment vertical="center"/>
    </xf>
    <xf numFmtId="0" fontId="12" fillId="5" borderId="1" xfId="58" applyFont="1" applyFill="1" applyBorder="1" applyAlignment="1">
      <alignment vertical="center"/>
    </xf>
    <xf numFmtId="0" fontId="13" fillId="5" borderId="1" xfId="57" applyFont="1" applyFill="1" applyBorder="1" applyAlignment="1">
      <alignment vertical="center"/>
    </xf>
    <xf numFmtId="0" fontId="4" fillId="2" borderId="1" xfId="57"/>
    <xf numFmtId="0" fontId="40" fillId="2" borderId="1" xfId="57" applyFont="1"/>
    <xf numFmtId="0" fontId="14" fillId="2" borderId="1" xfId="59" applyFont="1" applyBorder="1" applyAlignment="1">
      <alignment horizontal="left"/>
    </xf>
    <xf numFmtId="0" fontId="41" fillId="2" borderId="78" xfId="57" applyFont="1" applyBorder="1"/>
    <xf numFmtId="0" fontId="42" fillId="2" borderId="79" xfId="57" applyFont="1" applyBorder="1"/>
    <xf numFmtId="0" fontId="42" fillId="2" borderId="80" xfId="57" applyFont="1" applyBorder="1"/>
    <xf numFmtId="0" fontId="42" fillId="2" borderId="1" xfId="57" applyFont="1"/>
    <xf numFmtId="0" fontId="41" fillId="2" borderId="81" xfId="57" applyFont="1" applyBorder="1"/>
    <xf numFmtId="0" fontId="42" fillId="2" borderId="1" xfId="57" applyFont="1" applyBorder="1"/>
    <xf numFmtId="0" fontId="4" fillId="2" borderId="82" xfId="57" applyBorder="1"/>
    <xf numFmtId="0" fontId="6" fillId="2" borderId="24" xfId="58"/>
    <xf numFmtId="0" fontId="43" fillId="2" borderId="1" xfId="57" applyFont="1"/>
    <xf numFmtId="0" fontId="44" fillId="2" borderId="1" xfId="60" applyFont="1" applyBorder="1"/>
    <xf numFmtId="0" fontId="6" fillId="2" borderId="1" xfId="60" applyBorder="1"/>
    <xf numFmtId="0" fontId="4" fillId="2" borderId="1" xfId="57" applyBorder="1"/>
    <xf numFmtId="0" fontId="44" fillId="2" borderId="1" xfId="60" applyFont="1"/>
    <xf numFmtId="0" fontId="6" fillId="2" borderId="1" xfId="60"/>
    <xf numFmtId="0" fontId="45" fillId="2" borderId="1" xfId="57" applyFont="1"/>
    <xf numFmtId="0" fontId="0" fillId="2" borderId="1" xfId="57" applyFont="1"/>
    <xf numFmtId="0" fontId="22" fillId="2" borderId="1" xfId="56" applyFont="1" applyFill="1" applyAlignment="1">
      <alignment vertical="center"/>
    </xf>
    <xf numFmtId="0" fontId="47" fillId="5" borderId="83" xfId="58" applyFont="1" applyFill="1" applyBorder="1" applyAlignment="1">
      <alignment vertical="center"/>
    </xf>
    <xf numFmtId="0" fontId="13" fillId="5" borderId="83" xfId="57" applyFont="1" applyFill="1" applyBorder="1" applyAlignment="1">
      <alignment vertical="center"/>
    </xf>
    <xf numFmtId="0" fontId="4" fillId="5" borderId="83" xfId="57" applyFill="1" applyBorder="1" applyAlignment="1">
      <alignment vertical="center"/>
    </xf>
    <xf numFmtId="0" fontId="21" fillId="2" borderId="1" xfId="57" applyFont="1" applyBorder="1"/>
    <xf numFmtId="0" fontId="48" fillId="9" borderId="76" xfId="56" applyFont="1" applyFill="1" applyBorder="1"/>
    <xf numFmtId="0" fontId="21" fillId="5" borderId="76" xfId="57" applyFont="1" applyFill="1" applyBorder="1" applyAlignment="1">
      <alignment vertical="center"/>
    </xf>
    <xf numFmtId="0" fontId="49" fillId="9" borderId="76" xfId="56" applyFont="1" applyFill="1" applyBorder="1"/>
    <xf numFmtId="0" fontId="34" fillId="9" borderId="76" xfId="56" applyFont="1" applyFill="1" applyBorder="1"/>
    <xf numFmtId="0" fontId="21" fillId="2" borderId="76" xfId="57" applyFont="1" applyBorder="1"/>
    <xf numFmtId="0" fontId="21" fillId="2" borderId="1" xfId="57" applyFont="1"/>
    <xf numFmtId="0" fontId="50" fillId="5" borderId="1" xfId="58" applyFont="1" applyFill="1" applyBorder="1" applyAlignment="1">
      <alignment vertical="center"/>
    </xf>
    <xf numFmtId="0" fontId="4" fillId="5" borderId="42" xfId="57" applyFill="1" applyBorder="1" applyAlignment="1">
      <alignment vertical="center"/>
    </xf>
    <xf numFmtId="0" fontId="51" fillId="9" borderId="42" xfId="56" applyFont="1" applyFill="1" applyBorder="1"/>
    <xf numFmtId="0" fontId="52" fillId="9" borderId="42" xfId="56" applyFont="1" applyFill="1" applyBorder="1"/>
    <xf numFmtId="0" fontId="53" fillId="9" borderId="1" xfId="56" applyFont="1" applyFill="1" applyBorder="1"/>
    <xf numFmtId="0" fontId="51" fillId="9" borderId="1" xfId="56" applyFont="1" applyFill="1" applyBorder="1"/>
    <xf numFmtId="0" fontId="52" fillId="9" borderId="1" xfId="56" applyFont="1" applyFill="1" applyBorder="1"/>
    <xf numFmtId="0" fontId="54" fillId="5" borderId="1" xfId="58" applyFont="1" applyFill="1" applyBorder="1" applyAlignment="1">
      <alignment vertical="center"/>
    </xf>
    <xf numFmtId="0" fontId="46" fillId="2" borderId="1" xfId="57" applyFont="1"/>
    <xf numFmtId="0" fontId="55" fillId="2" borderId="1" xfId="57" applyFont="1"/>
    <xf numFmtId="0" fontId="23" fillId="9" borderId="42" xfId="56" applyFont="1" applyFill="1" applyBorder="1"/>
    <xf numFmtId="0" fontId="25" fillId="5" borderId="1" xfId="57" applyFont="1" applyFill="1" applyAlignment="1">
      <alignment vertical="center"/>
    </xf>
    <xf numFmtId="0" fontId="22" fillId="4" borderId="1" xfId="56" applyFont="1" applyAlignment="1">
      <alignment vertical="center"/>
    </xf>
    <xf numFmtId="0" fontId="4" fillId="2" borderId="1" xfId="57" applyFill="1" applyAlignment="1">
      <alignment vertical="center"/>
    </xf>
    <xf numFmtId="0" fontId="56" fillId="2" borderId="1" xfId="57" applyFont="1"/>
    <xf numFmtId="0" fontId="19" fillId="5" borderId="1" xfId="58" applyFont="1" applyFill="1" applyBorder="1" applyAlignment="1">
      <alignment vertical="center"/>
    </xf>
    <xf numFmtId="0" fontId="4" fillId="12" borderId="1" xfId="57" applyFill="1"/>
    <xf numFmtId="0" fontId="4" fillId="2" borderId="1" xfId="57" applyAlignment="1">
      <alignment wrapText="1"/>
    </xf>
    <xf numFmtId="0" fontId="31" fillId="13" borderId="1" xfId="57" applyFont="1" applyFill="1" applyBorder="1" applyAlignment="1">
      <alignment vertical="center" wrapText="1"/>
    </xf>
    <xf numFmtId="0" fontId="31" fillId="13" borderId="1" xfId="57" applyFont="1" applyFill="1" applyBorder="1" applyAlignment="1">
      <alignment horizontal="center" vertical="center"/>
    </xf>
    <xf numFmtId="0" fontId="6" fillId="14" borderId="31" xfId="57" applyFont="1" applyFill="1" applyBorder="1" applyAlignment="1">
      <alignment horizontal="center" vertical="center" wrapText="1"/>
    </xf>
    <xf numFmtId="0" fontId="6" fillId="14" borderId="31" xfId="57" applyFont="1" applyFill="1" applyBorder="1" applyAlignment="1">
      <alignment vertical="center" wrapText="1"/>
    </xf>
    <xf numFmtId="168" fontId="58" fillId="5" borderId="86" xfId="62" applyNumberFormat="1" applyFont="1" applyFill="1" applyBorder="1" applyAlignment="1">
      <alignment vertical="center"/>
    </xf>
    <xf numFmtId="168" fontId="58" fillId="5" borderId="87" xfId="62" applyNumberFormat="1" applyFont="1" applyFill="1" applyBorder="1" applyAlignment="1">
      <alignment vertical="center"/>
    </xf>
    <xf numFmtId="10" fontId="58" fillId="5" borderId="87" xfId="62" applyNumberFormat="1" applyFont="1" applyFill="1" applyBorder="1" applyAlignment="1">
      <alignment vertical="center"/>
    </xf>
    <xf numFmtId="0" fontId="6" fillId="14" borderId="34" xfId="57" applyFont="1" applyFill="1" applyBorder="1" applyAlignment="1">
      <alignment vertical="center" wrapText="1"/>
    </xf>
    <xf numFmtId="0" fontId="57" fillId="14" borderId="87" xfId="57" applyFont="1" applyFill="1" applyBorder="1" applyAlignment="1">
      <alignment horizontal="left" vertical="center" indent="1"/>
    </xf>
    <xf numFmtId="0" fontId="60" fillId="14" borderId="87" xfId="57" applyFont="1" applyFill="1" applyBorder="1" applyAlignment="1">
      <alignment horizontal="center" vertical="center" wrapText="1"/>
    </xf>
    <xf numFmtId="0" fontId="60" fillId="14" borderId="87" xfId="57" applyFont="1" applyFill="1" applyBorder="1" applyAlignment="1">
      <alignment horizontal="center" vertical="center" wrapText="1" shrinkToFit="1"/>
    </xf>
    <xf numFmtId="10" fontId="58" fillId="2" borderId="31" xfId="62" applyNumberFormat="1" applyFont="1" applyBorder="1"/>
    <xf numFmtId="0" fontId="4" fillId="15" borderId="1" xfId="57" applyFill="1"/>
    <xf numFmtId="0" fontId="4" fillId="2" borderId="1" xfId="57" applyAlignment="1"/>
    <xf numFmtId="0" fontId="57" fillId="13" borderId="87" xfId="57" applyFont="1" applyFill="1" applyBorder="1" applyAlignment="1">
      <alignment vertical="center"/>
    </xf>
    <xf numFmtId="0" fontId="60" fillId="14" borderId="88" xfId="57" applyFont="1" applyFill="1" applyBorder="1" applyAlignment="1">
      <alignment horizontal="center" vertical="center" wrapText="1"/>
    </xf>
    <xf numFmtId="0" fontId="60" fillId="14" borderId="31" xfId="57" applyFont="1" applyFill="1" applyBorder="1" applyAlignment="1">
      <alignment horizontal="center" vertical="center" wrapText="1"/>
    </xf>
    <xf numFmtId="10" fontId="58" fillId="5" borderId="91" xfId="62" applyNumberFormat="1" applyFont="1" applyFill="1" applyBorder="1" applyAlignment="1">
      <alignment vertical="center"/>
    </xf>
    <xf numFmtId="0" fontId="61" fillId="5" borderId="1" xfId="58" applyFont="1" applyFill="1" applyBorder="1" applyAlignment="1">
      <alignment vertical="center"/>
    </xf>
    <xf numFmtId="10" fontId="58" fillId="5" borderId="87" xfId="62" applyNumberFormat="1" applyFont="1" applyFill="1" applyBorder="1" applyAlignment="1">
      <alignment horizontal="right" vertical="center"/>
    </xf>
    <xf numFmtId="0" fontId="60" fillId="14" borderId="93" xfId="57" applyFont="1" applyFill="1" applyBorder="1" applyAlignment="1">
      <alignment vertical="center"/>
    </xf>
    <xf numFmtId="0" fontId="60" fillId="14" borderId="89" xfId="57" applyFont="1" applyFill="1" applyBorder="1" applyAlignment="1">
      <alignment vertical="center"/>
    </xf>
    <xf numFmtId="0" fontId="60" fillId="14" borderId="90" xfId="57" applyFont="1" applyFill="1" applyBorder="1" applyAlignment="1">
      <alignment vertical="center"/>
    </xf>
    <xf numFmtId="0" fontId="60" fillId="14" borderId="91" xfId="57" applyFont="1" applyFill="1" applyBorder="1" applyAlignment="1">
      <alignment vertical="center"/>
    </xf>
    <xf numFmtId="0" fontId="60" fillId="14" borderId="87" xfId="57" applyFont="1" applyFill="1" applyBorder="1" applyAlignment="1">
      <alignment horizontal="center" vertical="center"/>
    </xf>
    <xf numFmtId="2" fontId="58" fillId="5" borderId="87" xfId="57" applyNumberFormat="1" applyFont="1" applyFill="1" applyBorder="1" applyAlignment="1">
      <alignment vertical="center"/>
    </xf>
    <xf numFmtId="0" fontId="4" fillId="2" borderId="98" xfId="57" applyBorder="1" applyAlignment="1"/>
    <xf numFmtId="0" fontId="4" fillId="2" borderId="94" xfId="57" applyBorder="1" applyAlignment="1"/>
    <xf numFmtId="0" fontId="60" fillId="14" borderId="89" xfId="57" applyFont="1" applyFill="1" applyBorder="1" applyAlignment="1">
      <alignment vertical="center" wrapText="1"/>
    </xf>
    <xf numFmtId="0" fontId="60" fillId="14" borderId="87" xfId="57" applyFont="1" applyFill="1" applyBorder="1" applyAlignment="1">
      <alignment vertical="center" wrapText="1"/>
    </xf>
    <xf numFmtId="0" fontId="9" fillId="11" borderId="88" xfId="63" applyFont="1" applyBorder="1" applyAlignment="1">
      <alignment vertical="center"/>
    </xf>
    <xf numFmtId="0" fontId="9" fillId="11" borderId="97" xfId="63" applyFont="1" applyBorder="1" applyAlignment="1">
      <alignment vertical="center"/>
    </xf>
    <xf numFmtId="0" fontId="9" fillId="11" borderId="86" xfId="63" applyFont="1" applyBorder="1" applyAlignment="1">
      <alignment vertical="center"/>
    </xf>
    <xf numFmtId="0" fontId="60" fillId="14" borderId="87" xfId="57" applyFont="1" applyFill="1" applyBorder="1" applyAlignment="1">
      <alignment horizontal="left" vertical="center" indent="1"/>
    </xf>
    <xf numFmtId="168" fontId="58" fillId="5" borderId="91" xfId="62" applyNumberFormat="1" applyFont="1" applyFill="1" applyBorder="1" applyAlignment="1">
      <alignment vertical="center"/>
    </xf>
    <xf numFmtId="165" fontId="3" fillId="2" borderId="99" xfId="23" applyNumberFormat="1" applyFont="1" applyFill="1" applyBorder="1" applyAlignment="1">
      <alignment horizontal="right" vertical="center"/>
    </xf>
    <xf numFmtId="165" fontId="3" fillId="2" borderId="9" xfId="23" applyNumberFormat="1" applyFont="1" applyFill="1" applyBorder="1" applyAlignment="1">
      <alignment horizontal="right" vertical="center"/>
    </xf>
    <xf numFmtId="165" fontId="3" fillId="2" borderId="9" xfId="25" applyNumberFormat="1" applyFont="1" applyFill="1" applyBorder="1" applyAlignment="1">
      <alignment horizontal="right" vertical="center"/>
    </xf>
    <xf numFmtId="165" fontId="3" fillId="2" borderId="1" xfId="23" applyNumberFormat="1" applyFont="1" applyFill="1" applyBorder="1" applyAlignment="1">
      <alignment horizontal="right" vertical="center"/>
    </xf>
    <xf numFmtId="165" fontId="3" fillId="2" borderId="1" xfId="25" applyNumberFormat="1" applyFont="1" applyFill="1" applyBorder="1" applyAlignment="1">
      <alignment horizontal="right" vertical="center"/>
    </xf>
    <xf numFmtId="10" fontId="58" fillId="5" borderId="88" xfId="62" applyNumberFormat="1" applyFont="1" applyFill="1" applyBorder="1" applyAlignment="1">
      <alignment vertical="center"/>
    </xf>
    <xf numFmtId="165" fontId="3" fillId="2" borderId="18" xfId="25" applyNumberFormat="1" applyFont="1" applyFill="1" applyBorder="1" applyAlignment="1">
      <alignment horizontal="right" vertical="center"/>
    </xf>
    <xf numFmtId="0" fontId="41" fillId="2" borderId="100" xfId="57" applyFont="1" applyBorder="1"/>
    <xf numFmtId="0" fontId="4" fillId="2" borderId="101" xfId="57" applyBorder="1"/>
    <xf numFmtId="0" fontId="4" fillId="2" borderId="102" xfId="57" applyBorder="1"/>
    <xf numFmtId="0" fontId="30" fillId="9" borderId="1" xfId="54" applyFont="1" applyFill="1" applyBorder="1" applyAlignment="1">
      <alignment horizontal="center" wrapText="1"/>
    </xf>
    <xf numFmtId="0" fontId="29" fillId="2" borderId="103" xfId="53" applyFont="1" applyBorder="1" applyAlignment="1">
      <alignment horizontal="left" vertical="top" wrapText="1"/>
    </xf>
    <xf numFmtId="0" fontId="29" fillId="2" borderId="104" xfId="53" applyFont="1" applyBorder="1" applyAlignment="1">
      <alignment horizontal="left" vertical="top" wrapText="1"/>
    </xf>
    <xf numFmtId="0" fontId="29" fillId="2" borderId="105" xfId="53" applyFont="1" applyBorder="1" applyAlignment="1">
      <alignment horizontal="left" vertical="top" wrapText="1"/>
    </xf>
    <xf numFmtId="0" fontId="10" fillId="0" borderId="1" xfId="0" applyFont="1" applyBorder="1"/>
    <xf numFmtId="164" fontId="30" fillId="2" borderId="1" xfId="53" applyNumberFormat="1" applyFont="1" applyBorder="1" applyAlignment="1">
      <alignment horizontal="right" vertical="top"/>
    </xf>
    <xf numFmtId="0" fontId="21" fillId="0" borderId="1" xfId="0" applyFont="1" applyBorder="1"/>
    <xf numFmtId="164" fontId="37" fillId="2" borderId="1" xfId="53" applyNumberFormat="1" applyFont="1" applyBorder="1" applyAlignment="1">
      <alignment horizontal="right" vertical="top"/>
    </xf>
    <xf numFmtId="0" fontId="62" fillId="9" borderId="1" xfId="54" applyFont="1" applyFill="1" applyBorder="1" applyAlignment="1">
      <alignment vertical="center" wrapText="1"/>
    </xf>
    <xf numFmtId="0" fontId="35" fillId="9" borderId="1" xfId="54" applyFont="1" applyFill="1" applyBorder="1" applyAlignment="1">
      <alignment vertical="center" wrapText="1"/>
    </xf>
    <xf numFmtId="0" fontId="63" fillId="9" borderId="1" xfId="0" applyFont="1" applyFill="1" applyBorder="1"/>
    <xf numFmtId="0" fontId="63" fillId="0" borderId="1" xfId="0" applyFont="1" applyBorder="1"/>
    <xf numFmtId="0" fontId="64" fillId="2" borderId="1" xfId="53" applyFont="1" applyBorder="1" applyAlignment="1">
      <alignment horizontal="left" vertical="top" wrapText="1"/>
    </xf>
    <xf numFmtId="165" fontId="64" fillId="2" borderId="1" xfId="53" applyNumberFormat="1" applyFont="1" applyBorder="1" applyAlignment="1">
      <alignment horizontal="right" vertical="top"/>
    </xf>
    <xf numFmtId="164" fontId="64" fillId="2" borderId="1" xfId="53" applyNumberFormat="1" applyFont="1" applyBorder="1" applyAlignment="1">
      <alignment horizontal="right" vertical="top"/>
    </xf>
    <xf numFmtId="0" fontId="3" fillId="10" borderId="2" xfId="3" applyFont="1" applyFill="1" applyBorder="1" applyAlignment="1">
      <alignment horizontal="left" vertical="center" wrapText="1"/>
    </xf>
    <xf numFmtId="0" fontId="3" fillId="10" borderId="4" xfId="3" applyFont="1" applyFill="1" applyBorder="1" applyAlignment="1">
      <alignment horizontal="left" vertical="center" wrapText="1"/>
    </xf>
    <xf numFmtId="0" fontId="10" fillId="2" borderId="1" xfId="57" applyFont="1"/>
    <xf numFmtId="0" fontId="10" fillId="2" borderId="1" xfId="57" applyFont="1" applyBorder="1"/>
    <xf numFmtId="0" fontId="14" fillId="2" borderId="1" xfId="59" applyFont="1" applyBorder="1" applyAlignment="1"/>
    <xf numFmtId="0" fontId="65" fillId="2" borderId="1" xfId="64" applyFont="1" applyBorder="1"/>
    <xf numFmtId="0" fontId="65" fillId="2" borderId="1" xfId="64" applyFont="1"/>
    <xf numFmtId="0" fontId="30" fillId="2" borderId="1" xfId="64" applyFont="1" applyBorder="1" applyAlignment="1">
      <alignment horizontal="left" vertical="top" wrapText="1"/>
    </xf>
    <xf numFmtId="165" fontId="30" fillId="2" borderId="1" xfId="64" applyNumberFormat="1" applyFont="1" applyBorder="1" applyAlignment="1">
      <alignment horizontal="right" vertical="center"/>
    </xf>
    <xf numFmtId="164" fontId="30" fillId="2" borderId="1" xfId="64" applyNumberFormat="1" applyFont="1" applyBorder="1" applyAlignment="1">
      <alignment horizontal="right" vertical="center"/>
    </xf>
    <xf numFmtId="166" fontId="30" fillId="2" borderId="1" xfId="64" applyNumberFormat="1" applyFont="1" applyBorder="1" applyAlignment="1">
      <alignment horizontal="right" vertical="center"/>
    </xf>
    <xf numFmtId="10" fontId="10" fillId="2" borderId="1" xfId="57" applyNumberFormat="1" applyFont="1" applyBorder="1"/>
    <xf numFmtId="0" fontId="10" fillId="2" borderId="1" xfId="57" applyFont="1" applyFill="1" applyBorder="1"/>
    <xf numFmtId="43" fontId="30" fillId="2" borderId="1" xfId="65" applyFont="1" applyBorder="1" applyAlignment="1">
      <alignment horizontal="right" vertical="center"/>
    </xf>
    <xf numFmtId="9" fontId="30" fillId="2" borderId="1" xfId="62" applyFont="1" applyBorder="1" applyAlignment="1">
      <alignment horizontal="right" vertical="center"/>
    </xf>
    <xf numFmtId="0" fontId="3" fillId="10" borderId="2" xfId="3" applyFont="1" applyFill="1" applyBorder="1" applyAlignment="1">
      <alignment horizontal="left" vertical="center" wrapText="1"/>
    </xf>
    <xf numFmtId="0" fontId="3" fillId="10" borderId="4" xfId="3" applyFont="1" applyFill="1" applyBorder="1" applyAlignment="1">
      <alignment horizontal="left" vertical="center" wrapText="1"/>
    </xf>
    <xf numFmtId="0" fontId="29" fillId="2" borderId="108" xfId="53" applyFont="1" applyBorder="1" applyAlignment="1">
      <alignment horizontal="left" vertical="top" wrapText="1"/>
    </xf>
    <xf numFmtId="164" fontId="29" fillId="2" borderId="109" xfId="53" applyNumberFormat="1" applyFont="1" applyBorder="1" applyAlignment="1">
      <alignment horizontal="right" vertical="top"/>
    </xf>
    <xf numFmtId="167" fontId="29" fillId="2" borderId="110" xfId="53" applyNumberFormat="1" applyFont="1" applyBorder="1" applyAlignment="1">
      <alignment horizontal="right" vertical="top"/>
    </xf>
    <xf numFmtId="164" fontId="29" fillId="2" borderId="110" xfId="53" applyNumberFormat="1" applyFont="1" applyBorder="1" applyAlignment="1">
      <alignment horizontal="right" vertical="top"/>
    </xf>
    <xf numFmtId="167" fontId="29" fillId="2" borderId="111" xfId="53" applyNumberFormat="1" applyFont="1" applyBorder="1" applyAlignment="1">
      <alignment horizontal="right" vertical="top"/>
    </xf>
    <xf numFmtId="0" fontId="29" fillId="2" borderId="112" xfId="53" applyFont="1" applyBorder="1" applyAlignment="1">
      <alignment horizontal="left" vertical="top" wrapText="1"/>
    </xf>
    <xf numFmtId="164" fontId="29" fillId="2" borderId="113" xfId="53" applyNumberFormat="1" applyFont="1" applyBorder="1" applyAlignment="1">
      <alignment horizontal="right" vertical="top"/>
    </xf>
    <xf numFmtId="167" fontId="29" fillId="2" borderId="71" xfId="53" applyNumberFormat="1" applyFont="1" applyBorder="1" applyAlignment="1">
      <alignment horizontal="right" vertical="top"/>
    </xf>
    <xf numFmtId="167" fontId="29" fillId="2" borderId="114" xfId="53" applyNumberFormat="1" applyFont="1" applyBorder="1" applyAlignment="1">
      <alignment horizontal="right" vertical="top"/>
    </xf>
    <xf numFmtId="0" fontId="29" fillId="2" borderId="107" xfId="53" applyFont="1" applyBorder="1" applyAlignment="1">
      <alignment horizontal="left" vertical="top" wrapText="1"/>
    </xf>
    <xf numFmtId="164" fontId="29" fillId="2" borderId="115" xfId="53" applyNumberFormat="1" applyFont="1" applyBorder="1" applyAlignment="1">
      <alignment horizontal="right" vertical="top"/>
    </xf>
    <xf numFmtId="167" fontId="29" fillId="2" borderId="116" xfId="53" applyNumberFormat="1" applyFont="1" applyBorder="1" applyAlignment="1">
      <alignment horizontal="right" vertical="top"/>
    </xf>
    <xf numFmtId="164" fontId="29" fillId="2" borderId="116" xfId="53" applyNumberFormat="1" applyFont="1" applyBorder="1" applyAlignment="1">
      <alignment horizontal="right" vertical="top"/>
    </xf>
    <xf numFmtId="167" fontId="29" fillId="2" borderId="117" xfId="53" applyNumberFormat="1" applyFont="1" applyBorder="1" applyAlignment="1">
      <alignment horizontal="right" vertical="top"/>
    </xf>
    <xf numFmtId="0" fontId="27" fillId="2" borderId="1" xfId="53"/>
    <xf numFmtId="0" fontId="29" fillId="10" borderId="127" xfId="53" applyFont="1" applyFill="1" applyBorder="1" applyAlignment="1">
      <alignment horizontal="center" wrapText="1"/>
    </xf>
    <xf numFmtId="0" fontId="29" fillId="10" borderId="125" xfId="53" applyFont="1" applyFill="1" applyBorder="1" applyAlignment="1">
      <alignment horizontal="center" wrapText="1"/>
    </xf>
    <xf numFmtId="0" fontId="29" fillId="10" borderId="126" xfId="53" applyFont="1" applyFill="1" applyBorder="1" applyAlignment="1">
      <alignment horizontal="center" wrapText="1"/>
    </xf>
    <xf numFmtId="0" fontId="29" fillId="10" borderId="133" xfId="53" applyFont="1" applyFill="1" applyBorder="1" applyAlignment="1">
      <alignment horizontal="center" wrapText="1"/>
    </xf>
    <xf numFmtId="168" fontId="29" fillId="2" borderId="114" xfId="48" applyNumberFormat="1" applyFont="1" applyFill="1" applyBorder="1" applyAlignment="1">
      <alignment horizontal="right" vertical="top"/>
    </xf>
    <xf numFmtId="168" fontId="29" fillId="2" borderId="117" xfId="48" applyNumberFormat="1" applyFont="1" applyFill="1" applyBorder="1" applyAlignment="1">
      <alignment horizontal="right" vertical="top"/>
    </xf>
    <xf numFmtId="168" fontId="29" fillId="2" borderId="71" xfId="48" applyNumberFormat="1" applyFont="1" applyFill="1" applyBorder="1" applyAlignment="1">
      <alignment horizontal="right" vertical="top"/>
    </xf>
    <xf numFmtId="168" fontId="29" fillId="2" borderId="116" xfId="48" applyNumberFormat="1" applyFont="1" applyFill="1" applyBorder="1" applyAlignment="1">
      <alignment horizontal="right" vertical="top"/>
    </xf>
    <xf numFmtId="0" fontId="3" fillId="10" borderId="2" xfId="3" applyFont="1" applyFill="1" applyBorder="1" applyAlignment="1">
      <alignment horizontal="left" vertical="center" wrapText="1"/>
    </xf>
    <xf numFmtId="0" fontId="3" fillId="10" borderId="3" xfId="3" applyFont="1" applyFill="1" applyBorder="1" applyAlignment="1">
      <alignment horizontal="left" vertical="center" wrapText="1"/>
    </xf>
    <xf numFmtId="0" fontId="3" fillId="10" borderId="4" xfId="3" applyFont="1" applyFill="1" applyBorder="1" applyAlignment="1">
      <alignment horizontal="left" vertical="center" wrapText="1"/>
    </xf>
    <xf numFmtId="0" fontId="21" fillId="8" borderId="32" xfId="52" applyFont="1" applyFill="1" applyBorder="1" applyAlignment="1">
      <alignment horizontal="left" wrapText="1"/>
    </xf>
    <xf numFmtId="0" fontId="21" fillId="8" borderId="33" xfId="52" applyFont="1" applyFill="1" applyBorder="1" applyAlignment="1">
      <alignment horizontal="left" wrapText="1"/>
    </xf>
    <xf numFmtId="0" fontId="8" fillId="6" borderId="35" xfId="0" applyFont="1" applyFill="1" applyBorder="1" applyAlignment="1">
      <alignment horizontal="center"/>
    </xf>
    <xf numFmtId="0" fontId="8" fillId="6" borderId="36" xfId="0" applyFont="1" applyFill="1" applyBorder="1" applyAlignment="1">
      <alignment horizontal="center"/>
    </xf>
    <xf numFmtId="0" fontId="11" fillId="4" borderId="0" xfId="52" applyFont="1" applyAlignment="1">
      <alignment horizontal="center" vertical="center"/>
    </xf>
    <xf numFmtId="0" fontId="14" fillId="0" borderId="1" xfId="49" applyFont="1" applyBorder="1" applyAlignment="1">
      <alignment horizontal="left"/>
    </xf>
    <xf numFmtId="0" fontId="15" fillId="6" borderId="0" xfId="0" applyFont="1" applyFill="1" applyAlignment="1">
      <alignment horizontal="center"/>
    </xf>
    <xf numFmtId="0" fontId="21" fillId="8" borderId="28" xfId="52" applyFont="1" applyFill="1" applyBorder="1" applyAlignment="1">
      <alignment horizontal="left" wrapText="1"/>
    </xf>
    <xf numFmtId="0" fontId="21" fillId="8" borderId="29" xfId="52" applyFont="1" applyFill="1" applyBorder="1" applyAlignment="1">
      <alignment horizontal="left" wrapText="1"/>
    </xf>
    <xf numFmtId="0" fontId="21" fillId="8" borderId="32" xfId="52" applyFont="1" applyFill="1" applyBorder="1" applyAlignment="1">
      <alignment horizontal="left" vertical="center" wrapText="1"/>
    </xf>
    <xf numFmtId="0" fontId="21" fillId="8" borderId="33" xfId="52" applyFont="1" applyFill="1" applyBorder="1" applyAlignment="1">
      <alignment horizontal="left" vertical="center" wrapText="1"/>
    </xf>
    <xf numFmtId="0" fontId="14" fillId="2" borderId="1" xfId="59" applyFont="1" applyBorder="1" applyAlignment="1">
      <alignment horizontal="left"/>
    </xf>
    <xf numFmtId="0" fontId="22" fillId="4" borderId="1" xfId="56" applyFont="1" applyAlignment="1">
      <alignment horizontal="center" vertical="center"/>
    </xf>
    <xf numFmtId="0" fontId="30" fillId="2" borderId="1" xfId="64" applyFont="1" applyBorder="1" applyAlignment="1">
      <alignment horizontal="left" vertical="top" wrapText="1"/>
    </xf>
    <xf numFmtId="0" fontId="35" fillId="2" borderId="1" xfId="64" applyFont="1" applyBorder="1" applyAlignment="1">
      <alignment horizontal="center" vertical="center" wrapText="1"/>
    </xf>
    <xf numFmtId="0" fontId="3" fillId="10" borderId="9" xfId="10" applyFont="1" applyFill="1" applyBorder="1" applyAlignment="1">
      <alignment horizontal="center" vertical="center" wrapText="1"/>
    </xf>
    <xf numFmtId="0" fontId="3" fillId="10" borderId="10" xfId="1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3" fillId="10" borderId="2" xfId="3" applyFont="1" applyFill="1" applyBorder="1" applyAlignment="1">
      <alignment horizontal="left" vertical="center" wrapText="1"/>
    </xf>
    <xf numFmtId="0" fontId="3" fillId="10" borderId="3" xfId="4" applyFont="1" applyFill="1" applyBorder="1" applyAlignment="1">
      <alignment horizontal="left" vertical="center" wrapText="1"/>
    </xf>
    <xf numFmtId="0" fontId="3" fillId="10" borderId="4" xfId="5" applyFont="1" applyFill="1" applyBorder="1" applyAlignment="1">
      <alignment horizontal="left" vertical="center" wrapText="1"/>
    </xf>
    <xf numFmtId="0" fontId="3" fillId="10" borderId="5" xfId="6" applyFont="1" applyFill="1" applyBorder="1" applyAlignment="1">
      <alignment horizontal="center" vertical="center" wrapText="1"/>
    </xf>
    <xf numFmtId="0" fontId="3" fillId="10" borderId="6" xfId="7" applyFont="1" applyFill="1" applyBorder="1" applyAlignment="1">
      <alignment horizontal="center" vertical="center" wrapText="1"/>
    </xf>
    <xf numFmtId="0" fontId="3" fillId="10" borderId="7" xfId="8" applyFont="1" applyFill="1" applyBorder="1" applyAlignment="1">
      <alignment horizontal="center" vertical="center" wrapText="1"/>
    </xf>
    <xf numFmtId="0" fontId="3" fillId="10" borderId="8" xfId="9" applyFont="1" applyFill="1" applyBorder="1" applyAlignment="1">
      <alignment horizontal="center" vertical="center" wrapText="1"/>
    </xf>
    <xf numFmtId="0" fontId="22" fillId="4" borderId="0" xfId="52" applyFont="1" applyAlignment="1">
      <alignment horizontal="center" vertical="center"/>
    </xf>
    <xf numFmtId="0" fontId="3" fillId="10" borderId="47" xfId="9" applyFont="1" applyFill="1" applyBorder="1" applyAlignment="1">
      <alignment horizontal="center" vertical="center" wrapText="1"/>
    </xf>
    <xf numFmtId="0" fontId="3" fillId="10" borderId="48" xfId="9" applyFont="1" applyFill="1" applyBorder="1" applyAlignment="1">
      <alignment horizontal="center" vertical="center" wrapText="1"/>
    </xf>
    <xf numFmtId="0" fontId="3" fillId="10" borderId="49" xfId="9" applyFont="1" applyFill="1" applyBorder="1" applyAlignment="1">
      <alignment horizontal="center" vertical="center" wrapText="1"/>
    </xf>
    <xf numFmtId="0" fontId="3" fillId="10" borderId="50" xfId="9" applyFont="1" applyFill="1" applyBorder="1" applyAlignment="1">
      <alignment horizontal="center" vertical="center" wrapText="1"/>
    </xf>
    <xf numFmtId="0" fontId="2" fillId="2" borderId="46" xfId="2" applyFont="1" applyFill="1" applyBorder="1" applyAlignment="1">
      <alignment horizontal="center" vertical="center" wrapText="1"/>
    </xf>
    <xf numFmtId="0" fontId="3" fillId="10" borderId="9" xfId="32" applyFont="1" applyFill="1" applyBorder="1" applyAlignment="1">
      <alignment horizontal="center" vertical="center"/>
    </xf>
    <xf numFmtId="0" fontId="3" fillId="10" borderId="43" xfId="6" applyFont="1" applyFill="1" applyBorder="1" applyAlignment="1">
      <alignment horizontal="center" vertical="center" wrapText="1"/>
    </xf>
    <xf numFmtId="0" fontId="3" fillId="10" borderId="44" xfId="6" applyFont="1" applyFill="1" applyBorder="1" applyAlignment="1">
      <alignment horizontal="center" vertical="center" wrapText="1"/>
    </xf>
    <xf numFmtId="0" fontId="3" fillId="10" borderId="45" xfId="6" applyFont="1" applyFill="1" applyBorder="1" applyAlignment="1">
      <alignment horizontal="center" vertical="center" wrapText="1"/>
    </xf>
    <xf numFmtId="0" fontId="3" fillId="10" borderId="3" xfId="3" applyFont="1" applyFill="1" applyBorder="1" applyAlignment="1">
      <alignment horizontal="left" vertical="center" wrapText="1"/>
    </xf>
    <xf numFmtId="0" fontId="3" fillId="10" borderId="4" xfId="3" applyFont="1" applyFill="1" applyBorder="1" applyAlignment="1">
      <alignment horizontal="left" vertical="center" wrapText="1"/>
    </xf>
    <xf numFmtId="0" fontId="3" fillId="10" borderId="54" xfId="9" applyFont="1" applyFill="1" applyBorder="1" applyAlignment="1">
      <alignment horizontal="center" vertical="center" wrapText="1"/>
    </xf>
    <xf numFmtId="0" fontId="3" fillId="10" borderId="53" xfId="9" applyFont="1" applyFill="1" applyBorder="1" applyAlignment="1">
      <alignment horizontal="center" vertical="center" wrapText="1"/>
    </xf>
    <xf numFmtId="0" fontId="3" fillId="10" borderId="51" xfId="10" applyFont="1" applyFill="1" applyBorder="1" applyAlignment="1">
      <alignment horizontal="center" vertical="center" wrapText="1"/>
    </xf>
    <xf numFmtId="0" fontId="3" fillId="10" borderId="53" xfId="10" applyFont="1" applyFill="1" applyBorder="1" applyAlignment="1">
      <alignment horizontal="center" vertical="center" wrapText="1"/>
    </xf>
    <xf numFmtId="0" fontId="3" fillId="10" borderId="52" xfId="10" applyFont="1" applyFill="1" applyBorder="1" applyAlignment="1">
      <alignment horizontal="center" vertical="center" wrapText="1"/>
    </xf>
    <xf numFmtId="0" fontId="28" fillId="2" borderId="1" xfId="53" applyFont="1" applyBorder="1" applyAlignment="1">
      <alignment horizontal="center" vertical="center" wrapText="1"/>
    </xf>
    <xf numFmtId="0" fontId="27" fillId="2" borderId="1" xfId="53" applyFont="1" applyBorder="1" applyAlignment="1">
      <alignment horizontal="center" vertical="center"/>
    </xf>
    <xf numFmtId="0" fontId="27" fillId="10" borderId="128" xfId="53" applyFill="1" applyBorder="1" applyAlignment="1">
      <alignment horizontal="center" vertical="center" wrapText="1"/>
    </xf>
    <xf numFmtId="0" fontId="27" fillId="10" borderId="129" xfId="53" applyFont="1" applyFill="1" applyBorder="1" applyAlignment="1">
      <alignment horizontal="center" vertical="center"/>
    </xf>
    <xf numFmtId="0" fontId="29" fillId="10" borderId="121" xfId="53" applyFont="1" applyFill="1" applyBorder="1" applyAlignment="1">
      <alignment horizontal="center" wrapText="1"/>
    </xf>
    <xf numFmtId="0" fontId="27" fillId="10" borderId="120" xfId="53" applyFont="1" applyFill="1" applyBorder="1" applyAlignment="1">
      <alignment horizontal="center" vertical="center"/>
    </xf>
    <xf numFmtId="0" fontId="27" fillId="10" borderId="121" xfId="53" applyFont="1" applyFill="1" applyBorder="1" applyAlignment="1">
      <alignment horizontal="center" vertical="center"/>
    </xf>
    <xf numFmtId="0" fontId="29" fillId="10" borderId="122" xfId="53" applyFont="1" applyFill="1" applyBorder="1" applyAlignment="1">
      <alignment horizontal="center" wrapText="1"/>
    </xf>
    <xf numFmtId="0" fontId="29" fillId="10" borderId="123" xfId="53" applyFont="1" applyFill="1" applyBorder="1" applyAlignment="1">
      <alignment horizontal="center" wrapText="1"/>
    </xf>
    <xf numFmtId="0" fontId="27" fillId="10" borderId="124" xfId="53" applyFont="1" applyFill="1" applyBorder="1" applyAlignment="1">
      <alignment horizontal="center" vertical="center"/>
    </xf>
    <xf numFmtId="0" fontId="3" fillId="10" borderId="119" xfId="6" applyFont="1" applyFill="1" applyBorder="1" applyAlignment="1">
      <alignment horizontal="center" vertical="center" wrapText="1"/>
    </xf>
    <xf numFmtId="0" fontId="3" fillId="10" borderId="118" xfId="7" applyFont="1" applyFill="1" applyBorder="1" applyAlignment="1">
      <alignment horizontal="center" vertical="center" wrapText="1"/>
    </xf>
    <xf numFmtId="0" fontId="3" fillId="10" borderId="44" xfId="7" applyFont="1" applyFill="1" applyBorder="1" applyAlignment="1">
      <alignment horizontal="center" vertical="center" wrapText="1"/>
    </xf>
    <xf numFmtId="0" fontId="3" fillId="10" borderId="119" xfId="7" applyFont="1" applyFill="1" applyBorder="1" applyAlignment="1">
      <alignment horizontal="center" vertical="center" wrapText="1"/>
    </xf>
    <xf numFmtId="0" fontId="3" fillId="10" borderId="45" xfId="7" applyFont="1" applyFill="1" applyBorder="1" applyAlignment="1">
      <alignment horizontal="center" vertical="center" wrapText="1"/>
    </xf>
    <xf numFmtId="0" fontId="27" fillId="10" borderId="134" xfId="53" applyFill="1" applyBorder="1" applyAlignment="1">
      <alignment horizontal="center" vertical="center" wrapText="1"/>
    </xf>
    <xf numFmtId="0" fontId="27" fillId="10" borderId="63" xfId="53" applyFont="1" applyFill="1" applyBorder="1" applyAlignment="1">
      <alignment horizontal="center" vertical="center"/>
    </xf>
    <xf numFmtId="0" fontId="29" fillId="10" borderId="130" xfId="53" applyFont="1" applyFill="1" applyBorder="1" applyAlignment="1">
      <alignment horizontal="center" wrapText="1"/>
    </xf>
    <xf numFmtId="0" fontId="27" fillId="10" borderId="130" xfId="53" applyFont="1" applyFill="1" applyBorder="1" applyAlignment="1">
      <alignment horizontal="center" vertical="center"/>
    </xf>
    <xf numFmtId="0" fontId="29" fillId="10" borderId="131" xfId="53" applyFont="1" applyFill="1" applyBorder="1" applyAlignment="1">
      <alignment horizontal="center" wrapText="1"/>
    </xf>
    <xf numFmtId="0" fontId="27" fillId="10" borderId="132" xfId="53" applyFont="1" applyFill="1" applyBorder="1" applyAlignment="1">
      <alignment horizontal="center" vertical="center"/>
    </xf>
    <xf numFmtId="0" fontId="29" fillId="10" borderId="55" xfId="53" applyFont="1" applyFill="1" applyBorder="1" applyAlignment="1">
      <alignment horizontal="left" wrapText="1"/>
    </xf>
    <xf numFmtId="0" fontId="29" fillId="10" borderId="59" xfId="53" applyFont="1" applyFill="1" applyBorder="1" applyAlignment="1">
      <alignment horizontal="left" wrapText="1"/>
    </xf>
    <xf numFmtId="0" fontId="29" fillId="10" borderId="63" xfId="53" applyFont="1" applyFill="1" applyBorder="1" applyAlignment="1">
      <alignment horizontal="left" wrapText="1"/>
    </xf>
    <xf numFmtId="0" fontId="29" fillId="10" borderId="56" xfId="53" applyFont="1" applyFill="1" applyBorder="1" applyAlignment="1">
      <alignment horizontal="center" wrapText="1"/>
    </xf>
    <xf numFmtId="0" fontId="29" fillId="10" borderId="57" xfId="53" applyFont="1" applyFill="1" applyBorder="1" applyAlignment="1">
      <alignment horizontal="center" wrapText="1"/>
    </xf>
    <xf numFmtId="0" fontId="29" fillId="10" borderId="58" xfId="53" applyFont="1" applyFill="1" applyBorder="1" applyAlignment="1">
      <alignment horizontal="center" wrapText="1"/>
    </xf>
    <xf numFmtId="0" fontId="29" fillId="10" borderId="60" xfId="53" applyFont="1" applyFill="1" applyBorder="1" applyAlignment="1">
      <alignment horizontal="center" wrapText="1"/>
    </xf>
    <xf numFmtId="0" fontId="29" fillId="10" borderId="61" xfId="53" applyFont="1" applyFill="1" applyBorder="1" applyAlignment="1">
      <alignment horizontal="center" wrapText="1"/>
    </xf>
    <xf numFmtId="0" fontId="29" fillId="10" borderId="62" xfId="53" applyFont="1" applyFill="1" applyBorder="1" applyAlignment="1">
      <alignment horizontal="center" wrapText="1"/>
    </xf>
    <xf numFmtId="0" fontId="28" fillId="2" borderId="106" xfId="53" applyFont="1" applyBorder="1" applyAlignment="1">
      <alignment horizontal="center" vertical="center" wrapText="1"/>
    </xf>
    <xf numFmtId="0" fontId="29" fillId="10" borderId="103" xfId="53" applyFont="1" applyFill="1" applyBorder="1" applyAlignment="1">
      <alignment horizontal="left" wrapText="1"/>
    </xf>
    <xf numFmtId="0" fontId="29" fillId="10" borderId="104" xfId="53" applyFont="1" applyFill="1" applyBorder="1" applyAlignment="1">
      <alignment horizontal="left" wrapText="1"/>
    </xf>
    <xf numFmtId="0" fontId="29" fillId="10" borderId="105" xfId="53" applyFont="1" applyFill="1" applyBorder="1" applyAlignment="1">
      <alignment horizontal="left" wrapText="1"/>
    </xf>
    <xf numFmtId="0" fontId="28" fillId="2" borderId="1" xfId="55" applyFont="1" applyBorder="1" applyAlignment="1">
      <alignment horizontal="center" vertical="center" wrapText="1"/>
    </xf>
    <xf numFmtId="0" fontId="39" fillId="10" borderId="55" xfId="55" applyFont="1" applyFill="1" applyBorder="1" applyAlignment="1">
      <alignment horizontal="left" vertical="center" wrapText="1"/>
    </xf>
    <xf numFmtId="0" fontId="39" fillId="10" borderId="59" xfId="55" applyFont="1" applyFill="1" applyBorder="1" applyAlignment="1">
      <alignment horizontal="left" vertical="center" wrapText="1"/>
    </xf>
    <xf numFmtId="0" fontId="39" fillId="10" borderId="63" xfId="55" applyFont="1" applyFill="1" applyBorder="1" applyAlignment="1">
      <alignment horizontal="left" vertical="center" wrapText="1"/>
    </xf>
    <xf numFmtId="0" fontId="39" fillId="10" borderId="56" xfId="55" applyFont="1" applyFill="1" applyBorder="1" applyAlignment="1">
      <alignment horizontal="center" vertical="center" wrapText="1"/>
    </xf>
    <xf numFmtId="0" fontId="39" fillId="10" borderId="57" xfId="55" applyFont="1" applyFill="1" applyBorder="1" applyAlignment="1">
      <alignment horizontal="center" vertical="center" wrapText="1"/>
    </xf>
    <xf numFmtId="0" fontId="39" fillId="10" borderId="58" xfId="55" applyFont="1" applyFill="1" applyBorder="1" applyAlignment="1">
      <alignment horizontal="center" vertical="center" wrapText="1"/>
    </xf>
    <xf numFmtId="0" fontId="39" fillId="10" borderId="60" xfId="55" applyFont="1" applyFill="1" applyBorder="1" applyAlignment="1">
      <alignment horizontal="center" vertical="center" wrapText="1"/>
    </xf>
    <xf numFmtId="0" fontId="39" fillId="10" borderId="61" xfId="55" applyFont="1" applyFill="1" applyBorder="1" applyAlignment="1">
      <alignment horizontal="center" vertical="center" wrapText="1"/>
    </xf>
    <xf numFmtId="0" fontId="39" fillId="10" borderId="62" xfId="55" applyFont="1" applyFill="1" applyBorder="1" applyAlignment="1">
      <alignment horizontal="center" vertical="center" wrapText="1"/>
    </xf>
    <xf numFmtId="0" fontId="63" fillId="0" borderId="1" xfId="0" applyFont="1" applyBorder="1" applyAlignment="1">
      <alignment horizontal="center"/>
    </xf>
    <xf numFmtId="0" fontId="10" fillId="9" borderId="1" xfId="0" applyFont="1" applyFill="1" applyBorder="1" applyAlignment="1">
      <alignment horizontal="center"/>
    </xf>
    <xf numFmtId="0" fontId="35" fillId="9" borderId="1" xfId="54" applyFont="1" applyFill="1" applyBorder="1" applyAlignment="1">
      <alignment horizontal="center" vertical="center" wrapText="1"/>
    </xf>
    <xf numFmtId="0" fontId="11" fillId="4" borderId="1" xfId="56" applyFont="1" applyAlignment="1">
      <alignment horizontal="center" vertical="center"/>
    </xf>
    <xf numFmtId="0" fontId="57" fillId="14" borderId="84" xfId="57" applyFont="1" applyFill="1" applyBorder="1" applyAlignment="1">
      <alignment horizontal="center" vertical="center" wrapText="1"/>
    </xf>
    <xf numFmtId="0" fontId="57" fillId="14" borderId="85" xfId="57" applyFont="1" applyFill="1" applyBorder="1" applyAlignment="1">
      <alignment horizontal="center" vertical="center" wrapText="1"/>
    </xf>
    <xf numFmtId="0" fontId="57" fillId="14" borderId="30" xfId="57" applyFont="1" applyFill="1" applyBorder="1" applyAlignment="1">
      <alignment horizontal="center" vertical="center" wrapText="1"/>
    </xf>
    <xf numFmtId="0" fontId="57" fillId="13" borderId="88" xfId="57" applyFont="1" applyFill="1" applyBorder="1" applyAlignment="1">
      <alignment horizontal="center" vertical="center"/>
    </xf>
    <xf numFmtId="0" fontId="57" fillId="13" borderId="86" xfId="57" applyFont="1" applyFill="1" applyBorder="1" applyAlignment="1">
      <alignment horizontal="center" vertical="center"/>
    </xf>
    <xf numFmtId="0" fontId="59" fillId="13" borderId="89" xfId="57" applyFont="1" applyFill="1" applyBorder="1" applyAlignment="1">
      <alignment horizontal="center" vertical="center" wrapText="1"/>
    </xf>
    <xf numFmtId="0" fontId="59" fillId="13" borderId="90" xfId="57" applyFont="1" applyFill="1" applyBorder="1" applyAlignment="1">
      <alignment horizontal="center" vertical="center" wrapText="1"/>
    </xf>
    <xf numFmtId="0" fontId="59" fillId="13" borderId="92" xfId="57" applyFont="1" applyFill="1" applyBorder="1" applyAlignment="1">
      <alignment horizontal="center" vertical="center" wrapText="1"/>
    </xf>
    <xf numFmtId="0" fontId="59" fillId="13" borderId="84" xfId="57" applyFont="1" applyFill="1" applyBorder="1" applyAlignment="1">
      <alignment horizontal="center" vertical="center" wrapText="1"/>
    </xf>
    <xf numFmtId="0" fontId="59" fillId="13" borderId="85" xfId="57" applyFont="1" applyFill="1" applyBorder="1" applyAlignment="1">
      <alignment horizontal="center" vertical="center" wrapText="1"/>
    </xf>
    <xf numFmtId="0" fontId="59" fillId="13" borderId="30" xfId="57" applyFont="1" applyFill="1" applyBorder="1" applyAlignment="1">
      <alignment horizontal="center" vertical="center" wrapText="1"/>
    </xf>
    <xf numFmtId="0" fontId="4" fillId="2" borderId="93" xfId="57" applyBorder="1" applyAlignment="1">
      <alignment horizontal="center"/>
    </xf>
    <xf numFmtId="0" fontId="4" fillId="13" borderId="88" xfId="57" applyFill="1" applyBorder="1" applyAlignment="1">
      <alignment horizontal="center" vertical="center"/>
    </xf>
    <xf numFmtId="0" fontId="4" fillId="13" borderId="86" xfId="57" applyFill="1" applyBorder="1" applyAlignment="1">
      <alignment horizontal="center" vertical="center"/>
    </xf>
    <xf numFmtId="0" fontId="60" fillId="14" borderId="87" xfId="57" applyFont="1" applyFill="1" applyBorder="1" applyAlignment="1">
      <alignment horizontal="center" vertical="center" wrapText="1"/>
    </xf>
    <xf numFmtId="0" fontId="59" fillId="13" borderId="95" xfId="57" applyFont="1" applyFill="1" applyBorder="1" applyAlignment="1">
      <alignment horizontal="center" vertical="center"/>
    </xf>
    <xf numFmtId="0" fontId="59" fillId="13" borderId="93" xfId="57" applyFont="1" applyFill="1" applyBorder="1" applyAlignment="1">
      <alignment horizontal="center" vertical="center"/>
    </xf>
    <xf numFmtId="0" fontId="59" fillId="13" borderId="94" xfId="57" applyFont="1" applyFill="1" applyBorder="1" applyAlignment="1">
      <alignment horizontal="center" vertical="center"/>
    </xf>
    <xf numFmtId="0" fontId="60" fillId="14" borderId="89" xfId="57" applyFont="1" applyFill="1" applyBorder="1" applyAlignment="1">
      <alignment horizontal="center" vertical="center" wrapText="1"/>
    </xf>
    <xf numFmtId="0" fontId="60" fillId="14" borderId="90" xfId="57" applyFont="1" applyFill="1" applyBorder="1" applyAlignment="1">
      <alignment horizontal="center" vertical="center" wrapText="1"/>
    </xf>
    <xf numFmtId="0" fontId="60" fillId="14" borderId="91" xfId="57" applyFont="1" applyFill="1" applyBorder="1" applyAlignment="1">
      <alignment horizontal="center" vertical="center" wrapText="1"/>
    </xf>
    <xf numFmtId="0" fontId="57" fillId="14" borderId="89" xfId="57" applyFont="1" applyFill="1" applyBorder="1" applyAlignment="1">
      <alignment horizontal="center" vertical="center"/>
    </xf>
    <xf numFmtId="0" fontId="57" fillId="14" borderId="90" xfId="57" applyFont="1" applyFill="1" applyBorder="1" applyAlignment="1">
      <alignment horizontal="center" vertical="center"/>
    </xf>
    <xf numFmtId="0" fontId="57" fillId="14" borderId="91" xfId="57" applyFont="1" applyFill="1" applyBorder="1" applyAlignment="1">
      <alignment horizontal="center" vertical="center"/>
    </xf>
    <xf numFmtId="0" fontId="59" fillId="13" borderId="93" xfId="57" applyFont="1" applyFill="1" applyBorder="1" applyAlignment="1">
      <alignment horizontal="center" vertical="center" wrapText="1"/>
    </xf>
    <xf numFmtId="0" fontId="9" fillId="11" borderId="96" xfId="63" applyFont="1" applyBorder="1" applyAlignment="1">
      <alignment horizontal="center" vertical="center"/>
    </xf>
    <xf numFmtId="0" fontId="9" fillId="11" borderId="1" xfId="63" applyFont="1" applyBorder="1" applyAlignment="1">
      <alignment horizontal="center" vertical="center"/>
    </xf>
    <xf numFmtId="0" fontId="36" fillId="13" borderId="95" xfId="57" applyFont="1" applyFill="1" applyBorder="1" applyAlignment="1">
      <alignment horizontal="center" vertical="center" wrapText="1"/>
    </xf>
    <xf numFmtId="0" fontId="36" fillId="13" borderId="93" xfId="57" applyFont="1" applyFill="1" applyBorder="1" applyAlignment="1">
      <alignment horizontal="center" vertical="center" wrapText="1"/>
    </xf>
    <xf numFmtId="0" fontId="66" fillId="0" borderId="0" xfId="0" applyFont="1" applyAlignment="1">
      <alignment vertical="center"/>
    </xf>
    <xf numFmtId="167" fontId="29" fillId="2" borderId="68" xfId="53" applyNumberFormat="1" applyFont="1" applyBorder="1" applyAlignment="1">
      <alignment horizontal="right" vertical="top"/>
    </xf>
    <xf numFmtId="167" fontId="29" fillId="2" borderId="69" xfId="53" applyNumberFormat="1" applyFont="1" applyBorder="1" applyAlignment="1">
      <alignment horizontal="right" vertical="top"/>
    </xf>
    <xf numFmtId="167" fontId="29" fillId="2" borderId="72" xfId="53" applyNumberFormat="1" applyFont="1" applyBorder="1" applyAlignment="1">
      <alignment horizontal="right" vertical="top"/>
    </xf>
    <xf numFmtId="167" fontId="29" fillId="2" borderId="74" xfId="53" applyNumberFormat="1" applyFont="1" applyBorder="1" applyAlignment="1">
      <alignment horizontal="right" vertical="top"/>
    </xf>
    <xf numFmtId="167" fontId="29" fillId="2" borderId="75" xfId="53" applyNumberFormat="1" applyFont="1" applyBorder="1" applyAlignment="1">
      <alignment horizontal="right" vertical="top"/>
    </xf>
    <xf numFmtId="0" fontId="3" fillId="10" borderId="118" xfId="6" applyFont="1" applyFill="1" applyBorder="1" applyAlignment="1">
      <alignment horizontal="center" vertical="center" wrapText="1"/>
    </xf>
    <xf numFmtId="0" fontId="28" fillId="2" borderId="46" xfId="53" applyFont="1" applyBorder="1" applyAlignment="1">
      <alignment horizontal="center" vertical="center" wrapText="1"/>
    </xf>
    <xf numFmtId="0" fontId="3" fillId="10" borderId="7" xfId="7" applyFont="1" applyFill="1" applyBorder="1" applyAlignment="1">
      <alignment horizontal="center" vertical="center" wrapText="1"/>
    </xf>
    <xf numFmtId="0" fontId="3" fillId="10" borderId="135" xfId="12" applyFont="1" applyFill="1" applyBorder="1" applyAlignment="1">
      <alignment horizontal="center" vertical="center" wrapText="1"/>
    </xf>
    <xf numFmtId="0" fontId="3" fillId="10" borderId="136" xfId="13" applyFont="1" applyFill="1" applyBorder="1" applyAlignment="1">
      <alignment horizontal="center" vertical="center" wrapText="1"/>
    </xf>
    <xf numFmtId="0" fontId="3" fillId="10" borderId="136" xfId="14" applyFont="1" applyFill="1" applyBorder="1" applyAlignment="1">
      <alignment horizontal="center" vertical="center" wrapText="1"/>
    </xf>
    <xf numFmtId="0" fontId="3" fillId="10" borderId="137" xfId="14" applyFont="1" applyFill="1" applyBorder="1" applyAlignment="1">
      <alignment horizontal="center" vertical="center" wrapText="1"/>
    </xf>
  </cellXfs>
  <cellStyles count="66">
    <cellStyle name="40% - Èmfasi1 2" xfId="63"/>
    <cellStyle name="Coma 2" xfId="65"/>
    <cellStyle name="Èmfasi1" xfId="52" builtinId="29"/>
    <cellStyle name="Èmfasi1 2" xfId="56"/>
    <cellStyle name="Euro" xfId="61"/>
    <cellStyle name="Normal" xfId="0" builtinId="0"/>
    <cellStyle name="Normal 2" xfId="57"/>
    <cellStyle name="Normal_220" xfId="64"/>
    <cellStyle name="Normal_Gràfics" xfId="54"/>
    <cellStyle name="Normal_Taules" xfId="53"/>
    <cellStyle name="Normal_Taules_1" xfId="55"/>
    <cellStyle name="Percentatge" xfId="48" builtinId="5"/>
    <cellStyle name="Percentatge 2" xfId="62"/>
    <cellStyle name="Resultat" xfId="51" builtinId="21"/>
    <cellStyle name="style1406632123159" xfId="1"/>
    <cellStyle name="style1406632123181" xfId="2"/>
    <cellStyle name="style1406632123196" xfId="3"/>
    <cellStyle name="style1406632123218" xfId="4"/>
    <cellStyle name="style1406632123239" xfId="5"/>
    <cellStyle name="style1406632123259" xfId="6"/>
    <cellStyle name="style1406632123281" xfId="7"/>
    <cellStyle name="style1406632123300" xfId="8"/>
    <cellStyle name="style1406632123318" xfId="9"/>
    <cellStyle name="style1406632123337" xfId="10"/>
    <cellStyle name="style1406632123359" xfId="11"/>
    <cellStyle name="style1406632123380" xfId="12"/>
    <cellStyle name="style1406632123399" xfId="13"/>
    <cellStyle name="style1406632123418" xfId="14"/>
    <cellStyle name="style1406632123437" xfId="15"/>
    <cellStyle name="style1406632123451" xfId="16"/>
    <cellStyle name="style1406632123466" xfId="17"/>
    <cellStyle name="style1406632123481" xfId="18"/>
    <cellStyle name="style1406632123499" xfId="19"/>
    <cellStyle name="style1406632123517" xfId="20"/>
    <cellStyle name="style1406632123532" xfId="21"/>
    <cellStyle name="style1406632123551" xfId="22"/>
    <cellStyle name="style1406632123570" xfId="23"/>
    <cellStyle name="style1406632123588" xfId="24"/>
    <cellStyle name="style1406632123602" xfId="25"/>
    <cellStyle name="style1406632123621" xfId="26"/>
    <cellStyle name="style1406632123640" xfId="27"/>
    <cellStyle name="style1406632123658" xfId="28"/>
    <cellStyle name="style1406632123672" xfId="29"/>
    <cellStyle name="style1406632123694" xfId="30"/>
    <cellStyle name="style1406632123733" xfId="31"/>
    <cellStyle name="style1406632123748" xfId="32"/>
    <cellStyle name="style1406632123773" xfId="33"/>
    <cellStyle name="style1406632123972" xfId="34"/>
    <cellStyle name="style1406632123987" xfId="35"/>
    <cellStyle name="style1406632124002" xfId="36"/>
    <cellStyle name="style1406632124018" xfId="37"/>
    <cellStyle name="style1406632124038" xfId="38"/>
    <cellStyle name="style1406632124055" xfId="39"/>
    <cellStyle name="style1406632124077" xfId="40"/>
    <cellStyle name="style1406632124093" xfId="41"/>
    <cellStyle name="style1406632124107" xfId="42"/>
    <cellStyle name="style1406632124185" xfId="43"/>
    <cellStyle name="style1406632124229" xfId="44"/>
    <cellStyle name="style1406632124244" xfId="45"/>
    <cellStyle name="style1406632124259" xfId="46"/>
    <cellStyle name="style1406632124273" xfId="47"/>
    <cellStyle name="Títol 2" xfId="49" builtinId="17"/>
    <cellStyle name="Títol 2 2" xfId="59"/>
    <cellStyle name="Títol 3" xfId="50" builtinId="18"/>
    <cellStyle name="Títol 3 2" xfId="58"/>
    <cellStyle name="Títol 4 2" xfId="6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u="sng"/>
            </a:pPr>
            <a:r>
              <a:rPr lang="es-ES" u="sng"/>
              <a:t>Estatus d'inserció</a:t>
            </a:r>
          </a:p>
        </c:rich>
      </c:tx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074074074074077E-3"/>
          <c:y val="0.19627086668191174"/>
          <c:w val="0.59980833333333339"/>
          <c:h val="0.6176729361994054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Resum!$Y$9:$Y$10</c:f>
              <c:strCache>
                <c:ptCount val="1"/>
                <c:pt idx="0">
                  <c:v>Treballo</c:v>
                </c:pt>
              </c:strCache>
            </c:strRef>
          </c:tx>
          <c:spPr>
            <a:solidFill>
              <a:srgbClr val="4F81B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0%" sourceLinked="0"/>
            <c:txPr>
              <a:bodyPr/>
              <a:lstStyle/>
              <a:p>
                <a:pPr>
                  <a:defRPr sz="10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Resum!$X$11:$X$14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Resum!$Y$11:$Y$14</c:f>
              <c:numCache>
                <c:formatCode>###0.0%</c:formatCode>
                <c:ptCount val="4"/>
                <c:pt idx="0">
                  <c:v>0.95238095238095244</c:v>
                </c:pt>
                <c:pt idx="1">
                  <c:v>0.9</c:v>
                </c:pt>
                <c:pt idx="2">
                  <c:v>0.93877551020408168</c:v>
                </c:pt>
                <c:pt idx="3">
                  <c:v>0.90196078431372551</c:v>
                </c:pt>
              </c:numCache>
            </c:numRef>
          </c:val>
        </c:ser>
        <c:ser>
          <c:idx val="0"/>
          <c:order val="1"/>
          <c:tx>
            <c:strRef>
              <c:f>Resum!$Z$9:$Z$10</c:f>
              <c:strCache>
                <c:ptCount val="1"/>
                <c:pt idx="0">
                  <c:v>No treballo però he treballat després dels estudis</c:v>
                </c:pt>
              </c:strCache>
            </c:strRef>
          </c:tx>
          <c:spPr>
            <a:solidFill>
              <a:srgbClr val="C0504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0%" sourceLinked="0"/>
            <c:txPr>
              <a:bodyPr/>
              <a:lstStyle/>
              <a:p>
                <a:pPr>
                  <a:defRPr sz="10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Resum!$X$11:$X$14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Resum!$Z$11:$Z$14</c:f>
              <c:numCache>
                <c:formatCode>###0.0%</c:formatCode>
                <c:ptCount val="4"/>
                <c:pt idx="0">
                  <c:v>4.7619047619047616E-2</c:v>
                </c:pt>
                <c:pt idx="1">
                  <c:v>0.1</c:v>
                </c:pt>
                <c:pt idx="2">
                  <c:v>4.0816326530612249E-2</c:v>
                </c:pt>
                <c:pt idx="3">
                  <c:v>9.8039215686274522E-2</c:v>
                </c:pt>
              </c:numCache>
            </c:numRef>
          </c:val>
        </c:ser>
        <c:ser>
          <c:idx val="2"/>
          <c:order val="2"/>
          <c:tx>
            <c:strRef>
              <c:f>Resum!$AA$9:$AA$10</c:f>
              <c:strCache>
                <c:ptCount val="1"/>
                <c:pt idx="0">
                  <c:v>No he treballat mai</c:v>
                </c:pt>
              </c:strCache>
            </c:strRef>
          </c:tx>
          <c:spPr>
            <a:solidFill>
              <a:srgbClr val="9BBB5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Resum!$X$11:$X$14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Resum!$AA$11:$AA$14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2.0408163265306124E-2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365370368"/>
        <c:axId val="365388544"/>
      </c:barChart>
      <c:catAx>
        <c:axId val="3653703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800" b="1">
                <a:latin typeface="+mn-lt"/>
              </a:defRPr>
            </a:pPr>
            <a:endParaRPr lang="ca-ES"/>
          </a:p>
        </c:txPr>
        <c:crossAx val="365388544"/>
        <c:crosses val="autoZero"/>
        <c:auto val="1"/>
        <c:lblAlgn val="ctr"/>
        <c:lblOffset val="100"/>
        <c:noMultiLvlLbl val="0"/>
      </c:catAx>
      <c:valAx>
        <c:axId val="365388544"/>
        <c:scaling>
          <c:orientation val="minMax"/>
          <c:min val="0"/>
        </c:scaling>
        <c:delete val="1"/>
        <c:axPos val="l"/>
        <c:numFmt formatCode="0%" sourceLinked="0"/>
        <c:majorTickMark val="out"/>
        <c:minorTickMark val="none"/>
        <c:tickLblPos val="none"/>
        <c:crossAx val="365370368"/>
        <c:crosses val="autoZero"/>
        <c:crossBetween val="between"/>
        <c:majorUnit val="0.1"/>
      </c:valAx>
    </c:plotArea>
    <c:legend>
      <c:legendPos val="t"/>
      <c:overlay val="0"/>
      <c:txPr>
        <a:bodyPr/>
        <a:lstStyle/>
        <a:p>
          <a:pPr>
            <a:defRPr sz="900"/>
          </a:pPr>
          <a:endParaRPr lang="ca-ES"/>
        </a:p>
      </c:txPr>
    </c:legend>
    <c:plotVisOnly val="1"/>
    <c:dispBlanksAs val="gap"/>
    <c:showDLblsOverMax val="0"/>
  </c:chart>
  <c:spPr>
    <a:ln>
      <a:noFill/>
    </a:ln>
    <a:effectLst/>
    <a:scene3d>
      <a:camera prst="orthographicFront"/>
      <a:lightRig rig="threePt" dir="t"/>
    </a:scene3d>
    <a:sp3d>
      <a:bevelT/>
    </a:sp3d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Gràfics!$N$52</c:f>
              <c:strCache>
                <c:ptCount val="1"/>
                <c:pt idx="0">
                  <c:v>Treballo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Gràfics!$M$53:$M$56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Gràfics!$N$53:$N$56</c:f>
              <c:numCache>
                <c:formatCode>###0.0%</c:formatCode>
                <c:ptCount val="4"/>
                <c:pt idx="0">
                  <c:v>0.95238095238095244</c:v>
                </c:pt>
                <c:pt idx="1">
                  <c:v>0.9</c:v>
                </c:pt>
                <c:pt idx="2">
                  <c:v>0.93877551020408168</c:v>
                </c:pt>
                <c:pt idx="3">
                  <c:v>0.90196078431372551</c:v>
                </c:pt>
              </c:numCache>
            </c:numRef>
          </c:val>
        </c:ser>
        <c:ser>
          <c:idx val="1"/>
          <c:order val="1"/>
          <c:tx>
            <c:strRef>
              <c:f>Gràfics!$O$52</c:f>
              <c:strCache>
                <c:ptCount val="1"/>
                <c:pt idx="0">
                  <c:v>No treballo però he treballat després dels estudis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Gràfics!$M$53:$M$56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Gràfics!$O$53:$O$56</c:f>
              <c:numCache>
                <c:formatCode>###0.0%</c:formatCode>
                <c:ptCount val="4"/>
                <c:pt idx="0">
                  <c:v>4.7619047619047616E-2</c:v>
                </c:pt>
                <c:pt idx="1">
                  <c:v>0.1</c:v>
                </c:pt>
                <c:pt idx="2">
                  <c:v>4.0816326530612249E-2</c:v>
                </c:pt>
                <c:pt idx="3">
                  <c:v>9.8039215686274522E-2</c:v>
                </c:pt>
              </c:numCache>
            </c:numRef>
          </c:val>
        </c:ser>
        <c:ser>
          <c:idx val="2"/>
          <c:order val="2"/>
          <c:tx>
            <c:strRef>
              <c:f>Gràfics!$P$52</c:f>
              <c:strCache>
                <c:ptCount val="1"/>
                <c:pt idx="0">
                  <c:v>No he treballat mai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Gràfics!$M$53:$M$56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Gràfics!$P$53:$P$56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2.0408163265306124E-2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390080"/>
        <c:axId val="385391616"/>
      </c:barChart>
      <c:catAx>
        <c:axId val="3853900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ca-ES"/>
          </a:p>
        </c:txPr>
        <c:crossAx val="385391616"/>
        <c:crosses val="autoZero"/>
        <c:auto val="1"/>
        <c:lblAlgn val="ctr"/>
        <c:lblOffset val="100"/>
        <c:noMultiLvlLbl val="0"/>
      </c:catAx>
      <c:valAx>
        <c:axId val="38539161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38539008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Gràfics!$N$78</c:f>
              <c:strCache>
                <c:ptCount val="1"/>
                <c:pt idx="0">
                  <c:v>No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Gràfics!$M$79:$M$82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Gràfics!$N$79:$N$82</c:f>
              <c:numCache>
                <c:formatCode>###0.0%</c:formatCode>
                <c:ptCount val="4"/>
                <c:pt idx="0">
                  <c:v>0.47619047619047622</c:v>
                </c:pt>
                <c:pt idx="1">
                  <c:v>0.8</c:v>
                </c:pt>
                <c:pt idx="2">
                  <c:v>0.77083333333333326</c:v>
                </c:pt>
                <c:pt idx="3">
                  <c:v>0.72549019607843135</c:v>
                </c:pt>
              </c:numCache>
            </c:numRef>
          </c:val>
        </c:ser>
        <c:ser>
          <c:idx val="1"/>
          <c:order val="1"/>
          <c:tx>
            <c:strRef>
              <c:f>Gràfics!$O$78</c:f>
              <c:strCache>
                <c:ptCount val="1"/>
                <c:pt idx="0">
                  <c:v>Sí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Gràfics!$M$79:$M$82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Gràfics!$O$79:$O$82</c:f>
              <c:numCache>
                <c:formatCode>###0.0%</c:formatCode>
                <c:ptCount val="4"/>
                <c:pt idx="0">
                  <c:v>0.52380952380952384</c:v>
                </c:pt>
                <c:pt idx="1">
                  <c:v>0.2</c:v>
                </c:pt>
                <c:pt idx="2">
                  <c:v>0.22916666666666669</c:v>
                </c:pt>
                <c:pt idx="3">
                  <c:v>0.2745098039215686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7539328"/>
        <c:axId val="387540864"/>
      </c:barChart>
      <c:catAx>
        <c:axId val="387539328"/>
        <c:scaling>
          <c:orientation val="minMax"/>
        </c:scaling>
        <c:delete val="0"/>
        <c:axPos val="b"/>
        <c:majorTickMark val="out"/>
        <c:minorTickMark val="none"/>
        <c:tickLblPos val="nextTo"/>
        <c:crossAx val="387540864"/>
        <c:crosses val="autoZero"/>
        <c:auto val="1"/>
        <c:lblAlgn val="ctr"/>
        <c:lblOffset val="100"/>
        <c:noMultiLvlLbl val="0"/>
      </c:catAx>
      <c:valAx>
        <c:axId val="38754086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38753932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Gràfics!$N$101</c:f>
              <c:strCache>
                <c:ptCount val="1"/>
                <c:pt idx="0">
                  <c:v>Tenia feina abans d'acabar la carrera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Gràfics!$M$102:$M$105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Gràfics!$N$102:$N$105</c:f>
              <c:numCache>
                <c:formatCode>###0.0%</c:formatCode>
                <c:ptCount val="4"/>
                <c:pt idx="0">
                  <c:v>0.42857142857142855</c:v>
                </c:pt>
                <c:pt idx="1">
                  <c:v>0.5</c:v>
                </c:pt>
                <c:pt idx="2">
                  <c:v>0.875</c:v>
                </c:pt>
                <c:pt idx="3">
                  <c:v>0.72549019607843135</c:v>
                </c:pt>
              </c:numCache>
            </c:numRef>
          </c:val>
        </c:ser>
        <c:ser>
          <c:idx val="1"/>
          <c:order val="1"/>
          <c:tx>
            <c:strRef>
              <c:f>Gràfics!$O$101</c:f>
              <c:strCache>
                <c:ptCount val="1"/>
                <c:pt idx="0">
                  <c:v>Menys d'un mes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Gràfics!$M$102:$M$105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Gràfics!$O$102:$O$105</c:f>
              <c:numCache>
                <c:formatCode>###0.0%</c:formatCode>
                <c:ptCount val="4"/>
                <c:pt idx="0">
                  <c:v>0.19047619047619047</c:v>
                </c:pt>
                <c:pt idx="1">
                  <c:v>0.3</c:v>
                </c:pt>
                <c:pt idx="2">
                  <c:v>2.0833333333333336E-2</c:v>
                </c:pt>
                <c:pt idx="3">
                  <c:v>5.8823529411764712E-2</c:v>
                </c:pt>
              </c:numCache>
            </c:numRef>
          </c:val>
        </c:ser>
        <c:ser>
          <c:idx val="2"/>
          <c:order val="2"/>
          <c:tx>
            <c:strRef>
              <c:f>Gràfics!$P$101</c:f>
              <c:strCache>
                <c:ptCount val="1"/>
                <c:pt idx="0">
                  <c:v>D'un a tres mesos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9.87777777777777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Gràfics!$M$102:$M$105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Gràfics!$P$102:$P$105</c:f>
              <c:numCache>
                <c:formatCode>###0.0%</c:formatCode>
                <c:ptCount val="4"/>
                <c:pt idx="0">
                  <c:v>0.19047619047619047</c:v>
                </c:pt>
                <c:pt idx="1">
                  <c:v>0</c:v>
                </c:pt>
                <c:pt idx="2">
                  <c:v>6.25E-2</c:v>
                </c:pt>
                <c:pt idx="3">
                  <c:v>7.8431372549019607E-2</c:v>
                </c:pt>
              </c:numCache>
            </c:numRef>
          </c:val>
        </c:ser>
        <c:ser>
          <c:idx val="3"/>
          <c:order val="3"/>
          <c:tx>
            <c:strRef>
              <c:f>Gràfics!$Q$101</c:f>
              <c:strCache>
                <c:ptCount val="1"/>
                <c:pt idx="0">
                  <c:v>De tres a sis mesos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Gràfics!$M$102:$M$105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Gràfics!$Q$102:$Q$105</c:f>
              <c:numCache>
                <c:formatCode>###0.0%</c:formatCode>
                <c:ptCount val="4"/>
                <c:pt idx="0">
                  <c:v>9.5238095238095233E-2</c:v>
                </c:pt>
                <c:pt idx="1">
                  <c:v>0.1</c:v>
                </c:pt>
                <c:pt idx="2">
                  <c:v>0</c:v>
                </c:pt>
                <c:pt idx="3">
                  <c:v>7.8431372549019607E-2</c:v>
                </c:pt>
              </c:numCache>
            </c:numRef>
          </c:val>
        </c:ser>
        <c:ser>
          <c:idx val="4"/>
          <c:order val="4"/>
          <c:tx>
            <c:strRef>
              <c:f>Gràfics!$R$101</c:f>
              <c:strCache>
                <c:ptCount val="1"/>
                <c:pt idx="0">
                  <c:v>De sis mesos a un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Gràfics!$M$102:$M$105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Gràfics!$R$102:$R$105</c:f>
              <c:numCache>
                <c:formatCode>###0.0%</c:formatCode>
                <c:ptCount val="4"/>
                <c:pt idx="0">
                  <c:v>9.5238095238095233E-2</c:v>
                </c:pt>
                <c:pt idx="1">
                  <c:v>0</c:v>
                </c:pt>
                <c:pt idx="2">
                  <c:v>2.0833333333333336E-2</c:v>
                </c:pt>
                <c:pt idx="3">
                  <c:v>1.9607843137254902E-2</c:v>
                </c:pt>
              </c:numCache>
            </c:numRef>
          </c:val>
        </c:ser>
        <c:ser>
          <c:idx val="5"/>
          <c:order val="5"/>
          <c:tx>
            <c:strRef>
              <c:f>Gràfics!$S$101</c:f>
              <c:strCache>
                <c:ptCount val="1"/>
                <c:pt idx="0">
                  <c:v>Més d'un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Gràfics!$M$102:$M$105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Gràfics!$S$102:$S$105</c:f>
              <c:numCache>
                <c:formatCode>###0.0%</c:formatCode>
                <c:ptCount val="4"/>
                <c:pt idx="0">
                  <c:v>0</c:v>
                </c:pt>
                <c:pt idx="1">
                  <c:v>0.1</c:v>
                </c:pt>
                <c:pt idx="2">
                  <c:v>2.0833333333333336E-2</c:v>
                </c:pt>
                <c:pt idx="3">
                  <c:v>3.9215686274509803E-2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3987968"/>
        <c:axId val="433989504"/>
        <c:axId val="0"/>
      </c:bar3DChart>
      <c:catAx>
        <c:axId val="4339879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ca-ES"/>
          </a:p>
        </c:txPr>
        <c:crossAx val="433989504"/>
        <c:crosses val="autoZero"/>
        <c:auto val="1"/>
        <c:lblAlgn val="ctr"/>
        <c:lblOffset val="100"/>
        <c:noMultiLvlLbl val="0"/>
      </c:catAx>
      <c:valAx>
        <c:axId val="433989504"/>
        <c:scaling>
          <c:orientation val="minMax"/>
        </c:scaling>
        <c:delete val="0"/>
        <c:axPos val="l"/>
        <c:numFmt formatCode="###0.0%" sourceLinked="1"/>
        <c:majorTickMark val="out"/>
        <c:minorTickMark val="none"/>
        <c:tickLblPos val="nextTo"/>
        <c:crossAx val="43398796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Gràfics!$O$156</c:f>
              <c:strCache>
                <c:ptCount val="1"/>
                <c:pt idx="0">
                  <c:v>Fa més de 3 anys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Gràfics!$N$157:$N$160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Gràfics!$O$157:$O$160</c:f>
              <c:numCache>
                <c:formatCode>###0.0%</c:formatCode>
                <c:ptCount val="4"/>
                <c:pt idx="0">
                  <c:v>0.42899999999999999</c:v>
                </c:pt>
                <c:pt idx="1">
                  <c:v>0.5</c:v>
                </c:pt>
                <c:pt idx="2">
                  <c:v>0.70799999999999996</c:v>
                </c:pt>
                <c:pt idx="3">
                  <c:v>0.45100000000000001</c:v>
                </c:pt>
              </c:numCache>
            </c:numRef>
          </c:val>
        </c:ser>
        <c:ser>
          <c:idx val="1"/>
          <c:order val="1"/>
          <c:tx>
            <c:strRef>
              <c:f>Gràfics!$P$156</c:f>
              <c:strCache>
                <c:ptCount val="1"/>
                <c:pt idx="0">
                  <c:v>Fa 3 anys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Gràfics!$N$157:$N$160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Gràfics!$P$157:$P$160</c:f>
              <c:numCache>
                <c:formatCode>###0.0%</c:formatCode>
                <c:ptCount val="4"/>
                <c:pt idx="0">
                  <c:v>0.33333333333333337</c:v>
                </c:pt>
                <c:pt idx="1">
                  <c:v>0.4</c:v>
                </c:pt>
                <c:pt idx="2">
                  <c:v>0.10416666666666666</c:v>
                </c:pt>
                <c:pt idx="3">
                  <c:v>0.21568627450980393</c:v>
                </c:pt>
              </c:numCache>
            </c:numRef>
          </c:val>
        </c:ser>
        <c:ser>
          <c:idx val="2"/>
          <c:order val="2"/>
          <c:tx>
            <c:strRef>
              <c:f>Gràfics!$Q$156</c:f>
              <c:strCache>
                <c:ptCount val="1"/>
                <c:pt idx="0">
                  <c:v>Fa 2 anys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layout>
                <c:manualLayout>
                  <c:x val="1.058333333333333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Gràfics!$N$157:$N$160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Gràfics!$Q$157:$Q$160</c:f>
              <c:numCache>
                <c:formatCode>###0.0%</c:formatCode>
                <c:ptCount val="4"/>
                <c:pt idx="0">
                  <c:v>0.19047619047619047</c:v>
                </c:pt>
                <c:pt idx="1">
                  <c:v>0.1</c:v>
                </c:pt>
                <c:pt idx="2">
                  <c:v>0.10416666666666666</c:v>
                </c:pt>
                <c:pt idx="3">
                  <c:v>9.8039215686274522E-2</c:v>
                </c:pt>
              </c:numCache>
            </c:numRef>
          </c:val>
        </c:ser>
        <c:ser>
          <c:idx val="3"/>
          <c:order val="3"/>
          <c:tx>
            <c:strRef>
              <c:f>Gràfics!$R$156</c:f>
              <c:strCache>
                <c:ptCount val="1"/>
                <c:pt idx="0">
                  <c:v>Fa 1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Gràfics!$N$157:$N$160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Gràfics!$R$157:$R$160</c:f>
              <c:numCache>
                <c:formatCode>###0.0%</c:formatCode>
                <c:ptCount val="4"/>
                <c:pt idx="0">
                  <c:v>4.7619047619047616E-2</c:v>
                </c:pt>
                <c:pt idx="1">
                  <c:v>0</c:v>
                </c:pt>
                <c:pt idx="2">
                  <c:v>4.1666666666666671E-2</c:v>
                </c:pt>
                <c:pt idx="3">
                  <c:v>0.21568627450980393</c:v>
                </c:pt>
              </c:numCache>
            </c:numRef>
          </c:val>
        </c:ser>
        <c:ser>
          <c:idx val="4"/>
          <c:order val="4"/>
          <c:tx>
            <c:strRef>
              <c:f>Gràfics!$S$156</c:f>
              <c:strCache>
                <c:ptCount val="1"/>
                <c:pt idx="0">
                  <c:v>Any actual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layout>
                <c:manualLayout>
                  <c:x val="2.116666666666666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Gràfics!$N$157:$N$160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Gràfics!$S$157:$S$160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4.1666666666666671E-2</c:v>
                </c:pt>
                <c:pt idx="3">
                  <c:v>1.9607843137254902E-2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4015616"/>
        <c:axId val="434033792"/>
        <c:axId val="0"/>
      </c:bar3DChart>
      <c:catAx>
        <c:axId val="4340156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ca-ES"/>
          </a:p>
        </c:txPr>
        <c:crossAx val="434033792"/>
        <c:crosses val="autoZero"/>
        <c:auto val="1"/>
        <c:lblAlgn val="ctr"/>
        <c:lblOffset val="100"/>
        <c:noMultiLvlLbl val="0"/>
      </c:catAx>
      <c:valAx>
        <c:axId val="434033792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43401561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Gràfics!$Q$174</c:f>
              <c:strCache>
                <c:ptCount val="1"/>
                <c:pt idx="0">
                  <c:v>ENGINYERIA EN AUTOMÀTICA I ELECTRÒNICA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3"/>
              <c:delete val="1"/>
            </c:dLbl>
            <c:dLbl>
              <c:idx val="5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Gràfics!$R$172:$W$173</c:f>
              <c:multiLvlStrCache>
                <c:ptCount val="6"/>
                <c:lvl>
                  <c:pt idx="0">
                    <c:v>Funcions pròpies</c:v>
                  </c:pt>
                  <c:pt idx="1">
                    <c:v>Funcions no pròpies</c:v>
                  </c:pt>
                  <c:pt idx="2">
                    <c:v>Funcions pròpies</c:v>
                  </c:pt>
                  <c:pt idx="3">
                    <c:v>Funcions no pròpies</c:v>
                  </c:pt>
                  <c:pt idx="4">
                    <c:v>Funcions pròpies</c:v>
                  </c:pt>
                  <c:pt idx="5">
                    <c:v>Funcions no pròpies</c:v>
                  </c:pt>
                </c:lvl>
                <c:lvl>
                  <c:pt idx="0">
                    <c:v>Titulació específica</c:v>
                  </c:pt>
                  <c:pt idx="2">
                    <c:v>Titulació universitària</c:v>
                  </c:pt>
                  <c:pt idx="4">
                    <c:v>Cap titulació</c:v>
                  </c:pt>
                </c:lvl>
              </c:multiLvlStrCache>
            </c:multiLvlStrRef>
          </c:cat>
          <c:val>
            <c:numRef>
              <c:f>Gràfics!$R$174:$W$174</c:f>
              <c:numCache>
                <c:formatCode>###0.0%</c:formatCode>
                <c:ptCount val="6"/>
                <c:pt idx="0">
                  <c:v>0.4</c:v>
                </c:pt>
                <c:pt idx="1">
                  <c:v>0.1</c:v>
                </c:pt>
                <c:pt idx="2">
                  <c:v>0.4</c:v>
                </c:pt>
                <c:pt idx="3">
                  <c:v>0</c:v>
                </c:pt>
                <c:pt idx="4">
                  <c:v>0.1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Gràfics!$Q$175</c:f>
              <c:strCache>
                <c:ptCount val="1"/>
                <c:pt idx="0">
                  <c:v>ENGINYERIA EN ORGANITZACIÓ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1"/>
              <c:delete val="1"/>
            </c:dLbl>
            <c:dLbl>
              <c:idx val="2"/>
              <c:layout>
                <c:manualLayout>
                  <c:x val="8.4666666666666675E-3"/>
                  <c:y val="2.23174080175727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Gràfics!$R$172:$W$173</c:f>
              <c:multiLvlStrCache>
                <c:ptCount val="6"/>
                <c:lvl>
                  <c:pt idx="0">
                    <c:v>Funcions pròpies</c:v>
                  </c:pt>
                  <c:pt idx="1">
                    <c:v>Funcions no pròpies</c:v>
                  </c:pt>
                  <c:pt idx="2">
                    <c:v>Funcions pròpies</c:v>
                  </c:pt>
                  <c:pt idx="3">
                    <c:v>Funcions no pròpies</c:v>
                  </c:pt>
                  <c:pt idx="4">
                    <c:v>Funcions pròpies</c:v>
                  </c:pt>
                  <c:pt idx="5">
                    <c:v>Funcions no pròpies</c:v>
                  </c:pt>
                </c:lvl>
                <c:lvl>
                  <c:pt idx="0">
                    <c:v>Titulació específica</c:v>
                  </c:pt>
                  <c:pt idx="2">
                    <c:v>Titulació universitària</c:v>
                  </c:pt>
                  <c:pt idx="4">
                    <c:v>Cap titulació</c:v>
                  </c:pt>
                </c:lvl>
              </c:multiLvlStrCache>
            </c:multiLvlStrRef>
          </c:cat>
          <c:val>
            <c:numRef>
              <c:f>Gràfics!$R$175:$W$175</c:f>
              <c:numCache>
                <c:formatCode>###0.0%</c:formatCode>
                <c:ptCount val="6"/>
                <c:pt idx="0">
                  <c:v>0.4375</c:v>
                </c:pt>
                <c:pt idx="1">
                  <c:v>0</c:v>
                </c:pt>
                <c:pt idx="2">
                  <c:v>0.39583333333333331</c:v>
                </c:pt>
                <c:pt idx="3">
                  <c:v>0.10416666666666667</c:v>
                </c:pt>
                <c:pt idx="4">
                  <c:v>2.0833333333333332E-2</c:v>
                </c:pt>
                <c:pt idx="5">
                  <c:v>4.1666666666666664E-2</c:v>
                </c:pt>
              </c:numCache>
            </c:numRef>
          </c:val>
        </c:ser>
        <c:ser>
          <c:idx val="2"/>
          <c:order val="2"/>
          <c:tx>
            <c:strRef>
              <c:f>Gràfics!$Q$176</c:f>
              <c:strCache>
                <c:ptCount val="1"/>
                <c:pt idx="0">
                  <c:v>ENGINYERIA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2"/>
              <c:layout>
                <c:manualLayout>
                  <c:x val="7.0555555555555554E-3"/>
                  <c:y val="-2.51070840197693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8222222222222221E-3"/>
                  <c:y val="-2.78967600219659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Gràfics!$R$172:$W$173</c:f>
              <c:multiLvlStrCache>
                <c:ptCount val="6"/>
                <c:lvl>
                  <c:pt idx="0">
                    <c:v>Funcions pròpies</c:v>
                  </c:pt>
                  <c:pt idx="1">
                    <c:v>Funcions no pròpies</c:v>
                  </c:pt>
                  <c:pt idx="2">
                    <c:v>Funcions pròpies</c:v>
                  </c:pt>
                  <c:pt idx="3">
                    <c:v>Funcions no pròpies</c:v>
                  </c:pt>
                  <c:pt idx="4">
                    <c:v>Funcions pròpies</c:v>
                  </c:pt>
                  <c:pt idx="5">
                    <c:v>Funcions no pròpies</c:v>
                  </c:pt>
                </c:lvl>
                <c:lvl>
                  <c:pt idx="0">
                    <c:v>Titulació específica</c:v>
                  </c:pt>
                  <c:pt idx="2">
                    <c:v>Titulació universitària</c:v>
                  </c:pt>
                  <c:pt idx="4">
                    <c:v>Cap titulació</c:v>
                  </c:pt>
                </c:lvl>
              </c:multiLvlStrCache>
            </c:multiLvlStrRef>
          </c:cat>
          <c:val>
            <c:numRef>
              <c:f>Gràfics!$R$176:$W$176</c:f>
              <c:numCache>
                <c:formatCode>###0.0%</c:formatCode>
                <c:ptCount val="6"/>
                <c:pt idx="0">
                  <c:v>0.37254901960784315</c:v>
                </c:pt>
                <c:pt idx="1">
                  <c:v>5.8823529411764705E-2</c:v>
                </c:pt>
                <c:pt idx="2">
                  <c:v>0.41176470588235292</c:v>
                </c:pt>
                <c:pt idx="3">
                  <c:v>1.9607843137254902E-2</c:v>
                </c:pt>
                <c:pt idx="4">
                  <c:v>3.9215686274509803E-2</c:v>
                </c:pt>
                <c:pt idx="5">
                  <c:v>9.8039215686274508E-2</c:v>
                </c:pt>
              </c:numCache>
            </c:numRef>
          </c:val>
        </c:ser>
        <c:ser>
          <c:idx val="3"/>
          <c:order val="3"/>
          <c:tx>
            <c:strRef>
              <c:f>Gràfics!$Q$177</c:f>
              <c:strCache>
                <c:ptCount val="1"/>
                <c:pt idx="0">
                  <c:v>ENGINYERIA AERONÀUTICA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Gràfics!$R$172:$W$173</c:f>
              <c:multiLvlStrCache>
                <c:ptCount val="6"/>
                <c:lvl>
                  <c:pt idx="0">
                    <c:v>Funcions pròpies</c:v>
                  </c:pt>
                  <c:pt idx="1">
                    <c:v>Funcions no pròpies</c:v>
                  </c:pt>
                  <c:pt idx="2">
                    <c:v>Funcions pròpies</c:v>
                  </c:pt>
                  <c:pt idx="3">
                    <c:v>Funcions no pròpies</c:v>
                  </c:pt>
                  <c:pt idx="4">
                    <c:v>Funcions pròpies</c:v>
                  </c:pt>
                  <c:pt idx="5">
                    <c:v>Funcions no pròpies</c:v>
                  </c:pt>
                </c:lvl>
                <c:lvl>
                  <c:pt idx="0">
                    <c:v>Titulació específica</c:v>
                  </c:pt>
                  <c:pt idx="2">
                    <c:v>Titulació universitària</c:v>
                  </c:pt>
                  <c:pt idx="4">
                    <c:v>Cap titulació</c:v>
                  </c:pt>
                </c:lvl>
              </c:multiLvlStrCache>
            </c:multiLvlStrRef>
          </c:cat>
          <c:val>
            <c:numRef>
              <c:f>Gràfics!$R$177:$W$177</c:f>
              <c:numCache>
                <c:formatCode>###0.0%</c:formatCode>
                <c:ptCount val="6"/>
                <c:pt idx="0">
                  <c:v>0.7142857142857143</c:v>
                </c:pt>
                <c:pt idx="1">
                  <c:v>0</c:v>
                </c:pt>
                <c:pt idx="2">
                  <c:v>0.2857142857142857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9952512"/>
        <c:axId val="439954048"/>
        <c:axId val="0"/>
      </c:bar3DChart>
      <c:catAx>
        <c:axId val="439952512"/>
        <c:scaling>
          <c:orientation val="minMax"/>
        </c:scaling>
        <c:delete val="0"/>
        <c:axPos val="b"/>
        <c:majorTickMark val="out"/>
        <c:minorTickMark val="none"/>
        <c:tickLblPos val="nextTo"/>
        <c:crossAx val="439954048"/>
        <c:crosses val="autoZero"/>
        <c:auto val="1"/>
        <c:lblAlgn val="ctr"/>
        <c:lblOffset val="100"/>
        <c:noMultiLvlLbl val="0"/>
      </c:catAx>
      <c:valAx>
        <c:axId val="439954048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43995251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Gràfics!$N$208</c:f>
              <c:strCache>
                <c:ptCount val="1"/>
                <c:pt idx="0">
                  <c:v>Fix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Gràfics!$M$209:$M$212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Gràfics!$N$209:$N$212</c:f>
              <c:numCache>
                <c:formatCode>###0.0%</c:formatCode>
                <c:ptCount val="4"/>
                <c:pt idx="0">
                  <c:v>0.7142857142857143</c:v>
                </c:pt>
                <c:pt idx="1">
                  <c:v>0.6</c:v>
                </c:pt>
                <c:pt idx="2">
                  <c:v>0.8125</c:v>
                </c:pt>
                <c:pt idx="3">
                  <c:v>0.62745098039215685</c:v>
                </c:pt>
              </c:numCache>
            </c:numRef>
          </c:val>
        </c:ser>
        <c:ser>
          <c:idx val="1"/>
          <c:order val="1"/>
          <c:tx>
            <c:strRef>
              <c:f>Gràfics!$O$208</c:f>
              <c:strCache>
                <c:ptCount val="1"/>
                <c:pt idx="0">
                  <c:v>Autònom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delete val="1"/>
            </c:dLbl>
            <c:dLbl>
              <c:idx val="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Gràfics!$M$209:$M$212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Gràfics!$O$209:$O$212</c:f>
              <c:numCache>
                <c:formatCode>###0.0%</c:formatCode>
                <c:ptCount val="4"/>
                <c:pt idx="0">
                  <c:v>0</c:v>
                </c:pt>
                <c:pt idx="1">
                  <c:v>0.1</c:v>
                </c:pt>
                <c:pt idx="2">
                  <c:v>2.0833333333333336E-2</c:v>
                </c:pt>
                <c:pt idx="3">
                  <c:v>0.1372549019607843</c:v>
                </c:pt>
              </c:numCache>
            </c:numRef>
          </c:val>
        </c:ser>
        <c:ser>
          <c:idx val="2"/>
          <c:order val="2"/>
          <c:tx>
            <c:strRef>
              <c:f>Gràfics!$P$208</c:f>
              <c:strCache>
                <c:ptCount val="1"/>
                <c:pt idx="0">
                  <c:v>Temporal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Gràfics!$M$209:$M$212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Gràfics!$P$209:$P$212</c:f>
              <c:numCache>
                <c:formatCode>###0.0%</c:formatCode>
                <c:ptCount val="4"/>
                <c:pt idx="0">
                  <c:v>0.14285714285714288</c:v>
                </c:pt>
                <c:pt idx="1">
                  <c:v>0.3</c:v>
                </c:pt>
                <c:pt idx="2">
                  <c:v>0.14583333333333334</c:v>
                </c:pt>
                <c:pt idx="3">
                  <c:v>0.19607843137254904</c:v>
                </c:pt>
              </c:numCache>
            </c:numRef>
          </c:val>
        </c:ser>
        <c:ser>
          <c:idx val="3"/>
          <c:order val="3"/>
          <c:tx>
            <c:strRef>
              <c:f>Gràfics!$Q$208</c:f>
              <c:strCache>
                <c:ptCount val="1"/>
                <c:pt idx="0">
                  <c:v>Becaris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1"/>
              <c:delete val="1"/>
            </c:dLbl>
            <c:dLbl>
              <c:idx val="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Gràfics!$M$209:$M$212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Gràfics!$Q$209:$Q$212</c:f>
              <c:numCache>
                <c:formatCode>###0.0%</c:formatCode>
                <c:ptCount val="4"/>
                <c:pt idx="0">
                  <c:v>0.14285714285714288</c:v>
                </c:pt>
                <c:pt idx="1">
                  <c:v>0</c:v>
                </c:pt>
                <c:pt idx="2">
                  <c:v>2.0833333333333336E-2</c:v>
                </c:pt>
                <c:pt idx="3">
                  <c:v>3.9215686274509803E-2</c:v>
                </c:pt>
              </c:numCache>
            </c:numRef>
          </c:val>
        </c:ser>
        <c:ser>
          <c:idx val="4"/>
          <c:order val="4"/>
          <c:tx>
            <c:strRef>
              <c:f>Gràfics!$R$208</c:f>
              <c:strCache>
                <c:ptCount val="1"/>
                <c:pt idx="0">
                  <c:v>No contracte</c:v>
                </c:pt>
              </c:strCache>
            </c:strRef>
          </c:tx>
          <c:invertIfNegative val="0"/>
          <c:cat>
            <c:strRef>
              <c:f>Gràfics!$M$209:$M$212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Gràfics!$R$209:$R$212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0007680"/>
        <c:axId val="444154624"/>
      </c:barChart>
      <c:catAx>
        <c:axId val="440007680"/>
        <c:scaling>
          <c:orientation val="minMax"/>
        </c:scaling>
        <c:delete val="0"/>
        <c:axPos val="b"/>
        <c:majorTickMark val="out"/>
        <c:minorTickMark val="none"/>
        <c:tickLblPos val="nextTo"/>
        <c:crossAx val="444154624"/>
        <c:crosses val="autoZero"/>
        <c:auto val="1"/>
        <c:lblAlgn val="ctr"/>
        <c:lblOffset val="100"/>
        <c:noMultiLvlLbl val="0"/>
      </c:catAx>
      <c:valAx>
        <c:axId val="44415462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44000768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Gràfics!$N$231</c:f>
              <c:strCache>
                <c:ptCount val="1"/>
                <c:pt idx="0">
                  <c:v>No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Gràfics!$M$232:$M$235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Gràfics!$N$232:$N$235</c:f>
              <c:numCache>
                <c:formatCode>###0.0%</c:formatCode>
                <c:ptCount val="4"/>
                <c:pt idx="0">
                  <c:v>0</c:v>
                </c:pt>
                <c:pt idx="1">
                  <c:v>0.1</c:v>
                </c:pt>
                <c:pt idx="2">
                  <c:v>0.10638297872340426</c:v>
                </c:pt>
                <c:pt idx="3">
                  <c:v>6.1224489795918366E-2</c:v>
                </c:pt>
              </c:numCache>
            </c:numRef>
          </c:val>
        </c:ser>
        <c:ser>
          <c:idx val="1"/>
          <c:order val="1"/>
          <c:tx>
            <c:strRef>
              <c:f>Gràfics!$O$231</c:f>
              <c:strCache>
                <c:ptCount val="1"/>
                <c:pt idx="0">
                  <c:v>Sí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Gràfics!$M$232:$M$235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Gràfics!$O$232:$O$235</c:f>
              <c:numCache>
                <c:formatCode>###0.0%</c:formatCode>
                <c:ptCount val="4"/>
                <c:pt idx="0">
                  <c:v>1</c:v>
                </c:pt>
                <c:pt idx="1">
                  <c:v>0.9</c:v>
                </c:pt>
                <c:pt idx="2">
                  <c:v>0.8936170212765957</c:v>
                </c:pt>
                <c:pt idx="3">
                  <c:v>0.93877551020408168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4188544"/>
        <c:axId val="444190080"/>
      </c:barChart>
      <c:catAx>
        <c:axId val="444188544"/>
        <c:scaling>
          <c:orientation val="minMax"/>
        </c:scaling>
        <c:delete val="0"/>
        <c:axPos val="b"/>
        <c:majorTickMark val="out"/>
        <c:minorTickMark val="none"/>
        <c:tickLblPos val="nextTo"/>
        <c:crossAx val="444190080"/>
        <c:crosses val="autoZero"/>
        <c:auto val="1"/>
        <c:lblAlgn val="ctr"/>
        <c:lblOffset val="100"/>
        <c:noMultiLvlLbl val="0"/>
      </c:catAx>
      <c:valAx>
        <c:axId val="44419008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44418854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Gràfics!$N$253</c:f>
              <c:strCache>
                <c:ptCount val="1"/>
                <c:pt idx="0">
                  <c:v>Menys de sis mesos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Gràfics!$M$254:$M$257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Gràfics!$N$254:$N$257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0.14285714285714288</c:v>
                </c:pt>
                <c:pt idx="3">
                  <c:v>0.1</c:v>
                </c:pt>
              </c:numCache>
            </c:numRef>
          </c:val>
        </c:ser>
        <c:ser>
          <c:idx val="1"/>
          <c:order val="1"/>
          <c:tx>
            <c:strRef>
              <c:f>Gràfics!$O$253</c:f>
              <c:strCache>
                <c:ptCount val="1"/>
                <c:pt idx="0">
                  <c:v>Entre sis mesos i un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Gràfics!$M$254:$M$257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Gràfics!$O$254:$O$257</c:f>
              <c:numCache>
                <c:formatCode>###0.0%</c:formatCode>
                <c:ptCount val="4"/>
                <c:pt idx="0">
                  <c:v>0.66666666666666674</c:v>
                </c:pt>
                <c:pt idx="1">
                  <c:v>0.33333333333333337</c:v>
                </c:pt>
                <c:pt idx="2">
                  <c:v>0.57142857142857151</c:v>
                </c:pt>
                <c:pt idx="3">
                  <c:v>0.5</c:v>
                </c:pt>
              </c:numCache>
            </c:numRef>
          </c:val>
        </c:ser>
        <c:ser>
          <c:idx val="2"/>
          <c:order val="2"/>
          <c:tx>
            <c:strRef>
              <c:f>Gràfics!$P$253</c:f>
              <c:strCache>
                <c:ptCount val="1"/>
                <c:pt idx="0">
                  <c:v>Més d'un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Gràfics!$M$254:$M$257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Gràfics!$P$254:$P$257</c:f>
              <c:numCache>
                <c:formatCode>###0.0%</c:formatCode>
                <c:ptCount val="4"/>
                <c:pt idx="0">
                  <c:v>0.33333333333333337</c:v>
                </c:pt>
                <c:pt idx="1">
                  <c:v>0.66666666666666674</c:v>
                </c:pt>
                <c:pt idx="2">
                  <c:v>0.28571428571428575</c:v>
                </c:pt>
                <c:pt idx="3">
                  <c:v>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4217600"/>
        <c:axId val="444231680"/>
        <c:axId val="0"/>
      </c:bar3DChart>
      <c:catAx>
        <c:axId val="4442176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ca-ES"/>
          </a:p>
        </c:txPr>
        <c:crossAx val="444231680"/>
        <c:crosses val="autoZero"/>
        <c:auto val="1"/>
        <c:lblAlgn val="ctr"/>
        <c:lblOffset val="100"/>
        <c:noMultiLvlLbl val="0"/>
      </c:catAx>
      <c:valAx>
        <c:axId val="444231680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44421760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Gràfics!$N$275</c:f>
              <c:strCache>
                <c:ptCount val="1"/>
                <c:pt idx="0">
                  <c:v>Públic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Gràfics!$M$276:$M$279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Gràfics!$N$276:$N$279</c:f>
              <c:numCache>
                <c:formatCode>###0.0%</c:formatCode>
                <c:ptCount val="4"/>
                <c:pt idx="0">
                  <c:v>0.33333333333333337</c:v>
                </c:pt>
                <c:pt idx="1">
                  <c:v>0.1</c:v>
                </c:pt>
                <c:pt idx="2">
                  <c:v>4.1666666666666671E-2</c:v>
                </c:pt>
                <c:pt idx="3">
                  <c:v>5.8823529411764712E-2</c:v>
                </c:pt>
              </c:numCache>
            </c:numRef>
          </c:val>
        </c:ser>
        <c:ser>
          <c:idx val="1"/>
          <c:order val="1"/>
          <c:tx>
            <c:strRef>
              <c:f>Gràfics!$O$275</c:f>
              <c:strCache>
                <c:ptCount val="1"/>
                <c:pt idx="0">
                  <c:v>Privat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Gràfics!$M$276:$M$279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Gràfics!$O$276:$O$279</c:f>
              <c:numCache>
                <c:formatCode>###0.0%</c:formatCode>
                <c:ptCount val="4"/>
                <c:pt idx="0">
                  <c:v>0.66666666666666674</c:v>
                </c:pt>
                <c:pt idx="1">
                  <c:v>0.9</c:v>
                </c:pt>
                <c:pt idx="2">
                  <c:v>0.95833333333333326</c:v>
                </c:pt>
                <c:pt idx="3">
                  <c:v>0.94117647058823539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4265984"/>
        <c:axId val="444267520"/>
        <c:axId val="0"/>
      </c:bar3DChart>
      <c:catAx>
        <c:axId val="444265984"/>
        <c:scaling>
          <c:orientation val="minMax"/>
        </c:scaling>
        <c:delete val="0"/>
        <c:axPos val="b"/>
        <c:majorTickMark val="out"/>
        <c:minorTickMark val="none"/>
        <c:tickLblPos val="nextTo"/>
        <c:crossAx val="444267520"/>
        <c:crosses val="autoZero"/>
        <c:auto val="1"/>
        <c:lblAlgn val="ctr"/>
        <c:lblOffset val="100"/>
        <c:noMultiLvlLbl val="0"/>
      </c:catAx>
      <c:valAx>
        <c:axId val="444267520"/>
        <c:scaling>
          <c:orientation val="minMax"/>
        </c:scaling>
        <c:delete val="0"/>
        <c:axPos val="l"/>
        <c:numFmt formatCode="###0.0%" sourceLinked="1"/>
        <c:majorTickMark val="out"/>
        <c:minorTickMark val="none"/>
        <c:tickLblPos val="nextTo"/>
        <c:crossAx val="44426598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Gràfics!$N$365</c:f>
              <c:strCache>
                <c:ptCount val="1"/>
                <c:pt idx="0">
                  <c:v>Funcions de direcció: pròpia empresa, direcció, producció, financera, etc.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Gràfics!$M$366:$M$369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Gràfics!$N$366:$N$369</c:f>
              <c:numCache>
                <c:formatCode>###0.0%</c:formatCode>
                <c:ptCount val="4"/>
                <c:pt idx="0">
                  <c:v>0.19047619047619047</c:v>
                </c:pt>
                <c:pt idx="1">
                  <c:v>0.4</c:v>
                </c:pt>
                <c:pt idx="2">
                  <c:v>0.54166666666666663</c:v>
                </c:pt>
                <c:pt idx="3">
                  <c:v>0.64705882352941169</c:v>
                </c:pt>
              </c:numCache>
            </c:numRef>
          </c:val>
        </c:ser>
        <c:ser>
          <c:idx val="1"/>
          <c:order val="1"/>
          <c:tx>
            <c:strRef>
              <c:f>Gràfics!$O$365</c:f>
              <c:strCache>
                <c:ptCount val="1"/>
                <c:pt idx="0">
                  <c:v>Funcions de comerç i distribució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Gràfics!$M$366:$M$369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Gràfics!$O$366:$O$369</c:f>
              <c:numCache>
                <c:formatCode>###0.0%</c:formatCode>
                <c:ptCount val="4"/>
                <c:pt idx="0">
                  <c:v>9.5238095238095233E-2</c:v>
                </c:pt>
                <c:pt idx="1">
                  <c:v>0.2</c:v>
                </c:pt>
                <c:pt idx="2">
                  <c:v>0.3125</c:v>
                </c:pt>
                <c:pt idx="3">
                  <c:v>0.25490196078431371</c:v>
                </c:pt>
              </c:numCache>
            </c:numRef>
          </c:val>
        </c:ser>
        <c:ser>
          <c:idx val="2"/>
          <c:order val="2"/>
          <c:tx>
            <c:strRef>
              <c:f>Gràfics!$P$365</c:f>
              <c:strCache>
                <c:ptCount val="1"/>
                <c:pt idx="0">
                  <c:v>Funcions d’ensenyament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1"/>
              <c:layout>
                <c:manualLayout>
                  <c:x val="1.5522222222222222E-2"/>
                  <c:y val="8.8194444444444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Gràfics!$M$366:$M$369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Gràfics!$P$366:$P$369</c:f>
              <c:numCache>
                <c:formatCode>###0.0%</c:formatCode>
                <c:ptCount val="4"/>
                <c:pt idx="0">
                  <c:v>0.14285714285714288</c:v>
                </c:pt>
                <c:pt idx="1">
                  <c:v>0.2</c:v>
                </c:pt>
                <c:pt idx="2">
                  <c:v>4.1666666666666671E-2</c:v>
                </c:pt>
                <c:pt idx="3">
                  <c:v>9.8039215686274522E-2</c:v>
                </c:pt>
              </c:numCache>
            </c:numRef>
          </c:val>
        </c:ser>
        <c:ser>
          <c:idx val="3"/>
          <c:order val="3"/>
          <c:tx>
            <c:strRef>
              <c:f>Gràfics!$Q$365</c:f>
              <c:strCache>
                <c:ptCount val="1"/>
                <c:pt idx="0">
                  <c:v>Funcions d’R+D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Gràfics!$M$366:$M$369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Gràfics!$Q$366:$Q$369</c:f>
              <c:numCache>
                <c:formatCode>###0.0%</c:formatCode>
                <c:ptCount val="4"/>
                <c:pt idx="0">
                  <c:v>0.33333333333333337</c:v>
                </c:pt>
                <c:pt idx="1">
                  <c:v>0</c:v>
                </c:pt>
                <c:pt idx="2">
                  <c:v>8.3333333333333343E-2</c:v>
                </c:pt>
                <c:pt idx="3">
                  <c:v>0.2745098039215686</c:v>
                </c:pt>
              </c:numCache>
            </c:numRef>
          </c:val>
        </c:ser>
        <c:ser>
          <c:idx val="4"/>
          <c:order val="4"/>
          <c:tx>
            <c:strRef>
              <c:f>Gràfics!$R$365</c:f>
              <c:strCache>
                <c:ptCount val="1"/>
                <c:pt idx="0">
                  <c:v>Funcions d’assistència mèdica i social</c:v>
                </c:pt>
              </c:strCache>
            </c:strRef>
          </c:tx>
          <c:invertIfNegative val="0"/>
          <c:cat>
            <c:strRef>
              <c:f>Gràfics!$M$366:$M$369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Gràfics!$R$366:$R$369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Gràfics!$S$365</c:f>
              <c:strCache>
                <c:ptCount val="1"/>
                <c:pt idx="0">
                  <c:v>Funcions de disseny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Gràfics!$M$366:$M$369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Gràfics!$S$366:$S$369</c:f>
              <c:numCache>
                <c:formatCode>###0.0%</c:formatCode>
                <c:ptCount val="4"/>
                <c:pt idx="0">
                  <c:v>0.23809523809523811</c:v>
                </c:pt>
                <c:pt idx="1">
                  <c:v>0</c:v>
                </c:pt>
                <c:pt idx="2">
                  <c:v>0.125</c:v>
                </c:pt>
                <c:pt idx="3">
                  <c:v>0.17647058823529413</c:v>
                </c:pt>
              </c:numCache>
            </c:numRef>
          </c:val>
        </c:ser>
        <c:ser>
          <c:idx val="6"/>
          <c:order val="6"/>
          <c:tx>
            <c:strRef>
              <c:f>Gràfics!$T$365</c:f>
              <c:strCache>
                <c:ptCount val="1"/>
                <c:pt idx="0">
                  <c:v>Funcions de tècnic de suport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Gràfics!$M$366:$M$369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Gràfics!$T$366:$T$369</c:f>
              <c:numCache>
                <c:formatCode>###0.0%</c:formatCode>
                <c:ptCount val="4"/>
                <c:pt idx="0">
                  <c:v>0.57142857142857151</c:v>
                </c:pt>
                <c:pt idx="1">
                  <c:v>0.7</c:v>
                </c:pt>
                <c:pt idx="2">
                  <c:v>0.625</c:v>
                </c:pt>
                <c:pt idx="3">
                  <c:v>0.33333333333333337</c:v>
                </c:pt>
              </c:numCache>
            </c:numRef>
          </c:val>
        </c:ser>
        <c:ser>
          <c:idx val="7"/>
          <c:order val="7"/>
          <c:tx>
            <c:strRef>
              <c:f>Gràfics!$U$365</c:f>
              <c:strCache>
                <c:ptCount val="1"/>
                <c:pt idx="0">
                  <c:v>Altres funcions qualificades</c:v>
                </c:pt>
              </c:strCache>
            </c:strRef>
          </c:tx>
          <c:invertIfNegative val="0"/>
          <c:cat>
            <c:strRef>
              <c:f>Gràfics!$M$366:$M$369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Gràfics!$U$366:$U$369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8"/>
          <c:order val="8"/>
          <c:tx>
            <c:strRef>
              <c:f>Gràfics!$V$365</c:f>
              <c:strCache>
                <c:ptCount val="1"/>
                <c:pt idx="0">
                  <c:v>Altres funcions no qualificades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Gràfics!$M$366:$M$369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Gràfics!$V$366:$V$369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5161856"/>
        <c:axId val="445163392"/>
        <c:axId val="0"/>
      </c:bar3DChart>
      <c:catAx>
        <c:axId val="4451618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ca-ES"/>
          </a:p>
        </c:txPr>
        <c:crossAx val="445163392"/>
        <c:crosses val="autoZero"/>
        <c:auto val="1"/>
        <c:lblAlgn val="ctr"/>
        <c:lblOffset val="100"/>
        <c:noMultiLvlLbl val="0"/>
      </c:catAx>
      <c:valAx>
        <c:axId val="445163392"/>
        <c:scaling>
          <c:orientation val="minMax"/>
        </c:scaling>
        <c:delete val="0"/>
        <c:axPos val="l"/>
        <c:numFmt formatCode="###0.0%" sourceLinked="1"/>
        <c:majorTickMark val="out"/>
        <c:minorTickMark val="none"/>
        <c:tickLblPos val="nextTo"/>
        <c:crossAx val="44516185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u="sng"/>
              <a:t>Requisits per a la feina: Titulació específica i funcions pròpies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2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4"/>
              </a:solidFill>
            </c:spPr>
          </c:dPt>
          <c:dLbls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Resum!$Z$32:$Z$35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Resum!$AA$32:$AA$35</c:f>
              <c:numCache>
                <c:formatCode>###0.0%</c:formatCode>
                <c:ptCount val="4"/>
                <c:pt idx="0">
                  <c:v>0.71399999999999997</c:v>
                </c:pt>
                <c:pt idx="1">
                  <c:v>0.4</c:v>
                </c:pt>
                <c:pt idx="2">
                  <c:v>0.438</c:v>
                </c:pt>
                <c:pt idx="3">
                  <c:v>0.373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5411328"/>
        <c:axId val="365437696"/>
      </c:barChart>
      <c:catAx>
        <c:axId val="3654113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800" b="1"/>
            </a:pPr>
            <a:endParaRPr lang="ca-ES"/>
          </a:p>
        </c:txPr>
        <c:crossAx val="365437696"/>
        <c:crosses val="autoZero"/>
        <c:auto val="1"/>
        <c:lblAlgn val="ctr"/>
        <c:lblOffset val="100"/>
        <c:noMultiLvlLbl val="0"/>
      </c:catAx>
      <c:valAx>
        <c:axId val="365437696"/>
        <c:scaling>
          <c:orientation val="minMax"/>
          <c:max val="1"/>
        </c:scaling>
        <c:delete val="0"/>
        <c:axPos val="l"/>
        <c:numFmt formatCode="###0.0%" sourceLinked="1"/>
        <c:majorTickMark val="none"/>
        <c:minorTickMark val="none"/>
        <c:tickLblPos val="none"/>
        <c:crossAx val="365411328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1.4111111111111111E-2"/>
          <c:y val="0.80742222222222226"/>
          <c:w val="1.5833333333333345E-2"/>
          <c:h val="1.2923333333333314E-2"/>
        </c:manualLayout>
      </c:layout>
      <c:overlay val="0"/>
    </c:legend>
    <c:plotVisOnly val="1"/>
    <c:dispBlanksAs val="gap"/>
    <c:showDLblsOverMax val="0"/>
  </c:chart>
  <c:spPr>
    <a:ln>
      <a:noFill/>
    </a:ln>
    <a:scene3d>
      <a:camera prst="orthographicFront"/>
      <a:lightRig rig="threePt" dir="t"/>
    </a:scene3d>
    <a:sp3d>
      <a:bevelT/>
    </a:sp3d>
  </c:sp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(Gens important 1 - 7 Molt important)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Gràfics!$M$421</c:f>
              <c:strCache>
                <c:ptCount val="1"/>
                <c:pt idx="0">
                  <c:v>ENGINYERIA AERONÀUTICA</c:v>
                </c:pt>
              </c:strCache>
            </c:strRef>
          </c:tx>
          <c:marker>
            <c:symbol val="none"/>
          </c:marker>
          <c:dLbls>
            <c:dLbl>
              <c:idx val="3"/>
              <c:layout>
                <c:manualLayout>
                  <c:x val="-4.2333333333333337E-3"/>
                  <c:y val="-3.52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2333333333333337E-3"/>
                  <c:y val="-1.76388888888888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Gràfics!$N$420:$U$420</c:f>
              <c:strCache>
                <c:ptCount val="8"/>
                <c:pt idx="0">
                  <c:v>Coneixements teòrics</c:v>
                </c:pt>
                <c:pt idx="1">
                  <c:v>Coneixements pràctics</c:v>
                </c:pt>
                <c:pt idx="2">
                  <c:v>Formació d'idiomes (saber idiomes)</c:v>
                </c:pt>
                <c:pt idx="3">
                  <c:v>Informàtica i noves tecnologies</c:v>
                </c:pt>
                <c:pt idx="4">
                  <c:v>Personalitat, habilitats socials</c:v>
                </c:pt>
                <c:pt idx="5">
                  <c:v>Capacitat de gestió i planificació</c:v>
                </c:pt>
                <c:pt idx="6">
                  <c:v>Capacitat treballar en grup</c:v>
                </c:pt>
                <c:pt idx="7">
                  <c:v>Formació global de la universitat</c:v>
                </c:pt>
              </c:strCache>
            </c:strRef>
          </c:cat>
          <c:val>
            <c:numRef>
              <c:f>Gràfics!$N$421:$U$421</c:f>
              <c:numCache>
                <c:formatCode>#,##0.00</c:formatCode>
                <c:ptCount val="8"/>
                <c:pt idx="0">
                  <c:v>4.5</c:v>
                </c:pt>
                <c:pt idx="1">
                  <c:v>4.6111111111111116</c:v>
                </c:pt>
                <c:pt idx="2">
                  <c:v>4.9444444444444455</c:v>
                </c:pt>
                <c:pt idx="3">
                  <c:v>5.1111111111111107</c:v>
                </c:pt>
                <c:pt idx="4">
                  <c:v>5.8888888888888893</c:v>
                </c:pt>
                <c:pt idx="5">
                  <c:v>5.166666666666667</c:v>
                </c:pt>
                <c:pt idx="6">
                  <c:v>5.5000000000000009</c:v>
                </c:pt>
                <c:pt idx="7">
                  <c:v>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Gràfics!$M$422</c:f>
              <c:strCache>
                <c:ptCount val="1"/>
                <c:pt idx="0">
                  <c:v>ENGINYERIA EN AUTOMÀTICA I ELECTRÒNICA INDUSTRIAL</c:v>
                </c:pt>
              </c:strCache>
            </c:strRef>
          </c:tx>
          <c:marker>
            <c:symbol val="none"/>
          </c:marker>
          <c:dLbls>
            <c:dLbl>
              <c:idx val="5"/>
              <c:layout>
                <c:manualLayout>
                  <c:x val="1.411111111111111E-3"/>
                  <c:y val="3.23379629629629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Gràfics!$N$420:$U$420</c:f>
              <c:strCache>
                <c:ptCount val="8"/>
                <c:pt idx="0">
                  <c:v>Coneixements teòrics</c:v>
                </c:pt>
                <c:pt idx="1">
                  <c:v>Coneixements pràctics</c:v>
                </c:pt>
                <c:pt idx="2">
                  <c:v>Formació d'idiomes (saber idiomes)</c:v>
                </c:pt>
                <c:pt idx="3">
                  <c:v>Informàtica i noves tecnologies</c:v>
                </c:pt>
                <c:pt idx="4">
                  <c:v>Personalitat, habilitats socials</c:v>
                </c:pt>
                <c:pt idx="5">
                  <c:v>Capacitat de gestió i planificació</c:v>
                </c:pt>
                <c:pt idx="6">
                  <c:v>Capacitat treballar en grup</c:v>
                </c:pt>
                <c:pt idx="7">
                  <c:v>Formació global de la universitat</c:v>
                </c:pt>
              </c:strCache>
            </c:strRef>
          </c:cat>
          <c:val>
            <c:numRef>
              <c:f>Gràfics!$N$422:$U$422</c:f>
              <c:numCache>
                <c:formatCode>#,##0.00</c:formatCode>
                <c:ptCount val="8"/>
                <c:pt idx="0">
                  <c:v>5</c:v>
                </c:pt>
                <c:pt idx="1">
                  <c:v>5.5555555555555554</c:v>
                </c:pt>
                <c:pt idx="2">
                  <c:v>5.2222222222222223</c:v>
                </c:pt>
                <c:pt idx="3">
                  <c:v>5.5555555555555554</c:v>
                </c:pt>
                <c:pt idx="4">
                  <c:v>6</c:v>
                </c:pt>
                <c:pt idx="5">
                  <c:v>5.1111111111111107</c:v>
                </c:pt>
                <c:pt idx="6">
                  <c:v>5.7777777777777777</c:v>
                </c:pt>
                <c:pt idx="7">
                  <c:v>5.666666666666667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Gràfics!$M$423</c:f>
              <c:strCache>
                <c:ptCount val="1"/>
                <c:pt idx="0">
                  <c:v>ENGINYERIA EN ORGANITZACIÓ INDUSTRIAL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1.411111111111124E-3"/>
                  <c:y val="2.6458333333333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2.6458333333333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822222222222170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411111111111111E-3"/>
                  <c:y val="3.52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411111111111111E-3"/>
                  <c:y val="-5.58564814814814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Gràfics!$N$420:$U$420</c:f>
              <c:strCache>
                <c:ptCount val="8"/>
                <c:pt idx="0">
                  <c:v>Coneixements teòrics</c:v>
                </c:pt>
                <c:pt idx="1">
                  <c:v>Coneixements pràctics</c:v>
                </c:pt>
                <c:pt idx="2">
                  <c:v>Formació d'idiomes (saber idiomes)</c:v>
                </c:pt>
                <c:pt idx="3">
                  <c:v>Informàtica i noves tecnologies</c:v>
                </c:pt>
                <c:pt idx="4">
                  <c:v>Personalitat, habilitats socials</c:v>
                </c:pt>
                <c:pt idx="5">
                  <c:v>Capacitat de gestió i planificació</c:v>
                </c:pt>
                <c:pt idx="6">
                  <c:v>Capacitat treballar en grup</c:v>
                </c:pt>
                <c:pt idx="7">
                  <c:v>Formació global de la universitat</c:v>
                </c:pt>
              </c:strCache>
            </c:strRef>
          </c:cat>
          <c:val>
            <c:numRef>
              <c:f>Gràfics!$N$423:$U$423</c:f>
              <c:numCache>
                <c:formatCode>#,##0.00</c:formatCode>
                <c:ptCount val="8"/>
                <c:pt idx="0">
                  <c:v>4.2000000000000011</c:v>
                </c:pt>
                <c:pt idx="1">
                  <c:v>5.2444444444444427</c:v>
                </c:pt>
                <c:pt idx="2">
                  <c:v>4.866666666666668</c:v>
                </c:pt>
                <c:pt idx="3">
                  <c:v>5.0888888888888886</c:v>
                </c:pt>
                <c:pt idx="4">
                  <c:v>5.7499999999999991</c:v>
                </c:pt>
                <c:pt idx="5">
                  <c:v>5.6444444444444448</c:v>
                </c:pt>
                <c:pt idx="6">
                  <c:v>5.9111111111111097</c:v>
                </c:pt>
                <c:pt idx="7">
                  <c:v>5.0222222222222221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Gràfics!$M$424</c:f>
              <c:strCache>
                <c:ptCount val="1"/>
                <c:pt idx="0">
                  <c:v>ENGINYERIA INDUSTRIAL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1.411111111111124E-3"/>
                  <c:y val="2.93981481481481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411111111111111E-3"/>
                  <c:y val="4.70370370370370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411111111111111E-3"/>
                  <c:y val="2.6458333333333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8.8194444444444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Gràfics!$N$420:$U$420</c:f>
              <c:strCache>
                <c:ptCount val="8"/>
                <c:pt idx="0">
                  <c:v>Coneixements teòrics</c:v>
                </c:pt>
                <c:pt idx="1">
                  <c:v>Coneixements pràctics</c:v>
                </c:pt>
                <c:pt idx="2">
                  <c:v>Formació d'idiomes (saber idiomes)</c:v>
                </c:pt>
                <c:pt idx="3">
                  <c:v>Informàtica i noves tecnologies</c:v>
                </c:pt>
                <c:pt idx="4">
                  <c:v>Personalitat, habilitats socials</c:v>
                </c:pt>
                <c:pt idx="5">
                  <c:v>Capacitat de gestió i planificació</c:v>
                </c:pt>
                <c:pt idx="6">
                  <c:v>Capacitat treballar en grup</c:v>
                </c:pt>
                <c:pt idx="7">
                  <c:v>Formació global de la universitat</c:v>
                </c:pt>
              </c:strCache>
            </c:strRef>
          </c:cat>
          <c:val>
            <c:numRef>
              <c:f>Gràfics!$N$424:$U$424</c:f>
              <c:numCache>
                <c:formatCode>#,##0.00</c:formatCode>
                <c:ptCount val="8"/>
                <c:pt idx="0">
                  <c:v>4.4651162790697683</c:v>
                </c:pt>
                <c:pt idx="1">
                  <c:v>4.8837209302325597</c:v>
                </c:pt>
                <c:pt idx="2">
                  <c:v>5.558139534883721</c:v>
                </c:pt>
                <c:pt idx="3">
                  <c:v>5.0697674418604652</c:v>
                </c:pt>
                <c:pt idx="4">
                  <c:v>5.8837209302325579</c:v>
                </c:pt>
                <c:pt idx="5">
                  <c:v>5.6279069767441863</c:v>
                </c:pt>
                <c:pt idx="6">
                  <c:v>5.5813953488372094</c:v>
                </c:pt>
                <c:pt idx="7">
                  <c:v>4.6744186046511631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219712"/>
        <c:axId val="461221248"/>
      </c:lineChart>
      <c:catAx>
        <c:axId val="4612197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ca-ES"/>
          </a:p>
        </c:txPr>
        <c:crossAx val="461221248"/>
        <c:crosses val="autoZero"/>
        <c:auto val="1"/>
        <c:lblAlgn val="ctr"/>
        <c:lblOffset val="100"/>
        <c:noMultiLvlLbl val="0"/>
      </c:catAx>
      <c:valAx>
        <c:axId val="461221248"/>
        <c:scaling>
          <c:orientation val="minMax"/>
          <c:max val="7"/>
          <c:min val="3"/>
        </c:scaling>
        <c:delete val="0"/>
        <c:axPos val="l"/>
        <c:numFmt formatCode="#,##0.00" sourceLinked="1"/>
        <c:majorTickMark val="out"/>
        <c:minorTickMark val="none"/>
        <c:tickLblPos val="nextTo"/>
        <c:crossAx val="4612197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Diferència entre nivell i utilitat de les competències interpersonals i de gestió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Gràfics!$R$482</c:f>
              <c:strCache>
                <c:ptCount val="1"/>
                <c:pt idx="0">
                  <c:v>ENGINYERIA AERONÀUTICA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4.2333333333333337E-3"/>
                  <c:y val="2.93981481481481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111111111111111E-7"/>
                  <c:y val="5.87962962962962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Gràfics!$X$481:$AC$481</c:f>
              <c:strCache>
                <c:ptCount val="6"/>
                <c:pt idx="0">
                  <c:v>Gestió</c:v>
                </c:pt>
                <c:pt idx="1">
                  <c:v>Expressió oral</c:v>
                </c:pt>
                <c:pt idx="2">
                  <c:v>Expressió escrita</c:v>
                </c:pt>
                <c:pt idx="3">
                  <c:v>Treball en equip</c:v>
                </c:pt>
                <c:pt idx="4">
                  <c:v>Lideratge</c:v>
                </c:pt>
                <c:pt idx="5">
                  <c:v>Solució de prombles</c:v>
                </c:pt>
              </c:strCache>
            </c:strRef>
          </c:cat>
          <c:val>
            <c:numRef>
              <c:f>Gràfics!$X$482:$AC$482</c:f>
              <c:numCache>
                <c:formatCode>###0.00</c:formatCode>
                <c:ptCount val="6"/>
                <c:pt idx="0">
                  <c:v>-1.2857142857142858</c:v>
                </c:pt>
                <c:pt idx="1">
                  <c:v>-2.1904761904761907</c:v>
                </c:pt>
                <c:pt idx="2">
                  <c:v>-1.9523809523809521</c:v>
                </c:pt>
                <c:pt idx="3">
                  <c:v>-1.2380952380952386</c:v>
                </c:pt>
                <c:pt idx="4">
                  <c:v>-1.8571428571428572</c:v>
                </c:pt>
                <c:pt idx="5" formatCode="####.00">
                  <c:v>-0.66666666666666663</c:v>
                </c:pt>
              </c:numCache>
            </c:numRef>
          </c:val>
        </c:ser>
        <c:ser>
          <c:idx val="1"/>
          <c:order val="1"/>
          <c:tx>
            <c:strRef>
              <c:f>Gràfics!$R$483</c:f>
              <c:strCache>
                <c:ptCount val="1"/>
                <c:pt idx="0">
                  <c:v>ENGINYERIA EN AUTOMÀTICA I ELECTRÒNICA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1.1111111111111111E-7"/>
                  <c:y val="2.93981481481481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Gràfics!$X$481:$AC$481</c:f>
              <c:strCache>
                <c:ptCount val="6"/>
                <c:pt idx="0">
                  <c:v>Gestió</c:v>
                </c:pt>
                <c:pt idx="1">
                  <c:v>Expressió oral</c:v>
                </c:pt>
                <c:pt idx="2">
                  <c:v>Expressió escrita</c:v>
                </c:pt>
                <c:pt idx="3">
                  <c:v>Treball en equip</c:v>
                </c:pt>
                <c:pt idx="4">
                  <c:v>Lideratge</c:v>
                </c:pt>
                <c:pt idx="5">
                  <c:v>Solució de prombles</c:v>
                </c:pt>
              </c:strCache>
            </c:strRef>
          </c:cat>
          <c:val>
            <c:numRef>
              <c:f>Gràfics!$X$483:$AC$483</c:f>
              <c:numCache>
                <c:formatCode>###0.00</c:formatCode>
                <c:ptCount val="6"/>
                <c:pt idx="0">
                  <c:v>-1.1000000000000001</c:v>
                </c:pt>
                <c:pt idx="1">
                  <c:v>-1.2</c:v>
                </c:pt>
                <c:pt idx="2">
                  <c:v>-1.1000000000000001</c:v>
                </c:pt>
                <c:pt idx="3">
                  <c:v>-1.2</c:v>
                </c:pt>
                <c:pt idx="4">
                  <c:v>-1.2</c:v>
                </c:pt>
                <c:pt idx="5">
                  <c:v>-1.2</c:v>
                </c:pt>
              </c:numCache>
            </c:numRef>
          </c:val>
        </c:ser>
        <c:ser>
          <c:idx val="2"/>
          <c:order val="2"/>
          <c:tx>
            <c:strRef>
              <c:f>Gràfics!$R$484</c:f>
              <c:strCache>
                <c:ptCount val="1"/>
                <c:pt idx="0">
                  <c:v>ENGINYERIA EN ORGANITZACIÓ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-1.4111111111110852E-3"/>
                  <c:y val="8.8194444444444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111111111111111E-7"/>
                  <c:y val="-8.81944444444439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Gràfics!$X$481:$AC$481</c:f>
              <c:strCache>
                <c:ptCount val="6"/>
                <c:pt idx="0">
                  <c:v>Gestió</c:v>
                </c:pt>
                <c:pt idx="1">
                  <c:v>Expressió oral</c:v>
                </c:pt>
                <c:pt idx="2">
                  <c:v>Expressió escrita</c:v>
                </c:pt>
                <c:pt idx="3">
                  <c:v>Treball en equip</c:v>
                </c:pt>
                <c:pt idx="4">
                  <c:v>Lideratge</c:v>
                </c:pt>
                <c:pt idx="5">
                  <c:v>Solució de prombles</c:v>
                </c:pt>
              </c:strCache>
            </c:strRef>
          </c:cat>
          <c:val>
            <c:numRef>
              <c:f>Gràfics!$X$484:$AC$484</c:f>
              <c:numCache>
                <c:formatCode>###0.00</c:formatCode>
                <c:ptCount val="6"/>
                <c:pt idx="0">
                  <c:v>-1.125</c:v>
                </c:pt>
                <c:pt idx="1">
                  <c:v>-1.9791666666666672</c:v>
                </c:pt>
                <c:pt idx="2">
                  <c:v>-1.4166666666666667</c:v>
                </c:pt>
                <c:pt idx="3" formatCode="####.00">
                  <c:v>-0.87500000000000022</c:v>
                </c:pt>
                <c:pt idx="4">
                  <c:v>-1.9583333333333333</c:v>
                </c:pt>
                <c:pt idx="5">
                  <c:v>-1.458333333333333</c:v>
                </c:pt>
              </c:numCache>
            </c:numRef>
          </c:val>
        </c:ser>
        <c:ser>
          <c:idx val="3"/>
          <c:order val="3"/>
          <c:tx>
            <c:strRef>
              <c:f>Gràfics!$R$485</c:f>
              <c:strCache>
                <c:ptCount val="1"/>
                <c:pt idx="0">
                  <c:v>ENGINYERIA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layout>
                <c:manualLayout>
                  <c:x val="-2.8221111111111112E-3"/>
                  <c:y val="5.87962962962962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1.763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2222222222222222E-7"/>
                  <c:y val="-1.1759259259259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Gràfics!$X$481:$AC$481</c:f>
              <c:strCache>
                <c:ptCount val="6"/>
                <c:pt idx="0">
                  <c:v>Gestió</c:v>
                </c:pt>
                <c:pt idx="1">
                  <c:v>Expressió oral</c:v>
                </c:pt>
                <c:pt idx="2">
                  <c:v>Expressió escrita</c:v>
                </c:pt>
                <c:pt idx="3">
                  <c:v>Treball en equip</c:v>
                </c:pt>
                <c:pt idx="4">
                  <c:v>Lideratge</c:v>
                </c:pt>
                <c:pt idx="5">
                  <c:v>Solució de prombles</c:v>
                </c:pt>
              </c:strCache>
            </c:strRef>
          </c:cat>
          <c:val>
            <c:numRef>
              <c:f>Gràfics!$X$485:$AC$485</c:f>
              <c:numCache>
                <c:formatCode>###0.00</c:formatCode>
                <c:ptCount val="6"/>
                <c:pt idx="0">
                  <c:v>-1.411764705882353</c:v>
                </c:pt>
                <c:pt idx="1">
                  <c:v>-2.0980392156862737</c:v>
                </c:pt>
                <c:pt idx="2">
                  <c:v>-1.2156862745098038</c:v>
                </c:pt>
                <c:pt idx="3" formatCode="####.00">
                  <c:v>-0.39215686274509798</c:v>
                </c:pt>
                <c:pt idx="4">
                  <c:v>-1.9411764705882355</c:v>
                </c:pt>
                <c:pt idx="5" formatCode="####.00">
                  <c:v>-0.90196078431372528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9447424"/>
        <c:axId val="489448960"/>
      </c:barChart>
      <c:catAx>
        <c:axId val="489447424"/>
        <c:scaling>
          <c:orientation val="minMax"/>
        </c:scaling>
        <c:delete val="0"/>
        <c:axPos val="l"/>
        <c:majorTickMark val="out"/>
        <c:minorTickMark val="none"/>
        <c:tickLblPos val="high"/>
        <c:txPr>
          <a:bodyPr/>
          <a:lstStyle/>
          <a:p>
            <a:pPr>
              <a:defRPr b="1"/>
            </a:pPr>
            <a:endParaRPr lang="ca-ES"/>
          </a:p>
        </c:txPr>
        <c:crossAx val="489448960"/>
        <c:crosses val="autoZero"/>
        <c:auto val="1"/>
        <c:lblAlgn val="ctr"/>
        <c:lblOffset val="100"/>
        <c:noMultiLvlLbl val="0"/>
      </c:catAx>
      <c:valAx>
        <c:axId val="489448960"/>
        <c:scaling>
          <c:orientation val="minMax"/>
        </c:scaling>
        <c:delete val="0"/>
        <c:axPos val="b"/>
        <c:numFmt formatCode="###0.00" sourceLinked="1"/>
        <c:majorTickMark val="out"/>
        <c:minorTickMark val="none"/>
        <c:tickLblPos val="nextTo"/>
        <c:crossAx val="48944742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Gràfics!$M$778</c:f>
              <c:strCache>
                <c:ptCount val="1"/>
                <c:pt idx="0">
                  <c:v>Aprovat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Gràfics!$L$779:$L$782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Gràfics!$M$779:$M$782</c:f>
              <c:numCache>
                <c:formatCode>###0.0%</c:formatCode>
                <c:ptCount val="4"/>
                <c:pt idx="0">
                  <c:v>0.47619047619047622</c:v>
                </c:pt>
                <c:pt idx="1">
                  <c:v>0.2</c:v>
                </c:pt>
                <c:pt idx="2">
                  <c:v>0.46938775510204084</c:v>
                </c:pt>
                <c:pt idx="3">
                  <c:v>0.86</c:v>
                </c:pt>
              </c:numCache>
            </c:numRef>
          </c:val>
        </c:ser>
        <c:ser>
          <c:idx val="1"/>
          <c:order val="1"/>
          <c:tx>
            <c:strRef>
              <c:f>Gràfics!$N$778</c:f>
              <c:strCache>
                <c:ptCount val="1"/>
                <c:pt idx="0">
                  <c:v>Notable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Gràfics!$L$779:$L$782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Gràfics!$N$779:$N$782</c:f>
              <c:numCache>
                <c:formatCode>###0.0%</c:formatCode>
                <c:ptCount val="4"/>
                <c:pt idx="0">
                  <c:v>0.52380952380952384</c:v>
                </c:pt>
                <c:pt idx="1">
                  <c:v>0.8</c:v>
                </c:pt>
                <c:pt idx="2">
                  <c:v>0.53061224489795922</c:v>
                </c:pt>
                <c:pt idx="3">
                  <c:v>0.14000000000000001</c:v>
                </c:pt>
              </c:numCache>
            </c:numRef>
          </c:val>
        </c:ser>
        <c:ser>
          <c:idx val="2"/>
          <c:order val="2"/>
          <c:tx>
            <c:strRef>
              <c:f>Gràfics!$O$778</c:f>
              <c:strCache>
                <c:ptCount val="1"/>
                <c:pt idx="0">
                  <c:v>Excel·lent</c:v>
                </c:pt>
              </c:strCache>
            </c:strRef>
          </c:tx>
          <c:invertIfNegative val="0"/>
          <c:cat>
            <c:strRef>
              <c:f>Gràfics!$L$779:$L$782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Gràfics!$O$779:$O$782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Gràfics!$P$778</c:f>
              <c:strCache>
                <c:ptCount val="1"/>
                <c:pt idx="0">
                  <c:v>Matrícula d’honor</c:v>
                </c:pt>
              </c:strCache>
            </c:strRef>
          </c:tx>
          <c:invertIfNegative val="0"/>
          <c:cat>
            <c:strRef>
              <c:f>Gràfics!$L$779:$L$782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Gràfics!$P$779:$P$782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9915520"/>
        <c:axId val="489917056"/>
      </c:barChart>
      <c:catAx>
        <c:axId val="489915520"/>
        <c:scaling>
          <c:orientation val="minMax"/>
        </c:scaling>
        <c:delete val="0"/>
        <c:axPos val="b"/>
        <c:majorTickMark val="out"/>
        <c:minorTickMark val="none"/>
        <c:tickLblPos val="nextTo"/>
        <c:crossAx val="489917056"/>
        <c:crosses val="autoZero"/>
        <c:auto val="1"/>
        <c:lblAlgn val="ctr"/>
        <c:lblOffset val="100"/>
        <c:noMultiLvlLbl val="0"/>
      </c:catAx>
      <c:valAx>
        <c:axId val="48991705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48991552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Gràfics!$N$801</c:f>
              <c:strCache>
                <c:ptCount val="1"/>
                <c:pt idx="0">
                  <c:v>Els dos estudis primaris/sense estudis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Gràfics!$M$802:$M$805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Gràfics!$N$802:$N$805</c:f>
              <c:numCache>
                <c:formatCode>###0.0%</c:formatCode>
                <c:ptCount val="4"/>
                <c:pt idx="0">
                  <c:v>0.28571428571428575</c:v>
                </c:pt>
                <c:pt idx="1">
                  <c:v>0.6</c:v>
                </c:pt>
                <c:pt idx="2">
                  <c:v>0.64583333333333326</c:v>
                </c:pt>
                <c:pt idx="3">
                  <c:v>0.17647058823529413</c:v>
                </c:pt>
              </c:numCache>
            </c:numRef>
          </c:val>
        </c:ser>
        <c:ser>
          <c:idx val="1"/>
          <c:order val="1"/>
          <c:tx>
            <c:strRef>
              <c:f>Gràfics!$O$801</c:f>
              <c:strCache>
                <c:ptCount val="1"/>
                <c:pt idx="0">
                  <c:v>Un dels dos té estudis mitjans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Gràfics!$M$802:$M$805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Gràfics!$O$802:$O$805</c:f>
              <c:numCache>
                <c:formatCode>###0.0%</c:formatCode>
                <c:ptCount val="4"/>
                <c:pt idx="0">
                  <c:v>0.23809523809523811</c:v>
                </c:pt>
                <c:pt idx="1">
                  <c:v>0</c:v>
                </c:pt>
                <c:pt idx="2">
                  <c:v>6.25E-2</c:v>
                </c:pt>
                <c:pt idx="3">
                  <c:v>7.8431372549019607E-2</c:v>
                </c:pt>
              </c:numCache>
            </c:numRef>
          </c:val>
        </c:ser>
        <c:ser>
          <c:idx val="2"/>
          <c:order val="2"/>
          <c:tx>
            <c:strRef>
              <c:f>Gràfics!$P$801</c:f>
              <c:strCache>
                <c:ptCount val="1"/>
                <c:pt idx="0">
                  <c:v>Els dos tenen estudis mitjans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Gràfics!$M$802:$M$805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Gràfics!$P$802:$P$805</c:f>
              <c:numCache>
                <c:formatCode>###0.0%</c:formatCode>
                <c:ptCount val="4"/>
                <c:pt idx="0">
                  <c:v>4.7619047619047616E-2</c:v>
                </c:pt>
                <c:pt idx="1">
                  <c:v>0.1</c:v>
                </c:pt>
                <c:pt idx="2">
                  <c:v>0.125</c:v>
                </c:pt>
                <c:pt idx="3">
                  <c:v>7.8431372549019607E-2</c:v>
                </c:pt>
              </c:numCache>
            </c:numRef>
          </c:val>
        </c:ser>
        <c:ser>
          <c:idx val="3"/>
          <c:order val="3"/>
          <c:tx>
            <c:strRef>
              <c:f>Gràfics!$Q$801</c:f>
              <c:strCache>
                <c:ptCount val="1"/>
                <c:pt idx="0">
                  <c:v>Un dels dos té estudis superiors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Gràfics!$M$802:$M$805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Gràfics!$Q$802:$Q$805</c:f>
              <c:numCache>
                <c:formatCode>###0.0%</c:formatCode>
                <c:ptCount val="4"/>
                <c:pt idx="0">
                  <c:v>0.23809523809523811</c:v>
                </c:pt>
                <c:pt idx="1">
                  <c:v>0.2</c:v>
                </c:pt>
                <c:pt idx="2">
                  <c:v>0.125</c:v>
                </c:pt>
                <c:pt idx="3">
                  <c:v>0.35294117647058826</c:v>
                </c:pt>
              </c:numCache>
            </c:numRef>
          </c:val>
        </c:ser>
        <c:ser>
          <c:idx val="4"/>
          <c:order val="4"/>
          <c:tx>
            <c:strRef>
              <c:f>Gràfics!$R$801</c:f>
              <c:strCache>
                <c:ptCount val="1"/>
                <c:pt idx="0">
                  <c:v>Els dos tenen estudis superiors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Gràfics!$M$802:$M$805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Gràfics!$R$802:$R$805</c:f>
              <c:numCache>
                <c:formatCode>###0.0%</c:formatCode>
                <c:ptCount val="4"/>
                <c:pt idx="0">
                  <c:v>0.19047619047619047</c:v>
                </c:pt>
                <c:pt idx="1">
                  <c:v>0.1</c:v>
                </c:pt>
                <c:pt idx="2">
                  <c:v>4.1666666666666671E-2</c:v>
                </c:pt>
                <c:pt idx="3">
                  <c:v>0.31372549019607843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90020224"/>
        <c:axId val="490034304"/>
        <c:axId val="0"/>
      </c:bar3DChart>
      <c:catAx>
        <c:axId val="4900202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ca-ES"/>
          </a:p>
        </c:txPr>
        <c:crossAx val="490034304"/>
        <c:crosses val="autoZero"/>
        <c:auto val="1"/>
        <c:lblAlgn val="ctr"/>
        <c:lblOffset val="100"/>
        <c:noMultiLvlLbl val="0"/>
      </c:catAx>
      <c:valAx>
        <c:axId val="490034304"/>
        <c:scaling>
          <c:orientation val="minMax"/>
          <c:max val="1"/>
        </c:scaling>
        <c:delete val="0"/>
        <c:axPos val="l"/>
        <c:numFmt formatCode="0%" sourceLinked="1"/>
        <c:majorTickMark val="out"/>
        <c:minorTickMark val="none"/>
        <c:tickLblPos val="nextTo"/>
        <c:crossAx val="49002022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Gràfics!$N$297</c:f>
              <c:strCache>
                <c:ptCount val="1"/>
                <c:pt idx="0">
                  <c:v>Barcelona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Gràfics!$M$298:$M$301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Gràfics!$N$298:$N$301</c:f>
              <c:numCache>
                <c:formatCode>###0.0%</c:formatCode>
                <c:ptCount val="4"/>
                <c:pt idx="0">
                  <c:v>0.42857142857142855</c:v>
                </c:pt>
                <c:pt idx="1">
                  <c:v>1</c:v>
                </c:pt>
                <c:pt idx="2">
                  <c:v>0.875</c:v>
                </c:pt>
                <c:pt idx="3">
                  <c:v>0.74</c:v>
                </c:pt>
              </c:numCache>
            </c:numRef>
          </c:val>
        </c:ser>
        <c:ser>
          <c:idx val="1"/>
          <c:order val="1"/>
          <c:tx>
            <c:strRef>
              <c:f>Gràfics!$O$297</c:f>
              <c:strCache>
                <c:ptCount val="1"/>
                <c:pt idx="0">
                  <c:v>Tarragona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Gràfics!$M$298:$M$301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Gràfics!$O$298:$O$301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8.3333333333333343E-2</c:v>
                </c:pt>
                <c:pt idx="3">
                  <c:v>0.06</c:v>
                </c:pt>
              </c:numCache>
            </c:numRef>
          </c:val>
        </c:ser>
        <c:ser>
          <c:idx val="2"/>
          <c:order val="2"/>
          <c:tx>
            <c:strRef>
              <c:f>Gràfics!$P$297</c:f>
              <c:strCache>
                <c:ptCount val="1"/>
                <c:pt idx="0">
                  <c:v>Girona</c:v>
                </c:pt>
              </c:strCache>
            </c:strRef>
          </c:tx>
          <c:invertIfNegative val="0"/>
          <c:cat>
            <c:strRef>
              <c:f>Gràfics!$M$298:$M$301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Gràfics!$P$298:$P$301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Gràfics!$Q$297</c:f>
              <c:strCache>
                <c:ptCount val="1"/>
                <c:pt idx="0">
                  <c:v>Lleida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Gràfics!$M$298:$M$301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Gràfics!$Q$298:$Q$301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4.1666666666666671E-2</c:v>
                </c:pt>
                <c:pt idx="3">
                  <c:v>0.02</c:v>
                </c:pt>
              </c:numCache>
            </c:numRef>
          </c:val>
        </c:ser>
        <c:ser>
          <c:idx val="4"/>
          <c:order val="4"/>
          <c:tx>
            <c:strRef>
              <c:f>Gràfics!$R$297</c:f>
              <c:strCache>
                <c:ptCount val="1"/>
                <c:pt idx="0">
                  <c:v>Resta de comunitats autònomes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1"/>
              <c:delete val="1"/>
            </c:dLbl>
            <c:dLbl>
              <c:idx val="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Gràfics!$M$298:$M$301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Gràfics!$R$298:$R$301</c:f>
              <c:numCache>
                <c:formatCode>###0.0%</c:formatCode>
                <c:ptCount val="4"/>
                <c:pt idx="0">
                  <c:v>0.19047619047619047</c:v>
                </c:pt>
                <c:pt idx="1">
                  <c:v>0</c:v>
                </c:pt>
                <c:pt idx="2">
                  <c:v>0</c:v>
                </c:pt>
                <c:pt idx="3">
                  <c:v>0.12</c:v>
                </c:pt>
              </c:numCache>
            </c:numRef>
          </c:val>
        </c:ser>
        <c:ser>
          <c:idx val="5"/>
          <c:order val="5"/>
          <c:tx>
            <c:strRef>
              <c:f>Gràfics!$S$297</c:f>
              <c:strCache>
                <c:ptCount val="1"/>
                <c:pt idx="0">
                  <c:v>Europa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1"/>
              <c:delete val="1"/>
            </c:dLbl>
            <c:dLbl>
              <c:idx val="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Gràfics!$M$298:$M$301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Gràfics!$S$298:$S$301</c:f>
              <c:numCache>
                <c:formatCode>###0.0%</c:formatCode>
                <c:ptCount val="4"/>
                <c:pt idx="0">
                  <c:v>0.33333333333333337</c:v>
                </c:pt>
                <c:pt idx="1">
                  <c:v>0</c:v>
                </c:pt>
                <c:pt idx="2">
                  <c:v>0</c:v>
                </c:pt>
                <c:pt idx="3">
                  <c:v>0.04</c:v>
                </c:pt>
              </c:numCache>
            </c:numRef>
          </c:val>
        </c:ser>
        <c:ser>
          <c:idx val="6"/>
          <c:order val="6"/>
          <c:tx>
            <c:strRef>
              <c:f>Gràfics!$T$297</c:f>
              <c:strCache>
                <c:ptCount val="1"/>
                <c:pt idx="0">
                  <c:v>Resta del món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1"/>
              <c:delete val="1"/>
            </c:dLbl>
            <c:dLbl>
              <c:idx val="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Gràfics!$M$298:$M$301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Gràfics!$T$298:$T$301</c:f>
              <c:numCache>
                <c:formatCode>###0.0%</c:formatCode>
                <c:ptCount val="4"/>
                <c:pt idx="0">
                  <c:v>4.7619047619047616E-2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8229248"/>
        <c:axId val="498230784"/>
      </c:barChart>
      <c:catAx>
        <c:axId val="498229248"/>
        <c:scaling>
          <c:orientation val="minMax"/>
        </c:scaling>
        <c:delete val="0"/>
        <c:axPos val="b"/>
        <c:majorTickMark val="out"/>
        <c:minorTickMark val="none"/>
        <c:tickLblPos val="nextTo"/>
        <c:crossAx val="498230784"/>
        <c:crosses val="autoZero"/>
        <c:auto val="1"/>
        <c:lblAlgn val="ctr"/>
        <c:lblOffset val="100"/>
        <c:noMultiLvlLbl val="0"/>
      </c:catAx>
      <c:valAx>
        <c:axId val="49823078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49822924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Gràfics!$N$320</c:f>
              <c:strCache>
                <c:ptCount val="1"/>
                <c:pt idx="0">
                  <c:v>Menys de 9.000 €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Gràfics!$M$321:$M$324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Gràfics!$N$321:$N$324</c:f>
              <c:numCache>
                <c:formatCode>###0.0%</c:formatCode>
                <c:ptCount val="4"/>
                <c:pt idx="0">
                  <c:v>0</c:v>
                </c:pt>
                <c:pt idx="1">
                  <c:v>0.1</c:v>
                </c:pt>
                <c:pt idx="2">
                  <c:v>4.5454545454545456E-2</c:v>
                </c:pt>
                <c:pt idx="3">
                  <c:v>8.3333333333333343E-2</c:v>
                </c:pt>
              </c:numCache>
            </c:numRef>
          </c:val>
        </c:ser>
        <c:ser>
          <c:idx val="1"/>
          <c:order val="1"/>
          <c:tx>
            <c:strRef>
              <c:f>Gràfics!$O$320</c:f>
              <c:strCache>
                <c:ptCount val="1"/>
                <c:pt idx="0">
                  <c:v>Entre 9.000 i 12.000 €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Gràfics!$M$321:$M$324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Gràfics!$O$321:$O$324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6.25E-2</c:v>
                </c:pt>
              </c:numCache>
            </c:numRef>
          </c:val>
        </c:ser>
        <c:ser>
          <c:idx val="2"/>
          <c:order val="2"/>
          <c:tx>
            <c:strRef>
              <c:f>Gràfics!$P$320</c:f>
              <c:strCache>
                <c:ptCount val="1"/>
                <c:pt idx="0">
                  <c:v>Entre 12.001 i 15.000 €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Gràfics!$M$321:$M$324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Gràfics!$P$321:$P$324</c:f>
              <c:numCache>
                <c:formatCode>###0.0%</c:formatCode>
                <c:ptCount val="4"/>
                <c:pt idx="0">
                  <c:v>0.1</c:v>
                </c:pt>
                <c:pt idx="1">
                  <c:v>0</c:v>
                </c:pt>
                <c:pt idx="2">
                  <c:v>2.2727272727272728E-2</c:v>
                </c:pt>
                <c:pt idx="3">
                  <c:v>2.0833333333333336E-2</c:v>
                </c:pt>
              </c:numCache>
            </c:numRef>
          </c:val>
        </c:ser>
        <c:ser>
          <c:idx val="3"/>
          <c:order val="3"/>
          <c:tx>
            <c:strRef>
              <c:f>Gràfics!$Q$320</c:f>
              <c:strCache>
                <c:ptCount val="1"/>
                <c:pt idx="0">
                  <c:v>Entre 15.001 i 18.000 €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-1.0583333333333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Gràfics!$M$321:$M$324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Gràfics!$Q$321:$Q$324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2.2727272727272728E-2</c:v>
                </c:pt>
                <c:pt idx="3">
                  <c:v>4.1666666666666671E-2</c:v>
                </c:pt>
              </c:numCache>
            </c:numRef>
          </c:val>
        </c:ser>
        <c:ser>
          <c:idx val="4"/>
          <c:order val="4"/>
          <c:tx>
            <c:strRef>
              <c:f>Gràfics!$R$320</c:f>
              <c:strCache>
                <c:ptCount val="1"/>
                <c:pt idx="0">
                  <c:v>Entre 18.001 i 24.000 €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Gràfics!$M$321:$M$324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Gràfics!$R$321:$R$324</c:f>
              <c:numCache>
                <c:formatCode>###0.0%</c:formatCode>
                <c:ptCount val="4"/>
                <c:pt idx="0">
                  <c:v>0.15</c:v>
                </c:pt>
                <c:pt idx="1">
                  <c:v>0.3</c:v>
                </c:pt>
                <c:pt idx="2">
                  <c:v>0.13636363636363635</c:v>
                </c:pt>
                <c:pt idx="3">
                  <c:v>0.125</c:v>
                </c:pt>
              </c:numCache>
            </c:numRef>
          </c:val>
        </c:ser>
        <c:ser>
          <c:idx val="5"/>
          <c:order val="5"/>
          <c:tx>
            <c:strRef>
              <c:f>Gràfics!$S$320</c:f>
              <c:strCache>
                <c:ptCount val="1"/>
                <c:pt idx="0">
                  <c:v>Entre 24.001 i 30.000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Gràfics!$M$321:$M$324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Gràfics!$S$321:$S$324</c:f>
              <c:numCache>
                <c:formatCode>###0.0%</c:formatCode>
                <c:ptCount val="4"/>
                <c:pt idx="0">
                  <c:v>0.2</c:v>
                </c:pt>
                <c:pt idx="1">
                  <c:v>0.4</c:v>
                </c:pt>
                <c:pt idx="2">
                  <c:v>0.18181818181818182</c:v>
                </c:pt>
                <c:pt idx="3">
                  <c:v>0.29166666666666669</c:v>
                </c:pt>
              </c:numCache>
            </c:numRef>
          </c:val>
        </c:ser>
        <c:ser>
          <c:idx val="6"/>
          <c:order val="6"/>
          <c:tx>
            <c:strRef>
              <c:f>Gràfics!$T$320</c:f>
              <c:strCache>
                <c:ptCount val="1"/>
                <c:pt idx="0">
                  <c:v>Entre 30.001 i 40.000 €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Gràfics!$M$321:$M$324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Gràfics!$T$321:$T$324</c:f>
              <c:numCache>
                <c:formatCode>###0.0%</c:formatCode>
                <c:ptCount val="4"/>
                <c:pt idx="0">
                  <c:v>0.25</c:v>
                </c:pt>
                <c:pt idx="1">
                  <c:v>0</c:v>
                </c:pt>
                <c:pt idx="2">
                  <c:v>0.25</c:v>
                </c:pt>
                <c:pt idx="3">
                  <c:v>0.25</c:v>
                </c:pt>
              </c:numCache>
            </c:numRef>
          </c:val>
        </c:ser>
        <c:ser>
          <c:idx val="7"/>
          <c:order val="7"/>
          <c:tx>
            <c:strRef>
              <c:f>Gràfics!$U$320</c:f>
              <c:strCache>
                <c:ptCount val="1"/>
                <c:pt idx="0">
                  <c:v>Més de 40.000 €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Gràfics!$M$321:$M$324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Gràfics!$U$321:$U$324</c:f>
              <c:numCache>
                <c:formatCode>###0.0%</c:formatCode>
                <c:ptCount val="4"/>
                <c:pt idx="0">
                  <c:v>0.3</c:v>
                </c:pt>
                <c:pt idx="1">
                  <c:v>0.2</c:v>
                </c:pt>
                <c:pt idx="2">
                  <c:v>0.34090909090909094</c:v>
                </c:pt>
                <c:pt idx="3">
                  <c:v>0.125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3510528"/>
        <c:axId val="503512064"/>
      </c:barChart>
      <c:catAx>
        <c:axId val="503510528"/>
        <c:scaling>
          <c:orientation val="minMax"/>
        </c:scaling>
        <c:delete val="0"/>
        <c:axPos val="b"/>
        <c:majorTickMark val="out"/>
        <c:minorTickMark val="none"/>
        <c:tickLblPos val="nextTo"/>
        <c:crossAx val="503512064"/>
        <c:crosses val="autoZero"/>
        <c:auto val="1"/>
        <c:lblAlgn val="ctr"/>
        <c:lblOffset val="100"/>
        <c:noMultiLvlLbl val="0"/>
      </c:catAx>
      <c:valAx>
        <c:axId val="50351206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50351052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Gràfics!$N$342</c:f>
              <c:strCache>
                <c:ptCount val="1"/>
                <c:pt idx="0">
                  <c:v>Menys de 10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Gràfics!$M$343:$M$346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Gràfics!$N$343:$N$346</c:f>
              <c:numCache>
                <c:formatCode>###0.0%</c:formatCode>
                <c:ptCount val="4"/>
                <c:pt idx="0">
                  <c:v>5.5555555555555552E-2</c:v>
                </c:pt>
                <c:pt idx="1">
                  <c:v>0.2</c:v>
                </c:pt>
                <c:pt idx="2">
                  <c:v>4.3478260869565216E-2</c:v>
                </c:pt>
                <c:pt idx="3">
                  <c:v>0.20408163265306123</c:v>
                </c:pt>
              </c:numCache>
            </c:numRef>
          </c:val>
        </c:ser>
        <c:ser>
          <c:idx val="1"/>
          <c:order val="1"/>
          <c:tx>
            <c:strRef>
              <c:f>Gràfics!$O$342</c:f>
              <c:strCache>
                <c:ptCount val="1"/>
                <c:pt idx="0">
                  <c:v>Entre 11 i 50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Gràfics!$M$343:$M$346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Gràfics!$O$343:$O$346</c:f>
              <c:numCache>
                <c:formatCode>###0.0%</c:formatCode>
                <c:ptCount val="4"/>
                <c:pt idx="0">
                  <c:v>0</c:v>
                </c:pt>
                <c:pt idx="1">
                  <c:v>0.1</c:v>
                </c:pt>
                <c:pt idx="2">
                  <c:v>0.17391304347826086</c:v>
                </c:pt>
                <c:pt idx="3">
                  <c:v>0.26530612244897961</c:v>
                </c:pt>
              </c:numCache>
            </c:numRef>
          </c:val>
        </c:ser>
        <c:ser>
          <c:idx val="2"/>
          <c:order val="2"/>
          <c:tx>
            <c:strRef>
              <c:f>Gràfics!$P$342</c:f>
              <c:strCache>
                <c:ptCount val="1"/>
                <c:pt idx="0">
                  <c:v>Entre 51 i 100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Gràfics!$M$343:$M$346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Gràfics!$P$343:$P$346</c:f>
              <c:numCache>
                <c:formatCode>###0.0%</c:formatCode>
                <c:ptCount val="4"/>
                <c:pt idx="0">
                  <c:v>0.16666666666666669</c:v>
                </c:pt>
                <c:pt idx="1">
                  <c:v>0.1</c:v>
                </c:pt>
                <c:pt idx="2">
                  <c:v>2.1739130434782608E-2</c:v>
                </c:pt>
                <c:pt idx="3">
                  <c:v>6.1224489795918366E-2</c:v>
                </c:pt>
              </c:numCache>
            </c:numRef>
          </c:val>
        </c:ser>
        <c:ser>
          <c:idx val="3"/>
          <c:order val="3"/>
          <c:tx>
            <c:strRef>
              <c:f>Gràfics!$Q$342</c:f>
              <c:strCache>
                <c:ptCount val="1"/>
                <c:pt idx="0">
                  <c:v>Entre 101 i 250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Gràfics!$M$343:$M$346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Gràfics!$Q$343:$Q$346</c:f>
              <c:numCache>
                <c:formatCode>###0.0%</c:formatCode>
                <c:ptCount val="4"/>
                <c:pt idx="0">
                  <c:v>0.22222222222222221</c:v>
                </c:pt>
                <c:pt idx="1">
                  <c:v>0.2</c:v>
                </c:pt>
                <c:pt idx="2">
                  <c:v>0.17391304347826086</c:v>
                </c:pt>
                <c:pt idx="3">
                  <c:v>8.1632653061224497E-2</c:v>
                </c:pt>
              </c:numCache>
            </c:numRef>
          </c:val>
        </c:ser>
        <c:ser>
          <c:idx val="4"/>
          <c:order val="4"/>
          <c:tx>
            <c:strRef>
              <c:f>Gràfics!$R$342</c:f>
              <c:strCache>
                <c:ptCount val="1"/>
                <c:pt idx="0">
                  <c:v>Entre 251 i 500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Gràfics!$M$343:$M$346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Gràfics!$R$343:$R$346</c:f>
              <c:numCache>
                <c:formatCode>###0.0%</c:formatCode>
                <c:ptCount val="4"/>
                <c:pt idx="0">
                  <c:v>0.1111111111111111</c:v>
                </c:pt>
                <c:pt idx="1">
                  <c:v>0</c:v>
                </c:pt>
                <c:pt idx="2">
                  <c:v>8.6956521739130432E-2</c:v>
                </c:pt>
                <c:pt idx="3">
                  <c:v>2.0408163265306124E-2</c:v>
                </c:pt>
              </c:numCache>
            </c:numRef>
          </c:val>
        </c:ser>
        <c:ser>
          <c:idx val="5"/>
          <c:order val="5"/>
          <c:tx>
            <c:strRef>
              <c:f>Gràfics!$S$342</c:f>
              <c:strCache>
                <c:ptCount val="1"/>
                <c:pt idx="0">
                  <c:v>Més de 500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Gràfics!$M$343:$M$346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Gràfics!$S$343:$S$346</c:f>
              <c:numCache>
                <c:formatCode>###0.0%</c:formatCode>
                <c:ptCount val="4"/>
                <c:pt idx="0">
                  <c:v>0.44444444444444442</c:v>
                </c:pt>
                <c:pt idx="1">
                  <c:v>0.4</c:v>
                </c:pt>
                <c:pt idx="2">
                  <c:v>0.5</c:v>
                </c:pt>
                <c:pt idx="3">
                  <c:v>0.36734693877551022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1966592"/>
        <c:axId val="571968128"/>
      </c:barChart>
      <c:catAx>
        <c:axId val="571966592"/>
        <c:scaling>
          <c:orientation val="minMax"/>
        </c:scaling>
        <c:delete val="0"/>
        <c:axPos val="b"/>
        <c:majorTickMark val="out"/>
        <c:minorTickMark val="none"/>
        <c:tickLblPos val="nextTo"/>
        <c:crossAx val="571968128"/>
        <c:crosses val="autoZero"/>
        <c:auto val="1"/>
        <c:lblAlgn val="ctr"/>
        <c:lblOffset val="100"/>
        <c:noMultiLvlLbl val="0"/>
      </c:catAx>
      <c:valAx>
        <c:axId val="57196812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57196659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(Gens important 1 - 7 Molt important)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Gràfics!$N$465</c:f>
              <c:strCache>
                <c:ptCount val="1"/>
                <c:pt idx="0">
                  <c:v>Satisfacció amb el contingut de la feina</c:v>
                </c:pt>
              </c:strCache>
            </c:strRef>
          </c:tx>
          <c:marker>
            <c:symbol val="none"/>
          </c:marker>
          <c:dLbls>
            <c:dLbl>
              <c:idx val="2"/>
              <c:layout>
                <c:manualLayout>
                  <c:x val="0"/>
                  <c:y val="-2.93981481481481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Gràfics!$M$466:$M$469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Gràfics!$N$466:$N$469</c:f>
              <c:numCache>
                <c:formatCode>#,##0.00</c:formatCode>
                <c:ptCount val="4"/>
                <c:pt idx="0">
                  <c:v>6.1176470588235299</c:v>
                </c:pt>
                <c:pt idx="1">
                  <c:v>5.7777777777777777</c:v>
                </c:pt>
                <c:pt idx="2">
                  <c:v>5.3555555555555552</c:v>
                </c:pt>
                <c:pt idx="3">
                  <c:v>5.4222222222222207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Gràfics!$O$465</c:f>
              <c:strCache>
                <c:ptCount val="1"/>
                <c:pt idx="0">
                  <c:v>Satisfacció amb les perspectives de millora</c:v>
                </c:pt>
              </c:strCache>
            </c:strRef>
          </c:tx>
          <c:marker>
            <c:symbol val="none"/>
          </c:marker>
          <c:dLbls>
            <c:dLbl>
              <c:idx val="2"/>
              <c:layout>
                <c:manualLayout>
                  <c:x val="0"/>
                  <c:y val="3.52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Gràfics!$M$466:$M$469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Gràfics!$O$466:$O$469</c:f>
              <c:numCache>
                <c:formatCode>#,##0.00</c:formatCode>
                <c:ptCount val="4"/>
                <c:pt idx="0">
                  <c:v>5.1764705882352944</c:v>
                </c:pt>
                <c:pt idx="1">
                  <c:v>4.5555555555555554</c:v>
                </c:pt>
                <c:pt idx="2">
                  <c:v>4.5777777777777784</c:v>
                </c:pt>
                <c:pt idx="3">
                  <c:v>4.9555555555555557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Gràfics!$P$465</c:f>
              <c:strCache>
                <c:ptCount val="1"/>
                <c:pt idx="0">
                  <c:v>Satisfacció amb el nivell de retribució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1.411111111111111E-3"/>
                  <c:y val="1.763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Gràfics!$M$466:$M$469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Gràfics!$P$466:$P$469</c:f>
              <c:numCache>
                <c:formatCode>#,##0.00</c:formatCode>
                <c:ptCount val="4"/>
                <c:pt idx="0">
                  <c:v>5.117647058823529</c:v>
                </c:pt>
                <c:pt idx="1">
                  <c:v>4.333333333333333</c:v>
                </c:pt>
                <c:pt idx="2">
                  <c:v>4.666666666666667</c:v>
                </c:pt>
                <c:pt idx="3">
                  <c:v>4.2888888888888896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Gràfics!$Q$465</c:f>
              <c:strCache>
                <c:ptCount val="1"/>
                <c:pt idx="0">
                  <c:v>Satisfacció amb la utilitat dels coneixements</c:v>
                </c:pt>
              </c:strCache>
            </c:strRef>
          </c:tx>
          <c:marker>
            <c:symbol val="none"/>
          </c:marker>
          <c:dLbls>
            <c:dLbl>
              <c:idx val="2"/>
              <c:layout>
                <c:manualLayout>
                  <c:x val="-2.8222222222222221E-3"/>
                  <c:y val="1.46990740740740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Gràfics!$M$466:$M$469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Gràfics!$Q$466:$Q$469</c:f>
              <c:numCache>
                <c:formatCode>#,##0.00</c:formatCode>
                <c:ptCount val="4"/>
                <c:pt idx="0">
                  <c:v>4.8235294117647047</c:v>
                </c:pt>
                <c:pt idx="1">
                  <c:v>5.666666666666667</c:v>
                </c:pt>
                <c:pt idx="2">
                  <c:v>4.62222222222222</c:v>
                </c:pt>
                <c:pt idx="3">
                  <c:v>4.5555555555555545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Gràfics!$R$465</c:f>
              <c:strCache>
                <c:ptCount val="1"/>
                <c:pt idx="0">
                  <c:v>Satisfacció general amb la feina on treballes</c:v>
                </c:pt>
              </c:strCache>
            </c:strRef>
          </c:tx>
          <c:marker>
            <c:symbol val="none"/>
          </c:marker>
          <c:dLbls>
            <c:dLbl>
              <c:idx val="2"/>
              <c:layout>
                <c:manualLayout>
                  <c:x val="1.411111111111111E-3"/>
                  <c:y val="5.58564814814814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Gràfics!$M$466:$M$469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Gràfics!$R$466:$R$469</c:f>
              <c:numCache>
                <c:formatCode>#,##0.00</c:formatCode>
                <c:ptCount val="4"/>
                <c:pt idx="0">
                  <c:v>5.5499999999999989</c:v>
                </c:pt>
                <c:pt idx="1">
                  <c:v>5.666666666666667</c:v>
                </c:pt>
                <c:pt idx="2">
                  <c:v>5.3260869565217384</c:v>
                </c:pt>
                <c:pt idx="3">
                  <c:v>5.2826086956521721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2346496"/>
        <c:axId val="592372864"/>
      </c:lineChart>
      <c:catAx>
        <c:axId val="5923464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ca-ES"/>
          </a:p>
        </c:txPr>
        <c:crossAx val="592372864"/>
        <c:crosses val="autoZero"/>
        <c:auto val="1"/>
        <c:lblAlgn val="ctr"/>
        <c:lblOffset val="100"/>
        <c:noMultiLvlLbl val="0"/>
      </c:catAx>
      <c:valAx>
        <c:axId val="592372864"/>
        <c:scaling>
          <c:orientation val="minMax"/>
          <c:min val="3"/>
        </c:scaling>
        <c:delete val="0"/>
        <c:axPos val="l"/>
        <c:numFmt formatCode="#,##0.00" sourceLinked="1"/>
        <c:majorTickMark val="out"/>
        <c:minorTickMark val="none"/>
        <c:tickLblPos val="nextTo"/>
        <c:crossAx val="5923464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Diferència</a:t>
            </a:r>
            <a:r>
              <a:rPr lang="ca-ES" baseline="0"/>
              <a:t> entre nivell i utilitat de les competències acadèmiques</a:t>
            </a:r>
            <a:endParaRPr lang="ca-ES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Gràfics!$R$482</c:f>
              <c:strCache>
                <c:ptCount val="1"/>
                <c:pt idx="0">
                  <c:v>ENGINYERIA AERONÀUTICA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Gràfics!$S$481:$T$481</c:f>
              <c:strCache>
                <c:ptCount val="2"/>
                <c:pt idx="0">
                  <c:v>Formació teòrica (nivell - adequació)</c:v>
                </c:pt>
                <c:pt idx="1">
                  <c:v>Formació pràctica</c:v>
                </c:pt>
              </c:strCache>
            </c:strRef>
          </c:cat>
          <c:val>
            <c:numRef>
              <c:f>Gràfics!$S$482:$T$482</c:f>
              <c:numCache>
                <c:formatCode>####.00</c:formatCode>
                <c:ptCount val="2"/>
                <c:pt idx="0" formatCode="###0.00">
                  <c:v>1.3809523809523809</c:v>
                </c:pt>
                <c:pt idx="1">
                  <c:v>-0.2857142857142857</c:v>
                </c:pt>
              </c:numCache>
            </c:numRef>
          </c:val>
        </c:ser>
        <c:ser>
          <c:idx val="1"/>
          <c:order val="1"/>
          <c:tx>
            <c:strRef>
              <c:f>Gràfics!$R$483</c:f>
              <c:strCache>
                <c:ptCount val="1"/>
                <c:pt idx="0">
                  <c:v>ENGINYERIA EN AUTOMÀTICA I ELECTRÒNICA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Gràfics!$S$481:$T$481</c:f>
              <c:strCache>
                <c:ptCount val="2"/>
                <c:pt idx="0">
                  <c:v>Formació teòrica (nivell - adequació)</c:v>
                </c:pt>
                <c:pt idx="1">
                  <c:v>Formació pràctica</c:v>
                </c:pt>
              </c:strCache>
            </c:strRef>
          </c:cat>
          <c:val>
            <c:numRef>
              <c:f>Gràfics!$S$483:$T$483</c:f>
              <c:numCache>
                <c:formatCode>####.00</c:formatCode>
                <c:ptCount val="2"/>
                <c:pt idx="0">
                  <c:v>0.89999999999999991</c:v>
                </c:pt>
                <c:pt idx="1">
                  <c:v>-9.9999999999999992E-2</c:v>
                </c:pt>
              </c:numCache>
            </c:numRef>
          </c:val>
        </c:ser>
        <c:ser>
          <c:idx val="2"/>
          <c:order val="2"/>
          <c:tx>
            <c:strRef>
              <c:f>Gràfics!$R$484</c:f>
              <c:strCache>
                <c:ptCount val="1"/>
                <c:pt idx="0">
                  <c:v>ENGINYERIA EN ORGANITZACIÓ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Gràfics!$S$481:$T$481</c:f>
              <c:strCache>
                <c:ptCount val="2"/>
                <c:pt idx="0">
                  <c:v>Formació teòrica (nivell - adequació)</c:v>
                </c:pt>
                <c:pt idx="1">
                  <c:v>Formació pràctica</c:v>
                </c:pt>
              </c:strCache>
            </c:strRef>
          </c:cat>
          <c:val>
            <c:numRef>
              <c:f>Gràfics!$S$484:$T$484</c:f>
              <c:numCache>
                <c:formatCode>###0.00</c:formatCode>
                <c:ptCount val="2"/>
                <c:pt idx="0">
                  <c:v>1.1874999999999996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Gràfics!$R$485</c:f>
              <c:strCache>
                <c:ptCount val="1"/>
                <c:pt idx="0">
                  <c:v>ENGINYERIA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Gràfics!$S$481:$T$481</c:f>
              <c:strCache>
                <c:ptCount val="2"/>
                <c:pt idx="0">
                  <c:v>Formació teòrica (nivell - adequació)</c:v>
                </c:pt>
                <c:pt idx="1">
                  <c:v>Formació pràctica</c:v>
                </c:pt>
              </c:strCache>
            </c:strRef>
          </c:cat>
          <c:val>
            <c:numRef>
              <c:f>Gràfics!$S$485:$T$485</c:f>
              <c:numCache>
                <c:formatCode>####.00</c:formatCode>
                <c:ptCount val="2"/>
                <c:pt idx="0" formatCode="###0.00">
                  <c:v>1.4313725490196081</c:v>
                </c:pt>
                <c:pt idx="1">
                  <c:v>-0.78431372549019607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5731712"/>
        <c:axId val="715733248"/>
      </c:barChart>
      <c:catAx>
        <c:axId val="715731712"/>
        <c:scaling>
          <c:orientation val="minMax"/>
        </c:scaling>
        <c:delete val="0"/>
        <c:axPos val="l"/>
        <c:majorTickMark val="out"/>
        <c:minorTickMark val="none"/>
        <c:tickLblPos val="high"/>
        <c:txPr>
          <a:bodyPr/>
          <a:lstStyle/>
          <a:p>
            <a:pPr>
              <a:defRPr b="1"/>
            </a:pPr>
            <a:endParaRPr lang="ca-ES"/>
          </a:p>
        </c:txPr>
        <c:crossAx val="715733248"/>
        <c:crosses val="autoZero"/>
        <c:auto val="1"/>
        <c:lblAlgn val="ctr"/>
        <c:lblOffset val="100"/>
        <c:noMultiLvlLbl val="0"/>
      </c:catAx>
      <c:valAx>
        <c:axId val="715733248"/>
        <c:scaling>
          <c:orientation val="minMax"/>
        </c:scaling>
        <c:delete val="0"/>
        <c:axPos val="b"/>
        <c:numFmt formatCode="###0.00" sourceLinked="1"/>
        <c:majorTickMark val="out"/>
        <c:minorTickMark val="none"/>
        <c:tickLblPos val="nextTo"/>
        <c:crossAx val="71573171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Diferència</a:t>
            </a:r>
            <a:r>
              <a:rPr lang="ca-ES" baseline="0"/>
              <a:t> entre nivell i utilitat de les competències instrumentals</a:t>
            </a:r>
            <a:endParaRPr lang="ca-ES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Gràfics!$R$482</c:f>
              <c:strCache>
                <c:ptCount val="1"/>
                <c:pt idx="0">
                  <c:v>ENGINYERIA AERONÀUTICA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Gràfics!$U$481:$W$481</c:f>
              <c:strCache>
                <c:ptCount val="3"/>
                <c:pt idx="0">
                  <c:v>Informàtica</c:v>
                </c:pt>
                <c:pt idx="1">
                  <c:v>Idiomes</c:v>
                </c:pt>
                <c:pt idx="2">
                  <c:v>Documentació</c:v>
                </c:pt>
              </c:strCache>
            </c:strRef>
          </c:cat>
          <c:val>
            <c:numRef>
              <c:f>Gràfics!$U$482:$W$482</c:f>
              <c:numCache>
                <c:formatCode>###0.00</c:formatCode>
                <c:ptCount val="3"/>
                <c:pt idx="0" formatCode="####.00">
                  <c:v>-0.57142857142857151</c:v>
                </c:pt>
                <c:pt idx="1">
                  <c:v>-2.9999999999999996</c:v>
                </c:pt>
                <c:pt idx="2">
                  <c:v>-1.4761904761904763</c:v>
                </c:pt>
              </c:numCache>
            </c:numRef>
          </c:val>
        </c:ser>
        <c:ser>
          <c:idx val="1"/>
          <c:order val="1"/>
          <c:tx>
            <c:strRef>
              <c:f>Gràfics!$R$483</c:f>
              <c:strCache>
                <c:ptCount val="1"/>
                <c:pt idx="0">
                  <c:v>ENGINYERIA EN AUTOMÀTICA I ELECTRÒNICA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Gràfics!$U$481:$W$481</c:f>
              <c:strCache>
                <c:ptCount val="3"/>
                <c:pt idx="0">
                  <c:v>Informàtica</c:v>
                </c:pt>
                <c:pt idx="1">
                  <c:v>Idiomes</c:v>
                </c:pt>
                <c:pt idx="2">
                  <c:v>Documentació</c:v>
                </c:pt>
              </c:strCache>
            </c:strRef>
          </c:cat>
          <c:val>
            <c:numRef>
              <c:f>Gràfics!$U$483:$W$483</c:f>
              <c:numCache>
                <c:formatCode>###0.00</c:formatCode>
                <c:ptCount val="3"/>
                <c:pt idx="0" formatCode="####.00">
                  <c:v>-0.6</c:v>
                </c:pt>
                <c:pt idx="1">
                  <c:v>-3.9999999999999996</c:v>
                </c:pt>
                <c:pt idx="2" formatCode="####.00">
                  <c:v>-0.3</c:v>
                </c:pt>
              </c:numCache>
            </c:numRef>
          </c:val>
        </c:ser>
        <c:ser>
          <c:idx val="2"/>
          <c:order val="2"/>
          <c:tx>
            <c:strRef>
              <c:f>Gràfics!$R$484</c:f>
              <c:strCache>
                <c:ptCount val="1"/>
                <c:pt idx="0">
                  <c:v>ENGINYERIA EN ORGANITZACIÓ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Gràfics!$U$481:$W$481</c:f>
              <c:strCache>
                <c:ptCount val="3"/>
                <c:pt idx="0">
                  <c:v>Informàtica</c:v>
                </c:pt>
                <c:pt idx="1">
                  <c:v>Idiomes</c:v>
                </c:pt>
                <c:pt idx="2">
                  <c:v>Documentació</c:v>
                </c:pt>
              </c:strCache>
            </c:strRef>
          </c:cat>
          <c:val>
            <c:numRef>
              <c:f>Gràfics!$U$484:$W$484</c:f>
              <c:numCache>
                <c:formatCode>###0.00</c:formatCode>
                <c:ptCount val="3"/>
                <c:pt idx="0">
                  <c:v>-1.208333333333333</c:v>
                </c:pt>
                <c:pt idx="1">
                  <c:v>-3.2291666666666656</c:v>
                </c:pt>
                <c:pt idx="2" formatCode="####.00">
                  <c:v>-6.25E-2</c:v>
                </c:pt>
              </c:numCache>
            </c:numRef>
          </c:val>
        </c:ser>
        <c:ser>
          <c:idx val="3"/>
          <c:order val="3"/>
          <c:tx>
            <c:strRef>
              <c:f>Gràfics!$R$485</c:f>
              <c:strCache>
                <c:ptCount val="1"/>
                <c:pt idx="0">
                  <c:v>ENGINYERIA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Gràfics!$U$481:$W$481</c:f>
              <c:strCache>
                <c:ptCount val="3"/>
                <c:pt idx="0">
                  <c:v>Informàtica</c:v>
                </c:pt>
                <c:pt idx="1">
                  <c:v>Idiomes</c:v>
                </c:pt>
                <c:pt idx="2">
                  <c:v>Documentació</c:v>
                </c:pt>
              </c:strCache>
            </c:strRef>
          </c:cat>
          <c:val>
            <c:numRef>
              <c:f>Gràfics!$U$485:$W$485</c:f>
              <c:numCache>
                <c:formatCode>###0.00</c:formatCode>
                <c:ptCount val="3"/>
                <c:pt idx="0" formatCode="####.00">
                  <c:v>-0.8431372549019609</c:v>
                </c:pt>
                <c:pt idx="1">
                  <c:v>-3.5294117647058831</c:v>
                </c:pt>
                <c:pt idx="2">
                  <c:v>-1.0980392156862744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5774592"/>
        <c:axId val="715780480"/>
      </c:barChart>
      <c:catAx>
        <c:axId val="715774592"/>
        <c:scaling>
          <c:orientation val="minMax"/>
        </c:scaling>
        <c:delete val="0"/>
        <c:axPos val="l"/>
        <c:majorTickMark val="out"/>
        <c:minorTickMark val="none"/>
        <c:tickLblPos val="high"/>
        <c:txPr>
          <a:bodyPr/>
          <a:lstStyle/>
          <a:p>
            <a:pPr>
              <a:defRPr sz="900" b="1"/>
            </a:pPr>
            <a:endParaRPr lang="ca-ES"/>
          </a:p>
        </c:txPr>
        <c:crossAx val="715780480"/>
        <c:crosses val="autoZero"/>
        <c:auto val="1"/>
        <c:lblAlgn val="ctr"/>
        <c:lblOffset val="100"/>
        <c:noMultiLvlLbl val="0"/>
      </c:catAx>
      <c:valAx>
        <c:axId val="715780480"/>
        <c:scaling>
          <c:orientation val="minMax"/>
        </c:scaling>
        <c:delete val="0"/>
        <c:axPos val="b"/>
        <c:numFmt formatCode="####.00" sourceLinked="1"/>
        <c:majorTickMark val="out"/>
        <c:minorTickMark val="none"/>
        <c:tickLblPos val="nextTo"/>
        <c:crossAx val="71577459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u="sng"/>
              <a:t>Satisfacció amb UPC/Titulació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9162962962962963"/>
          <c:y val="0.31854726742283401"/>
          <c:w val="0.6825"/>
          <c:h val="0.463328946727104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Resum!$AC$52</c:f>
              <c:strCache>
                <c:ptCount val="1"/>
                <c:pt idx="0">
                  <c:v>Repetirien la carrera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Resum!$AB$53:$AB$56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Resum!$AC$53:$AC$56</c:f>
              <c:numCache>
                <c:formatCode>###0.0%</c:formatCode>
                <c:ptCount val="4"/>
                <c:pt idx="0">
                  <c:v>0.76190476190476186</c:v>
                </c:pt>
                <c:pt idx="1">
                  <c:v>0.7</c:v>
                </c:pt>
                <c:pt idx="2">
                  <c:v>0.81632653061224492</c:v>
                </c:pt>
                <c:pt idx="3">
                  <c:v>0.80392156862745101</c:v>
                </c:pt>
              </c:numCache>
            </c:numRef>
          </c:val>
        </c:ser>
        <c:ser>
          <c:idx val="1"/>
          <c:order val="1"/>
          <c:tx>
            <c:strRef>
              <c:f>Resum!$AD$52</c:f>
              <c:strCache>
                <c:ptCount val="1"/>
                <c:pt idx="0">
                  <c:v>Repetirien la universitat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Resum!$AB$53:$AB$56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Resum!$AD$53:$AD$56</c:f>
              <c:numCache>
                <c:formatCode>###0.0%</c:formatCode>
                <c:ptCount val="4"/>
                <c:pt idx="0">
                  <c:v>0.85</c:v>
                </c:pt>
                <c:pt idx="1">
                  <c:v>0.8</c:v>
                </c:pt>
                <c:pt idx="2">
                  <c:v>0.91836734693877542</c:v>
                </c:pt>
                <c:pt idx="3">
                  <c:v>0.84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65460096"/>
        <c:axId val="365461888"/>
      </c:barChart>
      <c:catAx>
        <c:axId val="365460096"/>
        <c:scaling>
          <c:orientation val="minMax"/>
        </c:scaling>
        <c:delete val="0"/>
        <c:axPos val="b"/>
        <c:majorTickMark val="none"/>
        <c:minorTickMark val="none"/>
        <c:tickLblPos val="nextTo"/>
        <c:crossAx val="365461888"/>
        <c:crosses val="autoZero"/>
        <c:auto val="1"/>
        <c:lblAlgn val="ctr"/>
        <c:lblOffset val="100"/>
        <c:noMultiLvlLbl val="0"/>
      </c:catAx>
      <c:valAx>
        <c:axId val="365461888"/>
        <c:scaling>
          <c:orientation val="minMax"/>
        </c:scaling>
        <c:delete val="1"/>
        <c:axPos val="l"/>
        <c:numFmt formatCode="###0.0%" sourceLinked="1"/>
        <c:majorTickMark val="out"/>
        <c:minorTickMark val="none"/>
        <c:tickLblPos val="nextTo"/>
        <c:crossAx val="36546009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  <a:scene3d>
      <a:camera prst="orthographicFront"/>
      <a:lightRig rig="threePt" dir="t"/>
    </a:scene3d>
    <a:sp3d>
      <a:bevelT/>
    </a:sp3d>
  </c:spPr>
  <c:printSettings>
    <c:headerFooter/>
    <c:pageMargins b="0.75" l="0.7" r="0.7" t="0.75" header="0.3" footer="0.3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Diferència entre nivell i utilitat de les competències cognitives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Gràfics!$R$482</c:f>
              <c:strCache>
                <c:ptCount val="1"/>
                <c:pt idx="0">
                  <c:v>ENGINYERIA AERONÀUTICA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Gràfics!$AD$481:$AF$481</c:f>
              <c:strCache>
                <c:ptCount val="3"/>
                <c:pt idx="0">
                  <c:v>Presa de decisions</c:v>
                </c:pt>
                <c:pt idx="1">
                  <c:v>Creativitat</c:v>
                </c:pt>
                <c:pt idx="2">
                  <c:v>Pensament crític</c:v>
                </c:pt>
              </c:strCache>
            </c:strRef>
          </c:cat>
          <c:val>
            <c:numRef>
              <c:f>Gràfics!$AD$482:$AF$482</c:f>
              <c:numCache>
                <c:formatCode>###0.00</c:formatCode>
                <c:ptCount val="3"/>
                <c:pt idx="0">
                  <c:v>-1.7619047619047619</c:v>
                </c:pt>
                <c:pt idx="1">
                  <c:v>-1.6666666666666667</c:v>
                </c:pt>
                <c:pt idx="2">
                  <c:v>-1</c:v>
                </c:pt>
              </c:numCache>
            </c:numRef>
          </c:val>
        </c:ser>
        <c:ser>
          <c:idx val="1"/>
          <c:order val="1"/>
          <c:tx>
            <c:strRef>
              <c:f>Gràfics!$R$483</c:f>
              <c:strCache>
                <c:ptCount val="1"/>
                <c:pt idx="0">
                  <c:v>ENGINYERIA EN AUTOMÀTICA I ELECTRÒNICA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Gràfics!$AD$481:$AF$481</c:f>
              <c:strCache>
                <c:ptCount val="3"/>
                <c:pt idx="0">
                  <c:v>Presa de decisions</c:v>
                </c:pt>
                <c:pt idx="1">
                  <c:v>Creativitat</c:v>
                </c:pt>
                <c:pt idx="2">
                  <c:v>Pensament crític</c:v>
                </c:pt>
              </c:strCache>
            </c:strRef>
          </c:cat>
          <c:val>
            <c:numRef>
              <c:f>Gràfics!$AD$483:$AF$483</c:f>
              <c:numCache>
                <c:formatCode>####.00</c:formatCode>
                <c:ptCount val="3"/>
                <c:pt idx="0" formatCode="###0.00">
                  <c:v>-1.4</c:v>
                </c:pt>
                <c:pt idx="1">
                  <c:v>-0.90000000000000024</c:v>
                </c:pt>
                <c:pt idx="2" formatCode="###0.00">
                  <c:v>-1.1000000000000001</c:v>
                </c:pt>
              </c:numCache>
            </c:numRef>
          </c:val>
        </c:ser>
        <c:ser>
          <c:idx val="2"/>
          <c:order val="2"/>
          <c:tx>
            <c:strRef>
              <c:f>Gràfics!$R$484</c:f>
              <c:strCache>
                <c:ptCount val="1"/>
                <c:pt idx="0">
                  <c:v>ENGINYERIA EN ORGANITZACIÓ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Gràfics!$AD$481:$AF$481</c:f>
              <c:strCache>
                <c:ptCount val="3"/>
                <c:pt idx="0">
                  <c:v>Presa de decisions</c:v>
                </c:pt>
                <c:pt idx="1">
                  <c:v>Creativitat</c:v>
                </c:pt>
                <c:pt idx="2">
                  <c:v>Pensament crític</c:v>
                </c:pt>
              </c:strCache>
            </c:strRef>
          </c:cat>
          <c:val>
            <c:numRef>
              <c:f>Gràfics!$AD$484:$AF$484</c:f>
              <c:numCache>
                <c:formatCode>####.00</c:formatCode>
                <c:ptCount val="3"/>
                <c:pt idx="0" formatCode="###0.00">
                  <c:v>-1.9791666666666667</c:v>
                </c:pt>
                <c:pt idx="1">
                  <c:v>-0.70833333333333348</c:v>
                </c:pt>
                <c:pt idx="2" formatCode="###0.00">
                  <c:v>-1</c:v>
                </c:pt>
              </c:numCache>
            </c:numRef>
          </c:val>
        </c:ser>
        <c:ser>
          <c:idx val="3"/>
          <c:order val="3"/>
          <c:tx>
            <c:strRef>
              <c:f>Gràfics!$R$485</c:f>
              <c:strCache>
                <c:ptCount val="1"/>
                <c:pt idx="0">
                  <c:v>ENGINYERIA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Gràfics!$AD$481:$AF$481</c:f>
              <c:strCache>
                <c:ptCount val="3"/>
                <c:pt idx="0">
                  <c:v>Presa de decisions</c:v>
                </c:pt>
                <c:pt idx="1">
                  <c:v>Creativitat</c:v>
                </c:pt>
                <c:pt idx="2">
                  <c:v>Pensament crític</c:v>
                </c:pt>
              </c:strCache>
            </c:strRef>
          </c:cat>
          <c:val>
            <c:numRef>
              <c:f>Gràfics!$AD$485:$AF$485</c:f>
              <c:numCache>
                <c:formatCode>###0.00</c:formatCode>
                <c:ptCount val="3"/>
                <c:pt idx="0">
                  <c:v>-1.5882352941176472</c:v>
                </c:pt>
                <c:pt idx="1">
                  <c:v>-1.5686274509803924</c:v>
                </c:pt>
                <c:pt idx="2">
                  <c:v>-1.0980392156862746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8004608"/>
        <c:axId val="718006144"/>
      </c:barChart>
      <c:catAx>
        <c:axId val="718004608"/>
        <c:scaling>
          <c:orientation val="minMax"/>
        </c:scaling>
        <c:delete val="0"/>
        <c:axPos val="l"/>
        <c:majorTickMark val="out"/>
        <c:minorTickMark val="none"/>
        <c:tickLblPos val="high"/>
        <c:txPr>
          <a:bodyPr/>
          <a:lstStyle/>
          <a:p>
            <a:pPr>
              <a:defRPr b="1"/>
            </a:pPr>
            <a:endParaRPr lang="ca-ES"/>
          </a:p>
        </c:txPr>
        <c:crossAx val="718006144"/>
        <c:crosses val="autoZero"/>
        <c:auto val="1"/>
        <c:lblAlgn val="ctr"/>
        <c:lblOffset val="100"/>
        <c:noMultiLvlLbl val="0"/>
      </c:catAx>
      <c:valAx>
        <c:axId val="718006144"/>
        <c:scaling>
          <c:orientation val="minMax"/>
        </c:scaling>
        <c:delete val="0"/>
        <c:axPos val="b"/>
        <c:numFmt formatCode="###0.00" sourceLinked="1"/>
        <c:majorTickMark val="out"/>
        <c:minorTickMark val="none"/>
        <c:tickLblPos val="nextTo"/>
        <c:crossAx val="71800460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Gràfics!$O$591</c:f>
              <c:strCache>
                <c:ptCount val="1"/>
                <c:pt idx="0">
                  <c:v>Aturats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Gràfics!$N$592:$N$595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Gràfics!$O$592:$O$595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0.6</c:v>
                </c:pt>
              </c:numCache>
            </c:numRef>
          </c:val>
        </c:ser>
        <c:ser>
          <c:idx val="1"/>
          <c:order val="1"/>
          <c:tx>
            <c:strRef>
              <c:f>Gràfics!$P$591</c:f>
              <c:strCache>
                <c:ptCount val="1"/>
                <c:pt idx="0">
                  <c:v>Inactius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Gràfics!$N$592:$N$595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Gràfics!$P$592:$P$595</c:f>
              <c:numCache>
                <c:formatCode>0%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8028160"/>
        <c:axId val="718029952"/>
      </c:barChart>
      <c:catAx>
        <c:axId val="718028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18029952"/>
        <c:crosses val="autoZero"/>
        <c:auto val="1"/>
        <c:lblAlgn val="ctr"/>
        <c:lblOffset val="100"/>
        <c:noMultiLvlLbl val="0"/>
      </c:catAx>
      <c:valAx>
        <c:axId val="718029952"/>
        <c:scaling>
          <c:orientation val="minMax"/>
          <c:max val="1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crossAx val="71802816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Gràfics!$M$618</c:f>
              <c:strCache>
                <c:ptCount val="1"/>
                <c:pt idx="0">
                  <c:v>Menys de sis mesos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Gràfics!$L$619:$L$621</c:f>
              <c:strCache>
                <c:ptCount val="3"/>
                <c:pt idx="0">
                  <c:v>ENGINYERIA AERONÀUTICA</c:v>
                </c:pt>
                <c:pt idx="1">
                  <c:v>ENGINYERIA EN ORGANITZACIÓ INDUSTRIAL</c:v>
                </c:pt>
                <c:pt idx="2">
                  <c:v>ENGINYERIA INDUSTRIAL</c:v>
                </c:pt>
              </c:strCache>
            </c:strRef>
          </c:cat>
          <c:val>
            <c:numRef>
              <c:f>Gràfics!$M$619:$M$621</c:f>
              <c:numCache>
                <c:formatCode>###0.0%</c:formatCode>
                <c:ptCount val="3"/>
                <c:pt idx="0">
                  <c:v>0</c:v>
                </c:pt>
                <c:pt idx="1">
                  <c:v>0.66666666666666674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Gràfics!$N$618</c:f>
              <c:strCache>
                <c:ptCount val="1"/>
                <c:pt idx="0">
                  <c:v>Entre sis mesos i un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1"/>
              <c:delete val="1"/>
            </c:dLbl>
            <c:dLbl>
              <c:idx val="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Gràfics!$L$619:$L$621</c:f>
              <c:strCache>
                <c:ptCount val="3"/>
                <c:pt idx="0">
                  <c:v>ENGINYERIA AERONÀUTICA</c:v>
                </c:pt>
                <c:pt idx="1">
                  <c:v>ENGINYERIA EN ORGANITZACIÓ INDUSTRIAL</c:v>
                </c:pt>
                <c:pt idx="2">
                  <c:v>ENGINYERIA INDUSTRIAL</c:v>
                </c:pt>
              </c:strCache>
            </c:strRef>
          </c:cat>
          <c:val>
            <c:numRef>
              <c:f>Gràfics!$N$619:$N$621</c:f>
              <c:numCache>
                <c:formatCode>###0.0%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Gràfics!$O$618</c:f>
              <c:strCache>
                <c:ptCount val="1"/>
                <c:pt idx="0">
                  <c:v>Entre un i dos anys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Gràfics!$L$619:$L$621</c:f>
              <c:strCache>
                <c:ptCount val="3"/>
                <c:pt idx="0">
                  <c:v>ENGINYERIA AERONÀUTICA</c:v>
                </c:pt>
                <c:pt idx="1">
                  <c:v>ENGINYERIA EN ORGANITZACIÓ INDUSTRIAL</c:v>
                </c:pt>
                <c:pt idx="2">
                  <c:v>ENGINYERIA INDUSTRIAL</c:v>
                </c:pt>
              </c:strCache>
            </c:strRef>
          </c:cat>
          <c:val>
            <c:numRef>
              <c:f>Gràfics!$O$619:$O$621</c:f>
              <c:numCache>
                <c:formatCode>###0.0%</c:formatCode>
                <c:ptCount val="3"/>
                <c:pt idx="0">
                  <c:v>0</c:v>
                </c:pt>
                <c:pt idx="1">
                  <c:v>0.33333333333333337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Gràfics!$P$618</c:f>
              <c:strCache>
                <c:ptCount val="1"/>
                <c:pt idx="0">
                  <c:v>Més de dos anys</c:v>
                </c:pt>
              </c:strCache>
            </c:strRef>
          </c:tx>
          <c:invertIfNegative val="0"/>
          <c:cat>
            <c:strRef>
              <c:f>Gràfics!$L$619:$L$621</c:f>
              <c:strCache>
                <c:ptCount val="3"/>
                <c:pt idx="0">
                  <c:v>ENGINYERIA AERONÀUTICA</c:v>
                </c:pt>
                <c:pt idx="1">
                  <c:v>ENGINYERIA EN ORGANITZACIÓ INDUSTRIAL</c:v>
                </c:pt>
                <c:pt idx="2">
                  <c:v>ENGINYERIA INDUSTRIAL</c:v>
                </c:pt>
              </c:strCache>
            </c:strRef>
          </c:cat>
          <c:val>
            <c:numRef>
              <c:f>Gràfics!$P$619:$P$621</c:f>
              <c:numCache>
                <c:formatCode>###0.0%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9979264"/>
        <c:axId val="719980800"/>
      </c:barChart>
      <c:catAx>
        <c:axId val="719979264"/>
        <c:scaling>
          <c:orientation val="minMax"/>
        </c:scaling>
        <c:delete val="0"/>
        <c:axPos val="b"/>
        <c:majorTickMark val="out"/>
        <c:minorTickMark val="none"/>
        <c:tickLblPos val="nextTo"/>
        <c:crossAx val="719980800"/>
        <c:crosses val="autoZero"/>
        <c:auto val="1"/>
        <c:lblAlgn val="ctr"/>
        <c:lblOffset val="100"/>
        <c:noMultiLvlLbl val="0"/>
      </c:catAx>
      <c:valAx>
        <c:axId val="719980800"/>
        <c:scaling>
          <c:orientation val="minMax"/>
          <c:max val="1"/>
          <c:min val="0"/>
        </c:scaling>
        <c:delete val="0"/>
        <c:axPos val="l"/>
        <c:numFmt formatCode="###0.0%" sourceLinked="1"/>
        <c:majorTickMark val="out"/>
        <c:minorTickMark val="none"/>
        <c:tickLblPos val="nextTo"/>
        <c:crossAx val="71997926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Gràfics!$M$640</c:f>
              <c:strCache>
                <c:ptCount val="1"/>
                <c:pt idx="0">
                  <c:v>0 feines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Gràfics!$L$641:$L$643</c:f>
              <c:strCache>
                <c:ptCount val="3"/>
                <c:pt idx="0">
                  <c:v>ENGINYERIA AERONÀUTICA</c:v>
                </c:pt>
                <c:pt idx="1">
                  <c:v>ENGINYERIA EN ORGANITZACIÓ INDUSTRIAL</c:v>
                </c:pt>
                <c:pt idx="2">
                  <c:v>ENGINYERIA INDUSTRIAL</c:v>
                </c:pt>
              </c:strCache>
            </c:strRef>
          </c:cat>
          <c:val>
            <c:numRef>
              <c:f>Gràfics!$M$641:$M$643</c:f>
              <c:numCache>
                <c:formatCode>###0.0%</c:formatCode>
                <c:ptCount val="3"/>
                <c:pt idx="0">
                  <c:v>0</c:v>
                </c:pt>
                <c:pt idx="1">
                  <c:v>0.33333333333333337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Gràfics!$N$640</c:f>
              <c:strCache>
                <c:ptCount val="1"/>
                <c:pt idx="0">
                  <c:v>1 a 3 feines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Gràfics!$L$641:$L$643</c:f>
              <c:strCache>
                <c:ptCount val="3"/>
                <c:pt idx="0">
                  <c:v>ENGINYERIA AERONÀUTICA</c:v>
                </c:pt>
                <c:pt idx="1">
                  <c:v>ENGINYERIA EN ORGANITZACIÓ INDUSTRIAL</c:v>
                </c:pt>
                <c:pt idx="2">
                  <c:v>ENGINYERIA INDUSTRIAL</c:v>
                </c:pt>
              </c:strCache>
            </c:strRef>
          </c:cat>
          <c:val>
            <c:numRef>
              <c:f>Gràfics!$N$641:$N$643</c:f>
              <c:numCache>
                <c:formatCode>###0.0%</c:formatCode>
                <c:ptCount val="3"/>
                <c:pt idx="0">
                  <c:v>1</c:v>
                </c:pt>
                <c:pt idx="1">
                  <c:v>0.33333333333333337</c:v>
                </c:pt>
                <c:pt idx="2">
                  <c:v>1</c:v>
                </c:pt>
              </c:numCache>
            </c:numRef>
          </c:val>
        </c:ser>
        <c:ser>
          <c:idx val="2"/>
          <c:order val="2"/>
          <c:tx>
            <c:strRef>
              <c:f>Gràfics!$O$640</c:f>
              <c:strCache>
                <c:ptCount val="1"/>
                <c:pt idx="0">
                  <c:v>De 4 a 5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Gràfics!$L$641:$L$643</c:f>
              <c:strCache>
                <c:ptCount val="3"/>
                <c:pt idx="0">
                  <c:v>ENGINYERIA AERONÀUTICA</c:v>
                </c:pt>
                <c:pt idx="1">
                  <c:v>ENGINYERIA EN ORGANITZACIÓ INDUSTRIAL</c:v>
                </c:pt>
                <c:pt idx="2">
                  <c:v>ENGINYERIA INDUSTRIAL</c:v>
                </c:pt>
              </c:strCache>
            </c:strRef>
          </c:cat>
          <c:val>
            <c:numRef>
              <c:f>Gràfics!$O$641:$O$643</c:f>
              <c:numCache>
                <c:formatCode>###0.0%</c:formatCode>
                <c:ptCount val="3"/>
                <c:pt idx="0">
                  <c:v>0</c:v>
                </c:pt>
                <c:pt idx="1">
                  <c:v>0.33333333333333337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Gràfics!$P$640</c:f>
              <c:strCache>
                <c:ptCount val="1"/>
                <c:pt idx="0">
                  <c:v>Més de 6</c:v>
                </c:pt>
              </c:strCache>
            </c:strRef>
          </c:tx>
          <c:invertIfNegative val="0"/>
          <c:cat>
            <c:strRef>
              <c:f>Gràfics!$L$641:$L$643</c:f>
              <c:strCache>
                <c:ptCount val="3"/>
                <c:pt idx="0">
                  <c:v>ENGINYERIA AERONÀUTICA</c:v>
                </c:pt>
                <c:pt idx="1">
                  <c:v>ENGINYERIA EN ORGANITZACIÓ INDUSTRIAL</c:v>
                </c:pt>
                <c:pt idx="2">
                  <c:v>ENGINYERIA INDUSTRIAL</c:v>
                </c:pt>
              </c:strCache>
            </c:strRef>
          </c:cat>
          <c:val>
            <c:numRef>
              <c:f>Gràfics!$P$641:$P$643</c:f>
              <c:numCache>
                <c:formatCode>###0.0%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20041472"/>
        <c:axId val="720043008"/>
      </c:barChart>
      <c:catAx>
        <c:axId val="720041472"/>
        <c:scaling>
          <c:orientation val="minMax"/>
        </c:scaling>
        <c:delete val="0"/>
        <c:axPos val="b"/>
        <c:majorTickMark val="out"/>
        <c:minorTickMark val="none"/>
        <c:tickLblPos val="nextTo"/>
        <c:crossAx val="720043008"/>
        <c:crosses val="autoZero"/>
        <c:auto val="1"/>
        <c:lblAlgn val="ctr"/>
        <c:lblOffset val="100"/>
        <c:noMultiLvlLbl val="0"/>
      </c:catAx>
      <c:valAx>
        <c:axId val="720043008"/>
        <c:scaling>
          <c:orientation val="minMax"/>
          <c:max val="1"/>
          <c:min val="0"/>
        </c:scaling>
        <c:delete val="0"/>
        <c:axPos val="l"/>
        <c:numFmt formatCode="###0.0%" sourceLinked="1"/>
        <c:majorTickMark val="out"/>
        <c:minorTickMark val="none"/>
        <c:tickLblPos val="nextTo"/>
        <c:crossAx val="72004147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Gràfics!$N$652</c:f>
              <c:strCache>
                <c:ptCount val="1"/>
                <c:pt idx="0">
                  <c:v>Contactes personals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Lbls>
            <c:dLbl>
              <c:idx val="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Gràfics!$M$653:$M$655</c:f>
              <c:strCache>
                <c:ptCount val="3"/>
                <c:pt idx="0">
                  <c:v>ENGINYERIA AERONÀUTICA</c:v>
                </c:pt>
                <c:pt idx="1">
                  <c:v>ENGINYERIA EN ORGANITZACIÓ INDUSTRIAL</c:v>
                </c:pt>
                <c:pt idx="2">
                  <c:v>ENGINYERIA INDUSTRIAL</c:v>
                </c:pt>
              </c:strCache>
            </c:strRef>
          </c:cat>
          <c:val>
            <c:numRef>
              <c:f>Gràfics!$N$653:$N$655</c:f>
              <c:numCache>
                <c:formatCode>###0.0%</c:formatCode>
                <c:ptCount val="3"/>
                <c:pt idx="0">
                  <c:v>0.5</c:v>
                </c:pt>
                <c:pt idx="1">
                  <c:v>0.11229946524064172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Gràfics!$O$652</c:f>
              <c:strCache>
                <c:ptCount val="1"/>
                <c:pt idx="0">
                  <c:v>Iniciativa personal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delete val="1"/>
            </c:dLbl>
            <c:dLbl>
              <c:idx val="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Gràfics!$M$653:$M$655</c:f>
              <c:strCache>
                <c:ptCount val="3"/>
                <c:pt idx="0">
                  <c:v>ENGINYERIA AERONÀUTICA</c:v>
                </c:pt>
                <c:pt idx="1">
                  <c:v>ENGINYERIA EN ORGANITZACIÓ INDUSTRIAL</c:v>
                </c:pt>
                <c:pt idx="2">
                  <c:v>ENGINYERIA INDUSTRIAL</c:v>
                </c:pt>
              </c:strCache>
            </c:strRef>
          </c:cat>
          <c:val>
            <c:numRef>
              <c:f>Gràfics!$O$653:$O$655</c:f>
              <c:numCache>
                <c:formatCode>###0.0%</c:formatCode>
                <c:ptCount val="3"/>
                <c:pt idx="0">
                  <c:v>0</c:v>
                </c:pt>
                <c:pt idx="1">
                  <c:v>0.16310160427807485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Gràfics!$P$652</c:f>
              <c:strCache>
                <c:ptCount val="1"/>
                <c:pt idx="0">
                  <c:v>Anuncis a la premsa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1"/>
              <c:layout>
                <c:manualLayout>
                  <c:x val="7.0555555555555554E-3"/>
                  <c:y val="1.46990740740740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Gràfics!$M$653:$M$655</c:f>
              <c:strCache>
                <c:ptCount val="3"/>
                <c:pt idx="0">
                  <c:v>ENGINYERIA AERONÀUTICA</c:v>
                </c:pt>
                <c:pt idx="1">
                  <c:v>ENGINYERIA EN ORGANITZACIÓ INDUSTRIAL</c:v>
                </c:pt>
                <c:pt idx="2">
                  <c:v>ENGINYERIA INDUSTRIAL</c:v>
                </c:pt>
              </c:strCache>
            </c:strRef>
          </c:cat>
          <c:val>
            <c:numRef>
              <c:f>Gràfics!$P$653:$P$655</c:f>
              <c:numCache>
                <c:formatCode>###0.0%</c:formatCode>
                <c:ptCount val="3"/>
                <c:pt idx="0">
                  <c:v>0</c:v>
                </c:pt>
                <c:pt idx="1">
                  <c:v>5.6684491978609627E-2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Gràfics!$Q$652</c:f>
              <c:strCache>
                <c:ptCount val="1"/>
                <c:pt idx="0">
                  <c:v>Oposició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1"/>
              <c:layout>
                <c:manualLayout>
                  <c:x val="1.058333333333333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Gràfics!$M$653:$M$655</c:f>
              <c:strCache>
                <c:ptCount val="3"/>
                <c:pt idx="0">
                  <c:v>ENGINYERIA AERONÀUTICA</c:v>
                </c:pt>
                <c:pt idx="1">
                  <c:v>ENGINYERIA EN ORGANITZACIÓ INDUSTRIAL</c:v>
                </c:pt>
                <c:pt idx="2">
                  <c:v>ENGINYERIA INDUSTRIAL</c:v>
                </c:pt>
              </c:strCache>
            </c:strRef>
          </c:cat>
          <c:val>
            <c:numRef>
              <c:f>Gràfics!$Q$653:$Q$655</c:f>
              <c:numCache>
                <c:formatCode>###0.0%</c:formatCode>
                <c:ptCount val="3"/>
                <c:pt idx="0">
                  <c:v>0</c:v>
                </c:pt>
                <c:pt idx="1">
                  <c:v>5.6684491978609627E-2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Gràfics!$R$652</c:f>
              <c:strCache>
                <c:ptCount val="1"/>
                <c:pt idx="0">
                  <c:v>Servei Català de Col·locació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1"/>
              <c:layout>
                <c:manualLayout>
                  <c:x val="8.4666666666666675E-3"/>
                  <c:y val="5.87962962962962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Gràfics!$M$653:$M$655</c:f>
              <c:strCache>
                <c:ptCount val="3"/>
                <c:pt idx="0">
                  <c:v>ENGINYERIA AERONÀUTICA</c:v>
                </c:pt>
                <c:pt idx="1">
                  <c:v>ENGINYERIA EN ORGANITZACIÓ INDUSTRIAL</c:v>
                </c:pt>
                <c:pt idx="2">
                  <c:v>ENGINYERIA INDUSTRIAL</c:v>
                </c:pt>
              </c:strCache>
            </c:strRef>
          </c:cat>
          <c:val>
            <c:numRef>
              <c:f>Gràfics!$R$653:$R$655</c:f>
              <c:numCache>
                <c:formatCode>###0.0%</c:formatCode>
                <c:ptCount val="3"/>
                <c:pt idx="0">
                  <c:v>0</c:v>
                </c:pt>
                <c:pt idx="1">
                  <c:v>0.11016042780748664</c:v>
                </c:pt>
                <c:pt idx="2">
                  <c:v>0</c:v>
                </c:pt>
              </c:numCache>
            </c:numRef>
          </c:val>
        </c:ser>
        <c:ser>
          <c:idx val="5"/>
          <c:order val="5"/>
          <c:tx>
            <c:strRef>
              <c:f>Gràfics!$S$652</c:f>
              <c:strCache>
                <c:ptCount val="1"/>
                <c:pt idx="0">
                  <c:v>Crear una empresa pròpia</c:v>
                </c:pt>
              </c:strCache>
            </c:strRef>
          </c:tx>
          <c:invertIfNegative val="0"/>
          <c:cat>
            <c:strRef>
              <c:f>Gràfics!$M$653:$M$655</c:f>
              <c:strCache>
                <c:ptCount val="3"/>
                <c:pt idx="0">
                  <c:v>ENGINYERIA AERONÀUTICA</c:v>
                </c:pt>
                <c:pt idx="1">
                  <c:v>ENGINYERIA EN ORGANITZACIÓ INDUSTRIAL</c:v>
                </c:pt>
                <c:pt idx="2">
                  <c:v>ENGINYERIA INDUSTRIAL</c:v>
                </c:pt>
              </c:strCache>
            </c:strRef>
          </c:cat>
          <c:val>
            <c:numRef>
              <c:f>Gràfics!$S$653:$S$655</c:f>
              <c:numCache>
                <c:formatCode>###0.0%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6"/>
          <c:order val="6"/>
          <c:tx>
            <c:strRef>
              <c:f>Gràfics!$T$652</c:f>
              <c:strCache>
                <c:ptCount val="1"/>
                <c:pt idx="0">
                  <c:v>Serveis de la borsa de les universitats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1"/>
              <c:layout>
                <c:manualLayout>
                  <c:x val="-7.0555555555555551E-4"/>
                  <c:y val="1.1759259259259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0583333333333333E-2"/>
                  <c:y val="1.763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Gràfics!$M$653:$M$655</c:f>
              <c:strCache>
                <c:ptCount val="3"/>
                <c:pt idx="0">
                  <c:v>ENGINYERIA AERONÀUTICA</c:v>
                </c:pt>
                <c:pt idx="1">
                  <c:v>ENGINYERIA EN ORGANITZACIÓ INDUSTRIAL</c:v>
                </c:pt>
                <c:pt idx="2">
                  <c:v>ENGINYERIA INDUSTRIAL</c:v>
                </c:pt>
              </c:strCache>
            </c:strRef>
          </c:cat>
          <c:val>
            <c:numRef>
              <c:f>Gràfics!$T$653:$T$655</c:f>
              <c:numCache>
                <c:formatCode>###0.0%</c:formatCode>
                <c:ptCount val="3"/>
                <c:pt idx="0">
                  <c:v>0</c:v>
                </c:pt>
                <c:pt idx="1">
                  <c:v>5.6684491978609627E-2</c:v>
                </c:pt>
                <c:pt idx="2">
                  <c:v>0.14285714285714285</c:v>
                </c:pt>
              </c:numCache>
            </c:numRef>
          </c:val>
        </c:ser>
        <c:ser>
          <c:idx val="7"/>
          <c:order val="7"/>
          <c:tx>
            <c:strRef>
              <c:f>Gràfics!$U$652</c:f>
              <c:strCache>
                <c:ptCount val="1"/>
                <c:pt idx="0">
                  <c:v>Convenis de cooperació educativa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1"/>
              <c:layout>
                <c:manualLayout>
                  <c:x val="7.0555555555555554E-3"/>
                  <c:y val="5.87962962962962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Gràfics!$M$653:$M$655</c:f>
              <c:strCache>
                <c:ptCount val="3"/>
                <c:pt idx="0">
                  <c:v>ENGINYERIA AERONÀUTICA</c:v>
                </c:pt>
                <c:pt idx="1">
                  <c:v>ENGINYERIA EN ORGANITZACIÓ INDUSTRIAL</c:v>
                </c:pt>
                <c:pt idx="2">
                  <c:v>ENGINYERIA INDUSTRIAL</c:v>
                </c:pt>
              </c:strCache>
            </c:strRef>
          </c:cat>
          <c:val>
            <c:numRef>
              <c:f>Gràfics!$U$653:$U$655</c:f>
              <c:numCache>
                <c:formatCode>###0.0%</c:formatCode>
                <c:ptCount val="3"/>
                <c:pt idx="0">
                  <c:v>0</c:v>
                </c:pt>
                <c:pt idx="1">
                  <c:v>5.6684491978609627E-2</c:v>
                </c:pt>
                <c:pt idx="2">
                  <c:v>0</c:v>
                </c:pt>
              </c:numCache>
            </c:numRef>
          </c:val>
        </c:ser>
        <c:ser>
          <c:idx val="8"/>
          <c:order val="8"/>
          <c:tx>
            <c:strRef>
              <c:f>Gràfics!$V$652</c:f>
              <c:strCache>
                <c:ptCount val="1"/>
                <c:pt idx="0">
                  <c:v>Col·legi o associació professional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Gràfics!$M$653:$M$655</c:f>
              <c:strCache>
                <c:ptCount val="3"/>
                <c:pt idx="0">
                  <c:v>ENGINYERIA AERONÀUTICA</c:v>
                </c:pt>
                <c:pt idx="1">
                  <c:v>ENGINYERIA EN ORGANITZACIÓ INDUSTRIAL</c:v>
                </c:pt>
                <c:pt idx="2">
                  <c:v>ENGINYERIA INDUSTRIAL</c:v>
                </c:pt>
              </c:strCache>
            </c:strRef>
          </c:cat>
          <c:val>
            <c:numRef>
              <c:f>Gràfics!$V$653:$V$655</c:f>
              <c:numCache>
                <c:formatCode>###0.0%</c:formatCode>
                <c:ptCount val="3"/>
                <c:pt idx="0">
                  <c:v>0</c:v>
                </c:pt>
                <c:pt idx="1">
                  <c:v>0.11016042780748664</c:v>
                </c:pt>
                <c:pt idx="2">
                  <c:v>0.14285714285714285</c:v>
                </c:pt>
              </c:numCache>
            </c:numRef>
          </c:val>
        </c:ser>
        <c:ser>
          <c:idx val="9"/>
          <c:order val="9"/>
          <c:tx>
            <c:strRef>
              <c:f>Gràfics!$W$652</c:f>
              <c:strCache>
                <c:ptCount val="1"/>
                <c:pt idx="0">
                  <c:v>Internet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Gràfics!$M$653:$M$655</c:f>
              <c:strCache>
                <c:ptCount val="3"/>
                <c:pt idx="0">
                  <c:v>ENGINYERIA AERONÀUTICA</c:v>
                </c:pt>
                <c:pt idx="1">
                  <c:v>ENGINYERIA EN ORGANITZACIÓ INDUSTRIAL</c:v>
                </c:pt>
                <c:pt idx="2">
                  <c:v>ENGINYERIA INDUSTRIAL</c:v>
                </c:pt>
              </c:strCache>
            </c:strRef>
          </c:cat>
          <c:val>
            <c:numRef>
              <c:f>Gràfics!$W$653:$W$655</c:f>
              <c:numCache>
                <c:formatCode>###0.0%</c:formatCode>
                <c:ptCount val="3"/>
                <c:pt idx="0">
                  <c:v>0.5</c:v>
                </c:pt>
                <c:pt idx="1">
                  <c:v>0.16363636363636364</c:v>
                </c:pt>
                <c:pt idx="2">
                  <c:v>0.42</c:v>
                </c:pt>
              </c:numCache>
            </c:numRef>
          </c:val>
        </c:ser>
        <c:ser>
          <c:idx val="10"/>
          <c:order val="10"/>
          <c:tx>
            <c:strRef>
              <c:f>Gràfics!$X$652</c:f>
              <c:strCache>
                <c:ptCount val="1"/>
                <c:pt idx="0">
                  <c:v>Bolsas institucionales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1"/>
              <c:layout>
                <c:manualLayout>
                  <c:x val="8.4666666666666675E-3"/>
                  <c:y val="8.81944444444433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Gràfics!$M$653:$M$655</c:f>
              <c:strCache>
                <c:ptCount val="3"/>
                <c:pt idx="0">
                  <c:v>ENGINYERIA AERONÀUTICA</c:v>
                </c:pt>
                <c:pt idx="1">
                  <c:v>ENGINYERIA EN ORGANITZACIÓ INDUSTRIAL</c:v>
                </c:pt>
                <c:pt idx="2">
                  <c:v>ENGINYERIA INDUSTRIAL</c:v>
                </c:pt>
              </c:strCache>
            </c:strRef>
          </c:cat>
          <c:val>
            <c:numRef>
              <c:f>Gràfics!$X$653:$X$655</c:f>
              <c:numCache>
                <c:formatCode>###0.0%</c:formatCode>
                <c:ptCount val="3"/>
                <c:pt idx="0">
                  <c:v>0</c:v>
                </c:pt>
                <c:pt idx="1">
                  <c:v>0.11229946524064172</c:v>
                </c:pt>
                <c:pt idx="2">
                  <c:v>0</c:v>
                </c:pt>
              </c:numCache>
            </c:numRef>
          </c:val>
        </c:ser>
        <c:ser>
          <c:idx val="11"/>
          <c:order val="11"/>
          <c:tx>
            <c:strRef>
              <c:f>Gràfics!$Y$652</c:f>
              <c:strCache>
                <c:ptCount val="1"/>
                <c:pt idx="0">
                  <c:v>Altres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Gràfics!$M$653:$M$655</c:f>
              <c:strCache>
                <c:ptCount val="3"/>
                <c:pt idx="0">
                  <c:v>ENGINYERIA AERONÀUTICA</c:v>
                </c:pt>
                <c:pt idx="1">
                  <c:v>ENGINYERIA EN ORGANITZACIÓ INDUSTRIAL</c:v>
                </c:pt>
                <c:pt idx="2">
                  <c:v>ENGINYERIA INDUSTRIAL</c:v>
                </c:pt>
              </c:strCache>
            </c:strRef>
          </c:cat>
          <c:val>
            <c:numRef>
              <c:f>Gràfics!$Y$653:$Y$655</c:f>
              <c:numCache>
                <c:formatCode>###0.0%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0.2857142857142857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21089280"/>
        <c:axId val="721090816"/>
        <c:axId val="0"/>
      </c:bar3DChart>
      <c:catAx>
        <c:axId val="721089280"/>
        <c:scaling>
          <c:orientation val="minMax"/>
        </c:scaling>
        <c:delete val="0"/>
        <c:axPos val="b"/>
        <c:majorTickMark val="out"/>
        <c:minorTickMark val="none"/>
        <c:tickLblPos val="nextTo"/>
        <c:crossAx val="721090816"/>
        <c:crosses val="autoZero"/>
        <c:auto val="1"/>
        <c:lblAlgn val="ctr"/>
        <c:lblOffset val="100"/>
        <c:noMultiLvlLbl val="0"/>
      </c:catAx>
      <c:valAx>
        <c:axId val="721090816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72108928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Gràfics!$N$688</c:f>
              <c:strCache>
                <c:ptCount val="1"/>
                <c:pt idx="0">
                  <c:v>Continuar estudis/oposicions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Gràfics!$M$689:$M$690</c:f>
              <c:strCache>
                <c:ptCount val="2"/>
                <c:pt idx="0">
                  <c:v>ENGINYERIA EN AUTOMÀTICA I ELECTRÒNICA INDUSTRIAL</c:v>
                </c:pt>
                <c:pt idx="1">
                  <c:v>ENGINYERIA INDUSTRIAL</c:v>
                </c:pt>
              </c:strCache>
            </c:strRef>
          </c:cat>
          <c:val>
            <c:numRef>
              <c:f>Gràfics!$N$689:$N$690</c:f>
              <c:numCache>
                <c:formatCode>###0.0%</c:formatCode>
                <c:ptCount val="2"/>
                <c:pt idx="0">
                  <c:v>0</c:v>
                </c:pt>
                <c:pt idx="1">
                  <c:v>0.5</c:v>
                </c:pt>
              </c:numCache>
            </c:numRef>
          </c:val>
        </c:ser>
        <c:ser>
          <c:idx val="1"/>
          <c:order val="1"/>
          <c:tx>
            <c:strRef>
              <c:f>Gràfics!$O$688</c:f>
              <c:strCache>
                <c:ptCount val="1"/>
                <c:pt idx="0">
                  <c:v>Maternitat/llar</c:v>
                </c:pt>
              </c:strCache>
            </c:strRef>
          </c:tx>
          <c:invertIfNegative val="0"/>
          <c:cat>
            <c:strRef>
              <c:f>Gràfics!$M$689:$M$690</c:f>
              <c:strCache>
                <c:ptCount val="2"/>
                <c:pt idx="0">
                  <c:v>ENGINYERIA EN AUTOMÀTICA I ELECTRÒNICA INDUSTRIAL</c:v>
                </c:pt>
                <c:pt idx="1">
                  <c:v>ENGINYERIA INDUSTRIAL</c:v>
                </c:pt>
              </c:strCache>
            </c:strRef>
          </c:cat>
          <c:val>
            <c:numRef>
              <c:f>Gràfics!$O$689:$O$690</c:f>
              <c:numCache>
                <c:formatCode>###0.0%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Gràfics!$P$688</c:f>
              <c:strCache>
                <c:ptCount val="1"/>
                <c:pt idx="0">
                  <c:v>Altres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Gràfics!$M$689:$M$690</c:f>
              <c:strCache>
                <c:ptCount val="2"/>
                <c:pt idx="0">
                  <c:v>ENGINYERIA EN AUTOMÀTICA I ELECTRÒNICA INDUSTRIAL</c:v>
                </c:pt>
                <c:pt idx="1">
                  <c:v>ENGINYERIA INDUSTRIAL</c:v>
                </c:pt>
              </c:strCache>
            </c:strRef>
          </c:cat>
          <c:val>
            <c:numRef>
              <c:f>Gràfics!$P$689:$P$690</c:f>
              <c:numCache>
                <c:formatCode>###0.0%</c:formatCode>
                <c:ptCount val="2"/>
                <c:pt idx="0">
                  <c:v>1</c:v>
                </c:pt>
                <c:pt idx="1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1142144"/>
        <c:axId val="721143680"/>
      </c:barChart>
      <c:catAx>
        <c:axId val="721142144"/>
        <c:scaling>
          <c:orientation val="minMax"/>
        </c:scaling>
        <c:delete val="0"/>
        <c:axPos val="b"/>
        <c:majorTickMark val="out"/>
        <c:minorTickMark val="none"/>
        <c:tickLblPos val="nextTo"/>
        <c:crossAx val="721143680"/>
        <c:crosses val="autoZero"/>
        <c:auto val="1"/>
        <c:lblAlgn val="ctr"/>
        <c:lblOffset val="100"/>
        <c:noMultiLvlLbl val="0"/>
      </c:catAx>
      <c:valAx>
        <c:axId val="721143680"/>
        <c:scaling>
          <c:orientation val="minMax"/>
          <c:max val="1"/>
          <c:min val="0"/>
        </c:scaling>
        <c:delete val="0"/>
        <c:axPos val="l"/>
        <c:numFmt formatCode="###0.0%" sourceLinked="1"/>
        <c:majorTickMark val="out"/>
        <c:minorTickMark val="none"/>
        <c:tickLblPos val="nextTo"/>
        <c:crossAx val="72114214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Gràfics!$M$711</c:f>
              <c:strCache>
                <c:ptCount val="1"/>
                <c:pt idx="0">
                  <c:v>Repetirien la carrera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Gràfics!$L$712:$L$715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Gràfics!$M$712:$M$715</c:f>
              <c:numCache>
                <c:formatCode>###0.0%</c:formatCode>
                <c:ptCount val="4"/>
                <c:pt idx="0">
                  <c:v>0.76190476190476186</c:v>
                </c:pt>
                <c:pt idx="1">
                  <c:v>0.7</c:v>
                </c:pt>
                <c:pt idx="2">
                  <c:v>0.81632653061224492</c:v>
                </c:pt>
                <c:pt idx="3">
                  <c:v>0.80392156862745101</c:v>
                </c:pt>
              </c:numCache>
            </c:numRef>
          </c:val>
        </c:ser>
        <c:ser>
          <c:idx val="1"/>
          <c:order val="1"/>
          <c:tx>
            <c:strRef>
              <c:f>Gràfics!$N$711</c:f>
              <c:strCache>
                <c:ptCount val="1"/>
                <c:pt idx="0">
                  <c:v>Repetirien la universitat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Gràfics!$L$712:$L$715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Gràfics!$N$712:$N$715</c:f>
              <c:numCache>
                <c:formatCode>###0.0%</c:formatCode>
                <c:ptCount val="4"/>
                <c:pt idx="0">
                  <c:v>0.85</c:v>
                </c:pt>
                <c:pt idx="1">
                  <c:v>0.8</c:v>
                </c:pt>
                <c:pt idx="2">
                  <c:v>0.91836734693877542</c:v>
                </c:pt>
                <c:pt idx="3">
                  <c:v>0.84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1181696"/>
        <c:axId val="721183488"/>
      </c:barChart>
      <c:catAx>
        <c:axId val="7211816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ca-ES"/>
          </a:p>
        </c:txPr>
        <c:crossAx val="721183488"/>
        <c:crosses val="autoZero"/>
        <c:auto val="1"/>
        <c:lblAlgn val="ctr"/>
        <c:lblOffset val="100"/>
        <c:noMultiLvlLbl val="0"/>
      </c:catAx>
      <c:valAx>
        <c:axId val="721183488"/>
        <c:scaling>
          <c:orientation val="minMax"/>
        </c:scaling>
        <c:delete val="0"/>
        <c:axPos val="l"/>
        <c:numFmt formatCode="###0.0%" sourceLinked="1"/>
        <c:majorTickMark val="out"/>
        <c:minorTickMark val="none"/>
        <c:tickLblPos val="nextTo"/>
        <c:crossAx val="72118169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Gràfics!$M$734</c:f>
              <c:strCache>
                <c:ptCount val="1"/>
                <c:pt idx="0">
                  <c:v>ENGINYERIA AERONÀUTICA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2"/>
              <c:delete val="1"/>
            </c:dLbl>
            <c:dLbl>
              <c:idx val="5"/>
              <c:layout>
                <c:manualLayout>
                  <c:x val="0"/>
                  <c:y val="2.3518518518518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Gràfics!$N$731:$S$733</c:f>
              <c:multiLvlStrCache>
                <c:ptCount val="6"/>
                <c:lvl>
                  <c:pt idx="1">
                    <c:v>Cursos espec.</c:v>
                  </c:pt>
                  <c:pt idx="2">
                    <c:v>Llicenciatura</c:v>
                  </c:pt>
                  <c:pt idx="3">
                    <c:v>Postgrau/màster</c:v>
                  </c:pt>
                  <c:pt idx="4">
                    <c:v>Doctorat</c:v>
                  </c:pt>
                  <c:pt idx="5">
                    <c:v>Altres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</c:lvl>
              </c:multiLvlStrCache>
            </c:multiLvlStrRef>
          </c:cat>
          <c:val>
            <c:numRef>
              <c:f>Gràfics!$N$734:$S$734</c:f>
              <c:numCache>
                <c:formatCode>###0.0%</c:formatCode>
                <c:ptCount val="6"/>
                <c:pt idx="0">
                  <c:v>0.23809523809523811</c:v>
                </c:pt>
                <c:pt idx="1">
                  <c:v>0.19047619047619047</c:v>
                </c:pt>
                <c:pt idx="2">
                  <c:v>0</c:v>
                </c:pt>
                <c:pt idx="3">
                  <c:v>0.23809523809523811</c:v>
                </c:pt>
                <c:pt idx="4">
                  <c:v>0.23809523809523811</c:v>
                </c:pt>
                <c:pt idx="5">
                  <c:v>9.5238095238095233E-2</c:v>
                </c:pt>
              </c:numCache>
            </c:numRef>
          </c:val>
        </c:ser>
        <c:ser>
          <c:idx val="1"/>
          <c:order val="1"/>
          <c:tx>
            <c:strRef>
              <c:f>Gràfics!$M$735</c:f>
              <c:strCache>
                <c:ptCount val="1"/>
                <c:pt idx="0">
                  <c:v>ENGINYERIA EN AUTOMÀTICA I ELECTRÒNICA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2"/>
              <c:delete val="1"/>
            </c:dLbl>
            <c:dLbl>
              <c:idx val="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Gràfics!$N$731:$S$733</c:f>
              <c:multiLvlStrCache>
                <c:ptCount val="6"/>
                <c:lvl>
                  <c:pt idx="1">
                    <c:v>Cursos espec.</c:v>
                  </c:pt>
                  <c:pt idx="2">
                    <c:v>Llicenciatura</c:v>
                  </c:pt>
                  <c:pt idx="3">
                    <c:v>Postgrau/màster</c:v>
                  </c:pt>
                  <c:pt idx="4">
                    <c:v>Doctorat</c:v>
                  </c:pt>
                  <c:pt idx="5">
                    <c:v>Altres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</c:lvl>
              </c:multiLvlStrCache>
            </c:multiLvlStrRef>
          </c:cat>
          <c:val>
            <c:numRef>
              <c:f>Gràfics!$N$735:$S$735</c:f>
              <c:numCache>
                <c:formatCode>###0.0%</c:formatCode>
                <c:ptCount val="6"/>
                <c:pt idx="0">
                  <c:v>0.5</c:v>
                </c:pt>
                <c:pt idx="1">
                  <c:v>0.1</c:v>
                </c:pt>
                <c:pt idx="2">
                  <c:v>0</c:v>
                </c:pt>
                <c:pt idx="3">
                  <c:v>0.3</c:v>
                </c:pt>
                <c:pt idx="4">
                  <c:v>0</c:v>
                </c:pt>
                <c:pt idx="5">
                  <c:v>0.1</c:v>
                </c:pt>
              </c:numCache>
            </c:numRef>
          </c:val>
        </c:ser>
        <c:ser>
          <c:idx val="2"/>
          <c:order val="2"/>
          <c:tx>
            <c:strRef>
              <c:f>Gràfics!$M$736</c:f>
              <c:strCache>
                <c:ptCount val="1"/>
                <c:pt idx="0">
                  <c:v>ENGINYERIA EN ORGANITZACIÓ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12888888888888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dLbl>
              <c:idx val="5"/>
              <c:layout>
                <c:manualLayout>
                  <c:x val="2.822222222222222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Gràfics!$N$731:$S$733</c:f>
              <c:multiLvlStrCache>
                <c:ptCount val="6"/>
                <c:lvl>
                  <c:pt idx="1">
                    <c:v>Cursos espec.</c:v>
                  </c:pt>
                  <c:pt idx="2">
                    <c:v>Llicenciatura</c:v>
                  </c:pt>
                  <c:pt idx="3">
                    <c:v>Postgrau/màster</c:v>
                  </c:pt>
                  <c:pt idx="4">
                    <c:v>Doctorat</c:v>
                  </c:pt>
                  <c:pt idx="5">
                    <c:v>Altres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</c:lvl>
              </c:multiLvlStrCache>
            </c:multiLvlStrRef>
          </c:cat>
          <c:val>
            <c:numRef>
              <c:f>Gràfics!$N$736:$S$736</c:f>
              <c:numCache>
                <c:formatCode>###0.0%</c:formatCode>
                <c:ptCount val="6"/>
                <c:pt idx="0">
                  <c:v>0.34693877551020408</c:v>
                </c:pt>
                <c:pt idx="1">
                  <c:v>0.22448979591836735</c:v>
                </c:pt>
                <c:pt idx="2">
                  <c:v>2.0408163265306124E-2</c:v>
                </c:pt>
                <c:pt idx="3">
                  <c:v>0.38775510204081631</c:v>
                </c:pt>
                <c:pt idx="4">
                  <c:v>0</c:v>
                </c:pt>
                <c:pt idx="5">
                  <c:v>2.0408163265306124E-2</c:v>
                </c:pt>
              </c:numCache>
            </c:numRef>
          </c:val>
        </c:ser>
        <c:ser>
          <c:idx val="3"/>
          <c:order val="3"/>
          <c:tx>
            <c:strRef>
              <c:f>Gràfics!$M$737</c:f>
              <c:strCache>
                <c:ptCount val="1"/>
                <c:pt idx="0">
                  <c:v>ENGINYERIA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8344444444444444E-2"/>
                  <c:y val="1.46990740740740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elete val="1"/>
            </c:dLbl>
            <c:dLbl>
              <c:idx val="3"/>
              <c:layout>
                <c:manualLayout>
                  <c:x val="2.1166666666666667E-2"/>
                  <c:y val="-2.93981481481481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Gràfics!$N$731:$S$733</c:f>
              <c:multiLvlStrCache>
                <c:ptCount val="6"/>
                <c:lvl>
                  <c:pt idx="1">
                    <c:v>Cursos espec.</c:v>
                  </c:pt>
                  <c:pt idx="2">
                    <c:v>Llicenciatura</c:v>
                  </c:pt>
                  <c:pt idx="3">
                    <c:v>Postgrau/màster</c:v>
                  </c:pt>
                  <c:pt idx="4">
                    <c:v>Doctorat</c:v>
                  </c:pt>
                  <c:pt idx="5">
                    <c:v>Altres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</c:lvl>
              </c:multiLvlStrCache>
            </c:multiLvlStrRef>
          </c:cat>
          <c:val>
            <c:numRef>
              <c:f>Gràfics!$N$737:$S$737</c:f>
              <c:numCache>
                <c:formatCode>###0.0%</c:formatCode>
                <c:ptCount val="6"/>
                <c:pt idx="0">
                  <c:v>0.29411764705882354</c:v>
                </c:pt>
                <c:pt idx="1">
                  <c:v>0.17647058823529413</c:v>
                </c:pt>
                <c:pt idx="2">
                  <c:v>0</c:v>
                </c:pt>
                <c:pt idx="3">
                  <c:v>0.39215686274509809</c:v>
                </c:pt>
                <c:pt idx="4">
                  <c:v>3.9215686274509803E-2</c:v>
                </c:pt>
                <c:pt idx="5">
                  <c:v>9.8039215686274522E-2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28761088"/>
        <c:axId val="728762624"/>
        <c:axId val="0"/>
      </c:bar3DChart>
      <c:catAx>
        <c:axId val="728761088"/>
        <c:scaling>
          <c:orientation val="minMax"/>
        </c:scaling>
        <c:delete val="0"/>
        <c:axPos val="b"/>
        <c:majorTickMark val="out"/>
        <c:minorTickMark val="none"/>
        <c:tickLblPos val="nextTo"/>
        <c:crossAx val="728762624"/>
        <c:crosses val="autoZero"/>
        <c:auto val="1"/>
        <c:lblAlgn val="ctr"/>
        <c:lblOffset val="100"/>
        <c:noMultiLvlLbl val="0"/>
      </c:catAx>
      <c:valAx>
        <c:axId val="728762624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72876108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Gràfics!$M$755</c:f>
              <c:strCache>
                <c:ptCount val="1"/>
                <c:pt idx="0">
                  <c:v>ENGINYERIA AERONÀUTICA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Gràfics!$N$753:$Q$754</c:f>
              <c:multiLvlStrCache>
                <c:ptCount val="4"/>
                <c:lvl>
                  <c:pt idx="1">
                    <c:v>Durant els estudis</c:v>
                  </c:pt>
                  <c:pt idx="2">
                    <c:v>Laboralment</c:v>
                  </c:pt>
                  <c:pt idx="3">
                    <c:v>Estudis i feina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</c:lvl>
              </c:multiLvlStrCache>
            </c:multiLvlStrRef>
          </c:cat>
          <c:val>
            <c:numRef>
              <c:f>Gràfics!$N$755:$Q$755</c:f>
              <c:numCache>
                <c:formatCode>###0.0%</c:formatCode>
                <c:ptCount val="4"/>
                <c:pt idx="0">
                  <c:v>9.5238095238095233E-2</c:v>
                </c:pt>
                <c:pt idx="1">
                  <c:v>0.23809523809523811</c:v>
                </c:pt>
                <c:pt idx="2">
                  <c:v>0.33333333333333337</c:v>
                </c:pt>
                <c:pt idx="3">
                  <c:v>0.33333333333333337</c:v>
                </c:pt>
              </c:numCache>
            </c:numRef>
          </c:val>
        </c:ser>
        <c:ser>
          <c:idx val="1"/>
          <c:order val="1"/>
          <c:tx>
            <c:strRef>
              <c:f>Gràfics!$M$756</c:f>
              <c:strCache>
                <c:ptCount val="1"/>
                <c:pt idx="0">
                  <c:v>ENGINYERIA EN AUTOMÀTICA I ELECTRÒNICA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2"/>
              <c:delete val="1"/>
            </c:dLbl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Gràfics!$N$753:$Q$754</c:f>
              <c:multiLvlStrCache>
                <c:ptCount val="4"/>
                <c:lvl>
                  <c:pt idx="1">
                    <c:v>Durant els estudis</c:v>
                  </c:pt>
                  <c:pt idx="2">
                    <c:v>Laboralment</c:v>
                  </c:pt>
                  <c:pt idx="3">
                    <c:v>Estudis i feina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</c:lvl>
              </c:multiLvlStrCache>
            </c:multiLvlStrRef>
          </c:cat>
          <c:val>
            <c:numRef>
              <c:f>Gràfics!$N$756:$Q$756</c:f>
              <c:numCache>
                <c:formatCode>###0.0%</c:formatCode>
                <c:ptCount val="4"/>
                <c:pt idx="0">
                  <c:v>0.9</c:v>
                </c:pt>
                <c:pt idx="1">
                  <c:v>0.1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Gràfics!$M$757</c:f>
              <c:strCache>
                <c:ptCount val="1"/>
                <c:pt idx="0">
                  <c:v>ENGINYERIA EN ORGANITZACIÓ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Gràfics!$N$753:$Q$754</c:f>
              <c:multiLvlStrCache>
                <c:ptCount val="4"/>
                <c:lvl>
                  <c:pt idx="1">
                    <c:v>Durant els estudis</c:v>
                  </c:pt>
                  <c:pt idx="2">
                    <c:v>Laboralment</c:v>
                  </c:pt>
                  <c:pt idx="3">
                    <c:v>Estudis i feina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</c:lvl>
              </c:multiLvlStrCache>
            </c:multiLvlStrRef>
          </c:cat>
          <c:val>
            <c:numRef>
              <c:f>Gràfics!$N$757:$Q$757</c:f>
              <c:numCache>
                <c:formatCode>###0.0%</c:formatCode>
                <c:ptCount val="4"/>
                <c:pt idx="0">
                  <c:v>0.61224489795918369</c:v>
                </c:pt>
                <c:pt idx="1">
                  <c:v>0.16326530612244899</c:v>
                </c:pt>
                <c:pt idx="2">
                  <c:v>0.22448979591836735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Gràfics!$M$758</c:f>
              <c:strCache>
                <c:ptCount val="1"/>
                <c:pt idx="0">
                  <c:v>ENGINYERIA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Gràfics!$N$753:$Q$754</c:f>
              <c:multiLvlStrCache>
                <c:ptCount val="4"/>
                <c:lvl>
                  <c:pt idx="1">
                    <c:v>Durant els estudis</c:v>
                  </c:pt>
                  <c:pt idx="2">
                    <c:v>Laboralment</c:v>
                  </c:pt>
                  <c:pt idx="3">
                    <c:v>Estudis i feina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</c:lvl>
              </c:multiLvlStrCache>
            </c:multiLvlStrRef>
          </c:cat>
          <c:val>
            <c:numRef>
              <c:f>Gràfics!$N$758:$Q$758</c:f>
              <c:numCache>
                <c:formatCode>###0.0%</c:formatCode>
                <c:ptCount val="4"/>
                <c:pt idx="0">
                  <c:v>0.35294117647058826</c:v>
                </c:pt>
                <c:pt idx="1">
                  <c:v>0.23529411764705885</c:v>
                </c:pt>
                <c:pt idx="2">
                  <c:v>0.21568627450980393</c:v>
                </c:pt>
                <c:pt idx="3">
                  <c:v>0.19607843137254904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28799488"/>
        <c:axId val="683356160"/>
        <c:axId val="0"/>
      </c:bar3DChart>
      <c:catAx>
        <c:axId val="728799488"/>
        <c:scaling>
          <c:orientation val="minMax"/>
        </c:scaling>
        <c:delete val="0"/>
        <c:axPos val="b"/>
        <c:majorTickMark val="out"/>
        <c:minorTickMark val="none"/>
        <c:tickLblPos val="nextTo"/>
        <c:crossAx val="683356160"/>
        <c:crosses val="autoZero"/>
        <c:auto val="1"/>
        <c:lblAlgn val="ctr"/>
        <c:lblOffset val="100"/>
        <c:noMultiLvlLbl val="0"/>
      </c:catAx>
      <c:valAx>
        <c:axId val="683356160"/>
        <c:scaling>
          <c:orientation val="minMax"/>
        </c:scaling>
        <c:delete val="0"/>
        <c:axPos val="l"/>
        <c:numFmt formatCode="###0.0%" sourceLinked="1"/>
        <c:majorTickMark val="out"/>
        <c:minorTickMark val="none"/>
        <c:tickLblPos val="nextTo"/>
        <c:crossAx val="72879948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Gràfics!$R$387</c:f>
              <c:strCache>
                <c:ptCount val="1"/>
                <c:pt idx="0">
                  <c:v>Agricultura, ramaderia, silvicultura, caça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Gràfics!$Q$388:$Q$391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Gràfics!$R$388:$R$391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1.9607843137254902E-2</c:v>
                </c:pt>
              </c:numCache>
            </c:numRef>
          </c:val>
        </c:ser>
        <c:ser>
          <c:idx val="1"/>
          <c:order val="1"/>
          <c:tx>
            <c:strRef>
              <c:f>Gràfics!$S$387</c:f>
              <c:strCache>
                <c:ptCount val="1"/>
                <c:pt idx="0">
                  <c:v>Comb. Sòlids, petroli, gas i minerals radioactius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Gràfics!$Q$388:$Q$391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Gràfics!$S$388:$S$391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2.0833333333333336E-2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Gràfics!$T$387</c:f>
              <c:strCache>
                <c:ptCount val="1"/>
                <c:pt idx="0">
                  <c:v>Electricitat, gas i aigua. Fabricació de generadors de vapor, captació, depuració i distribució d'aigua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Gràfics!$Q$388:$Q$391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Gràfics!$T$388:$T$391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2.0833333333333336E-2</c:v>
                </c:pt>
                <c:pt idx="3">
                  <c:v>7.8431372549019607E-2</c:v>
                </c:pt>
              </c:numCache>
            </c:numRef>
          </c:val>
        </c:ser>
        <c:ser>
          <c:idx val="3"/>
          <c:order val="3"/>
          <c:tx>
            <c:strRef>
              <c:f>Gràfics!$U$387</c:f>
              <c:strCache>
                <c:ptCount val="1"/>
                <c:pt idx="0">
                  <c:v>Indústries químiques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Gràfics!$Q$388:$Q$391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Gràfics!$U$388:$U$391</c:f>
              <c:numCache>
                <c:formatCode>###0.0%</c:formatCode>
                <c:ptCount val="4"/>
                <c:pt idx="0">
                  <c:v>0</c:v>
                </c:pt>
                <c:pt idx="1">
                  <c:v>0.1</c:v>
                </c:pt>
                <c:pt idx="2">
                  <c:v>4.1666666666666671E-2</c:v>
                </c:pt>
                <c:pt idx="3">
                  <c:v>3.9215686274509803E-2</c:v>
                </c:pt>
              </c:numCache>
            </c:numRef>
          </c:val>
        </c:ser>
        <c:ser>
          <c:idx val="4"/>
          <c:order val="4"/>
          <c:tx>
            <c:strRef>
              <c:f>Gràfics!$V$387</c:f>
              <c:strCache>
                <c:ptCount val="1"/>
                <c:pt idx="0">
                  <c:v>Indústries farmacèutiques i cosmètiques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Gràfics!$Q$388:$Q$391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Gràfics!$V$388:$V$391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4.1666666666666671E-2</c:v>
                </c:pt>
                <c:pt idx="3">
                  <c:v>1.9607843137254902E-2</c:v>
                </c:pt>
              </c:numCache>
            </c:numRef>
          </c:val>
        </c:ser>
        <c:ser>
          <c:idx val="5"/>
          <c:order val="5"/>
          <c:tx>
            <c:strRef>
              <c:f>Gràfics!$W$387</c:f>
              <c:strCache>
                <c:ptCount val="1"/>
                <c:pt idx="0">
                  <c:v>Metal·lúrgia, material elèctric i de precisió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Gràfics!$Q$388:$Q$391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Gràfics!$W$388:$W$391</c:f>
              <c:numCache>
                <c:formatCode>###0.0%</c:formatCode>
                <c:ptCount val="4"/>
                <c:pt idx="0">
                  <c:v>4.7619047619047616E-2</c:v>
                </c:pt>
                <c:pt idx="1">
                  <c:v>0.2</c:v>
                </c:pt>
                <c:pt idx="2">
                  <c:v>0.125</c:v>
                </c:pt>
                <c:pt idx="3">
                  <c:v>0.15686274509803921</c:v>
                </c:pt>
              </c:numCache>
            </c:numRef>
          </c:val>
        </c:ser>
        <c:ser>
          <c:idx val="6"/>
          <c:order val="6"/>
          <c:tx>
            <c:strRef>
              <c:f>Gràfics!$X$387</c:f>
              <c:strCache>
                <c:ptCount val="1"/>
                <c:pt idx="0">
                  <c:v>Materials de transport. Fabricació vehicles motor, bicicletes, construcció naval, material ferroviari, etc.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Gràfics!$Q$388:$Q$391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Gràfics!$X$388:$X$391</c:f>
              <c:numCache>
                <c:formatCode>###0.0%</c:formatCode>
                <c:ptCount val="4"/>
                <c:pt idx="0">
                  <c:v>0.28571428571428575</c:v>
                </c:pt>
                <c:pt idx="1">
                  <c:v>0.3</c:v>
                </c:pt>
                <c:pt idx="2">
                  <c:v>0.14583333333333334</c:v>
                </c:pt>
                <c:pt idx="3">
                  <c:v>0.1372549019607843</c:v>
                </c:pt>
              </c:numCache>
            </c:numRef>
          </c:val>
        </c:ser>
        <c:ser>
          <c:idx val="7"/>
          <c:order val="7"/>
          <c:tx>
            <c:strRef>
              <c:f>Gràfics!$Y$387</c:f>
              <c:strCache>
                <c:ptCount val="1"/>
                <c:pt idx="0">
                  <c:v>Productes alimentaris, begudes i tabac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Gràfics!$Q$388:$Q$391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Gràfics!$Y$388:$Y$391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2.0833333333333336E-2</c:v>
                </c:pt>
                <c:pt idx="3">
                  <c:v>1.9607843137254902E-2</c:v>
                </c:pt>
              </c:numCache>
            </c:numRef>
          </c:val>
        </c:ser>
        <c:ser>
          <c:idx val="8"/>
          <c:order val="8"/>
          <c:tx>
            <c:strRef>
              <c:f>Gràfics!$Z$387</c:f>
              <c:strCache>
                <c:ptCount val="1"/>
                <c:pt idx="0">
                  <c:v>Indústries tèxtils, del cuir i de confeccions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Gràfics!$Q$388:$Q$391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Gràfics!$Z$388:$Z$391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0.125</c:v>
                </c:pt>
                <c:pt idx="3">
                  <c:v>1.9607843137254902E-2</c:v>
                </c:pt>
              </c:numCache>
            </c:numRef>
          </c:val>
        </c:ser>
        <c:ser>
          <c:idx val="9"/>
          <c:order val="9"/>
          <c:tx>
            <c:strRef>
              <c:f>Gràfics!$AA$387</c:f>
              <c:strCache>
                <c:ptCount val="1"/>
                <c:pt idx="0">
                  <c:v>Paper i articles derivats. Arts gràfiques i edició. Fabricació de pasta de paper, cartró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Gràfics!$Q$388:$Q$391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Gràfics!$AA$388:$AA$391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2.0833333333333336E-2</c:v>
                </c:pt>
                <c:pt idx="3">
                  <c:v>0</c:v>
                </c:pt>
              </c:numCache>
            </c:numRef>
          </c:val>
        </c:ser>
        <c:ser>
          <c:idx val="10"/>
          <c:order val="10"/>
          <c:tx>
            <c:strRef>
              <c:f>Gràfics!$AB$387</c:f>
              <c:strCache>
                <c:ptCount val="1"/>
                <c:pt idx="0">
                  <c:v>Cautxú i plàstic. Altres indústries manufactureres. Reciclatge. Fabricació de vidre, fibres sintètiques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Gràfics!$Q$388:$Q$391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Gràfics!$AB$388:$AB$391</c:f>
              <c:numCache>
                <c:formatCode>###0.0%</c:formatCode>
                <c:ptCount val="4"/>
                <c:pt idx="0">
                  <c:v>0</c:v>
                </c:pt>
                <c:pt idx="1">
                  <c:v>0.1</c:v>
                </c:pt>
                <c:pt idx="2">
                  <c:v>4.1666666666666671E-2</c:v>
                </c:pt>
                <c:pt idx="3">
                  <c:v>3.9215686274509803E-2</c:v>
                </c:pt>
              </c:numCache>
            </c:numRef>
          </c:val>
        </c:ser>
        <c:ser>
          <c:idx val="11"/>
          <c:order val="11"/>
          <c:tx>
            <c:strRef>
              <c:f>Gràfics!$AC$387</c:f>
              <c:strCache>
                <c:ptCount val="1"/>
                <c:pt idx="0">
                  <c:v>Construcció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Gràfics!$Q$388:$Q$391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Gràfics!$AC$388:$AC$391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5.8823529411764712E-2</c:v>
                </c:pt>
              </c:numCache>
            </c:numRef>
          </c:val>
        </c:ser>
        <c:ser>
          <c:idx val="12"/>
          <c:order val="12"/>
          <c:tx>
            <c:strRef>
              <c:f>Gràfics!$AD$387</c:f>
              <c:strCache>
                <c:ptCount val="1"/>
                <c:pt idx="0">
                  <c:v>Comerç i reparacions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Gràfics!$Q$388:$Q$391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Gràfics!$AD$388:$AD$391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2.0833333333333336E-2</c:v>
                </c:pt>
                <c:pt idx="3">
                  <c:v>1.9607843137254902E-2</c:v>
                </c:pt>
              </c:numCache>
            </c:numRef>
          </c:val>
        </c:ser>
        <c:ser>
          <c:idx val="13"/>
          <c:order val="13"/>
          <c:tx>
            <c:strRef>
              <c:f>Gràfics!$AE$387</c:f>
              <c:strCache>
                <c:ptCount val="1"/>
                <c:pt idx="0">
                  <c:v>Restaurants, cafès i hosteleria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Gràfics!$Q$388:$Q$391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Gràfics!$AE$388:$AE$391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3.9215686274509803E-2</c:v>
                </c:pt>
              </c:numCache>
            </c:numRef>
          </c:val>
        </c:ser>
        <c:ser>
          <c:idx val="14"/>
          <c:order val="14"/>
          <c:tx>
            <c:strRef>
              <c:f>Gràfics!$AF$387</c:f>
              <c:strCache>
                <c:ptCount val="1"/>
                <c:pt idx="0">
                  <c:v>Transport i activitats afins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Gràfics!$Q$388:$Q$391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Gràfics!$AF$388:$AF$391</c:f>
              <c:numCache>
                <c:formatCode>###0.0%</c:formatCode>
                <c:ptCount val="4"/>
                <c:pt idx="0">
                  <c:v>0.42857142857142855</c:v>
                </c:pt>
                <c:pt idx="1">
                  <c:v>0</c:v>
                </c:pt>
                <c:pt idx="2">
                  <c:v>4.1666666666666671E-2</c:v>
                </c:pt>
                <c:pt idx="3">
                  <c:v>1.9607843137254902E-2</c:v>
                </c:pt>
              </c:numCache>
            </c:numRef>
          </c:val>
        </c:ser>
        <c:ser>
          <c:idx val="15"/>
          <c:order val="15"/>
          <c:tx>
            <c:strRef>
              <c:f>Gràfics!$AG$387</c:f>
              <c:strCache>
                <c:ptCount val="1"/>
                <c:pt idx="0">
                  <c:v>Tecnologies de comunicació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Gràfics!$Q$388:$Q$391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Gràfics!$AG$388:$AG$391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2.0833333333333336E-2</c:v>
                </c:pt>
                <c:pt idx="3">
                  <c:v>1.9607843137254902E-2</c:v>
                </c:pt>
              </c:numCache>
            </c:numRef>
          </c:val>
        </c:ser>
        <c:ser>
          <c:idx val="16"/>
          <c:order val="16"/>
          <c:tx>
            <c:strRef>
              <c:f>Gràfics!$AH$387</c:f>
              <c:strCache>
                <c:ptCount val="1"/>
                <c:pt idx="0">
                  <c:v>Institucions financeres, assegurances i activitats immobiliàries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Gràfics!$Q$388:$Q$391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Gràfics!$AH$388:$AH$391</c:f>
              <c:numCache>
                <c:formatCode>###0.0%</c:formatCode>
                <c:ptCount val="4"/>
                <c:pt idx="0">
                  <c:v>0</c:v>
                </c:pt>
                <c:pt idx="1">
                  <c:v>0.1</c:v>
                </c:pt>
                <c:pt idx="2">
                  <c:v>2.0833333333333336E-2</c:v>
                </c:pt>
                <c:pt idx="3">
                  <c:v>1.9607843137254902E-2</c:v>
                </c:pt>
              </c:numCache>
            </c:numRef>
          </c:val>
        </c:ser>
        <c:ser>
          <c:idx val="17"/>
          <c:order val="17"/>
          <c:tx>
            <c:strRef>
              <c:f>Gràfics!$AI$387</c:f>
              <c:strCache>
                <c:ptCount val="1"/>
                <c:pt idx="0">
                  <c:v>Serveis a les empreses. Lloguer de béns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Gràfics!$Q$388:$Q$391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Gràfics!$AI$388:$AI$391</c:f>
              <c:numCache>
                <c:formatCode>###0.0%</c:formatCode>
                <c:ptCount val="4"/>
                <c:pt idx="0">
                  <c:v>4.7619047619047616E-2</c:v>
                </c:pt>
                <c:pt idx="1">
                  <c:v>0</c:v>
                </c:pt>
                <c:pt idx="2">
                  <c:v>0.1875</c:v>
                </c:pt>
                <c:pt idx="3">
                  <c:v>0.17647058823529413</c:v>
                </c:pt>
              </c:numCache>
            </c:numRef>
          </c:val>
        </c:ser>
        <c:ser>
          <c:idx val="18"/>
          <c:order val="18"/>
          <c:tx>
            <c:strRef>
              <c:f>Gràfics!$AJ$387</c:f>
              <c:strCache>
                <c:ptCount val="1"/>
                <c:pt idx="0">
                  <c:v>Administració pública, defensa, i seguretat Social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Gràfics!$Q$388:$Q$391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Gràfics!$AJ$388:$AJ$391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4.1666666666666671E-2</c:v>
                </c:pt>
                <c:pt idx="3">
                  <c:v>0</c:v>
                </c:pt>
              </c:numCache>
            </c:numRef>
          </c:val>
        </c:ser>
        <c:ser>
          <c:idx val="19"/>
          <c:order val="19"/>
          <c:tx>
            <c:strRef>
              <c:f>Gràfics!$AK$387</c:f>
              <c:strCache>
                <c:ptCount val="1"/>
                <c:pt idx="0">
                  <c:v>Educació, investigació i serveis culturals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Gràfics!$Q$388:$Q$391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Gràfics!$AK$388:$AK$391</c:f>
              <c:numCache>
                <c:formatCode>###0.0%</c:formatCode>
                <c:ptCount val="4"/>
                <c:pt idx="0">
                  <c:v>0.19047619047619047</c:v>
                </c:pt>
                <c:pt idx="1">
                  <c:v>0.2</c:v>
                </c:pt>
                <c:pt idx="2">
                  <c:v>4.1666666666666671E-2</c:v>
                </c:pt>
                <c:pt idx="3">
                  <c:v>9.8039215686274522E-2</c:v>
                </c:pt>
              </c:numCache>
            </c:numRef>
          </c:val>
        </c:ser>
        <c:ser>
          <c:idx val="20"/>
          <c:order val="20"/>
          <c:tx>
            <c:strRef>
              <c:f>Gràfics!$AL$387</c:f>
              <c:strCache>
                <c:ptCount val="1"/>
                <c:pt idx="0">
                  <c:v>Sanitat i assistència social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Gràfics!$Q$388:$Q$391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Gràfics!$AL$388:$AL$391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1.9607843137254902E-2</c:v>
                </c:pt>
              </c:numCache>
            </c:numRef>
          </c:val>
        </c:ser>
        <c:ser>
          <c:idx val="21"/>
          <c:order val="21"/>
          <c:tx>
            <c:strRef>
              <c:f>Gràfics!$AM$387</c:f>
              <c:strCache>
                <c:ptCount val="1"/>
                <c:pt idx="0">
                  <c:v>Otras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Gràfics!$Q$388:$Q$391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Gràfics!$AM$388:$AM$391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2.0833333333333336E-2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85447424"/>
        <c:axId val="685449216"/>
        <c:axId val="0"/>
      </c:bar3DChart>
      <c:catAx>
        <c:axId val="685447424"/>
        <c:scaling>
          <c:orientation val="minMax"/>
        </c:scaling>
        <c:delete val="0"/>
        <c:axPos val="b"/>
        <c:majorTickMark val="out"/>
        <c:minorTickMark val="none"/>
        <c:tickLblPos val="nextTo"/>
        <c:crossAx val="685449216"/>
        <c:crosses val="autoZero"/>
        <c:auto val="1"/>
        <c:lblAlgn val="ctr"/>
        <c:lblOffset val="100"/>
        <c:noMultiLvlLbl val="0"/>
      </c:catAx>
      <c:valAx>
        <c:axId val="68544921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685447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961155555555551"/>
          <c:y val="3.6167824074074081E-2"/>
          <c:w val="0.33192177777777776"/>
          <c:h val="0.91590509259259256"/>
        </c:manualLayout>
      </c:layout>
      <c:overlay val="0"/>
      <c:txPr>
        <a:bodyPr/>
        <a:lstStyle/>
        <a:p>
          <a:pPr>
            <a:defRPr sz="800" b="1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u="sng"/>
            </a:pPr>
            <a:r>
              <a:rPr lang="ca-ES" u="sng"/>
              <a:t>Tipus de contracte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048148148148148"/>
          <c:y val="0.21442602332494859"/>
          <c:w val="0.75905870370370376"/>
          <c:h val="0.56849588383260918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Resum!$AJ$9</c:f>
              <c:strCache>
                <c:ptCount val="1"/>
                <c:pt idx="0">
                  <c:v>Fix</c:v>
                </c:pt>
              </c:strCache>
            </c:strRef>
          </c:tx>
          <c:spPr>
            <a:solidFill>
              <a:schemeClr val="accent1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Resum!$AI$10:$AI$13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Resum!$AJ$10:$AJ$13</c:f>
              <c:numCache>
                <c:formatCode>###0.0%</c:formatCode>
                <c:ptCount val="4"/>
                <c:pt idx="0">
                  <c:v>0.7142857142857143</c:v>
                </c:pt>
                <c:pt idx="1">
                  <c:v>0.6</c:v>
                </c:pt>
                <c:pt idx="2">
                  <c:v>0.8125</c:v>
                </c:pt>
                <c:pt idx="3">
                  <c:v>0.62745098039215685</c:v>
                </c:pt>
              </c:numCache>
            </c:numRef>
          </c:val>
        </c:ser>
        <c:ser>
          <c:idx val="1"/>
          <c:order val="1"/>
          <c:tx>
            <c:strRef>
              <c:f>Resum!$AK$9</c:f>
              <c:strCache>
                <c:ptCount val="1"/>
                <c:pt idx="0">
                  <c:v>Autònom</c:v>
                </c:pt>
              </c:strCache>
            </c:strRef>
          </c:tx>
          <c:spPr>
            <a:solidFill>
              <a:schemeClr val="accent2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Resum!$AI$10:$AI$13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Resum!$AK$10:$AK$13</c:f>
              <c:numCache>
                <c:formatCode>###0.0%</c:formatCode>
                <c:ptCount val="4"/>
                <c:pt idx="0">
                  <c:v>0</c:v>
                </c:pt>
                <c:pt idx="1">
                  <c:v>0.1</c:v>
                </c:pt>
                <c:pt idx="2">
                  <c:v>2.0833333333333336E-2</c:v>
                </c:pt>
                <c:pt idx="3">
                  <c:v>0.1372549019607843</c:v>
                </c:pt>
              </c:numCache>
            </c:numRef>
          </c:val>
        </c:ser>
        <c:ser>
          <c:idx val="2"/>
          <c:order val="2"/>
          <c:tx>
            <c:strRef>
              <c:f>Resum!$AL$9</c:f>
              <c:strCache>
                <c:ptCount val="1"/>
                <c:pt idx="0">
                  <c:v>Temporal</c:v>
                </c:pt>
              </c:strCache>
            </c:strRef>
          </c:tx>
          <c:spPr>
            <a:solidFill>
              <a:schemeClr val="accent3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Resum!$AI$10:$AI$13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Resum!$AL$10:$AL$13</c:f>
              <c:numCache>
                <c:formatCode>###0.0%</c:formatCode>
                <c:ptCount val="4"/>
                <c:pt idx="0">
                  <c:v>0.14285714285714288</c:v>
                </c:pt>
                <c:pt idx="1">
                  <c:v>0.3</c:v>
                </c:pt>
                <c:pt idx="2">
                  <c:v>0.14583333333333334</c:v>
                </c:pt>
                <c:pt idx="3">
                  <c:v>0.19607843137254904</c:v>
                </c:pt>
              </c:numCache>
            </c:numRef>
          </c:val>
        </c:ser>
        <c:ser>
          <c:idx val="3"/>
          <c:order val="3"/>
          <c:tx>
            <c:strRef>
              <c:f>Resum!$AM$9</c:f>
              <c:strCache>
                <c:ptCount val="1"/>
                <c:pt idx="0">
                  <c:v>Becaris</c:v>
                </c:pt>
              </c:strCache>
            </c:strRef>
          </c:tx>
          <c:spPr>
            <a:solidFill>
              <a:schemeClr val="accent4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Resum!$AI$10:$AI$13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Resum!$AM$10:$AM$13</c:f>
              <c:numCache>
                <c:formatCode>###0.0%</c:formatCode>
                <c:ptCount val="4"/>
                <c:pt idx="0">
                  <c:v>0.14285714285714288</c:v>
                </c:pt>
                <c:pt idx="1">
                  <c:v>0</c:v>
                </c:pt>
                <c:pt idx="2">
                  <c:v>2.0833333333333336E-2</c:v>
                </c:pt>
                <c:pt idx="3">
                  <c:v>3.9215686274509803E-2</c:v>
                </c:pt>
              </c:numCache>
            </c:numRef>
          </c:val>
        </c:ser>
        <c:ser>
          <c:idx val="4"/>
          <c:order val="4"/>
          <c:tx>
            <c:strRef>
              <c:f>Resum!$AN$9</c:f>
              <c:strCache>
                <c:ptCount val="1"/>
                <c:pt idx="0">
                  <c:v>No contracte</c:v>
                </c:pt>
              </c:strCache>
            </c:strRef>
          </c:tx>
          <c:spPr>
            <a:solidFill>
              <a:schemeClr val="accent5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strRef>
              <c:f>Resum!$AI$10:$AI$13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Resum!$AN$10:$AN$13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365501056"/>
        <c:axId val="365515136"/>
        <c:axId val="0"/>
      </c:bar3DChart>
      <c:catAx>
        <c:axId val="3655010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800" b="1"/>
            </a:pPr>
            <a:endParaRPr lang="ca-ES"/>
          </a:p>
        </c:txPr>
        <c:crossAx val="365515136"/>
        <c:crosses val="autoZero"/>
        <c:auto val="1"/>
        <c:lblAlgn val="ctr"/>
        <c:lblOffset val="100"/>
        <c:noMultiLvlLbl val="0"/>
      </c:catAx>
      <c:valAx>
        <c:axId val="36551513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36550105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  <a:scene3d>
      <a:camera prst="orthographicFront"/>
      <a:lightRig rig="threePt" dir="t"/>
    </a:scene3d>
    <a:sp3d>
      <a:bevelT/>
    </a:sp3d>
  </c:spPr>
  <c:printSettings>
    <c:headerFooter/>
    <c:pageMargins b="0.75" l="0.7" r="0.7" t="0.75" header="0.3" footer="0.3"/>
    <c:pageSetup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9033555555555554E-2"/>
          <c:y val="0.17322268518518519"/>
          <c:w val="0.94096644444444444"/>
          <c:h val="0.750028240740740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Gràfics!$N$134</c:f>
              <c:strCache>
                <c:ptCount val="1"/>
                <c:pt idx="0">
                  <c:v>Contactes (personals, familiars) ...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Gràfics!$L$135:$M$138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Gràfics!$N$135:$N$138</c:f>
              <c:numCache>
                <c:formatCode>###0.0%</c:formatCode>
                <c:ptCount val="4"/>
                <c:pt idx="0">
                  <c:v>0.23809523809523811</c:v>
                </c:pt>
                <c:pt idx="1">
                  <c:v>0.4</c:v>
                </c:pt>
                <c:pt idx="2">
                  <c:v>0.4375</c:v>
                </c:pt>
                <c:pt idx="3">
                  <c:v>0.37254901960784315</c:v>
                </c:pt>
              </c:numCache>
            </c:numRef>
          </c:val>
        </c:ser>
        <c:ser>
          <c:idx val="1"/>
          <c:order val="1"/>
          <c:tx>
            <c:strRef>
              <c:f>Gràfics!$O$134</c:f>
              <c:strCache>
                <c:ptCount val="1"/>
                <c:pt idx="0">
                  <c:v>Oposició/concurs públic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Gràfics!$L$135:$M$138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Gràfics!$O$135:$O$138</c:f>
              <c:numCache>
                <c:formatCode>###0.0%</c:formatCode>
                <c:ptCount val="4"/>
                <c:pt idx="0">
                  <c:v>4.7619047619047616E-2</c:v>
                </c:pt>
                <c:pt idx="1">
                  <c:v>0.1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Gràfics!$P$134</c:f>
              <c:strCache>
                <c:ptCount val="1"/>
                <c:pt idx="0">
                  <c:v>Borses de treball institucionals (Dept. Ensenyament, Salut)/Borses de col•legis professionals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Gràfics!$L$135:$M$138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Gràfics!$P$135:$P$138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4.1666666666666671E-2</c:v>
                </c:pt>
                <c:pt idx="3">
                  <c:v>1.9607843137254902E-2</c:v>
                </c:pt>
              </c:numCache>
            </c:numRef>
          </c:val>
        </c:ser>
        <c:ser>
          <c:idx val="3"/>
          <c:order val="3"/>
          <c:tx>
            <c:strRef>
              <c:f>Gràfics!$Q$134</c:f>
              <c:strCache>
                <c:ptCount val="1"/>
                <c:pt idx="0">
                  <c:v>Creació pròpia empresa/despatx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Gràfics!$L$135:$M$138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Gràfics!$Q$135:$Q$138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3.9215686274509803E-2</c:v>
                </c:pt>
              </c:numCache>
            </c:numRef>
          </c:val>
        </c:ser>
        <c:ser>
          <c:idx val="4"/>
          <c:order val="4"/>
          <c:tx>
            <c:strRef>
              <c:f>Gràfics!$R$134</c:f>
              <c:strCache>
                <c:ptCount val="1"/>
                <c:pt idx="0">
                  <c:v>Pràctiques d'estudis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Gràfics!$L$135:$M$138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Gràfics!$R$135:$R$138</c:f>
              <c:numCache>
                <c:formatCode>###0.0%</c:formatCode>
                <c:ptCount val="4"/>
                <c:pt idx="0">
                  <c:v>0.28571428571428575</c:v>
                </c:pt>
                <c:pt idx="1">
                  <c:v>0.1</c:v>
                </c:pt>
                <c:pt idx="2">
                  <c:v>6.25E-2</c:v>
                </c:pt>
                <c:pt idx="3">
                  <c:v>9.8039215686274522E-2</c:v>
                </c:pt>
              </c:numCache>
            </c:numRef>
          </c:val>
        </c:ser>
        <c:ser>
          <c:idx val="5"/>
          <c:order val="5"/>
          <c:tx>
            <c:strRef>
              <c:f>Gràfics!$S$134</c:f>
              <c:strCache>
                <c:ptCount val="1"/>
                <c:pt idx="0">
                  <c:v>Serveis d'universitats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Gràfics!$L$135:$M$138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Gràfics!$S$135:$S$138</c:f>
              <c:numCache>
                <c:formatCode>###0.0%</c:formatCode>
                <c:ptCount val="4"/>
                <c:pt idx="0">
                  <c:v>4.7619047619047616E-2</c:v>
                </c:pt>
                <c:pt idx="1">
                  <c:v>0.1</c:v>
                </c:pt>
                <c:pt idx="2">
                  <c:v>8.3333333333333343E-2</c:v>
                </c:pt>
                <c:pt idx="3">
                  <c:v>0.23529411764705885</c:v>
                </c:pt>
              </c:numCache>
            </c:numRef>
          </c:val>
        </c:ser>
        <c:ser>
          <c:idx val="6"/>
          <c:order val="6"/>
          <c:tx>
            <c:strRef>
              <c:f>Gràfics!$T$134</c:f>
              <c:strCache>
                <c:ptCount val="1"/>
                <c:pt idx="0">
                  <c:v>ETT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layout>
                <c:manualLayout>
                  <c:x val="-5.6444444444444962E-3"/>
                  <c:y val="8.8194444444444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Gràfics!$L$135:$M$138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Gràfics!$T$135:$T$138</c:f>
              <c:numCache>
                <c:formatCode>###0.0%</c:formatCode>
                <c:ptCount val="4"/>
                <c:pt idx="0">
                  <c:v>0</c:v>
                </c:pt>
                <c:pt idx="1">
                  <c:v>0.1</c:v>
                </c:pt>
                <c:pt idx="2">
                  <c:v>0.125</c:v>
                </c:pt>
                <c:pt idx="3">
                  <c:v>1.9607843137254902E-2</c:v>
                </c:pt>
              </c:numCache>
            </c:numRef>
          </c:val>
        </c:ser>
        <c:ser>
          <c:idx val="7"/>
          <c:order val="7"/>
          <c:tx>
            <c:strRef>
              <c:f>Gràfics!$U$134</c:f>
              <c:strCache>
                <c:ptCount val="1"/>
                <c:pt idx="0">
                  <c:v>Internet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1"/>
              <c:layout>
                <c:manualLayout>
                  <c:x val="5.6444444444444441E-3"/>
                  <c:y val="2.05787037037037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Gràfics!$L$135:$M$138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Gràfics!$U$135:$U$138</c:f>
              <c:numCache>
                <c:formatCode>###0.0%</c:formatCode>
                <c:ptCount val="4"/>
                <c:pt idx="0">
                  <c:v>0.33333333333333337</c:v>
                </c:pt>
                <c:pt idx="1">
                  <c:v>0.1</c:v>
                </c:pt>
                <c:pt idx="2">
                  <c:v>0.22916666666666669</c:v>
                </c:pt>
                <c:pt idx="3">
                  <c:v>0.15686274509803921</c:v>
                </c:pt>
              </c:numCache>
            </c:numRef>
          </c:val>
        </c:ser>
        <c:ser>
          <c:idx val="8"/>
          <c:order val="8"/>
          <c:tx>
            <c:strRef>
              <c:f>Gràfics!$V$134</c:f>
              <c:strCache>
                <c:ptCount val="1"/>
                <c:pt idx="0">
                  <c:v>Altres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1"/>
              <c:layout>
                <c:manualLayout>
                  <c:x val="1.8344444444444444E-2"/>
                  <c:y val="1.46990740740740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Gràfics!$L$135:$M$138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Gràfics!$V$135:$V$138</c:f>
              <c:numCache>
                <c:formatCode>###0.0%</c:formatCode>
                <c:ptCount val="4"/>
                <c:pt idx="0">
                  <c:v>4.7619047619047616E-2</c:v>
                </c:pt>
                <c:pt idx="1">
                  <c:v>0.1</c:v>
                </c:pt>
                <c:pt idx="2">
                  <c:v>2.0833333333333336E-2</c:v>
                </c:pt>
                <c:pt idx="3">
                  <c:v>5.8823529411764712E-2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14950144"/>
        <c:axId val="714951680"/>
        <c:axId val="0"/>
      </c:bar3DChart>
      <c:catAx>
        <c:axId val="7149501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ca-ES"/>
          </a:p>
        </c:txPr>
        <c:crossAx val="714951680"/>
        <c:crosses val="autoZero"/>
        <c:auto val="1"/>
        <c:lblAlgn val="ctr"/>
        <c:lblOffset val="100"/>
        <c:noMultiLvlLbl val="0"/>
      </c:catAx>
      <c:valAx>
        <c:axId val="714951680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714950144"/>
        <c:crosses val="autoZero"/>
        <c:crossBetween val="between"/>
      </c:valAx>
    </c:plotArea>
    <c:legend>
      <c:legendPos val="t"/>
      <c:legendEntry>
        <c:idx val="3"/>
        <c:delete val="1"/>
      </c:legendEntry>
      <c:layout>
        <c:manualLayout>
          <c:xMode val="edge"/>
          <c:yMode val="edge"/>
          <c:x val="8.5375333333333331E-2"/>
          <c:y val="4.4097222222222225E-2"/>
          <c:w val="0.87299377777777787"/>
          <c:h val="0.27194444444444443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1"/>
          <c:order val="0"/>
          <c:tx>
            <c:strRef>
              <c:f>'Taules comparativa'!$B$17</c:f>
              <c:strCache>
                <c:ptCount val="1"/>
                <c:pt idx="0">
                  <c:v>No ha treballat mai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txPr>
              <a:bodyPr/>
              <a:lstStyle/>
              <a:p>
                <a:pPr>
                  <a:defRPr sz="11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comparativa'!$C$15:$K$16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ENG. EN ORGANITZACIÓ INDUSTRIAL</c:v>
                  </c:pt>
                  <c:pt idx="3">
                    <c:v>ENG. EN AUT. I ELECTRÒNICA INDUSTRIAL</c:v>
                  </c:pt>
                  <c:pt idx="6">
                    <c:v>ENG. INDUSTRIAL</c:v>
                  </c:pt>
                </c:lvl>
              </c:multiLvlStrCache>
            </c:multiLvlStrRef>
          </c:cat>
          <c:val>
            <c:numRef>
              <c:f>'Taules comparativa'!$C$17:$K$17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 formatCode="###0.0%">
                  <c:v>0.02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0.00%">
                  <c:v>0</c:v>
                </c:pt>
              </c:numCache>
            </c:numRef>
          </c:val>
        </c:ser>
        <c:ser>
          <c:idx val="0"/>
          <c:order val="1"/>
          <c:tx>
            <c:strRef>
              <c:f>'Taules comparativa'!$B$18</c:f>
              <c:strCache>
                <c:ptCount val="1"/>
                <c:pt idx="0">
                  <c:v>Aturat</c:v>
                </c:pt>
              </c:strCache>
            </c:strRef>
          </c:tx>
          <c:spPr>
            <a:solidFill>
              <a:srgbClr val="F79646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2"/>
              <c:spPr/>
              <c:txPr>
                <a:bodyPr/>
                <a:lstStyle/>
                <a:p>
                  <a:pPr>
                    <a:defRPr sz="1100" b="1"/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/>
              <c:txPr>
                <a:bodyPr/>
                <a:lstStyle/>
                <a:p>
                  <a:pPr>
                    <a:defRPr sz="1100" b="1"/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comparativa'!$C$15:$K$16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ENG. EN ORGANITZACIÓ INDUSTRIAL</c:v>
                  </c:pt>
                  <c:pt idx="3">
                    <c:v>ENG. EN AUT. I ELECTRÒNICA INDUSTRIAL</c:v>
                  </c:pt>
                  <c:pt idx="6">
                    <c:v>ENG. INDUSTRIAL</c:v>
                  </c:pt>
                </c:lvl>
              </c:multiLvlStrCache>
            </c:multiLvlStrRef>
          </c:cat>
          <c:val>
            <c:numRef>
              <c:f>'Taules comparativa'!$C$18:$K$18</c:f>
              <c:numCache>
                <c:formatCode>0.0%</c:formatCode>
                <c:ptCount val="9"/>
                <c:pt idx="0">
                  <c:v>3.7037037037037035E-2</c:v>
                </c:pt>
                <c:pt idx="1">
                  <c:v>5.6599999999999998E-2</c:v>
                </c:pt>
                <c:pt idx="2" formatCode="###0.0%">
                  <c:v>4.0816326530612249E-2</c:v>
                </c:pt>
                <c:pt idx="3">
                  <c:v>7.6923076923076927E-2</c:v>
                </c:pt>
                <c:pt idx="4">
                  <c:v>0.05</c:v>
                </c:pt>
                <c:pt idx="5">
                  <c:v>0.1</c:v>
                </c:pt>
                <c:pt idx="6">
                  <c:v>0.06</c:v>
                </c:pt>
                <c:pt idx="7">
                  <c:v>0.12770000000000001</c:v>
                </c:pt>
                <c:pt idx="8" formatCode="0.00%">
                  <c:v>9.8000000000000004E-2</c:v>
                </c:pt>
              </c:numCache>
            </c:numRef>
          </c:val>
        </c:ser>
        <c:ser>
          <c:idx val="2"/>
          <c:order val="2"/>
          <c:tx>
            <c:strRef>
              <c:f>'Taules comparativa'!$B$19</c:f>
              <c:strCache>
                <c:ptCount val="1"/>
                <c:pt idx="0">
                  <c:v>Ocupat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txPr>
              <a:bodyPr/>
              <a:lstStyle/>
              <a:p>
                <a:pPr>
                  <a:defRPr sz="12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comparativa'!$C$15:$K$16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ENG. EN ORGANITZACIÓ INDUSTRIAL</c:v>
                  </c:pt>
                  <c:pt idx="3">
                    <c:v>ENG. EN AUT. I ELECTRÒNICA INDUSTRIAL</c:v>
                  </c:pt>
                  <c:pt idx="6">
                    <c:v>ENG. INDUSTRIAL</c:v>
                  </c:pt>
                </c:lvl>
              </c:multiLvlStrCache>
            </c:multiLvlStrRef>
          </c:cat>
          <c:val>
            <c:numRef>
              <c:f>'Taules comparativa'!$C$19:$K$19</c:f>
              <c:numCache>
                <c:formatCode>0.0%</c:formatCode>
                <c:ptCount val="9"/>
                <c:pt idx="0">
                  <c:v>0.96296296296296291</c:v>
                </c:pt>
                <c:pt idx="1">
                  <c:v>0.94340000000000002</c:v>
                </c:pt>
                <c:pt idx="2" formatCode="###0.0%">
                  <c:v>0.93899999999999995</c:v>
                </c:pt>
                <c:pt idx="3">
                  <c:v>0.92307692307692313</c:v>
                </c:pt>
                <c:pt idx="4">
                  <c:v>0.95</c:v>
                </c:pt>
                <c:pt idx="5">
                  <c:v>0.9</c:v>
                </c:pt>
                <c:pt idx="6">
                  <c:v>0.94</c:v>
                </c:pt>
                <c:pt idx="7">
                  <c:v>0.87229999999999996</c:v>
                </c:pt>
                <c:pt idx="8" formatCode="0.00%">
                  <c:v>0.90200000000000002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624141440"/>
        <c:axId val="624142976"/>
        <c:axId val="0"/>
      </c:bar3DChart>
      <c:catAx>
        <c:axId val="6241414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ca-ES"/>
          </a:p>
        </c:txPr>
        <c:crossAx val="624142976"/>
        <c:crosses val="autoZero"/>
        <c:auto val="1"/>
        <c:lblAlgn val="ctr"/>
        <c:lblOffset val="100"/>
        <c:noMultiLvlLbl val="0"/>
      </c:catAx>
      <c:valAx>
        <c:axId val="624142976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one"/>
        <c:crossAx val="624141440"/>
        <c:crosses val="autoZero"/>
        <c:crossBetween val="between"/>
        <c:majorUnit val="0.25"/>
      </c:valAx>
    </c:plotArea>
    <c:legend>
      <c:legendPos val="t"/>
      <c:layout>
        <c:manualLayout>
          <c:xMode val="edge"/>
          <c:yMode val="edge"/>
          <c:x val="3.7322108742428646E-2"/>
          <c:y val="1.4746539498083602E-2"/>
          <c:w val="0.93506368917652349"/>
          <c:h val="7.4140259330089095E-2"/>
        </c:manualLayout>
      </c:layout>
      <c:overlay val="0"/>
      <c:txPr>
        <a:bodyPr/>
        <a:lstStyle/>
        <a:p>
          <a:pPr>
            <a:defRPr sz="14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6680174193150475E-2"/>
          <c:y val="0.11550090145667394"/>
          <c:w val="0.92874425910996394"/>
          <c:h val="0.7425110427750283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'Taules comparativa'!$B$29</c:f>
              <c:strCache>
                <c:ptCount val="1"/>
                <c:pt idx="0">
                  <c:v>Més
d'un any</c:v>
                </c:pt>
              </c:strCache>
            </c:strRef>
          </c:tx>
          <c:spPr>
            <a:solidFill>
              <a:srgbClr val="C0504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'Taules comparativa'!$C$27:$K$28</c:f>
              <c:multiLvlStrCache>
                <c:ptCount val="9"/>
                <c:lvl>
                  <c:pt idx="0">
                    <c:v>EOI</c:v>
                  </c:pt>
                  <c:pt idx="1">
                    <c:v>EAE</c:v>
                  </c:pt>
                  <c:pt idx="2">
                    <c:v>EI</c:v>
                  </c:pt>
                  <c:pt idx="3">
                    <c:v>EOI</c:v>
                  </c:pt>
                  <c:pt idx="4">
                    <c:v>EAE</c:v>
                  </c:pt>
                  <c:pt idx="5">
                    <c:v>EI</c:v>
                  </c:pt>
                  <c:pt idx="6">
                    <c:v>EOI</c:v>
                  </c:pt>
                  <c:pt idx="7">
                    <c:v>EAE</c:v>
                  </c:pt>
                  <c:pt idx="8">
                    <c:v>EI</c:v>
                  </c:pt>
                </c:lvl>
                <c:lvl>
                  <c:pt idx="0">
                    <c:v>2008</c:v>
                  </c:pt>
                  <c:pt idx="3">
                    <c:v>2011</c:v>
                  </c:pt>
                  <c:pt idx="6">
                    <c:v>2014</c:v>
                  </c:pt>
                </c:lvl>
              </c:multiLvlStrCache>
            </c:multiLvlStrRef>
          </c:cat>
          <c:val>
            <c:numRef>
              <c:f>'Taules comparativa'!$C$29:$K$29</c:f>
              <c:numCache>
                <c:formatCode>0.00%</c:formatCode>
                <c:ptCount val="9"/>
                <c:pt idx="0">
                  <c:v>7.407407407407407E-2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2.1000000000000001E-2</c:v>
                </c:pt>
                <c:pt idx="7">
                  <c:v>0.1</c:v>
                </c:pt>
                <c:pt idx="8">
                  <c:v>3.9E-2</c:v>
                </c:pt>
              </c:numCache>
            </c:numRef>
          </c:val>
        </c:ser>
        <c:ser>
          <c:idx val="0"/>
          <c:order val="1"/>
          <c:tx>
            <c:strRef>
              <c:f>'Taules comparativa'!$B$30</c:f>
              <c:strCache>
                <c:ptCount val="1"/>
                <c:pt idx="0">
                  <c:v>De 6 a 12
mesos</c:v>
                </c:pt>
              </c:strCache>
            </c:strRef>
          </c:tx>
          <c:spPr>
            <a:solidFill>
              <a:srgbClr val="C0504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numFmt formatCode="0.0%" sourceLinked="0"/>
            <c:txPr>
              <a:bodyPr/>
              <a:lstStyle/>
              <a:p>
                <a:pPr>
                  <a:defRPr sz="11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comparativa'!$C$27:$K$28</c:f>
              <c:multiLvlStrCache>
                <c:ptCount val="9"/>
                <c:lvl>
                  <c:pt idx="0">
                    <c:v>EOI</c:v>
                  </c:pt>
                  <c:pt idx="1">
                    <c:v>EAE</c:v>
                  </c:pt>
                  <c:pt idx="2">
                    <c:v>EI</c:v>
                  </c:pt>
                  <c:pt idx="3">
                    <c:v>EOI</c:v>
                  </c:pt>
                  <c:pt idx="4">
                    <c:v>EAE</c:v>
                  </c:pt>
                  <c:pt idx="5">
                    <c:v>EI</c:v>
                  </c:pt>
                  <c:pt idx="6">
                    <c:v>EOI</c:v>
                  </c:pt>
                  <c:pt idx="7">
                    <c:v>EAE</c:v>
                  </c:pt>
                  <c:pt idx="8">
                    <c:v>EI</c:v>
                  </c:pt>
                </c:lvl>
                <c:lvl>
                  <c:pt idx="0">
                    <c:v>2008</c:v>
                  </c:pt>
                  <c:pt idx="3">
                    <c:v>2011</c:v>
                  </c:pt>
                  <c:pt idx="6">
                    <c:v>2014</c:v>
                  </c:pt>
                </c:lvl>
              </c:multiLvlStrCache>
            </c:multiLvlStrRef>
          </c:cat>
          <c:val>
            <c:numRef>
              <c:f>'Taules comparativa'!$C$30:$K$30</c:f>
              <c:numCache>
                <c:formatCode>0.00%</c:formatCode>
                <c:ptCount val="9"/>
                <c:pt idx="0">
                  <c:v>3.7037037037037035E-2</c:v>
                </c:pt>
                <c:pt idx="1">
                  <c:v>0.15384615384615385</c:v>
                </c:pt>
                <c:pt idx="2">
                  <c:v>0.02</c:v>
                </c:pt>
                <c:pt idx="3">
                  <c:v>0</c:v>
                </c:pt>
                <c:pt idx="4">
                  <c:v>0</c:v>
                </c:pt>
                <c:pt idx="5">
                  <c:v>2.1299999999999999E-2</c:v>
                </c:pt>
                <c:pt idx="6">
                  <c:v>2.1000000000000001E-2</c:v>
                </c:pt>
                <c:pt idx="7">
                  <c:v>0</c:v>
                </c:pt>
                <c:pt idx="8">
                  <c:v>0.02</c:v>
                </c:pt>
              </c:numCache>
            </c:numRef>
          </c:val>
        </c:ser>
        <c:ser>
          <c:idx val="2"/>
          <c:order val="2"/>
          <c:tx>
            <c:strRef>
              <c:f>'Taules comparativa'!$B$31</c:f>
              <c:strCache>
                <c:ptCount val="1"/>
                <c:pt idx="0">
                  <c:v>De 3 a 6
mesos</c:v>
                </c:pt>
              </c:strCache>
            </c:strRef>
          </c:tx>
          <c:spPr>
            <a:solidFill>
              <a:srgbClr val="C0504D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6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txPr>
              <a:bodyPr/>
              <a:lstStyle/>
              <a:p>
                <a:pPr>
                  <a:defRPr sz="11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comparativa'!$C$27:$K$28</c:f>
              <c:multiLvlStrCache>
                <c:ptCount val="9"/>
                <c:lvl>
                  <c:pt idx="0">
                    <c:v>EOI</c:v>
                  </c:pt>
                  <c:pt idx="1">
                    <c:v>EAE</c:v>
                  </c:pt>
                  <c:pt idx="2">
                    <c:v>EI</c:v>
                  </c:pt>
                  <c:pt idx="3">
                    <c:v>EOI</c:v>
                  </c:pt>
                  <c:pt idx="4">
                    <c:v>EAE</c:v>
                  </c:pt>
                  <c:pt idx="5">
                    <c:v>EI</c:v>
                  </c:pt>
                  <c:pt idx="6">
                    <c:v>EOI</c:v>
                  </c:pt>
                  <c:pt idx="7">
                    <c:v>EAE</c:v>
                  </c:pt>
                  <c:pt idx="8">
                    <c:v>EI</c:v>
                  </c:pt>
                </c:lvl>
                <c:lvl>
                  <c:pt idx="0">
                    <c:v>2008</c:v>
                  </c:pt>
                  <c:pt idx="3">
                    <c:v>2011</c:v>
                  </c:pt>
                  <c:pt idx="6">
                    <c:v>2014</c:v>
                  </c:pt>
                </c:lvl>
              </c:multiLvlStrCache>
            </c:multiLvlStrRef>
          </c:cat>
          <c:val>
            <c:numRef>
              <c:f>'Taules comparativa'!$C$31:$K$31</c:f>
              <c:numCache>
                <c:formatCode>0.00%</c:formatCode>
                <c:ptCount val="9"/>
                <c:pt idx="0">
                  <c:v>3.7037037037037035E-2</c:v>
                </c:pt>
                <c:pt idx="1">
                  <c:v>0.15384615384615385</c:v>
                </c:pt>
                <c:pt idx="2">
                  <c:v>0.12</c:v>
                </c:pt>
                <c:pt idx="3">
                  <c:v>1.89E-2</c:v>
                </c:pt>
                <c:pt idx="4">
                  <c:v>0.05</c:v>
                </c:pt>
                <c:pt idx="5">
                  <c:v>6.3799999999999996E-2</c:v>
                </c:pt>
                <c:pt idx="6">
                  <c:v>0</c:v>
                </c:pt>
                <c:pt idx="7">
                  <c:v>0.1</c:v>
                </c:pt>
                <c:pt idx="8">
                  <c:v>7.8E-2</c:v>
                </c:pt>
              </c:numCache>
            </c:numRef>
          </c:val>
        </c:ser>
        <c:ser>
          <c:idx val="3"/>
          <c:order val="3"/>
          <c:tx>
            <c:strRef>
              <c:f>'Taules comparativa'!$B$32</c:f>
              <c:strCache>
                <c:ptCount val="1"/>
                <c:pt idx="0">
                  <c:v>D'un a 3 mesos</c:v>
                </c:pt>
              </c:strCache>
            </c:strRef>
          </c:tx>
          <c:spPr>
            <a:solidFill>
              <a:srgbClr val="F79646">
                <a:lumMod val="20000"/>
                <a:lumOff val="8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7"/>
              <c:delete val="1"/>
            </c:dLbl>
            <c:txPr>
              <a:bodyPr/>
              <a:lstStyle/>
              <a:p>
                <a:pPr>
                  <a:defRPr sz="11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comparativa'!$C$27:$K$28</c:f>
              <c:multiLvlStrCache>
                <c:ptCount val="9"/>
                <c:lvl>
                  <c:pt idx="0">
                    <c:v>EOI</c:v>
                  </c:pt>
                  <c:pt idx="1">
                    <c:v>EAE</c:v>
                  </c:pt>
                  <c:pt idx="2">
                    <c:v>EI</c:v>
                  </c:pt>
                  <c:pt idx="3">
                    <c:v>EOI</c:v>
                  </c:pt>
                  <c:pt idx="4">
                    <c:v>EAE</c:v>
                  </c:pt>
                  <c:pt idx="5">
                    <c:v>EI</c:v>
                  </c:pt>
                  <c:pt idx="6">
                    <c:v>EOI</c:v>
                  </c:pt>
                  <c:pt idx="7">
                    <c:v>EAE</c:v>
                  </c:pt>
                  <c:pt idx="8">
                    <c:v>EI</c:v>
                  </c:pt>
                </c:lvl>
                <c:lvl>
                  <c:pt idx="0">
                    <c:v>2008</c:v>
                  </c:pt>
                  <c:pt idx="3">
                    <c:v>2011</c:v>
                  </c:pt>
                  <c:pt idx="6">
                    <c:v>2014</c:v>
                  </c:pt>
                </c:lvl>
              </c:multiLvlStrCache>
            </c:multiLvlStrRef>
          </c:cat>
          <c:val>
            <c:numRef>
              <c:f>'Taules comparativa'!$C$32:$K$32</c:f>
              <c:numCache>
                <c:formatCode>0.00%</c:formatCode>
                <c:ptCount val="9"/>
                <c:pt idx="0">
                  <c:v>7.407407407407407E-2</c:v>
                </c:pt>
                <c:pt idx="1">
                  <c:v>0.46153846153846156</c:v>
                </c:pt>
                <c:pt idx="2">
                  <c:v>0.28000000000000003</c:v>
                </c:pt>
                <c:pt idx="3">
                  <c:v>3.7699999999999997E-2</c:v>
                </c:pt>
                <c:pt idx="4">
                  <c:v>0.2</c:v>
                </c:pt>
                <c:pt idx="5">
                  <c:v>0.2979</c:v>
                </c:pt>
                <c:pt idx="6">
                  <c:v>6.3E-2</c:v>
                </c:pt>
                <c:pt idx="7">
                  <c:v>0</c:v>
                </c:pt>
                <c:pt idx="8">
                  <c:v>7.8E-2</c:v>
                </c:pt>
              </c:numCache>
            </c:numRef>
          </c:val>
        </c:ser>
        <c:ser>
          <c:idx val="4"/>
          <c:order val="4"/>
          <c:tx>
            <c:strRef>
              <c:f>'Taules comparativa'!$B$33</c:f>
              <c:strCache>
                <c:ptCount val="1"/>
                <c:pt idx="0">
                  <c:v>Menys
d'un mes</c:v>
                </c:pt>
              </c:strCache>
            </c:strRef>
          </c:tx>
          <c:spPr>
            <a:solidFill>
              <a:srgbClr val="9BBB59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txPr>
              <a:bodyPr/>
              <a:lstStyle/>
              <a:p>
                <a:pPr>
                  <a:defRPr sz="11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comparativa'!$C$27:$K$28</c:f>
              <c:multiLvlStrCache>
                <c:ptCount val="9"/>
                <c:lvl>
                  <c:pt idx="0">
                    <c:v>EOI</c:v>
                  </c:pt>
                  <c:pt idx="1">
                    <c:v>EAE</c:v>
                  </c:pt>
                  <c:pt idx="2">
                    <c:v>EI</c:v>
                  </c:pt>
                  <c:pt idx="3">
                    <c:v>EOI</c:v>
                  </c:pt>
                  <c:pt idx="4">
                    <c:v>EAE</c:v>
                  </c:pt>
                  <c:pt idx="5">
                    <c:v>EI</c:v>
                  </c:pt>
                  <c:pt idx="6">
                    <c:v>EOI</c:v>
                  </c:pt>
                  <c:pt idx="7">
                    <c:v>EAE</c:v>
                  </c:pt>
                  <c:pt idx="8">
                    <c:v>EI</c:v>
                  </c:pt>
                </c:lvl>
                <c:lvl>
                  <c:pt idx="0">
                    <c:v>2008</c:v>
                  </c:pt>
                  <c:pt idx="3">
                    <c:v>2011</c:v>
                  </c:pt>
                  <c:pt idx="6">
                    <c:v>2014</c:v>
                  </c:pt>
                </c:lvl>
              </c:multiLvlStrCache>
            </c:multiLvlStrRef>
          </c:cat>
          <c:val>
            <c:numRef>
              <c:f>'Taules comparativa'!$C$33:$K$33</c:f>
              <c:numCache>
                <c:formatCode>0.00%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0.18</c:v>
                </c:pt>
                <c:pt idx="3">
                  <c:v>7.5499999999999998E-2</c:v>
                </c:pt>
                <c:pt idx="4">
                  <c:v>0.25</c:v>
                </c:pt>
                <c:pt idx="5">
                  <c:v>0.1489</c:v>
                </c:pt>
                <c:pt idx="6">
                  <c:v>2.1000000000000001E-2</c:v>
                </c:pt>
                <c:pt idx="7">
                  <c:v>0.3</c:v>
                </c:pt>
                <c:pt idx="8">
                  <c:v>5.8999999999999997E-2</c:v>
                </c:pt>
              </c:numCache>
            </c:numRef>
          </c:val>
        </c:ser>
        <c:ser>
          <c:idx val="5"/>
          <c:order val="5"/>
          <c:tx>
            <c:strRef>
              <c:f>'Taules comparativa'!$B$34</c:f>
              <c:strCache>
                <c:ptCount val="1"/>
                <c:pt idx="0">
                  <c:v>Abans
d'acabar</c:v>
                </c:pt>
              </c:strCache>
            </c:strRef>
          </c:tx>
          <c:spPr>
            <a:solidFill>
              <a:srgbClr val="9BBB5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txPr>
              <a:bodyPr/>
              <a:lstStyle/>
              <a:p>
                <a:pPr>
                  <a:defRPr sz="11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comparativa'!$C$27:$K$28</c:f>
              <c:multiLvlStrCache>
                <c:ptCount val="9"/>
                <c:lvl>
                  <c:pt idx="0">
                    <c:v>EOI</c:v>
                  </c:pt>
                  <c:pt idx="1">
                    <c:v>EAE</c:v>
                  </c:pt>
                  <c:pt idx="2">
                    <c:v>EI</c:v>
                  </c:pt>
                  <c:pt idx="3">
                    <c:v>EOI</c:v>
                  </c:pt>
                  <c:pt idx="4">
                    <c:v>EAE</c:v>
                  </c:pt>
                  <c:pt idx="5">
                    <c:v>EI</c:v>
                  </c:pt>
                  <c:pt idx="6">
                    <c:v>EOI</c:v>
                  </c:pt>
                  <c:pt idx="7">
                    <c:v>EAE</c:v>
                  </c:pt>
                  <c:pt idx="8">
                    <c:v>EI</c:v>
                  </c:pt>
                </c:lvl>
                <c:lvl>
                  <c:pt idx="0">
                    <c:v>2008</c:v>
                  </c:pt>
                  <c:pt idx="3">
                    <c:v>2011</c:v>
                  </c:pt>
                  <c:pt idx="6">
                    <c:v>2014</c:v>
                  </c:pt>
                </c:lvl>
              </c:multiLvlStrCache>
            </c:multiLvlStrRef>
          </c:cat>
          <c:val>
            <c:numRef>
              <c:f>'Taules comparativa'!$C$34:$K$34</c:f>
              <c:numCache>
                <c:formatCode>0.00%</c:formatCode>
                <c:ptCount val="9"/>
                <c:pt idx="0">
                  <c:v>0.77777777777777779</c:v>
                </c:pt>
                <c:pt idx="1">
                  <c:v>0.23076923076923078</c:v>
                </c:pt>
                <c:pt idx="2">
                  <c:v>0.4</c:v>
                </c:pt>
                <c:pt idx="3">
                  <c:v>0.8679</c:v>
                </c:pt>
                <c:pt idx="4">
                  <c:v>0.5</c:v>
                </c:pt>
                <c:pt idx="5">
                  <c:v>0.46810000000000002</c:v>
                </c:pt>
                <c:pt idx="6">
                  <c:v>0.875</c:v>
                </c:pt>
                <c:pt idx="7">
                  <c:v>0.5</c:v>
                </c:pt>
                <c:pt idx="8">
                  <c:v>0.72499999999999998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624643456"/>
        <c:axId val="624686208"/>
        <c:axId val="0"/>
      </c:bar3DChart>
      <c:catAx>
        <c:axId val="6246434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0" vert="horz"/>
          <a:lstStyle/>
          <a:p>
            <a:pPr>
              <a:defRPr sz="1200" b="1">
                <a:latin typeface="+mn-lt"/>
              </a:defRPr>
            </a:pPr>
            <a:endParaRPr lang="ca-ES"/>
          </a:p>
        </c:txPr>
        <c:crossAx val="624686208"/>
        <c:crosses val="autoZero"/>
        <c:auto val="1"/>
        <c:lblAlgn val="ctr"/>
        <c:lblOffset val="100"/>
        <c:noMultiLvlLbl val="0"/>
      </c:catAx>
      <c:valAx>
        <c:axId val="624686208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624643456"/>
        <c:crosses val="autoZero"/>
        <c:crossBetween val="between"/>
        <c:majorUnit val="0.1"/>
      </c:valAx>
    </c:plotArea>
    <c:legend>
      <c:legendPos val="t"/>
      <c:overlay val="0"/>
      <c:txPr>
        <a:bodyPr/>
        <a:lstStyle/>
        <a:p>
          <a:pPr>
            <a:defRPr sz="1200"/>
          </a:pPr>
          <a:endParaRPr lang="ca-ES"/>
        </a:p>
      </c:txPr>
    </c:legend>
    <c:plotVisOnly val="1"/>
    <c:dispBlanksAs val="gap"/>
    <c:showDLblsOverMax val="0"/>
  </c:chart>
  <c:spPr>
    <a:ln>
      <a:noFill/>
    </a:ln>
    <a:effectLst>
      <a:outerShdw blurRad="50800" dist="38100" dir="10800000" algn="r" rotWithShape="0">
        <a:prstClr val="black">
          <a:alpha val="40000"/>
        </a:prstClr>
      </a:outerShdw>
    </a:effectLst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>
                <a:latin typeface="Arial Rounded MT Bold" pitchFamily="34" charset="0"/>
              </a:defRPr>
            </a:pPr>
            <a:r>
              <a:rPr lang="en-US" sz="1800"/>
              <a:t>2008</a:t>
            </a:r>
          </a:p>
        </c:rich>
      </c:tx>
      <c:layout>
        <c:manualLayout>
          <c:xMode val="edge"/>
          <c:yMode val="edge"/>
          <c:x val="0.88404767799702955"/>
          <c:y val="9.6969709309753828E-3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2500090624506533E-2"/>
          <c:y val="2.3752662970070674E-2"/>
          <c:w val="0.91122793488637877"/>
          <c:h val="0.771423191248828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'Taules comparativa'!$B$43</c:f>
              <c:strCache>
                <c:ptCount val="1"/>
                <c:pt idx="0">
                  <c:v>ENG. EN ORGANITZACIÓ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comparativa'!$C$41:$H$42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2">
                    <c:v>Titulació
universitària</c:v>
                  </c:pt>
                  <c:pt idx="4">
                    <c:v>Cap
titulació</c:v>
                  </c:pt>
                </c:lvl>
              </c:multiLvlStrCache>
            </c:multiLvlStrRef>
          </c:cat>
          <c:val>
            <c:numRef>
              <c:f>'Taules comparativa'!$C$43:$H$43</c:f>
              <c:numCache>
                <c:formatCode>0.00%</c:formatCode>
                <c:ptCount val="6"/>
                <c:pt idx="0">
                  <c:v>0.7407407407407407</c:v>
                </c:pt>
                <c:pt idx="1">
                  <c:v>0.1111111111111111</c:v>
                </c:pt>
                <c:pt idx="2">
                  <c:v>0.14814814814814814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'Taules comparativa'!$B$44</c:f>
              <c:strCache>
                <c:ptCount val="1"/>
                <c:pt idx="0">
                  <c:v>ENG. EN AUT. I ELECTRÒNICA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comparativa'!$C$41:$H$42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2">
                    <c:v>Titulació
universitària</c:v>
                  </c:pt>
                  <c:pt idx="4">
                    <c:v>Cap
titulació</c:v>
                  </c:pt>
                </c:lvl>
              </c:multiLvlStrCache>
            </c:multiLvlStrRef>
          </c:cat>
          <c:val>
            <c:numRef>
              <c:f>'Taules comparativa'!$C$44:$H$44</c:f>
              <c:numCache>
                <c:formatCode>0.00%</c:formatCode>
                <c:ptCount val="6"/>
                <c:pt idx="0">
                  <c:v>0.53846153846153844</c:v>
                </c:pt>
                <c:pt idx="1">
                  <c:v>7.6923076923076927E-2</c:v>
                </c:pt>
                <c:pt idx="2">
                  <c:v>0.38461538461538464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'Taules comparativa'!$B$45</c:f>
              <c:strCache>
                <c:ptCount val="1"/>
                <c:pt idx="0">
                  <c:v>ENG.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1.84971090782452E-2"/>
                  <c:y val="2.01257941368966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comparativa'!$C$41:$H$42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2">
                    <c:v>Titulació
universitària</c:v>
                  </c:pt>
                  <c:pt idx="4">
                    <c:v>Cap
titulació</c:v>
                  </c:pt>
                </c:lvl>
              </c:multiLvlStrCache>
            </c:multiLvlStrRef>
          </c:cat>
          <c:val>
            <c:numRef>
              <c:f>'Taules comparativa'!$C$45:$H$45</c:f>
              <c:numCache>
                <c:formatCode>0.00%</c:formatCode>
                <c:ptCount val="6"/>
                <c:pt idx="0">
                  <c:v>0.6</c:v>
                </c:pt>
                <c:pt idx="1">
                  <c:v>0.06</c:v>
                </c:pt>
                <c:pt idx="2">
                  <c:v>0.18</c:v>
                </c:pt>
                <c:pt idx="3">
                  <c:v>0.04</c:v>
                </c:pt>
                <c:pt idx="4">
                  <c:v>0.06</c:v>
                </c:pt>
                <c:pt idx="5">
                  <c:v>0.06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625774592"/>
        <c:axId val="625776128"/>
        <c:axId val="0"/>
      </c:bar3DChart>
      <c:catAx>
        <c:axId val="6257745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22225" cap="sq" cmpd="thickThin">
            <a:miter lim="800000"/>
          </a:ln>
        </c:spPr>
        <c:txPr>
          <a:bodyPr anchor="t" anchorCtr="0"/>
          <a:lstStyle/>
          <a:p>
            <a:pPr>
              <a:defRPr sz="1200" b="1">
                <a:latin typeface="+mn-lt"/>
              </a:defRPr>
            </a:pPr>
            <a:endParaRPr lang="ca-ES"/>
          </a:p>
        </c:txPr>
        <c:crossAx val="625776128"/>
        <c:crosses val="autoZero"/>
        <c:auto val="1"/>
        <c:lblAlgn val="ctr"/>
        <c:lblOffset val="100"/>
        <c:noMultiLvlLbl val="0"/>
      </c:catAx>
      <c:valAx>
        <c:axId val="625776128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625774592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2862255281466761"/>
          <c:y val="1.5209236947154736E-2"/>
          <c:w val="0.22656191336815037"/>
          <c:h val="0.47379711403507374"/>
        </c:manualLayout>
      </c:layout>
      <c:overlay val="0"/>
      <c:txPr>
        <a:bodyPr/>
        <a:lstStyle/>
        <a:p>
          <a:pPr>
            <a:defRPr sz="1050" b="1"/>
          </a:pPr>
          <a:endParaRPr lang="ca-ES"/>
        </a:p>
      </c:txPr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>
                <a:latin typeface="Arial Rounded MT Bold" pitchFamily="34" charset="0"/>
              </a:defRPr>
            </a:pPr>
            <a:r>
              <a:rPr lang="en-US" sz="1800"/>
              <a:t>2011</a:t>
            </a:r>
          </a:p>
        </c:rich>
      </c:tx>
      <c:layout>
        <c:manualLayout>
          <c:xMode val="edge"/>
          <c:yMode val="edge"/>
          <c:x val="0.88404767799702955"/>
          <c:y val="9.6969709309753828E-3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9428146734222496E-2"/>
          <c:y val="3.0461269264418871E-2"/>
          <c:w val="0.91122793488637877"/>
          <c:h val="0.771423191248828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'Taules comparativa'!$I$49</c:f>
              <c:strCache>
                <c:ptCount val="1"/>
                <c:pt idx="0">
                  <c:v>ENG. EN ORGANITZACIÓ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layout>
                <c:manualLayout>
                  <c:x val="2.0552343420272442E-3"/>
                  <c:y val="1.34171960912644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34171960912644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comparativa'!$J$47:$O$48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2">
                    <c:v>Titulació
universitària</c:v>
                  </c:pt>
                  <c:pt idx="4">
                    <c:v>Cap
titulació</c:v>
                  </c:pt>
                </c:lvl>
              </c:multiLvlStrCache>
            </c:multiLvlStrRef>
          </c:cat>
          <c:val>
            <c:numRef>
              <c:f>'Taules comparativa'!$J$49:$O$49</c:f>
              <c:numCache>
                <c:formatCode>0.00%</c:formatCode>
                <c:ptCount val="6"/>
                <c:pt idx="0">
                  <c:v>0.45283018867924529</c:v>
                </c:pt>
                <c:pt idx="1">
                  <c:v>7.5471698113207544E-2</c:v>
                </c:pt>
                <c:pt idx="2">
                  <c:v>0.35849056603773582</c:v>
                </c:pt>
                <c:pt idx="3">
                  <c:v>3.7735849056603772E-2</c:v>
                </c:pt>
                <c:pt idx="4">
                  <c:v>3.7735849056603772E-2</c:v>
                </c:pt>
                <c:pt idx="5">
                  <c:v>3.7735849056603772E-2</c:v>
                </c:pt>
              </c:numCache>
            </c:numRef>
          </c:val>
        </c:ser>
        <c:ser>
          <c:idx val="1"/>
          <c:order val="1"/>
          <c:tx>
            <c:strRef>
              <c:f>'Taules comparativa'!$I$50</c:f>
              <c:strCache>
                <c:ptCount val="1"/>
                <c:pt idx="0">
                  <c:v>ENG. EN AUT. I ELECTRÒNICA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dLbl>
              <c:idx val="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comparativa'!$J$47:$O$48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2">
                    <c:v>Titulació
universitària</c:v>
                  </c:pt>
                  <c:pt idx="4">
                    <c:v>Cap
titulació</c:v>
                  </c:pt>
                </c:lvl>
              </c:multiLvlStrCache>
            </c:multiLvlStrRef>
          </c:cat>
          <c:val>
            <c:numRef>
              <c:f>'Taules comparativa'!$J$50:$O$50</c:f>
              <c:numCache>
                <c:formatCode>0.00%</c:formatCode>
                <c:ptCount val="6"/>
                <c:pt idx="0">
                  <c:v>0.65</c:v>
                </c:pt>
                <c:pt idx="1">
                  <c:v>0</c:v>
                </c:pt>
                <c:pt idx="2">
                  <c:v>0.25</c:v>
                </c:pt>
                <c:pt idx="3">
                  <c:v>0.05</c:v>
                </c:pt>
                <c:pt idx="4">
                  <c:v>0</c:v>
                </c:pt>
                <c:pt idx="5">
                  <c:v>0.05</c:v>
                </c:pt>
              </c:numCache>
            </c:numRef>
          </c:val>
        </c:ser>
        <c:ser>
          <c:idx val="2"/>
          <c:order val="2"/>
          <c:tx>
            <c:strRef>
              <c:f>'Taules comparativa'!$I$51</c:f>
              <c:strCache>
                <c:ptCount val="1"/>
                <c:pt idx="0">
                  <c:v>ENG.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5"/>
              <c:layout>
                <c:manualLayout>
                  <c:x val="1.84971090782452E-2"/>
                  <c:y val="-4.0251588273793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comparativa'!$J$47:$O$48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2">
                    <c:v>Titulació
universitària</c:v>
                  </c:pt>
                  <c:pt idx="4">
                    <c:v>Cap
titulació</c:v>
                  </c:pt>
                </c:lvl>
              </c:multiLvlStrCache>
            </c:multiLvlStrRef>
          </c:cat>
          <c:val>
            <c:numRef>
              <c:f>'Taules comparativa'!$J$51:$O$51</c:f>
              <c:numCache>
                <c:formatCode>0.00%</c:formatCode>
                <c:ptCount val="6"/>
                <c:pt idx="0">
                  <c:v>0.74468085106382975</c:v>
                </c:pt>
                <c:pt idx="1">
                  <c:v>8.5106382978723402E-2</c:v>
                </c:pt>
                <c:pt idx="2">
                  <c:v>8.5106382978723402E-2</c:v>
                </c:pt>
                <c:pt idx="3">
                  <c:v>2.1276595744680851E-2</c:v>
                </c:pt>
                <c:pt idx="4">
                  <c:v>2.1276595744680851E-2</c:v>
                </c:pt>
                <c:pt idx="5">
                  <c:v>4.2553191489361701E-2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625828608"/>
        <c:axId val="625830144"/>
        <c:axId val="0"/>
      </c:bar3DChart>
      <c:catAx>
        <c:axId val="6258286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22225" cap="sq" cmpd="thickThin">
            <a:miter lim="800000"/>
          </a:ln>
        </c:spPr>
        <c:txPr>
          <a:bodyPr anchor="t" anchorCtr="0"/>
          <a:lstStyle/>
          <a:p>
            <a:pPr>
              <a:defRPr sz="1200" b="1">
                <a:latin typeface="+mn-lt"/>
              </a:defRPr>
            </a:pPr>
            <a:endParaRPr lang="ca-ES"/>
          </a:p>
        </c:txPr>
        <c:crossAx val="625830144"/>
        <c:crosses val="autoZero"/>
        <c:auto val="1"/>
        <c:lblAlgn val="ctr"/>
        <c:lblOffset val="100"/>
        <c:noMultiLvlLbl val="0"/>
      </c:catAx>
      <c:valAx>
        <c:axId val="625830144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62582860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5123013057696733"/>
          <c:y val="2.1917834992786937E-2"/>
          <c:w val="0.22656191336815037"/>
          <c:h val="0.42012832967001656"/>
        </c:manualLayout>
      </c:layout>
      <c:overlay val="0"/>
      <c:txPr>
        <a:bodyPr/>
        <a:lstStyle/>
        <a:p>
          <a:pPr>
            <a:defRPr sz="1050" b="1"/>
          </a:pPr>
          <a:endParaRPr lang="ca-ES"/>
        </a:p>
      </c:txPr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>
                <a:latin typeface="Arial Rounded MT Bold" pitchFamily="34" charset="0"/>
              </a:defRPr>
            </a:pPr>
            <a:r>
              <a:rPr lang="en-US" sz="1800"/>
              <a:t>2014</a:t>
            </a:r>
          </a:p>
        </c:rich>
      </c:tx>
      <c:layout>
        <c:manualLayout>
          <c:xMode val="edge"/>
          <c:yMode val="edge"/>
          <c:x val="0.88404767799702955"/>
          <c:y val="9.6969709309753828E-3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9428146734222496E-2"/>
          <c:y val="3.0461269264418871E-2"/>
          <c:w val="0.91122793488637877"/>
          <c:h val="0.771423191248828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Gràfics!$Q$174</c:f>
              <c:strCache>
                <c:ptCount val="1"/>
                <c:pt idx="0">
                  <c:v>ENGINYERIA EN AUTOMÀTICA I ELECTRÒNICA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delete val="1"/>
            </c:dLbl>
            <c:dLbl>
              <c:idx val="5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Gràfics!$R$172:$W$173</c:f>
              <c:multiLvlStrCache>
                <c:ptCount val="6"/>
                <c:lvl>
                  <c:pt idx="0">
                    <c:v>Funcions pròpies</c:v>
                  </c:pt>
                  <c:pt idx="1">
                    <c:v>Funcions no pròpies</c:v>
                  </c:pt>
                  <c:pt idx="2">
                    <c:v>Funcions pròpies</c:v>
                  </c:pt>
                  <c:pt idx="3">
                    <c:v>Funcions no pròpies</c:v>
                  </c:pt>
                  <c:pt idx="4">
                    <c:v>Funcions pròpies</c:v>
                  </c:pt>
                  <c:pt idx="5">
                    <c:v>Funcions no pròpies</c:v>
                  </c:pt>
                </c:lvl>
                <c:lvl>
                  <c:pt idx="0">
                    <c:v>Titulació específica</c:v>
                  </c:pt>
                  <c:pt idx="2">
                    <c:v>Titulació universitària</c:v>
                  </c:pt>
                  <c:pt idx="4">
                    <c:v>Cap titulació</c:v>
                  </c:pt>
                </c:lvl>
              </c:multiLvlStrCache>
            </c:multiLvlStrRef>
          </c:cat>
          <c:val>
            <c:numRef>
              <c:f>Gràfics!$R$174:$W$174</c:f>
              <c:numCache>
                <c:formatCode>###0.0%</c:formatCode>
                <c:ptCount val="6"/>
                <c:pt idx="0">
                  <c:v>0.4</c:v>
                </c:pt>
                <c:pt idx="1">
                  <c:v>0.1</c:v>
                </c:pt>
                <c:pt idx="2">
                  <c:v>0.4</c:v>
                </c:pt>
                <c:pt idx="3">
                  <c:v>0</c:v>
                </c:pt>
                <c:pt idx="4">
                  <c:v>0.1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Gràfics!$Q$175</c:f>
              <c:strCache>
                <c:ptCount val="1"/>
                <c:pt idx="0">
                  <c:v>ENGINYERIA EN ORGANITZACIÓ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2209373681089767E-3"/>
                  <c:y val="2.01257941368966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Gràfics!$R$172:$W$173</c:f>
              <c:multiLvlStrCache>
                <c:ptCount val="6"/>
                <c:lvl>
                  <c:pt idx="0">
                    <c:v>Funcions pròpies</c:v>
                  </c:pt>
                  <c:pt idx="1">
                    <c:v>Funcions no pròpies</c:v>
                  </c:pt>
                  <c:pt idx="2">
                    <c:v>Funcions pròpies</c:v>
                  </c:pt>
                  <c:pt idx="3">
                    <c:v>Funcions no pròpies</c:v>
                  </c:pt>
                  <c:pt idx="4">
                    <c:v>Funcions pròpies</c:v>
                  </c:pt>
                  <c:pt idx="5">
                    <c:v>Funcions no pròpies</c:v>
                  </c:pt>
                </c:lvl>
                <c:lvl>
                  <c:pt idx="0">
                    <c:v>Titulació específica</c:v>
                  </c:pt>
                  <c:pt idx="2">
                    <c:v>Titulació universitària</c:v>
                  </c:pt>
                  <c:pt idx="4">
                    <c:v>Cap titulació</c:v>
                  </c:pt>
                </c:lvl>
              </c:multiLvlStrCache>
            </c:multiLvlStrRef>
          </c:cat>
          <c:val>
            <c:numRef>
              <c:f>Gràfics!$R$175:$W$175</c:f>
              <c:numCache>
                <c:formatCode>###0.0%</c:formatCode>
                <c:ptCount val="6"/>
                <c:pt idx="0">
                  <c:v>0.4375</c:v>
                </c:pt>
                <c:pt idx="1">
                  <c:v>0</c:v>
                </c:pt>
                <c:pt idx="2">
                  <c:v>0.39583333333333331</c:v>
                </c:pt>
                <c:pt idx="3">
                  <c:v>0.10416666666666667</c:v>
                </c:pt>
                <c:pt idx="4">
                  <c:v>2.0833333333333332E-2</c:v>
                </c:pt>
                <c:pt idx="5">
                  <c:v>4.1666666666666664E-2</c:v>
                </c:pt>
              </c:numCache>
            </c:numRef>
          </c:val>
        </c:ser>
        <c:ser>
          <c:idx val="2"/>
          <c:order val="2"/>
          <c:tx>
            <c:strRef>
              <c:f>Gràfics!$Q$176</c:f>
              <c:strCache>
                <c:ptCount val="1"/>
                <c:pt idx="0">
                  <c:v>ENGINYERIA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layout>
                <c:manualLayout>
                  <c:x val="2.0552343420272443E-2"/>
                  <c:y val="-1.34171960912644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2209373681089767E-3"/>
                  <c:y val="-1.34171960912644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Gràfics!$R$172:$W$173</c:f>
              <c:multiLvlStrCache>
                <c:ptCount val="6"/>
                <c:lvl>
                  <c:pt idx="0">
                    <c:v>Funcions pròpies</c:v>
                  </c:pt>
                  <c:pt idx="1">
                    <c:v>Funcions no pròpies</c:v>
                  </c:pt>
                  <c:pt idx="2">
                    <c:v>Funcions pròpies</c:v>
                  </c:pt>
                  <c:pt idx="3">
                    <c:v>Funcions no pròpies</c:v>
                  </c:pt>
                  <c:pt idx="4">
                    <c:v>Funcions pròpies</c:v>
                  </c:pt>
                  <c:pt idx="5">
                    <c:v>Funcions no pròpies</c:v>
                  </c:pt>
                </c:lvl>
                <c:lvl>
                  <c:pt idx="0">
                    <c:v>Titulació específica</c:v>
                  </c:pt>
                  <c:pt idx="2">
                    <c:v>Titulació universitària</c:v>
                  </c:pt>
                  <c:pt idx="4">
                    <c:v>Cap titulació</c:v>
                  </c:pt>
                </c:lvl>
              </c:multiLvlStrCache>
            </c:multiLvlStrRef>
          </c:cat>
          <c:val>
            <c:numRef>
              <c:f>Gràfics!$R$176:$W$176</c:f>
              <c:numCache>
                <c:formatCode>###0.0%</c:formatCode>
                <c:ptCount val="6"/>
                <c:pt idx="0">
                  <c:v>0.37254901960784315</c:v>
                </c:pt>
                <c:pt idx="1">
                  <c:v>5.8823529411764705E-2</c:v>
                </c:pt>
                <c:pt idx="2">
                  <c:v>0.41176470588235292</c:v>
                </c:pt>
                <c:pt idx="3">
                  <c:v>1.9607843137254902E-2</c:v>
                </c:pt>
                <c:pt idx="4">
                  <c:v>3.9215686274509803E-2</c:v>
                </c:pt>
                <c:pt idx="5">
                  <c:v>9.8039215686274508E-2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627405184"/>
        <c:axId val="627407872"/>
        <c:axId val="0"/>
      </c:bar3DChart>
      <c:catAx>
        <c:axId val="6274051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22225" cap="sq" cmpd="thickThin">
            <a:miter lim="800000"/>
          </a:ln>
        </c:spPr>
        <c:txPr>
          <a:bodyPr anchor="t" anchorCtr="0"/>
          <a:lstStyle/>
          <a:p>
            <a:pPr>
              <a:defRPr sz="1200" b="1">
                <a:latin typeface="+mn-lt"/>
              </a:defRPr>
            </a:pPr>
            <a:endParaRPr lang="ca-ES"/>
          </a:p>
        </c:txPr>
        <c:crossAx val="627407872"/>
        <c:crosses val="autoZero"/>
        <c:auto val="1"/>
        <c:lblAlgn val="ctr"/>
        <c:lblOffset val="100"/>
        <c:noMultiLvlLbl val="0"/>
      </c:catAx>
      <c:valAx>
        <c:axId val="627407872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627405184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57107599123790476"/>
          <c:y val="3.8689330106867439E-2"/>
          <c:w val="0.32110641517934591"/>
          <c:h val="0.31580857358830233"/>
        </c:manualLayout>
      </c:layout>
      <c:overlay val="0"/>
      <c:txPr>
        <a:bodyPr/>
        <a:lstStyle/>
        <a:p>
          <a:pPr>
            <a:defRPr sz="1050" b="1"/>
          </a:pPr>
          <a:endParaRPr lang="ca-ES"/>
        </a:p>
      </c:txPr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7970318249484821E-2"/>
          <c:y val="7.7158300821313475E-2"/>
          <c:w val="0.97176092846509554"/>
          <c:h val="0.81875567037392338"/>
        </c:manualLayout>
      </c:layout>
      <c:bar3DChart>
        <c:barDir val="col"/>
        <c:grouping val="stacked"/>
        <c:varyColors val="0"/>
        <c:ser>
          <c:idx val="4"/>
          <c:order val="0"/>
          <c:tx>
            <c:strRef>
              <c:f>'Taules comparativa'!$B$58</c:f>
              <c:strCache>
                <c:ptCount val="1"/>
                <c:pt idx="0">
                  <c:v>ENG. EN ORGANITZACIÓ INDUSTRIAL</c:v>
                </c:pt>
              </c:strCache>
            </c:strRef>
          </c:tx>
          <c:spPr>
            <a:solidFill>
              <a:schemeClr val="accent2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comparativa'!$C$56:$Q$57</c:f>
              <c:multiLvlStrCache>
                <c:ptCount val="15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  <c:pt idx="9">
                    <c:v>2008</c:v>
                  </c:pt>
                  <c:pt idx="10">
                    <c:v>2011</c:v>
                  </c:pt>
                  <c:pt idx="11">
                    <c:v>2014</c:v>
                  </c:pt>
                  <c:pt idx="12">
                    <c:v>2008</c:v>
                  </c:pt>
                  <c:pt idx="13">
                    <c:v>2011</c:v>
                  </c:pt>
                  <c:pt idx="14">
                    <c:v>2014</c:v>
                  </c:pt>
                </c:lvl>
                <c:lvl>
                  <c:pt idx="0">
                    <c:v>FIX</c:v>
                  </c:pt>
                  <c:pt idx="3">
                    <c:v>AUTÒNOM</c:v>
                  </c:pt>
                  <c:pt idx="6">
                    <c:v>TEMPORAL</c:v>
                  </c:pt>
                  <c:pt idx="9">
                    <c:v>BECARI</c:v>
                  </c:pt>
                  <c:pt idx="12">
                    <c:v>SENSE COTNRACTE</c:v>
                  </c:pt>
                </c:lvl>
              </c:multiLvlStrCache>
            </c:multiLvlStrRef>
          </c:cat>
          <c:val>
            <c:numRef>
              <c:f>'Taules comparativa'!$C$58:$Q$58</c:f>
              <c:numCache>
                <c:formatCode>0.00%</c:formatCode>
                <c:ptCount val="15"/>
                <c:pt idx="0">
                  <c:v>0.92592592592592593</c:v>
                </c:pt>
                <c:pt idx="1">
                  <c:v>0.92452830188679247</c:v>
                </c:pt>
                <c:pt idx="2">
                  <c:v>0.92452830188679247</c:v>
                </c:pt>
                <c:pt idx="3">
                  <c:v>0</c:v>
                </c:pt>
                <c:pt idx="4">
                  <c:v>1.8867924528301886E-2</c:v>
                </c:pt>
                <c:pt idx="5">
                  <c:v>1.8867924528301886E-2</c:v>
                </c:pt>
                <c:pt idx="6">
                  <c:v>7.407407407407407E-2</c:v>
                </c:pt>
                <c:pt idx="7">
                  <c:v>3.7735849056603772E-2</c:v>
                </c:pt>
                <c:pt idx="8">
                  <c:v>3.7735849056603772E-2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1.8867924528301886E-2</c:v>
                </c:pt>
                <c:pt idx="14">
                  <c:v>1.8867924528301886E-2</c:v>
                </c:pt>
              </c:numCache>
            </c:numRef>
          </c:val>
        </c:ser>
        <c:ser>
          <c:idx val="3"/>
          <c:order val="1"/>
          <c:tx>
            <c:strRef>
              <c:f>'Taules comparativa'!$B$59</c:f>
              <c:strCache>
                <c:ptCount val="1"/>
                <c:pt idx="0">
                  <c:v>ENG. EN AUT. I ELECTRÒNICA INDUSTRIAL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7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comparativa'!$C$56:$Q$57</c:f>
              <c:multiLvlStrCache>
                <c:ptCount val="15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  <c:pt idx="9">
                    <c:v>2008</c:v>
                  </c:pt>
                  <c:pt idx="10">
                    <c:v>2011</c:v>
                  </c:pt>
                  <c:pt idx="11">
                    <c:v>2014</c:v>
                  </c:pt>
                  <c:pt idx="12">
                    <c:v>2008</c:v>
                  </c:pt>
                  <c:pt idx="13">
                    <c:v>2011</c:v>
                  </c:pt>
                  <c:pt idx="14">
                    <c:v>2014</c:v>
                  </c:pt>
                </c:lvl>
                <c:lvl>
                  <c:pt idx="0">
                    <c:v>FIX</c:v>
                  </c:pt>
                  <c:pt idx="3">
                    <c:v>AUTÒNOM</c:v>
                  </c:pt>
                  <c:pt idx="6">
                    <c:v>TEMPORAL</c:v>
                  </c:pt>
                  <c:pt idx="9">
                    <c:v>BECARI</c:v>
                  </c:pt>
                  <c:pt idx="12">
                    <c:v>SENSE COTNRACTE</c:v>
                  </c:pt>
                </c:lvl>
              </c:multiLvlStrCache>
            </c:multiLvlStrRef>
          </c:cat>
          <c:val>
            <c:numRef>
              <c:f>'Taules comparativa'!$C$59:$Q$59</c:f>
              <c:numCache>
                <c:formatCode>0.00%</c:formatCode>
                <c:ptCount val="15"/>
                <c:pt idx="0">
                  <c:v>0.84615384615384615</c:v>
                </c:pt>
                <c:pt idx="1">
                  <c:v>0.9</c:v>
                </c:pt>
                <c:pt idx="2">
                  <c:v>0.6</c:v>
                </c:pt>
                <c:pt idx="3">
                  <c:v>0</c:v>
                </c:pt>
                <c:pt idx="4">
                  <c:v>0</c:v>
                </c:pt>
                <c:pt idx="5">
                  <c:v>0.1</c:v>
                </c:pt>
                <c:pt idx="6">
                  <c:v>0.15384615384615385</c:v>
                </c:pt>
                <c:pt idx="7">
                  <c:v>0.1</c:v>
                </c:pt>
                <c:pt idx="8">
                  <c:v>0.3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'Taules comparativa'!$B$60</c:f>
              <c:strCache>
                <c:ptCount val="1"/>
                <c:pt idx="0">
                  <c:v>ENG. INDUSTRIAL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comparativa'!$C$56:$Q$57</c:f>
              <c:multiLvlStrCache>
                <c:ptCount val="15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  <c:pt idx="9">
                    <c:v>2008</c:v>
                  </c:pt>
                  <c:pt idx="10">
                    <c:v>2011</c:v>
                  </c:pt>
                  <c:pt idx="11">
                    <c:v>2014</c:v>
                  </c:pt>
                  <c:pt idx="12">
                    <c:v>2008</c:v>
                  </c:pt>
                  <c:pt idx="13">
                    <c:v>2011</c:v>
                  </c:pt>
                  <c:pt idx="14">
                    <c:v>2014</c:v>
                  </c:pt>
                </c:lvl>
                <c:lvl>
                  <c:pt idx="0">
                    <c:v>FIX</c:v>
                  </c:pt>
                  <c:pt idx="3">
                    <c:v>AUTÒNOM</c:v>
                  </c:pt>
                  <c:pt idx="6">
                    <c:v>TEMPORAL</c:v>
                  </c:pt>
                  <c:pt idx="9">
                    <c:v>BECARI</c:v>
                  </c:pt>
                  <c:pt idx="12">
                    <c:v>SENSE COTNRACTE</c:v>
                  </c:pt>
                </c:lvl>
              </c:multiLvlStrCache>
            </c:multiLvlStrRef>
          </c:cat>
          <c:val>
            <c:numRef>
              <c:f>'Taules comparativa'!$C$60:$Q$60</c:f>
              <c:numCache>
                <c:formatCode>0.00%</c:formatCode>
                <c:ptCount val="15"/>
                <c:pt idx="0">
                  <c:v>0.74</c:v>
                </c:pt>
                <c:pt idx="1">
                  <c:v>0.74468085106382975</c:v>
                </c:pt>
                <c:pt idx="2">
                  <c:v>0.74468085106382975</c:v>
                </c:pt>
                <c:pt idx="3">
                  <c:v>0.12</c:v>
                </c:pt>
                <c:pt idx="4">
                  <c:v>0.10638297872340426</c:v>
                </c:pt>
                <c:pt idx="5">
                  <c:v>0.10638297872340426</c:v>
                </c:pt>
                <c:pt idx="6">
                  <c:v>0.14000000000000001</c:v>
                </c:pt>
                <c:pt idx="7">
                  <c:v>0.1276595744680851</c:v>
                </c:pt>
                <c:pt idx="8">
                  <c:v>0.1276595744680851</c:v>
                </c:pt>
                <c:pt idx="9">
                  <c:v>0</c:v>
                </c:pt>
                <c:pt idx="10">
                  <c:v>2.1276595744680851E-2</c:v>
                </c:pt>
                <c:pt idx="11">
                  <c:v>2.1276595744680851E-2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629230976"/>
        <c:axId val="629253248"/>
        <c:axId val="0"/>
      </c:bar3DChart>
      <c:catAx>
        <c:axId val="6292309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ca-ES"/>
          </a:p>
        </c:txPr>
        <c:crossAx val="629253248"/>
        <c:crosses val="autoZero"/>
        <c:auto val="1"/>
        <c:lblAlgn val="ctr"/>
        <c:lblOffset val="100"/>
        <c:noMultiLvlLbl val="0"/>
      </c:catAx>
      <c:valAx>
        <c:axId val="629253248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one"/>
        <c:crossAx val="629230976"/>
        <c:crosses val="autoZero"/>
        <c:crossBetween val="between"/>
        <c:majorUnit val="0.25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3348503042302579E-2"/>
          <c:y val="0.12821090415639608"/>
          <c:w val="0.97330299391539499"/>
          <c:h val="0.76776058122266078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'Taules comparativa'!$B$79</c:f>
              <c:strCache>
                <c:ptCount val="1"/>
                <c:pt idx="0">
                  <c:v>NS/NC</c:v>
                </c:pt>
              </c:strCache>
            </c:strRef>
          </c:tx>
          <c:spPr>
            <a:solidFill>
              <a:srgbClr val="C0504D">
                <a:lumMod val="5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comparativa'!$C$77:$K$78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ENG. EN ORGANITZACIÓ INDUSTRIAL</c:v>
                  </c:pt>
                  <c:pt idx="3">
                    <c:v>ENG. EN AUT. I ELECTRÒNICA INDUSTRIAL</c:v>
                  </c:pt>
                  <c:pt idx="6">
                    <c:v>ENG. INDUSTRIAL</c:v>
                  </c:pt>
                </c:lvl>
              </c:multiLvlStrCache>
            </c:multiLvlStrRef>
          </c:cat>
          <c:val>
            <c:numRef>
              <c:f>'Taules comparativa'!$C$79:$K$79</c:f>
              <c:numCache>
                <c:formatCode>0.00%</c:formatCode>
                <c:ptCount val="9"/>
                <c:pt idx="0">
                  <c:v>0</c:v>
                </c:pt>
                <c:pt idx="1">
                  <c:v>1.8867924528301886E-2</c:v>
                </c:pt>
                <c:pt idx="2">
                  <c:v>1.8867924528301886E-2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4.2553191489361701E-2</c:v>
                </c:pt>
                <c:pt idx="8">
                  <c:v>4.2553191489361701E-2</c:v>
                </c:pt>
              </c:numCache>
            </c:numRef>
          </c:val>
        </c:ser>
        <c:ser>
          <c:idx val="0"/>
          <c:order val="1"/>
          <c:tx>
            <c:strRef>
              <c:f>'Taules comparativa'!$B$80</c:f>
              <c:strCache>
                <c:ptCount val="1"/>
                <c:pt idx="0">
                  <c:v>Menys 
9.000 €</c:v>
                </c:pt>
              </c:strCache>
            </c:strRef>
          </c:tx>
          <c:spPr>
            <a:solidFill>
              <a:srgbClr val="C0504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comparativa'!$C$77:$K$78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ENG. EN ORGANITZACIÓ INDUSTRIAL</c:v>
                  </c:pt>
                  <c:pt idx="3">
                    <c:v>ENG. EN AUT. I ELECTRÒNICA INDUSTRIAL</c:v>
                  </c:pt>
                  <c:pt idx="6">
                    <c:v>ENG. INDUSTRIAL</c:v>
                  </c:pt>
                </c:lvl>
              </c:multiLvlStrCache>
            </c:multiLvlStrRef>
          </c:cat>
          <c:val>
            <c:numRef>
              <c:f>'Taules comparativa'!$C$80:$K$80</c:f>
              <c:numCache>
                <c:formatCode>0.00%</c:formatCode>
                <c:ptCount val="9"/>
                <c:pt idx="0">
                  <c:v>0</c:v>
                </c:pt>
                <c:pt idx="1">
                  <c:v>0</c:v>
                </c:pt>
                <c:pt idx="2" formatCode="###0.0%">
                  <c:v>4.5454545454545456E-2</c:v>
                </c:pt>
                <c:pt idx="3">
                  <c:v>0</c:v>
                </c:pt>
                <c:pt idx="4">
                  <c:v>0.05</c:v>
                </c:pt>
                <c:pt idx="5" formatCode="###0.0%">
                  <c:v>0.1</c:v>
                </c:pt>
                <c:pt idx="6">
                  <c:v>0</c:v>
                </c:pt>
                <c:pt idx="7">
                  <c:v>0</c:v>
                </c:pt>
                <c:pt idx="8" formatCode="###0.0%">
                  <c:v>8.3333333333333343E-2</c:v>
                </c:pt>
              </c:numCache>
            </c:numRef>
          </c:val>
        </c:ser>
        <c:ser>
          <c:idx val="2"/>
          <c:order val="2"/>
          <c:tx>
            <c:strRef>
              <c:f>'Taules comparativa'!$B$81</c:f>
              <c:strCache>
                <c:ptCount val="1"/>
                <c:pt idx="0">
                  <c:v>9.000 €
12.000 €</c:v>
                </c:pt>
              </c:strCache>
            </c:strRef>
          </c:tx>
          <c:spPr>
            <a:solidFill>
              <a:srgbClr val="C0504D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'Taules comparativa'!$C$77:$K$78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ENG. EN ORGANITZACIÓ INDUSTRIAL</c:v>
                  </c:pt>
                  <c:pt idx="3">
                    <c:v>ENG. EN AUT. I ELECTRÒNICA INDUSTRIAL</c:v>
                  </c:pt>
                  <c:pt idx="6">
                    <c:v>ENG. INDUSTRIAL</c:v>
                  </c:pt>
                </c:lvl>
              </c:multiLvlStrCache>
            </c:multiLvlStrRef>
          </c:cat>
          <c:val>
            <c:numRef>
              <c:f>'Taules comparativa'!$C$81:$K$81</c:f>
              <c:numCache>
                <c:formatCode>0.00%</c:formatCode>
                <c:ptCount val="9"/>
                <c:pt idx="0">
                  <c:v>0</c:v>
                </c:pt>
                <c:pt idx="1">
                  <c:v>0</c:v>
                </c:pt>
                <c:pt idx="2" formatCode="###0.0%">
                  <c:v>0</c:v>
                </c:pt>
                <c:pt idx="3">
                  <c:v>0</c:v>
                </c:pt>
                <c:pt idx="4">
                  <c:v>0</c:v>
                </c:pt>
                <c:pt idx="5" formatCode="###0.0%">
                  <c:v>0</c:v>
                </c:pt>
                <c:pt idx="6">
                  <c:v>0</c:v>
                </c:pt>
                <c:pt idx="7">
                  <c:v>4.2553191489361701E-2</c:v>
                </c:pt>
                <c:pt idx="8" formatCode="###0.0%">
                  <c:v>6.25E-2</c:v>
                </c:pt>
              </c:numCache>
            </c:numRef>
          </c:val>
        </c:ser>
        <c:ser>
          <c:idx val="3"/>
          <c:order val="3"/>
          <c:tx>
            <c:strRef>
              <c:f>'Taules comparativa'!$B$82</c:f>
              <c:strCache>
                <c:ptCount val="1"/>
                <c:pt idx="0">
                  <c:v>12.000 €
15.000 €</c:v>
                </c:pt>
              </c:strCache>
            </c:strRef>
          </c:tx>
          <c:spPr>
            <a:solidFill>
              <a:srgbClr val="F79646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comparativa'!$C$77:$K$78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ENG. EN ORGANITZACIÓ INDUSTRIAL</c:v>
                  </c:pt>
                  <c:pt idx="3">
                    <c:v>ENG. EN AUT. I ELECTRÒNICA INDUSTRIAL</c:v>
                  </c:pt>
                  <c:pt idx="6">
                    <c:v>ENG. INDUSTRIAL</c:v>
                  </c:pt>
                </c:lvl>
              </c:multiLvlStrCache>
            </c:multiLvlStrRef>
          </c:cat>
          <c:val>
            <c:numRef>
              <c:f>'Taules comparativa'!$C$82:$K$82</c:f>
              <c:numCache>
                <c:formatCode>0.00%</c:formatCode>
                <c:ptCount val="9"/>
                <c:pt idx="0">
                  <c:v>0</c:v>
                </c:pt>
                <c:pt idx="1">
                  <c:v>0</c:v>
                </c:pt>
                <c:pt idx="2" formatCode="###0.0%">
                  <c:v>2.2727272727272728E-2</c:v>
                </c:pt>
                <c:pt idx="3">
                  <c:v>0</c:v>
                </c:pt>
                <c:pt idx="4">
                  <c:v>0</c:v>
                </c:pt>
                <c:pt idx="5" formatCode="###0.0%">
                  <c:v>0</c:v>
                </c:pt>
                <c:pt idx="6">
                  <c:v>0</c:v>
                </c:pt>
                <c:pt idx="7">
                  <c:v>0</c:v>
                </c:pt>
                <c:pt idx="8" formatCode="###0.0%">
                  <c:v>2.0833333333333336E-2</c:v>
                </c:pt>
              </c:numCache>
            </c:numRef>
          </c:val>
        </c:ser>
        <c:ser>
          <c:idx val="4"/>
          <c:order val="4"/>
          <c:tx>
            <c:strRef>
              <c:f>'Taules comparativa'!$B$83</c:f>
              <c:strCache>
                <c:ptCount val="1"/>
                <c:pt idx="0">
                  <c:v>15.000 €
18.000 €</c:v>
                </c:pt>
              </c:strCache>
            </c:strRef>
          </c:tx>
          <c:spPr>
            <a:solidFill>
              <a:srgbClr val="F79646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7"/>
              <c:delete val="1"/>
            </c:dLbl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comparativa'!$C$77:$K$78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ENG. EN ORGANITZACIÓ INDUSTRIAL</c:v>
                  </c:pt>
                  <c:pt idx="3">
                    <c:v>ENG. EN AUT. I ELECTRÒNICA INDUSTRIAL</c:v>
                  </c:pt>
                  <c:pt idx="6">
                    <c:v>ENG. INDUSTRIAL</c:v>
                  </c:pt>
                </c:lvl>
              </c:multiLvlStrCache>
            </c:multiLvlStrRef>
          </c:cat>
          <c:val>
            <c:numRef>
              <c:f>'Taules comparativa'!$C$83:$K$83</c:f>
              <c:numCache>
                <c:formatCode>0.00%</c:formatCode>
                <c:ptCount val="9"/>
                <c:pt idx="0">
                  <c:v>0</c:v>
                </c:pt>
                <c:pt idx="1">
                  <c:v>3.7735849056603772E-2</c:v>
                </c:pt>
                <c:pt idx="2" formatCode="###0.0%">
                  <c:v>2.2727272727272728E-2</c:v>
                </c:pt>
                <c:pt idx="3">
                  <c:v>0</c:v>
                </c:pt>
                <c:pt idx="4">
                  <c:v>0</c:v>
                </c:pt>
                <c:pt idx="5" formatCode="###0.0%">
                  <c:v>0</c:v>
                </c:pt>
                <c:pt idx="6">
                  <c:v>2.0833333333333332E-2</c:v>
                </c:pt>
                <c:pt idx="7">
                  <c:v>0</c:v>
                </c:pt>
                <c:pt idx="8" formatCode="###0.0%">
                  <c:v>4.1666666666666671E-2</c:v>
                </c:pt>
              </c:numCache>
            </c:numRef>
          </c:val>
        </c:ser>
        <c:ser>
          <c:idx val="5"/>
          <c:order val="5"/>
          <c:tx>
            <c:strRef>
              <c:f>'Taules comparativa'!$B$84</c:f>
              <c:strCache>
                <c:ptCount val="1"/>
                <c:pt idx="0">
                  <c:v>18.000 €
24.000 €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comparativa'!$C$77:$K$78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ENG. EN ORGANITZACIÓ INDUSTRIAL</c:v>
                  </c:pt>
                  <c:pt idx="3">
                    <c:v>ENG. EN AUT. I ELECTRÒNICA INDUSTRIAL</c:v>
                  </c:pt>
                  <c:pt idx="6">
                    <c:v>ENG. INDUSTRIAL</c:v>
                  </c:pt>
                </c:lvl>
              </c:multiLvlStrCache>
            </c:multiLvlStrRef>
          </c:cat>
          <c:val>
            <c:numRef>
              <c:f>'Taules comparativa'!$C$84:$K$84</c:f>
              <c:numCache>
                <c:formatCode>0.00%</c:formatCode>
                <c:ptCount val="9"/>
                <c:pt idx="0">
                  <c:v>0</c:v>
                </c:pt>
                <c:pt idx="1">
                  <c:v>3.7735849056603772E-2</c:v>
                </c:pt>
                <c:pt idx="2" formatCode="###0.0%">
                  <c:v>0.13636363636363635</c:v>
                </c:pt>
                <c:pt idx="3">
                  <c:v>7.6923076923076927E-2</c:v>
                </c:pt>
                <c:pt idx="4">
                  <c:v>0.2</c:v>
                </c:pt>
                <c:pt idx="5" formatCode="###0.0%">
                  <c:v>0.3</c:v>
                </c:pt>
                <c:pt idx="6">
                  <c:v>0.14583333333333334</c:v>
                </c:pt>
                <c:pt idx="7">
                  <c:v>4.2553191489361701E-2</c:v>
                </c:pt>
                <c:pt idx="8" formatCode="###0.0%">
                  <c:v>0.125</c:v>
                </c:pt>
              </c:numCache>
            </c:numRef>
          </c:val>
        </c:ser>
        <c:ser>
          <c:idx val="6"/>
          <c:order val="6"/>
          <c:tx>
            <c:strRef>
              <c:f>'Taules comparativa'!$B$85</c:f>
              <c:strCache>
                <c:ptCount val="1"/>
                <c:pt idx="0">
                  <c:v>24.000 €
30.000 €</c:v>
                </c:pt>
              </c:strCache>
            </c:strRef>
          </c:tx>
          <c:spPr>
            <a:solidFill>
              <a:srgbClr val="9BBB59">
                <a:lumMod val="40000"/>
                <a:lumOff val="6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comparativa'!$C$77:$K$78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ENG. EN ORGANITZACIÓ INDUSTRIAL</c:v>
                  </c:pt>
                  <c:pt idx="3">
                    <c:v>ENG. EN AUT. I ELECTRÒNICA INDUSTRIAL</c:v>
                  </c:pt>
                  <c:pt idx="6">
                    <c:v>ENG. INDUSTRIAL</c:v>
                  </c:pt>
                </c:lvl>
              </c:multiLvlStrCache>
            </c:multiLvlStrRef>
          </c:cat>
          <c:val>
            <c:numRef>
              <c:f>'Taules comparativa'!$C$85:$K$85</c:f>
              <c:numCache>
                <c:formatCode>0.00%</c:formatCode>
                <c:ptCount val="9"/>
                <c:pt idx="0">
                  <c:v>0.29629629629629628</c:v>
                </c:pt>
                <c:pt idx="1">
                  <c:v>0.15094339622641509</c:v>
                </c:pt>
                <c:pt idx="2" formatCode="###0.0%">
                  <c:v>0.18181818181818182</c:v>
                </c:pt>
                <c:pt idx="3">
                  <c:v>0.46153846153846156</c:v>
                </c:pt>
                <c:pt idx="4">
                  <c:v>0.4</c:v>
                </c:pt>
                <c:pt idx="5" formatCode="###0.0%">
                  <c:v>0.4</c:v>
                </c:pt>
                <c:pt idx="6">
                  <c:v>0.33333333333333331</c:v>
                </c:pt>
                <c:pt idx="7">
                  <c:v>0.42553191489361702</c:v>
                </c:pt>
                <c:pt idx="8" formatCode="###0.0%">
                  <c:v>0.29166666666666669</c:v>
                </c:pt>
              </c:numCache>
            </c:numRef>
          </c:val>
        </c:ser>
        <c:ser>
          <c:idx val="7"/>
          <c:order val="7"/>
          <c:tx>
            <c:strRef>
              <c:f>'Taules comparativa'!$B$86</c:f>
              <c:strCache>
                <c:ptCount val="1"/>
                <c:pt idx="0">
                  <c:v>30.000 €
40.000 €</c:v>
                </c:pt>
              </c:strCache>
            </c:strRef>
          </c:tx>
          <c:spPr>
            <a:solidFill>
              <a:srgbClr val="9BBB5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comparativa'!$C$77:$K$78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ENG. EN ORGANITZACIÓ INDUSTRIAL</c:v>
                  </c:pt>
                  <c:pt idx="3">
                    <c:v>ENG. EN AUT. I ELECTRÒNICA INDUSTRIAL</c:v>
                  </c:pt>
                  <c:pt idx="6">
                    <c:v>ENG. INDUSTRIAL</c:v>
                  </c:pt>
                </c:lvl>
              </c:multiLvlStrCache>
            </c:multiLvlStrRef>
          </c:cat>
          <c:val>
            <c:numRef>
              <c:f>'Taules comparativa'!$C$86:$K$86</c:f>
              <c:numCache>
                <c:formatCode>0.00%</c:formatCode>
                <c:ptCount val="9"/>
                <c:pt idx="0">
                  <c:v>0.37037037037037035</c:v>
                </c:pt>
                <c:pt idx="1">
                  <c:v>0.39622641509433965</c:v>
                </c:pt>
                <c:pt idx="2" formatCode="###0.0%">
                  <c:v>0.25</c:v>
                </c:pt>
                <c:pt idx="3">
                  <c:v>0.23076923076923078</c:v>
                </c:pt>
                <c:pt idx="4">
                  <c:v>0.25</c:v>
                </c:pt>
                <c:pt idx="5" formatCode="###0.0%">
                  <c:v>0</c:v>
                </c:pt>
                <c:pt idx="6">
                  <c:v>0.375</c:v>
                </c:pt>
                <c:pt idx="7">
                  <c:v>0.31914893617021278</c:v>
                </c:pt>
                <c:pt idx="8" formatCode="###0.0%">
                  <c:v>0.25</c:v>
                </c:pt>
              </c:numCache>
            </c:numRef>
          </c:val>
        </c:ser>
        <c:ser>
          <c:idx val="8"/>
          <c:order val="8"/>
          <c:tx>
            <c:strRef>
              <c:f>'Taules comparativa'!$B$87</c:f>
              <c:strCache>
                <c:ptCount val="1"/>
                <c:pt idx="0">
                  <c:v>Més de 
40.000 €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comparativa'!$C$77:$K$78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ENG. EN ORGANITZACIÓ INDUSTRIAL</c:v>
                  </c:pt>
                  <c:pt idx="3">
                    <c:v>ENG. EN AUT. I ELECTRÒNICA INDUSTRIAL</c:v>
                  </c:pt>
                  <c:pt idx="6">
                    <c:v>ENG. INDUSTRIAL</c:v>
                  </c:pt>
                </c:lvl>
              </c:multiLvlStrCache>
            </c:multiLvlStrRef>
          </c:cat>
          <c:val>
            <c:numRef>
              <c:f>'Taules comparativa'!$C$87:$K$87</c:f>
              <c:numCache>
                <c:formatCode>0.00%</c:formatCode>
                <c:ptCount val="9"/>
                <c:pt idx="0">
                  <c:v>0.33333333333333331</c:v>
                </c:pt>
                <c:pt idx="1">
                  <c:v>0.35849056603773582</c:v>
                </c:pt>
                <c:pt idx="2" formatCode="###0.0%">
                  <c:v>0.34090909090909094</c:v>
                </c:pt>
                <c:pt idx="3">
                  <c:v>0.23076923076923078</c:v>
                </c:pt>
                <c:pt idx="4">
                  <c:v>0.1</c:v>
                </c:pt>
                <c:pt idx="5" formatCode="###0.0%">
                  <c:v>0.2</c:v>
                </c:pt>
                <c:pt idx="6">
                  <c:v>0.125</c:v>
                </c:pt>
                <c:pt idx="7">
                  <c:v>0.1276595744680851</c:v>
                </c:pt>
                <c:pt idx="8" formatCode="###0.0%">
                  <c:v>0.125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671004544"/>
        <c:axId val="671006080"/>
        <c:axId val="0"/>
      </c:bar3DChart>
      <c:catAx>
        <c:axId val="6710045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ca-ES"/>
          </a:p>
        </c:txPr>
        <c:crossAx val="671006080"/>
        <c:crosses val="autoZero"/>
        <c:auto val="1"/>
        <c:lblAlgn val="ctr"/>
        <c:lblOffset val="100"/>
        <c:noMultiLvlLbl val="0"/>
      </c:catAx>
      <c:valAx>
        <c:axId val="671006080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one"/>
        <c:crossAx val="671004544"/>
        <c:crosses val="autoZero"/>
        <c:crossBetween val="between"/>
        <c:majorUnit val="0.25"/>
      </c:valAx>
    </c:plotArea>
    <c:legend>
      <c:legendPos val="t"/>
      <c:layout>
        <c:manualLayout>
          <c:xMode val="edge"/>
          <c:yMode val="edge"/>
          <c:x val="3.7322108742428646E-2"/>
          <c:y val="1.4746539498083612E-2"/>
          <c:w val="0.58557570507471479"/>
          <c:h val="7.4140259330089095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>
                <a:solidFill>
                  <a:schemeClr val="bg1"/>
                </a:solidFill>
              </a:defRPr>
            </a:pPr>
            <a:r>
              <a:rPr lang="es-ES" sz="1200">
                <a:solidFill>
                  <a:schemeClr val="bg1"/>
                </a:solidFill>
              </a:rPr>
              <a:t>MITJANA DE NIVELL DE SATISFACCIÓ AMB LA FEINA ACTUAL PER EDICIONS I TITULACIONS</a:t>
            </a:r>
          </a:p>
        </c:rich>
      </c:tx>
      <c:layout>
        <c:manualLayout>
          <c:xMode val="edge"/>
          <c:yMode val="edge"/>
          <c:x val="2.0457591933570572E-2"/>
          <c:y val="1.3396624472573839E-2"/>
        </c:manualLayout>
      </c:layout>
      <c:overlay val="0"/>
      <c:spPr>
        <a:solidFill>
          <a:srgbClr val="4F81BD"/>
        </a:solidFill>
        <a:scene3d>
          <a:camera prst="orthographicFront"/>
          <a:lightRig rig="threePt" dir="t"/>
        </a:scene3d>
        <a:sp3d>
          <a:bevelT w="190500" h="38100"/>
        </a:sp3d>
      </c:spPr>
    </c:title>
    <c:autoTitleDeleted val="0"/>
    <c:plotArea>
      <c:layout>
        <c:manualLayout>
          <c:layoutTarget val="inner"/>
          <c:xMode val="edge"/>
          <c:yMode val="edge"/>
          <c:x val="2.2518712938660451E-3"/>
          <c:y val="0.12170910503381174"/>
          <c:w val="0.98761533974919802"/>
          <c:h val="0.70708893934416495"/>
        </c:manualLayout>
      </c:layout>
      <c:lineChart>
        <c:grouping val="standard"/>
        <c:varyColors val="0"/>
        <c:ser>
          <c:idx val="0"/>
          <c:order val="0"/>
          <c:tx>
            <c:strRef>
              <c:f>'Taules comparativa'!$B$98</c:f>
              <c:strCache>
                <c:ptCount val="1"/>
                <c:pt idx="0">
                  <c:v>Contingut de la feina</c:v>
                </c:pt>
              </c:strCache>
            </c:strRef>
          </c:tx>
          <c:marker>
            <c:symbol val="none"/>
          </c:marker>
          <c:dPt>
            <c:idx val="0"/>
            <c:bubble3D val="0"/>
            <c:spPr>
              <a:ln>
                <a:headEnd type="oval"/>
              </a:ln>
            </c:spPr>
          </c:dPt>
          <c:dPt>
            <c:idx val="3"/>
            <c:bubble3D val="0"/>
            <c:spPr>
              <a:ln>
                <a:noFill/>
              </a:ln>
            </c:spPr>
          </c:dPt>
          <c:dPt>
            <c:idx val="6"/>
            <c:bubble3D val="0"/>
            <c:spPr>
              <a:ln>
                <a:noFill/>
              </a:ln>
            </c:spPr>
          </c:dPt>
          <c:dLbls>
            <c:numFmt formatCode="#,##0.0" sourceLinked="0"/>
            <c:txPr>
              <a:bodyPr/>
              <a:lstStyle/>
              <a:p>
                <a:pPr>
                  <a:defRPr sz="1000" b="1">
                    <a:solidFill>
                      <a:schemeClr val="tx2"/>
                    </a:solidFill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comparativa'!$C$96:$K$97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ENG. EN ORGANITZACIÓ INDUSTRIAL</c:v>
                  </c:pt>
                  <c:pt idx="3">
                    <c:v>ENG. EN AUT. I ELECTRÒNICA INDUSTRIAL</c:v>
                  </c:pt>
                  <c:pt idx="6">
                    <c:v>ENG. INDUSTRIAL</c:v>
                  </c:pt>
                </c:lvl>
              </c:multiLvlStrCache>
            </c:multiLvlStrRef>
          </c:cat>
          <c:val>
            <c:numRef>
              <c:f>'Taules comparativa'!$C$98:$K$98</c:f>
              <c:numCache>
                <c:formatCode>0.00</c:formatCode>
                <c:ptCount val="9"/>
                <c:pt idx="0">
                  <c:v>5.5</c:v>
                </c:pt>
                <c:pt idx="1">
                  <c:v>5.5510204081632644</c:v>
                </c:pt>
                <c:pt idx="2" formatCode="#,##0.00">
                  <c:v>5.4222222222222207</c:v>
                </c:pt>
                <c:pt idx="3">
                  <c:v>6</c:v>
                </c:pt>
                <c:pt idx="4">
                  <c:v>5.6315789473684204</c:v>
                </c:pt>
                <c:pt idx="5" formatCode="#,##0.00">
                  <c:v>5.7777777777777777</c:v>
                </c:pt>
                <c:pt idx="6">
                  <c:v>5.6808510638297873</c:v>
                </c:pt>
                <c:pt idx="7">
                  <c:v>5.3000000000000007</c:v>
                </c:pt>
                <c:pt idx="8" formatCode="#,##0.00">
                  <c:v>5.3555555555555552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'Taules comparativa'!$B$99</c:f>
              <c:strCache>
                <c:ptCount val="1"/>
                <c:pt idx="0">
                  <c:v>Perspectives de millora i promoció</c:v>
                </c:pt>
              </c:strCache>
            </c:strRef>
          </c:tx>
          <c:marker>
            <c:symbol val="none"/>
          </c:marker>
          <c:dPt>
            <c:idx val="3"/>
            <c:bubble3D val="0"/>
            <c:spPr>
              <a:ln>
                <a:noFill/>
              </a:ln>
            </c:spPr>
          </c:dPt>
          <c:dPt>
            <c:idx val="6"/>
            <c:bubble3D val="0"/>
            <c:spPr>
              <a:ln>
                <a:noFill/>
              </a:ln>
            </c:spPr>
          </c:dPt>
          <c:dLbls>
            <c:dLbl>
              <c:idx val="1"/>
              <c:layout>
                <c:manualLayout>
                  <c:x val="-1.8655792803479638E-2"/>
                  <c:y val="4.236638537271451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296296296296305E-3"/>
                  <c:y val="-2.22186009565105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2465599051008306E-2"/>
                  <c:y val="-6.927215189873422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9580344123651217E-2"/>
                  <c:y val="-1.12220369065470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5358837485172014E-3"/>
                  <c:y val="7.041666666666676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1000" b="1">
                    <a:solidFill>
                      <a:srgbClr val="C00000"/>
                    </a:solidFill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comparativa'!$C$96:$K$97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ENG. EN ORGANITZACIÓ INDUSTRIAL</c:v>
                  </c:pt>
                  <c:pt idx="3">
                    <c:v>ENG. EN AUT. I ELECTRÒNICA INDUSTRIAL</c:v>
                  </c:pt>
                  <c:pt idx="6">
                    <c:v>ENG. INDUSTRIAL</c:v>
                  </c:pt>
                </c:lvl>
              </c:multiLvlStrCache>
            </c:multiLvlStrRef>
          </c:cat>
          <c:val>
            <c:numRef>
              <c:f>'Taules comparativa'!$C$99:$K$99</c:f>
              <c:numCache>
                <c:formatCode>0.00</c:formatCode>
                <c:ptCount val="9"/>
                <c:pt idx="0">
                  <c:v>4.9615384615384617</c:v>
                </c:pt>
                <c:pt idx="1">
                  <c:v>5.1836734693877551</c:v>
                </c:pt>
                <c:pt idx="2" formatCode="#,##0.00">
                  <c:v>4.9555555555555557</c:v>
                </c:pt>
                <c:pt idx="3">
                  <c:v>5</c:v>
                </c:pt>
                <c:pt idx="4">
                  <c:v>4.3684210526315788</c:v>
                </c:pt>
                <c:pt idx="5" formatCode="#,##0.00">
                  <c:v>4.5555555555555554</c:v>
                </c:pt>
                <c:pt idx="6">
                  <c:v>5.1914893617021276</c:v>
                </c:pt>
                <c:pt idx="7">
                  <c:v>4.4999999999999982</c:v>
                </c:pt>
                <c:pt idx="8" formatCode="#,##0.00">
                  <c:v>4.5777777777777784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'Taules comparativa'!$B$100</c:f>
              <c:strCache>
                <c:ptCount val="1"/>
                <c:pt idx="0">
                  <c:v>Nivell de retribució</c:v>
                </c:pt>
              </c:strCache>
            </c:strRef>
          </c:tx>
          <c:marker>
            <c:symbol val="none"/>
          </c:marker>
          <c:dPt>
            <c:idx val="3"/>
            <c:bubble3D val="0"/>
            <c:spPr>
              <a:ln>
                <a:noFill/>
              </a:ln>
            </c:spPr>
          </c:dPt>
          <c:dPt>
            <c:idx val="6"/>
            <c:bubble3D val="0"/>
            <c:spPr>
              <a:ln>
                <a:noFill/>
              </a:ln>
            </c:spPr>
          </c:dPt>
          <c:dLbls>
            <c:dLbl>
              <c:idx val="0"/>
              <c:layout>
                <c:manualLayout>
                  <c:x val="-3.5629629629629692E-2"/>
                  <c:y val="-4.62409847656889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8533511269276413E-2"/>
                  <c:y val="-2.22185302390998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64197530864199E-3"/>
                  <c:y val="-1.562066252653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3160493827160478E-2"/>
                  <c:y val="1.973839953409210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0938271604938323E-2"/>
                  <c:y val="-3.32151650064742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6987654320987566E-2"/>
                  <c:y val="-1.562066252653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6.0000000000000114E-3"/>
                  <c:y val="-2.22186009565105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1000" b="1">
                    <a:solidFill>
                      <a:schemeClr val="accent3"/>
                    </a:solidFill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comparativa'!$C$96:$K$97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ENG. EN ORGANITZACIÓ INDUSTRIAL</c:v>
                  </c:pt>
                  <c:pt idx="3">
                    <c:v>ENG. EN AUT. I ELECTRÒNICA INDUSTRIAL</c:v>
                  </c:pt>
                  <c:pt idx="6">
                    <c:v>ENG. INDUSTRIAL</c:v>
                  </c:pt>
                </c:lvl>
              </c:multiLvlStrCache>
            </c:multiLvlStrRef>
          </c:cat>
          <c:val>
            <c:numRef>
              <c:f>'Taules comparativa'!$C$100:$K$100</c:f>
              <c:numCache>
                <c:formatCode>0.00</c:formatCode>
                <c:ptCount val="9"/>
                <c:pt idx="0">
                  <c:v>5.0384615384615383</c:v>
                </c:pt>
                <c:pt idx="1">
                  <c:v>5.040816326530611</c:v>
                </c:pt>
                <c:pt idx="2" formatCode="#,##0.00">
                  <c:v>4.2888888888888896</c:v>
                </c:pt>
                <c:pt idx="3">
                  <c:v>5.166666666666667</c:v>
                </c:pt>
                <c:pt idx="4">
                  <c:v>4</c:v>
                </c:pt>
                <c:pt idx="5" formatCode="#,##0.00">
                  <c:v>4.333333333333333</c:v>
                </c:pt>
                <c:pt idx="6">
                  <c:v>4.8297872340425529</c:v>
                </c:pt>
                <c:pt idx="7">
                  <c:v>4.7250000000000014</c:v>
                </c:pt>
                <c:pt idx="8" formatCode="#,##0.00">
                  <c:v>4.666666666666667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'Taules comparativa'!$B$101</c:f>
              <c:strCache>
                <c:ptCount val="1"/>
                <c:pt idx="0">
                  <c:v>Utilitat dels coneixements de la formació universitària</c:v>
                </c:pt>
              </c:strCache>
            </c:strRef>
          </c:tx>
          <c:marker>
            <c:symbol val="none"/>
          </c:marker>
          <c:dPt>
            <c:idx val="3"/>
            <c:bubble3D val="0"/>
            <c:spPr>
              <a:ln>
                <a:noFill/>
              </a:ln>
            </c:spPr>
          </c:dPt>
          <c:dPt>
            <c:idx val="6"/>
            <c:bubble3D val="0"/>
            <c:spPr>
              <a:ln>
                <a:noFill/>
              </a:ln>
            </c:spPr>
          </c:dPt>
          <c:dLbls>
            <c:dLbl>
              <c:idx val="0"/>
              <c:layout>
                <c:manualLayout>
                  <c:x val="-2.6188414393040729E-2"/>
                  <c:y val="-2.2890295358649819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8655792803479638E-2"/>
                  <c:y val="2.4331575246132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8208778173190973E-4"/>
                  <c:y val="-8.137306610407875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1925925925926052E-2"/>
                  <c:y val="-2.66172265764961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0938271604938323E-2"/>
                  <c:y val="-1.562066252653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2049382716049459E-2"/>
                  <c:y val="-1.78199753365251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8345679012345833E-2"/>
                  <c:y val="-3.98131034364522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7.2345679012345947E-3"/>
                  <c:y val="-2.2547285658350581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1000" b="1">
                    <a:solidFill>
                      <a:schemeClr val="accent4"/>
                    </a:solidFill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comparativa'!$C$96:$K$97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ENG. EN ORGANITZACIÓ INDUSTRIAL</c:v>
                  </c:pt>
                  <c:pt idx="3">
                    <c:v>ENG. EN AUT. I ELECTRÒNICA INDUSTRIAL</c:v>
                  </c:pt>
                  <c:pt idx="6">
                    <c:v>ENG. INDUSTRIAL</c:v>
                  </c:pt>
                </c:lvl>
              </c:multiLvlStrCache>
            </c:multiLvlStrRef>
          </c:cat>
          <c:val>
            <c:numRef>
              <c:f>'Taules comparativa'!$C$101:$K$101</c:f>
              <c:numCache>
                <c:formatCode>0.00</c:formatCode>
                <c:ptCount val="9"/>
                <c:pt idx="0">
                  <c:v>4.8461538461538458</c:v>
                </c:pt>
                <c:pt idx="1">
                  <c:v>4.8367346938775526</c:v>
                </c:pt>
                <c:pt idx="2" formatCode="#,##0.00">
                  <c:v>4.5555555555555545</c:v>
                </c:pt>
                <c:pt idx="3">
                  <c:v>4.666666666666667</c:v>
                </c:pt>
                <c:pt idx="4">
                  <c:v>4.3684210526315788</c:v>
                </c:pt>
                <c:pt idx="5" formatCode="#,##0.00">
                  <c:v>5.666666666666667</c:v>
                </c:pt>
                <c:pt idx="6">
                  <c:v>4.5106382978723403</c:v>
                </c:pt>
                <c:pt idx="7">
                  <c:v>4.6500000000000021</c:v>
                </c:pt>
                <c:pt idx="8" formatCode="#,##0.00">
                  <c:v>4.62222222222222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'Taules comparativa'!$B$102</c:f>
              <c:strCache>
                <c:ptCount val="1"/>
                <c:pt idx="0">
                  <c:v>Satisfacció general amb la feina *</c:v>
                </c:pt>
              </c:strCache>
            </c:strRef>
          </c:tx>
          <c:marker>
            <c:symbol val="none"/>
          </c:marker>
          <c:dPt>
            <c:idx val="3"/>
            <c:bubble3D val="0"/>
            <c:spPr>
              <a:ln>
                <a:noFill/>
              </a:ln>
            </c:spPr>
          </c:dPt>
          <c:dPt>
            <c:idx val="6"/>
            <c:bubble3D val="0"/>
            <c:spPr>
              <a:ln>
                <a:noFill/>
              </a:ln>
            </c:spPr>
          </c:dPt>
          <c:dLbls>
            <c:dLbl>
              <c:idx val="1"/>
              <c:layout>
                <c:manualLayout>
                  <c:x val="-1.8345689996045869E-2"/>
                  <c:y val="6.104781997187061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9.703703703703704E-3"/>
                  <c:y val="-2.00192881465178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6987654320987566E-2"/>
                  <c:y val="-2.88165393864886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1000" b="1">
                    <a:solidFill>
                      <a:schemeClr val="accent5"/>
                    </a:solidFill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comparativa'!$C$96:$K$97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ENG. EN ORGANITZACIÓ INDUSTRIAL</c:v>
                  </c:pt>
                  <c:pt idx="3">
                    <c:v>ENG. EN AUT. I ELECTRÒNICA INDUSTRIAL</c:v>
                  </c:pt>
                  <c:pt idx="6">
                    <c:v>ENG. INDUSTRIAL</c:v>
                  </c:pt>
                </c:lvl>
              </c:multiLvlStrCache>
            </c:multiLvlStrRef>
          </c:cat>
          <c:val>
            <c:numRef>
              <c:f>'Taules comparativa'!$C$102:$K$102</c:f>
              <c:numCache>
                <c:formatCode>0.00</c:formatCode>
                <c:ptCount val="9"/>
                <c:pt idx="0">
                  <c:v>5.3461538461538458</c:v>
                </c:pt>
                <c:pt idx="1">
                  <c:v>5.4081632653061229</c:v>
                </c:pt>
                <c:pt idx="2" formatCode="#,##0.00">
                  <c:v>5.2826086956521721</c:v>
                </c:pt>
                <c:pt idx="3">
                  <c:v>5.666666666666667</c:v>
                </c:pt>
                <c:pt idx="4">
                  <c:v>5.3157894736842115</c:v>
                </c:pt>
                <c:pt idx="5" formatCode="#,##0.00">
                  <c:v>5.666666666666667</c:v>
                </c:pt>
                <c:pt idx="6">
                  <c:v>5.4893617021276597</c:v>
                </c:pt>
                <c:pt idx="7">
                  <c:v>5.1463414634146334</c:v>
                </c:pt>
                <c:pt idx="8" formatCode="#,##0.00">
                  <c:v>5.3260869565217384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7053184"/>
        <c:axId val="677054720"/>
      </c:lineChart>
      <c:catAx>
        <c:axId val="677053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horz" anchor="t" anchorCtr="0"/>
          <a:lstStyle/>
          <a:p>
            <a:pPr>
              <a:defRPr sz="1400" b="1" kern="2200" spc="0" baseline="0"/>
            </a:pPr>
            <a:endParaRPr lang="ca-ES"/>
          </a:p>
        </c:txPr>
        <c:crossAx val="677054720"/>
        <c:crossesAt val="3"/>
        <c:auto val="1"/>
        <c:lblAlgn val="ctr"/>
        <c:lblOffset val="100"/>
        <c:tickMarkSkip val="31999"/>
        <c:noMultiLvlLbl val="0"/>
      </c:catAx>
      <c:valAx>
        <c:axId val="677054720"/>
        <c:scaling>
          <c:orientation val="minMax"/>
          <c:max val="7"/>
          <c:min val="3"/>
        </c:scaling>
        <c:delete val="1"/>
        <c:axPos val="l"/>
        <c:numFmt formatCode="0" sourceLinked="0"/>
        <c:majorTickMark val="none"/>
        <c:minorTickMark val="none"/>
        <c:tickLblPos val="none"/>
        <c:crossAx val="677053184"/>
        <c:crosses val="autoZero"/>
        <c:crossBetween val="between"/>
        <c:majorUnit val="1"/>
      </c:valAx>
    </c:plotArea>
    <c:legend>
      <c:legendPos val="t"/>
      <c:layout>
        <c:manualLayout>
          <c:xMode val="edge"/>
          <c:yMode val="edge"/>
          <c:x val="0.6111111111111116"/>
          <c:y val="1.5375620981167145E-2"/>
          <c:w val="0.3888888888888889"/>
          <c:h val="0.13398997890295358"/>
        </c:manualLayout>
      </c:layout>
      <c:overlay val="0"/>
      <c:txPr>
        <a:bodyPr/>
        <a:lstStyle/>
        <a:p>
          <a:pPr>
            <a:defRPr sz="12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4153599071799474E-2"/>
          <c:y val="0.12122779126977506"/>
          <c:w val="0.97169280185640161"/>
          <c:h val="0.76879022896383176"/>
        </c:manualLayout>
      </c:layout>
      <c:bar3DChart>
        <c:barDir val="col"/>
        <c:grouping val="stacked"/>
        <c:varyColors val="0"/>
        <c:ser>
          <c:idx val="3"/>
          <c:order val="0"/>
          <c:tx>
            <c:strRef>
              <c:f>'Taules comparativa'!$B$110</c:f>
              <c:strCache>
                <c:ptCount val="1"/>
                <c:pt idx="0">
                  <c:v>Menys de 
6 mesos</c:v>
                </c:pt>
              </c:strCache>
            </c:strRef>
          </c:tx>
          <c:spPr>
            <a:solidFill>
              <a:srgbClr val="9BBB5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sz="1400" b="1"/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'Taules comparativa'!$C$108:$J$109</c:f>
              <c:multiLvlStrCache>
                <c:ptCount val="8"/>
                <c:lvl>
                  <c:pt idx="0">
                    <c:v>ENG. EN ORGANITZACIÓ INDUSTRIAL</c:v>
                  </c:pt>
                  <c:pt idx="1">
                    <c:v>ENG. EN AUT. I ELECTRÒNICA INDUSTRIAL</c:v>
                  </c:pt>
                  <c:pt idx="2">
                    <c:v>ENG. INDUSTRIAL</c:v>
                  </c:pt>
                  <c:pt idx="3">
                    <c:v>ENG. EN ORGANITZACIÓ INDUSTRIAL</c:v>
                  </c:pt>
                  <c:pt idx="4">
                    <c:v>ENG. EN AUT. I ELECTRÒNICA INDUSTRIAL</c:v>
                  </c:pt>
                  <c:pt idx="5">
                    <c:v>ENG. INDUSTRIAL</c:v>
                  </c:pt>
                  <c:pt idx="6">
                    <c:v>ENG. EN ORGANITZACIÓ INDUSTRIAL</c:v>
                  </c:pt>
                  <c:pt idx="7">
                    <c:v>ENG. INDUSTRIAL</c:v>
                  </c:pt>
                </c:lvl>
                <c:lvl>
                  <c:pt idx="0">
                    <c:v>2008</c:v>
                  </c:pt>
                  <c:pt idx="3">
                    <c:v>2011</c:v>
                  </c:pt>
                  <c:pt idx="6">
                    <c:v>2014</c:v>
                  </c:pt>
                </c:lvl>
              </c:multiLvlStrCache>
            </c:multiLvlStrRef>
          </c:cat>
          <c:val>
            <c:numRef>
              <c:f>'Taules comparativa'!$C$110:$J$110</c:f>
              <c:numCache>
                <c:formatCode>0.00%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 formatCode="###0.0%">
                  <c:v>0.66666666666666674</c:v>
                </c:pt>
                <c:pt idx="7">
                  <c:v>1</c:v>
                </c:pt>
              </c:numCache>
            </c:numRef>
          </c:val>
        </c:ser>
        <c:ser>
          <c:idx val="2"/>
          <c:order val="1"/>
          <c:tx>
            <c:strRef>
              <c:f>'Taules comparativa'!$B$111</c:f>
              <c:strCache>
                <c:ptCount val="1"/>
                <c:pt idx="0">
                  <c:v>Entre 6 mesos
i 1 any</c:v>
                </c:pt>
              </c:strCache>
            </c:strRef>
          </c:tx>
          <c:spPr>
            <a:solidFill>
              <a:srgbClr val="9BBB59">
                <a:lumMod val="40000"/>
                <a:lumOff val="6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'Taules comparativa'!$C$108:$J$109</c:f>
              <c:multiLvlStrCache>
                <c:ptCount val="8"/>
                <c:lvl>
                  <c:pt idx="0">
                    <c:v>ENG. EN ORGANITZACIÓ INDUSTRIAL</c:v>
                  </c:pt>
                  <c:pt idx="1">
                    <c:v>ENG. EN AUT. I ELECTRÒNICA INDUSTRIAL</c:v>
                  </c:pt>
                  <c:pt idx="2">
                    <c:v>ENG. INDUSTRIAL</c:v>
                  </c:pt>
                  <c:pt idx="3">
                    <c:v>ENG. EN ORGANITZACIÓ INDUSTRIAL</c:v>
                  </c:pt>
                  <c:pt idx="4">
                    <c:v>ENG. EN AUT. I ELECTRÒNICA INDUSTRIAL</c:v>
                  </c:pt>
                  <c:pt idx="5">
                    <c:v>ENG. INDUSTRIAL</c:v>
                  </c:pt>
                  <c:pt idx="6">
                    <c:v>ENG. EN ORGANITZACIÓ INDUSTRIAL</c:v>
                  </c:pt>
                  <c:pt idx="7">
                    <c:v>ENG. INDUSTRIAL</c:v>
                  </c:pt>
                </c:lvl>
                <c:lvl>
                  <c:pt idx="0">
                    <c:v>2008</c:v>
                  </c:pt>
                  <c:pt idx="3">
                    <c:v>2011</c:v>
                  </c:pt>
                  <c:pt idx="6">
                    <c:v>2014</c:v>
                  </c:pt>
                </c:lvl>
              </c:multiLvlStrCache>
            </c:multiLvlStrRef>
          </c:cat>
          <c:val>
            <c:numRef>
              <c:f>'Taules comparativa'!$C$111:$J$111</c:f>
              <c:numCache>
                <c:formatCode>0.00%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###0.0%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2"/>
          <c:tx>
            <c:strRef>
              <c:f>'Taules comparativa'!$B$112</c:f>
              <c:strCache>
                <c:ptCount val="1"/>
                <c:pt idx="0">
                  <c:v>Entre 1 any
i 2 anys</c:v>
                </c:pt>
              </c:strCache>
            </c:strRef>
          </c:tx>
          <c:spPr>
            <a:solidFill>
              <a:srgbClr val="F79646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'Taules comparativa'!$C$108:$J$109</c:f>
              <c:multiLvlStrCache>
                <c:ptCount val="8"/>
                <c:lvl>
                  <c:pt idx="0">
                    <c:v>ENG. EN ORGANITZACIÓ INDUSTRIAL</c:v>
                  </c:pt>
                  <c:pt idx="1">
                    <c:v>ENG. EN AUT. I ELECTRÒNICA INDUSTRIAL</c:v>
                  </c:pt>
                  <c:pt idx="2">
                    <c:v>ENG. INDUSTRIAL</c:v>
                  </c:pt>
                  <c:pt idx="3">
                    <c:v>ENG. EN ORGANITZACIÓ INDUSTRIAL</c:v>
                  </c:pt>
                  <c:pt idx="4">
                    <c:v>ENG. EN AUT. I ELECTRÒNICA INDUSTRIAL</c:v>
                  </c:pt>
                  <c:pt idx="5">
                    <c:v>ENG. INDUSTRIAL</c:v>
                  </c:pt>
                  <c:pt idx="6">
                    <c:v>ENG. EN ORGANITZACIÓ INDUSTRIAL</c:v>
                  </c:pt>
                  <c:pt idx="7">
                    <c:v>ENG. INDUSTRIAL</c:v>
                  </c:pt>
                </c:lvl>
                <c:lvl>
                  <c:pt idx="0">
                    <c:v>2008</c:v>
                  </c:pt>
                  <c:pt idx="3">
                    <c:v>2011</c:v>
                  </c:pt>
                  <c:pt idx="6">
                    <c:v>2014</c:v>
                  </c:pt>
                </c:lvl>
              </c:multiLvlStrCache>
            </c:multiLvlStrRef>
          </c:cat>
          <c:val>
            <c:numRef>
              <c:f>'Taules comparativa'!$C$112:$J$112</c:f>
              <c:numCache>
                <c:formatCode>0.00%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###0.0%">
                  <c:v>0.33333333333333337</c:v>
                </c:pt>
                <c:pt idx="7">
                  <c:v>0</c:v>
                </c:pt>
              </c:numCache>
            </c:numRef>
          </c:val>
        </c:ser>
        <c:ser>
          <c:idx val="1"/>
          <c:order val="3"/>
          <c:tx>
            <c:strRef>
              <c:f>'Taules comparativa'!$B$113</c:f>
              <c:strCache>
                <c:ptCount val="1"/>
                <c:pt idx="0">
                  <c:v>Més de
2 anys</c:v>
                </c:pt>
              </c:strCache>
            </c:strRef>
          </c:tx>
          <c:spPr>
            <a:solidFill>
              <a:srgbClr val="C0504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'Taules comparativa'!$C$108:$J$109</c:f>
              <c:multiLvlStrCache>
                <c:ptCount val="8"/>
                <c:lvl>
                  <c:pt idx="0">
                    <c:v>ENG. EN ORGANITZACIÓ INDUSTRIAL</c:v>
                  </c:pt>
                  <c:pt idx="1">
                    <c:v>ENG. EN AUT. I ELECTRÒNICA INDUSTRIAL</c:v>
                  </c:pt>
                  <c:pt idx="2">
                    <c:v>ENG. INDUSTRIAL</c:v>
                  </c:pt>
                  <c:pt idx="3">
                    <c:v>ENG. EN ORGANITZACIÓ INDUSTRIAL</c:v>
                  </c:pt>
                  <c:pt idx="4">
                    <c:v>ENG. EN AUT. I ELECTRÒNICA INDUSTRIAL</c:v>
                  </c:pt>
                  <c:pt idx="5">
                    <c:v>ENG. INDUSTRIAL</c:v>
                  </c:pt>
                  <c:pt idx="6">
                    <c:v>ENG. EN ORGANITZACIÓ INDUSTRIAL</c:v>
                  </c:pt>
                  <c:pt idx="7">
                    <c:v>ENG. INDUSTRIAL</c:v>
                  </c:pt>
                </c:lvl>
                <c:lvl>
                  <c:pt idx="0">
                    <c:v>2008</c:v>
                  </c:pt>
                  <c:pt idx="3">
                    <c:v>2011</c:v>
                  </c:pt>
                  <c:pt idx="6">
                    <c:v>2014</c:v>
                  </c:pt>
                </c:lvl>
              </c:multiLvlStrCache>
            </c:multiLvlStrRef>
          </c:cat>
          <c:val>
            <c:numRef>
              <c:f>'Taules comparativa'!$C$113:$J$113</c:f>
              <c:numCache>
                <c:formatCode>0.00%</c:formatCode>
                <c:ptCount val="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###0.0%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677104256"/>
        <c:axId val="679219584"/>
        <c:axId val="0"/>
      </c:bar3DChart>
      <c:catAx>
        <c:axId val="6771042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ca-ES"/>
          </a:p>
        </c:txPr>
        <c:crossAx val="679219584"/>
        <c:crosses val="autoZero"/>
        <c:auto val="1"/>
        <c:lblAlgn val="ctr"/>
        <c:lblOffset val="100"/>
        <c:noMultiLvlLbl val="0"/>
      </c:catAx>
      <c:valAx>
        <c:axId val="679219584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one"/>
        <c:crossAx val="677104256"/>
        <c:crosses val="autoZero"/>
        <c:crossBetween val="between"/>
        <c:majorUnit val="0.25"/>
      </c:valAx>
    </c:plotArea>
    <c:legend>
      <c:legendPos val="t"/>
      <c:layout>
        <c:manualLayout>
          <c:xMode val="edge"/>
          <c:yMode val="edge"/>
          <c:x val="3.7322108742428646E-2"/>
          <c:y val="1.4746539498083588E-2"/>
          <c:w val="0.93506368917652349"/>
          <c:h val="7.4140259330089095E-2"/>
        </c:manualLayout>
      </c:layout>
      <c:overlay val="0"/>
      <c:txPr>
        <a:bodyPr/>
        <a:lstStyle/>
        <a:p>
          <a:pPr>
            <a:defRPr sz="12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u="sng"/>
            </a:pPr>
            <a:r>
              <a:rPr lang="ca-ES" sz="1800" b="1" i="0" u="sng" baseline="0">
                <a:effectLst/>
              </a:rPr>
              <a:t>% de titulats que guanyen més de 30.000€ bruts anuals</a:t>
            </a:r>
            <a:endParaRPr lang="ca-ES" u="sng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4757407407407405E-2"/>
          <c:y val="0.11896944444444443"/>
          <c:w val="0.5497157407407407"/>
          <c:h val="0.66976638888888884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4"/>
              </a:solidFill>
            </c:spPr>
          </c:dPt>
          <c:dLbls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Resum!$AA$63:$AA$66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Resum!$AB$63:$AB$66</c:f>
              <c:numCache>
                <c:formatCode>0%</c:formatCode>
                <c:ptCount val="4"/>
                <c:pt idx="0">
                  <c:v>0.55000000000000004</c:v>
                </c:pt>
                <c:pt idx="1">
                  <c:v>0.2</c:v>
                </c:pt>
                <c:pt idx="2">
                  <c:v>0.59090909090909094</c:v>
                </c:pt>
                <c:pt idx="3">
                  <c:v>0.375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5549824"/>
        <c:axId val="365551616"/>
      </c:barChart>
      <c:catAx>
        <c:axId val="365549824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/>
          <a:lstStyle/>
          <a:p>
            <a:pPr>
              <a:defRPr sz="800" b="1"/>
            </a:pPr>
            <a:endParaRPr lang="ca-ES"/>
          </a:p>
        </c:txPr>
        <c:crossAx val="365551616"/>
        <c:crosses val="autoZero"/>
        <c:auto val="1"/>
        <c:lblAlgn val="ctr"/>
        <c:lblOffset val="100"/>
        <c:noMultiLvlLbl val="0"/>
      </c:catAx>
      <c:valAx>
        <c:axId val="365551616"/>
        <c:scaling>
          <c:orientation val="minMax"/>
          <c:max val="1"/>
        </c:scaling>
        <c:delete val="1"/>
        <c:axPos val="l"/>
        <c:majorGridlines>
          <c:spPr>
            <a:ln>
              <a:noFill/>
            </a:ln>
          </c:spPr>
        </c:majorGridlines>
        <c:numFmt formatCode="0%" sourceLinked="1"/>
        <c:majorTickMark val="out"/>
        <c:minorTickMark val="none"/>
        <c:tickLblPos val="nextTo"/>
        <c:crossAx val="365549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7728875308496888"/>
          <c:y val="0.57330635753864101"/>
          <c:w val="1.027343596975751E-2"/>
          <c:h val="8.4798775153105896E-3"/>
        </c:manualLayout>
      </c:layout>
      <c:overlay val="0"/>
    </c:legend>
    <c:plotVisOnly val="1"/>
    <c:dispBlanksAs val="gap"/>
    <c:showDLblsOverMax val="0"/>
  </c:chart>
  <c:spPr>
    <a:ln>
      <a:noFill/>
    </a:ln>
    <a:scene3d>
      <a:camera prst="orthographicFront"/>
      <a:lightRig rig="threePt" dir="t"/>
    </a:scene3d>
    <a:sp3d>
      <a:bevelT/>
    </a:sp3d>
  </c:spPr>
  <c:printSettings>
    <c:headerFooter/>
    <c:pageMargins b="0.75" l="0.7" r="0.7" t="0.75" header="0.3" footer="0.3"/>
    <c:pageSetup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3011234869268461E-2"/>
          <c:y val="0.13946756655418074"/>
          <c:w val="0.96723427396892869"/>
          <c:h val="0.6929919054235920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'Taules comparativa'!$B$125</c:f>
              <c:strCache>
                <c:ptCount val="1"/>
                <c:pt idx="0">
                  <c:v>ENG. EN ORGANITZACIÓ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txPr>
              <a:bodyPr rot="5400000" vert="horz"/>
              <a:lstStyle/>
              <a:p>
                <a:pPr>
                  <a:defRPr sz="1100" b="1">
                    <a:solidFill>
                      <a:schemeClr val="tx2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comparativa'!$C$121:$K$124</c:f>
              <c:multiLvlStrCache>
                <c:ptCount val="9"/>
                <c:lvl>
                  <c:pt idx="0">
                    <c:v>Durant els estudis</c:v>
                  </c:pt>
                  <c:pt idx="1">
                    <c:v>Laboralment</c:v>
                  </c:pt>
                  <c:pt idx="2">
                    <c:v>Estudis i feina</c:v>
                  </c:pt>
                  <c:pt idx="3">
                    <c:v>Durant els estudis</c:v>
                  </c:pt>
                  <c:pt idx="4">
                    <c:v>Laboralment</c:v>
                  </c:pt>
                  <c:pt idx="5">
                    <c:v>Estudis i feina</c:v>
                  </c:pt>
                  <c:pt idx="6">
                    <c:v>Durant els estudis</c:v>
                  </c:pt>
                  <c:pt idx="7">
                    <c:v>Laboralment</c:v>
                  </c:pt>
                  <c:pt idx="8">
                    <c:v>Estudis i feina</c:v>
                  </c:pt>
                </c:lvl>
                <c:lvl>
                  <c:pt idx="0">
                    <c:v>2008</c:v>
                  </c:pt>
                  <c:pt idx="3">
                    <c:v>2011</c:v>
                  </c:pt>
                  <c:pt idx="6">
                    <c:v>2014</c:v>
                  </c:pt>
                </c:lvl>
                <c:lvl>
                  <c:pt idx="0">
                    <c:v>Sí has tingut una experiència de mobilitat, de quin tipus ha estat?</c:v>
                  </c:pt>
                </c:lvl>
                <c:lvl>
                  <c:pt idx="0">
                    <c:v>MOBILITAT (%)</c:v>
                  </c:pt>
                </c:lvl>
              </c:multiLvlStrCache>
            </c:multiLvlStrRef>
          </c:cat>
          <c:val>
            <c:numRef>
              <c:f>'Taules comparativa'!$C$125:$K$125</c:f>
              <c:numCache>
                <c:formatCode>0.00%</c:formatCode>
                <c:ptCount val="9"/>
                <c:pt idx="0">
                  <c:v>0.14814814814814814</c:v>
                </c:pt>
                <c:pt idx="1">
                  <c:v>0.14814814814814814</c:v>
                </c:pt>
                <c:pt idx="2">
                  <c:v>0.14814814814814814</c:v>
                </c:pt>
                <c:pt idx="3">
                  <c:v>7.5471698113207544E-2</c:v>
                </c:pt>
                <c:pt idx="4">
                  <c:v>0.16981132075471697</c:v>
                </c:pt>
                <c:pt idx="5">
                  <c:v>1.8867924528301886E-2</c:v>
                </c:pt>
                <c:pt idx="6">
                  <c:v>0.16300000000000001</c:v>
                </c:pt>
                <c:pt idx="7">
                  <c:v>0.224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'Taules comparativa'!$B$126</c:f>
              <c:strCache>
                <c:ptCount val="1"/>
                <c:pt idx="0">
                  <c:v>ENG. EN AUT. I ELECTRÒNICA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txPr>
              <a:bodyPr rot="5400000" vert="horz"/>
              <a:lstStyle/>
              <a:p>
                <a:pPr>
                  <a:defRPr sz="1100" b="1">
                    <a:solidFill>
                      <a:srgbClr val="C00000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comparativa'!$C$121:$K$124</c:f>
              <c:multiLvlStrCache>
                <c:ptCount val="9"/>
                <c:lvl>
                  <c:pt idx="0">
                    <c:v>Durant els estudis</c:v>
                  </c:pt>
                  <c:pt idx="1">
                    <c:v>Laboralment</c:v>
                  </c:pt>
                  <c:pt idx="2">
                    <c:v>Estudis i feina</c:v>
                  </c:pt>
                  <c:pt idx="3">
                    <c:v>Durant els estudis</c:v>
                  </c:pt>
                  <c:pt idx="4">
                    <c:v>Laboralment</c:v>
                  </c:pt>
                  <c:pt idx="5">
                    <c:v>Estudis i feina</c:v>
                  </c:pt>
                  <c:pt idx="6">
                    <c:v>Durant els estudis</c:v>
                  </c:pt>
                  <c:pt idx="7">
                    <c:v>Laboralment</c:v>
                  </c:pt>
                  <c:pt idx="8">
                    <c:v>Estudis i feina</c:v>
                  </c:pt>
                </c:lvl>
                <c:lvl>
                  <c:pt idx="0">
                    <c:v>2008</c:v>
                  </c:pt>
                  <c:pt idx="3">
                    <c:v>2011</c:v>
                  </c:pt>
                  <c:pt idx="6">
                    <c:v>2014</c:v>
                  </c:pt>
                </c:lvl>
                <c:lvl>
                  <c:pt idx="0">
                    <c:v>Sí has tingut una experiència de mobilitat, de quin tipus ha estat?</c:v>
                  </c:pt>
                </c:lvl>
                <c:lvl>
                  <c:pt idx="0">
                    <c:v>MOBILITAT (%)</c:v>
                  </c:pt>
                </c:lvl>
              </c:multiLvlStrCache>
            </c:multiLvlStrRef>
          </c:cat>
          <c:val>
            <c:numRef>
              <c:f>'Taules comparativa'!$C$126:$K$126</c:f>
              <c:numCache>
                <c:formatCode>0.00%</c:formatCode>
                <c:ptCount val="9"/>
                <c:pt idx="0">
                  <c:v>7.6923076923076927E-2</c:v>
                </c:pt>
                <c:pt idx="1">
                  <c:v>7.6923076923076927E-2</c:v>
                </c:pt>
                <c:pt idx="2">
                  <c:v>7.6923076923076927E-2</c:v>
                </c:pt>
                <c:pt idx="3">
                  <c:v>0.1</c:v>
                </c:pt>
                <c:pt idx="4">
                  <c:v>0.2</c:v>
                </c:pt>
                <c:pt idx="5">
                  <c:v>0.15</c:v>
                </c:pt>
                <c:pt idx="6">
                  <c:v>0.1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'Taules comparativa'!$B$127</c:f>
              <c:strCache>
                <c:ptCount val="1"/>
                <c:pt idx="0">
                  <c:v>ENG.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dLbl>
              <c:idx val="2"/>
              <c:delete val="1"/>
            </c:dLbl>
            <c:txPr>
              <a:bodyPr rot="5400000" vert="horz"/>
              <a:lstStyle/>
              <a:p>
                <a:pPr>
                  <a:defRPr sz="1100" b="1">
                    <a:solidFill>
                      <a:schemeClr val="accent3">
                        <a:lumMod val="50000"/>
                      </a:schemeClr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comparativa'!$C$121:$K$124</c:f>
              <c:multiLvlStrCache>
                <c:ptCount val="9"/>
                <c:lvl>
                  <c:pt idx="0">
                    <c:v>Durant els estudis</c:v>
                  </c:pt>
                  <c:pt idx="1">
                    <c:v>Laboralment</c:v>
                  </c:pt>
                  <c:pt idx="2">
                    <c:v>Estudis i feina</c:v>
                  </c:pt>
                  <c:pt idx="3">
                    <c:v>Durant els estudis</c:v>
                  </c:pt>
                  <c:pt idx="4">
                    <c:v>Laboralment</c:v>
                  </c:pt>
                  <c:pt idx="5">
                    <c:v>Estudis i feina</c:v>
                  </c:pt>
                  <c:pt idx="6">
                    <c:v>Durant els estudis</c:v>
                  </c:pt>
                  <c:pt idx="7">
                    <c:v>Laboralment</c:v>
                  </c:pt>
                  <c:pt idx="8">
                    <c:v>Estudis i feina</c:v>
                  </c:pt>
                </c:lvl>
                <c:lvl>
                  <c:pt idx="0">
                    <c:v>2008</c:v>
                  </c:pt>
                  <c:pt idx="3">
                    <c:v>2011</c:v>
                  </c:pt>
                  <c:pt idx="6">
                    <c:v>2014</c:v>
                  </c:pt>
                </c:lvl>
                <c:lvl>
                  <c:pt idx="0">
                    <c:v>Sí has tingut una experiència de mobilitat, de quin tipus ha estat?</c:v>
                  </c:pt>
                </c:lvl>
                <c:lvl>
                  <c:pt idx="0">
                    <c:v>MOBILITAT (%)</c:v>
                  </c:pt>
                </c:lvl>
              </c:multiLvlStrCache>
            </c:multiLvlStrRef>
          </c:cat>
          <c:val>
            <c:numRef>
              <c:f>'Taules comparativa'!$C$127:$K$127</c:f>
              <c:numCache>
                <c:formatCode>0.00%</c:formatCode>
                <c:ptCount val="9"/>
                <c:pt idx="0">
                  <c:v>0.16</c:v>
                </c:pt>
                <c:pt idx="1">
                  <c:v>0.16</c:v>
                </c:pt>
                <c:pt idx="2">
                  <c:v>0.16</c:v>
                </c:pt>
                <c:pt idx="3">
                  <c:v>0.1702127659574468</c:v>
                </c:pt>
                <c:pt idx="4">
                  <c:v>0.10638297872340426</c:v>
                </c:pt>
                <c:pt idx="5">
                  <c:v>0.14893617021276595</c:v>
                </c:pt>
                <c:pt idx="6">
                  <c:v>0.23499999999999999</c:v>
                </c:pt>
                <c:pt idx="7">
                  <c:v>0.216</c:v>
                </c:pt>
                <c:pt idx="8">
                  <c:v>0.19600000000000001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679271424"/>
        <c:axId val="680018688"/>
        <c:axId val="0"/>
      </c:bar3DChart>
      <c:catAx>
        <c:axId val="6792714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0">
                <a:latin typeface="Arial Rounded MT Bold" pitchFamily="34" charset="0"/>
              </a:defRPr>
            </a:pPr>
            <a:endParaRPr lang="ca-ES"/>
          </a:p>
        </c:txPr>
        <c:crossAx val="680018688"/>
        <c:crosses val="autoZero"/>
        <c:auto val="1"/>
        <c:lblAlgn val="ctr"/>
        <c:lblOffset val="100"/>
        <c:noMultiLvlLbl val="0"/>
      </c:catAx>
      <c:valAx>
        <c:axId val="680018688"/>
        <c:scaling>
          <c:orientation val="minMax"/>
          <c:max val="0.30000000000000032"/>
        </c:scaling>
        <c:delete val="0"/>
        <c:axPos val="l"/>
        <c:numFmt formatCode="0%" sourceLinked="0"/>
        <c:majorTickMark val="out"/>
        <c:minorTickMark val="none"/>
        <c:tickLblPos val="nextTo"/>
        <c:crossAx val="6792714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378227757466435"/>
          <c:y val="2.2259283657898591E-2"/>
          <c:w val="0.80155534719541122"/>
          <c:h val="7.7348289389923164E-2"/>
        </c:manualLayout>
      </c:layout>
      <c:overlay val="0"/>
      <c:txPr>
        <a:bodyPr/>
        <a:lstStyle/>
        <a:p>
          <a:pPr>
            <a:defRPr b="1"/>
          </a:pPr>
          <a:endParaRPr lang="ca-ES"/>
        </a:p>
      </c:txPr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ca-ES" sz="1600" b="1" i="0" u="sng" strike="noStrike" baseline="0">
                <a:effectLst/>
              </a:rPr>
              <a:t>Factors de contractació: </a:t>
            </a:r>
            <a:r>
              <a:rPr lang="ca-ES" sz="1600" u="sng"/>
              <a:t>Formació global rebuda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000277777777777"/>
          <c:y val="0.14844027777777777"/>
          <c:w val="0.54957129629629631"/>
          <c:h val="0.65092861111111111"/>
        </c:manualLayout>
      </c:layout>
      <c:bar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Resum!$AA$42:$AA$45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Resum!$AJ$42:$AJ$45</c:f>
              <c:numCache>
                <c:formatCode>_(* #,##0.00_);_(* \(#,##0.00\);_(* "-"??_);_(@_)</c:formatCode>
                <c:ptCount val="4"/>
                <c:pt idx="0">
                  <c:v>5.5</c:v>
                </c:pt>
                <c:pt idx="1">
                  <c:v>5.67</c:v>
                </c:pt>
                <c:pt idx="2">
                  <c:v>5.0199999999999996</c:v>
                </c:pt>
                <c:pt idx="3">
                  <c:v>4.67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750208"/>
        <c:axId val="372751744"/>
      </c:barChart>
      <c:catAx>
        <c:axId val="3727502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ca-ES"/>
          </a:p>
        </c:txPr>
        <c:crossAx val="372751744"/>
        <c:crosses val="autoZero"/>
        <c:auto val="1"/>
        <c:lblAlgn val="ctr"/>
        <c:lblOffset val="100"/>
        <c:noMultiLvlLbl val="0"/>
      </c:catAx>
      <c:valAx>
        <c:axId val="372751744"/>
        <c:scaling>
          <c:orientation val="minMax"/>
          <c:max val="7"/>
          <c:min val="1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crossAx val="372750208"/>
        <c:crosses val="autoZero"/>
        <c:crossBetween val="between"/>
      </c:valAx>
    </c:plotArea>
    <c:plotVisOnly val="1"/>
    <c:dispBlanksAs val="gap"/>
    <c:showDLblsOverMax val="0"/>
  </c:chart>
  <c:spPr>
    <a:ln>
      <a:noFill/>
    </a:ln>
    <a:scene3d>
      <a:camera prst="orthographicFront"/>
      <a:lightRig rig="threePt" dir="t"/>
    </a:scene3d>
    <a:sp3d>
      <a:bevelT/>
    </a:sp3d>
  </c:sp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u="sng"/>
              <a:t>Població</a:t>
            </a:r>
            <a:r>
              <a:rPr lang="ca-ES" u="sng" baseline="0"/>
              <a:t> total de titulats</a:t>
            </a:r>
            <a:endParaRPr lang="ca-ES" u="sng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1473097112860887E-2"/>
          <c:y val="0.11805555555555555"/>
          <c:w val="0.51173447069116362"/>
          <c:h val="0.77314814814814814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5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Taules!$A$11:$A$14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Taules!$G$11:$G$14</c:f>
              <c:numCache>
                <c:formatCode>0%</c:formatCode>
                <c:ptCount val="4"/>
                <c:pt idx="0">
                  <c:v>0.56756756756756754</c:v>
                </c:pt>
                <c:pt idx="1">
                  <c:v>0.55555555555555558</c:v>
                </c:pt>
                <c:pt idx="2">
                  <c:v>0.620253164556962</c:v>
                </c:pt>
                <c:pt idx="3">
                  <c:v>0.35172413793103446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u="sng"/>
              <a:t>Total</a:t>
            </a:r>
            <a:r>
              <a:rPr lang="ca-ES" u="sng" baseline="0"/>
              <a:t> mostra de titulats</a:t>
            </a:r>
            <a:endParaRPr lang="ca-ES" u="sng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5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Taules!$A$11:$A$14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Taules!$I$11:$I$14</c:f>
              <c:numCache>
                <c:formatCode>0%</c:formatCode>
                <c:ptCount val="4"/>
                <c:pt idx="0">
                  <c:v>0.16030534351145037</c:v>
                </c:pt>
                <c:pt idx="1">
                  <c:v>7.6335877862595422E-2</c:v>
                </c:pt>
                <c:pt idx="2">
                  <c:v>0.37404580152671757</c:v>
                </c:pt>
                <c:pt idx="3">
                  <c:v>0.38931297709923662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629648148148148"/>
          <c:y val="0.11677833333333333"/>
          <c:w val="0.73622703703703707"/>
          <c:h val="0.66567500000000002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Gràfics!$M$33</c:f>
              <c:strCache>
                <c:ptCount val="1"/>
                <c:pt idx="0">
                  <c:v>Dona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Gràfics!$L$34:$L$37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Gràfics!$M$34:$M$37</c:f>
              <c:numCache>
                <c:formatCode>###0.0%</c:formatCode>
                <c:ptCount val="4"/>
                <c:pt idx="0">
                  <c:v>9.5238095238095233E-2</c:v>
                </c:pt>
                <c:pt idx="1">
                  <c:v>0.2</c:v>
                </c:pt>
                <c:pt idx="2">
                  <c:v>0.28571428571428575</c:v>
                </c:pt>
                <c:pt idx="3">
                  <c:v>0.15686274509803921</c:v>
                </c:pt>
              </c:numCache>
            </c:numRef>
          </c:val>
        </c:ser>
        <c:ser>
          <c:idx val="1"/>
          <c:order val="1"/>
          <c:tx>
            <c:strRef>
              <c:f>Gràfics!$N$33</c:f>
              <c:strCache>
                <c:ptCount val="1"/>
                <c:pt idx="0">
                  <c:v>Home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Gràfics!$L$34:$L$37</c:f>
              <c:strCache>
                <c:ptCount val="4"/>
                <c:pt idx="0">
                  <c:v>ENGINYERIA AERONÀUTICA</c:v>
                </c:pt>
                <c:pt idx="1">
                  <c:v>ENGINYERIA EN AUTOMÀTICA I ELECTRÒNICA INDUSTRIAL</c:v>
                </c:pt>
                <c:pt idx="2">
                  <c:v>ENGINYERIA EN ORGANITZACIÓ INDUSTRIAL</c:v>
                </c:pt>
                <c:pt idx="3">
                  <c:v>ENGINYERIA INDUSTRIAL</c:v>
                </c:pt>
              </c:strCache>
            </c:strRef>
          </c:cat>
          <c:val>
            <c:numRef>
              <c:f>Gràfics!$N$34:$N$37</c:f>
              <c:numCache>
                <c:formatCode>###0.0%</c:formatCode>
                <c:ptCount val="4"/>
                <c:pt idx="0">
                  <c:v>0.90476190476190477</c:v>
                </c:pt>
                <c:pt idx="1">
                  <c:v>0.8</c:v>
                </c:pt>
                <c:pt idx="2">
                  <c:v>0.7142857142857143</c:v>
                </c:pt>
                <c:pt idx="3">
                  <c:v>0.84313725490196079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5369600"/>
        <c:axId val="385371136"/>
        <c:axId val="0"/>
      </c:bar3DChart>
      <c:catAx>
        <c:axId val="3853696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ca-ES"/>
          </a:p>
        </c:txPr>
        <c:crossAx val="385371136"/>
        <c:crosses val="autoZero"/>
        <c:auto val="1"/>
        <c:lblAlgn val="ctr"/>
        <c:lblOffset val="100"/>
        <c:noMultiLvlLbl val="0"/>
      </c:catAx>
      <c:valAx>
        <c:axId val="38537113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38536960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hyperlink" Target="#Gr&#224;fics!A122"/><Relationship Id="rId18" Type="http://schemas.openxmlformats.org/officeDocument/2006/relationships/hyperlink" Target="#Gr&#224;fics!A202"/><Relationship Id="rId26" Type="http://schemas.openxmlformats.org/officeDocument/2006/relationships/hyperlink" Target="#Taules!A173"/><Relationship Id="rId39" Type="http://schemas.openxmlformats.org/officeDocument/2006/relationships/hyperlink" Target="#Gr&#224;fics!A521"/><Relationship Id="rId21" Type="http://schemas.openxmlformats.org/officeDocument/2006/relationships/hyperlink" Target="#Taules!A134"/><Relationship Id="rId34" Type="http://schemas.openxmlformats.org/officeDocument/2006/relationships/hyperlink" Target="#Taules!A243"/><Relationship Id="rId42" Type="http://schemas.openxmlformats.org/officeDocument/2006/relationships/hyperlink" Target="#Taules!A316"/><Relationship Id="rId47" Type="http://schemas.openxmlformats.org/officeDocument/2006/relationships/hyperlink" Target="#Gr&#224;fics!A673"/><Relationship Id="rId50" Type="http://schemas.openxmlformats.org/officeDocument/2006/relationships/hyperlink" Target="#Taules!A389"/><Relationship Id="rId55" Type="http://schemas.openxmlformats.org/officeDocument/2006/relationships/hyperlink" Target="#Gr&#224;fics!A775"/><Relationship Id="rId63" Type="http://schemas.openxmlformats.org/officeDocument/2006/relationships/image" Target="../media/image3.png"/><Relationship Id="rId68" Type="http://schemas.openxmlformats.org/officeDocument/2006/relationships/hyperlink" Target="220_1%20Enquestes%20a%20titulats.xlsx#Comparativa!B169" TargetMode="External"/><Relationship Id="rId7" Type="http://schemas.openxmlformats.org/officeDocument/2006/relationships/hyperlink" Target="#Taules!A20"/><Relationship Id="rId71" Type="http://schemas.openxmlformats.org/officeDocument/2006/relationships/hyperlink" Target="220_1%20Enquestes%20a%20titulats.xlsx#Comparativa!B284" TargetMode="External"/><Relationship Id="rId2" Type="http://schemas.openxmlformats.org/officeDocument/2006/relationships/image" Target="../media/image1.gif"/><Relationship Id="rId16" Type="http://schemas.openxmlformats.org/officeDocument/2006/relationships/hyperlink" Target="#Gr&#224;fics!A175"/><Relationship Id="rId29" Type="http://schemas.openxmlformats.org/officeDocument/2006/relationships/hyperlink" Target="#Taules!A194"/><Relationship Id="rId1" Type="http://schemas.openxmlformats.org/officeDocument/2006/relationships/hyperlink" Target="#Taules!A229"/><Relationship Id="rId6" Type="http://schemas.openxmlformats.org/officeDocument/2006/relationships/image" Target="../media/image2.gif"/><Relationship Id="rId11" Type="http://schemas.openxmlformats.org/officeDocument/2006/relationships/hyperlink" Target="#Gr&#224;fics!A75"/><Relationship Id="rId24" Type="http://schemas.openxmlformats.org/officeDocument/2006/relationships/hyperlink" Target="#Gr&#224;fics!A266"/><Relationship Id="rId32" Type="http://schemas.openxmlformats.org/officeDocument/2006/relationships/hyperlink" Target="#Gr&#224;fics!A415"/><Relationship Id="rId37" Type="http://schemas.openxmlformats.org/officeDocument/2006/relationships/hyperlink" Target="#Gr&#224;fics!A495"/><Relationship Id="rId40" Type="http://schemas.openxmlformats.org/officeDocument/2006/relationships/hyperlink" Target="#Taules!A291"/><Relationship Id="rId45" Type="http://schemas.openxmlformats.org/officeDocument/2006/relationships/hyperlink" Target="#Taules!A353"/><Relationship Id="rId53" Type="http://schemas.openxmlformats.org/officeDocument/2006/relationships/hyperlink" Target="#Gr&#224;fics!A747"/><Relationship Id="rId58" Type="http://schemas.openxmlformats.org/officeDocument/2006/relationships/hyperlink" Target="#Gr&#224;fics!A599"/><Relationship Id="rId66" Type="http://schemas.openxmlformats.org/officeDocument/2006/relationships/hyperlink" Target="220_1%20Enquestes%20a%20titulats.xlsx#Comparativa!B89" TargetMode="External"/><Relationship Id="rId5" Type="http://schemas.openxmlformats.org/officeDocument/2006/relationships/hyperlink" Target="220_1%20Enquestes%20a%20titulats.xlsx#Gr&#224;fics!A5" TargetMode="External"/><Relationship Id="rId15" Type="http://schemas.openxmlformats.org/officeDocument/2006/relationships/hyperlink" Target="#Taules!A83"/><Relationship Id="rId23" Type="http://schemas.openxmlformats.org/officeDocument/2006/relationships/hyperlink" Target="#Taules!A147"/><Relationship Id="rId28" Type="http://schemas.openxmlformats.org/officeDocument/2006/relationships/hyperlink" Target="#Gr&#224;fics!A355"/><Relationship Id="rId36" Type="http://schemas.openxmlformats.org/officeDocument/2006/relationships/hyperlink" Target="#Taules!A255"/><Relationship Id="rId49" Type="http://schemas.openxmlformats.org/officeDocument/2006/relationships/hyperlink" Target="#Gr&#224;fics!A699"/><Relationship Id="rId57" Type="http://schemas.openxmlformats.org/officeDocument/2006/relationships/hyperlink" Target="#Gr&#224;fics!A797"/><Relationship Id="rId61" Type="http://schemas.openxmlformats.org/officeDocument/2006/relationships/hyperlink" Target="#Gr&#224;fics!A150"/><Relationship Id="rId10" Type="http://schemas.openxmlformats.org/officeDocument/2006/relationships/hyperlink" Target="#Taules!A46"/><Relationship Id="rId19" Type="http://schemas.openxmlformats.org/officeDocument/2006/relationships/hyperlink" Target="#Taules!A121"/><Relationship Id="rId31" Type="http://schemas.openxmlformats.org/officeDocument/2006/relationships/hyperlink" Target="#Taules!A205"/><Relationship Id="rId44" Type="http://schemas.openxmlformats.org/officeDocument/2006/relationships/hyperlink" Target="#Taules!A341"/><Relationship Id="rId52" Type="http://schemas.openxmlformats.org/officeDocument/2006/relationships/hyperlink" Target="#Taules!A402"/><Relationship Id="rId60" Type="http://schemas.openxmlformats.org/officeDocument/2006/relationships/hyperlink" Target="#Gr&#224;fics!A647"/><Relationship Id="rId65" Type="http://schemas.openxmlformats.org/officeDocument/2006/relationships/hyperlink" Target="220_1%20Enquestes%20a%20titulats.xlsx#Comparativa!B54" TargetMode="External"/><Relationship Id="rId4" Type="http://schemas.openxmlformats.org/officeDocument/2006/relationships/hyperlink" Target="220_1%20Enquestes%20a%20titulats.xlsx#Taules!A7" TargetMode="External"/><Relationship Id="rId9" Type="http://schemas.openxmlformats.org/officeDocument/2006/relationships/hyperlink" Target="#Gr&#224;fics!A49"/><Relationship Id="rId14" Type="http://schemas.openxmlformats.org/officeDocument/2006/relationships/hyperlink" Target="#Taules!A72"/><Relationship Id="rId22" Type="http://schemas.openxmlformats.org/officeDocument/2006/relationships/hyperlink" Target="#Gr&#224;fics!A244"/><Relationship Id="rId27" Type="http://schemas.openxmlformats.org/officeDocument/2006/relationships/hyperlink" Target="#Taules!A184"/><Relationship Id="rId30" Type="http://schemas.openxmlformats.org/officeDocument/2006/relationships/hyperlink" Target="#Gr&#224;fics!A380"/><Relationship Id="rId35" Type="http://schemas.openxmlformats.org/officeDocument/2006/relationships/hyperlink" Target="#Gr&#224;fics!A469"/><Relationship Id="rId43" Type="http://schemas.openxmlformats.org/officeDocument/2006/relationships/hyperlink" Target="#Taules!A328"/><Relationship Id="rId48" Type="http://schemas.openxmlformats.org/officeDocument/2006/relationships/hyperlink" Target="#Taules!A376"/><Relationship Id="rId56" Type="http://schemas.openxmlformats.org/officeDocument/2006/relationships/hyperlink" Target="#Taules!A426"/><Relationship Id="rId64" Type="http://schemas.openxmlformats.org/officeDocument/2006/relationships/hyperlink" Target="220_1%20Enquestes%20a%20titulats.xlsx#Comparativa!B12" TargetMode="External"/><Relationship Id="rId69" Type="http://schemas.openxmlformats.org/officeDocument/2006/relationships/hyperlink" Target="220_1%20Enquestes%20a%20titulats.xlsx#Comparativa!B203" TargetMode="External"/><Relationship Id="rId8" Type="http://schemas.openxmlformats.org/officeDocument/2006/relationships/hyperlink" Target="#Taules!A33"/><Relationship Id="rId51" Type="http://schemas.openxmlformats.org/officeDocument/2006/relationships/hyperlink" Target="#Gr&#224;fics!A721"/><Relationship Id="rId3" Type="http://schemas.openxmlformats.org/officeDocument/2006/relationships/hyperlink" Target="#Taules!A160"/><Relationship Id="rId12" Type="http://schemas.openxmlformats.org/officeDocument/2006/relationships/hyperlink" Target="#Taules!A59"/><Relationship Id="rId17" Type="http://schemas.openxmlformats.org/officeDocument/2006/relationships/hyperlink" Target="#Taules!A96"/><Relationship Id="rId25" Type="http://schemas.openxmlformats.org/officeDocument/2006/relationships/hyperlink" Target="#Gr&#224;fics!A311"/><Relationship Id="rId33" Type="http://schemas.openxmlformats.org/officeDocument/2006/relationships/hyperlink" Target="#Gr&#224;fics!A441"/><Relationship Id="rId38" Type="http://schemas.openxmlformats.org/officeDocument/2006/relationships/hyperlink" Target="#Taules!A267"/><Relationship Id="rId46" Type="http://schemas.openxmlformats.org/officeDocument/2006/relationships/hyperlink" Target="#Taules!A363"/><Relationship Id="rId59" Type="http://schemas.openxmlformats.org/officeDocument/2006/relationships/hyperlink" Target="#Gr&#224;fics!A621"/><Relationship Id="rId67" Type="http://schemas.openxmlformats.org/officeDocument/2006/relationships/hyperlink" Target="220_1%20Enquestes%20a%20titulats.xlsx#Comparativa!B134" TargetMode="External"/><Relationship Id="rId20" Type="http://schemas.openxmlformats.org/officeDocument/2006/relationships/hyperlink" Target="#Gr&#224;fics!A223"/><Relationship Id="rId41" Type="http://schemas.openxmlformats.org/officeDocument/2006/relationships/hyperlink" Target="#Gr&#224;fics!A547"/><Relationship Id="rId54" Type="http://schemas.openxmlformats.org/officeDocument/2006/relationships/hyperlink" Target="#Taules!A415"/><Relationship Id="rId62" Type="http://schemas.openxmlformats.org/officeDocument/2006/relationships/hyperlink" Target="#Gr&#224;fics!A333"/><Relationship Id="rId70" Type="http://schemas.openxmlformats.org/officeDocument/2006/relationships/hyperlink" Target="220_1%20Enquestes%20a%20titulats.xlsx#Comparativa!B245" TargetMode="Externa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6.xml"/><Relationship Id="rId13" Type="http://schemas.openxmlformats.org/officeDocument/2006/relationships/hyperlink" Target="#Index!B61"/><Relationship Id="rId3" Type="http://schemas.openxmlformats.org/officeDocument/2006/relationships/hyperlink" Target="#Index!B21"/><Relationship Id="rId7" Type="http://schemas.openxmlformats.org/officeDocument/2006/relationships/chart" Target="../charts/chart45.xml"/><Relationship Id="rId12" Type="http://schemas.openxmlformats.org/officeDocument/2006/relationships/chart" Target="../charts/chart49.xml"/><Relationship Id="rId2" Type="http://schemas.openxmlformats.org/officeDocument/2006/relationships/chart" Target="../charts/chart41.xml"/><Relationship Id="rId1" Type="http://schemas.openxmlformats.org/officeDocument/2006/relationships/hyperlink" Target="#Index!A1"/><Relationship Id="rId6" Type="http://schemas.openxmlformats.org/officeDocument/2006/relationships/chart" Target="../charts/chart44.xml"/><Relationship Id="rId11" Type="http://schemas.openxmlformats.org/officeDocument/2006/relationships/hyperlink" Target="#Index!B50"/><Relationship Id="rId5" Type="http://schemas.openxmlformats.org/officeDocument/2006/relationships/chart" Target="../charts/chart43.xml"/><Relationship Id="rId10" Type="http://schemas.openxmlformats.org/officeDocument/2006/relationships/chart" Target="../charts/chart48.xml"/><Relationship Id="rId4" Type="http://schemas.openxmlformats.org/officeDocument/2006/relationships/chart" Target="../charts/chart42.xml"/><Relationship Id="rId9" Type="http://schemas.openxmlformats.org/officeDocument/2006/relationships/chart" Target="../charts/chart47.xml"/><Relationship Id="rId14" Type="http://schemas.openxmlformats.org/officeDocument/2006/relationships/chart" Target="../charts/chart50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13" Type="http://schemas.openxmlformats.org/officeDocument/2006/relationships/chart" Target="../charts/chart19.xml"/><Relationship Id="rId18" Type="http://schemas.openxmlformats.org/officeDocument/2006/relationships/chart" Target="../charts/chart24.xml"/><Relationship Id="rId26" Type="http://schemas.openxmlformats.org/officeDocument/2006/relationships/chart" Target="../charts/chart32.xml"/><Relationship Id="rId3" Type="http://schemas.openxmlformats.org/officeDocument/2006/relationships/chart" Target="../charts/chart9.xml"/><Relationship Id="rId21" Type="http://schemas.openxmlformats.org/officeDocument/2006/relationships/chart" Target="../charts/chart27.xml"/><Relationship Id="rId34" Type="http://schemas.openxmlformats.org/officeDocument/2006/relationships/chart" Target="../charts/chart40.xml"/><Relationship Id="rId7" Type="http://schemas.openxmlformats.org/officeDocument/2006/relationships/chart" Target="../charts/chart13.xml"/><Relationship Id="rId12" Type="http://schemas.openxmlformats.org/officeDocument/2006/relationships/chart" Target="../charts/chart18.xml"/><Relationship Id="rId17" Type="http://schemas.openxmlformats.org/officeDocument/2006/relationships/chart" Target="../charts/chart23.xml"/><Relationship Id="rId25" Type="http://schemas.openxmlformats.org/officeDocument/2006/relationships/chart" Target="../charts/chart31.xml"/><Relationship Id="rId33" Type="http://schemas.openxmlformats.org/officeDocument/2006/relationships/chart" Target="../charts/chart39.xml"/><Relationship Id="rId2" Type="http://schemas.openxmlformats.org/officeDocument/2006/relationships/chart" Target="../charts/chart8.xml"/><Relationship Id="rId16" Type="http://schemas.openxmlformats.org/officeDocument/2006/relationships/chart" Target="../charts/chart22.xml"/><Relationship Id="rId20" Type="http://schemas.openxmlformats.org/officeDocument/2006/relationships/chart" Target="../charts/chart26.xml"/><Relationship Id="rId29" Type="http://schemas.openxmlformats.org/officeDocument/2006/relationships/chart" Target="../charts/chart35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11" Type="http://schemas.openxmlformats.org/officeDocument/2006/relationships/chart" Target="../charts/chart17.xml"/><Relationship Id="rId24" Type="http://schemas.openxmlformats.org/officeDocument/2006/relationships/chart" Target="../charts/chart30.xml"/><Relationship Id="rId32" Type="http://schemas.openxmlformats.org/officeDocument/2006/relationships/chart" Target="../charts/chart38.xml"/><Relationship Id="rId5" Type="http://schemas.openxmlformats.org/officeDocument/2006/relationships/chart" Target="../charts/chart11.xml"/><Relationship Id="rId15" Type="http://schemas.openxmlformats.org/officeDocument/2006/relationships/chart" Target="../charts/chart21.xml"/><Relationship Id="rId23" Type="http://schemas.openxmlformats.org/officeDocument/2006/relationships/chart" Target="../charts/chart29.xml"/><Relationship Id="rId28" Type="http://schemas.openxmlformats.org/officeDocument/2006/relationships/chart" Target="../charts/chart34.xml"/><Relationship Id="rId10" Type="http://schemas.openxmlformats.org/officeDocument/2006/relationships/chart" Target="../charts/chart16.xml"/><Relationship Id="rId19" Type="http://schemas.openxmlformats.org/officeDocument/2006/relationships/chart" Target="../charts/chart25.xml"/><Relationship Id="rId31" Type="http://schemas.openxmlformats.org/officeDocument/2006/relationships/chart" Target="../charts/chart37.xml"/><Relationship Id="rId4" Type="http://schemas.openxmlformats.org/officeDocument/2006/relationships/chart" Target="../charts/chart10.xml"/><Relationship Id="rId9" Type="http://schemas.openxmlformats.org/officeDocument/2006/relationships/chart" Target="../charts/chart15.xml"/><Relationship Id="rId14" Type="http://schemas.openxmlformats.org/officeDocument/2006/relationships/chart" Target="../charts/chart20.xml"/><Relationship Id="rId22" Type="http://schemas.openxmlformats.org/officeDocument/2006/relationships/chart" Target="../charts/chart28.xml"/><Relationship Id="rId27" Type="http://schemas.openxmlformats.org/officeDocument/2006/relationships/chart" Target="../charts/chart33.xml"/><Relationship Id="rId30" Type="http://schemas.openxmlformats.org/officeDocument/2006/relationships/chart" Target="../charts/chart36.xml"/><Relationship Id="rId35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304800</xdr:colOff>
      <xdr:row>40</xdr:row>
      <xdr:rowOff>0</xdr:rowOff>
    </xdr:from>
    <xdr:to>
      <xdr:col>4</xdr:col>
      <xdr:colOff>476250</xdr:colOff>
      <xdr:row>40</xdr:row>
      <xdr:rowOff>171450</xdr:rowOff>
    </xdr:to>
    <xdr:pic>
      <xdr:nvPicPr>
        <xdr:cNvPr id="2" name="Imatge 1" descr="icono-tabla.gif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47925" y="90868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171450</xdr:colOff>
      <xdr:row>33</xdr:row>
      <xdr:rowOff>171450</xdr:rowOff>
    </xdr:to>
    <xdr:pic>
      <xdr:nvPicPr>
        <xdr:cNvPr id="3" name="Imatge 2" descr="icono-tabla.gif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33525" y="77533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423334</xdr:colOff>
      <xdr:row>15</xdr:row>
      <xdr:rowOff>21166</xdr:rowOff>
    </xdr:from>
    <xdr:to>
      <xdr:col>4</xdr:col>
      <xdr:colOff>594784</xdr:colOff>
      <xdr:row>16</xdr:row>
      <xdr:rowOff>2116</xdr:rowOff>
    </xdr:to>
    <xdr:pic>
      <xdr:nvPicPr>
        <xdr:cNvPr id="4" name="Imatge 3" descr="icono-tabla.gif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82334" y="4180416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601133</xdr:colOff>
      <xdr:row>15</xdr:row>
      <xdr:rowOff>28575</xdr:rowOff>
    </xdr:from>
    <xdr:to>
      <xdr:col>5</xdr:col>
      <xdr:colOff>130175</xdr:colOff>
      <xdr:row>15</xdr:row>
      <xdr:rowOff>171450</xdr:rowOff>
    </xdr:to>
    <xdr:pic>
      <xdr:nvPicPr>
        <xdr:cNvPr id="5" name="Imatge 4" descr="icono-grafico.gif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760133" y="41878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16</xdr:row>
      <xdr:rowOff>9525</xdr:rowOff>
    </xdr:from>
    <xdr:to>
      <xdr:col>4</xdr:col>
      <xdr:colOff>57150</xdr:colOff>
      <xdr:row>16</xdr:row>
      <xdr:rowOff>180975</xdr:rowOff>
    </xdr:to>
    <xdr:pic>
      <xdr:nvPicPr>
        <xdr:cNvPr id="8" name="Imatge 7" descr="icono-tabla.gif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28825" y="45148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200025</xdr:colOff>
      <xdr:row>17</xdr:row>
      <xdr:rowOff>19050</xdr:rowOff>
    </xdr:from>
    <xdr:to>
      <xdr:col>4</xdr:col>
      <xdr:colOff>371475</xdr:colOff>
      <xdr:row>18</xdr:row>
      <xdr:rowOff>0</xdr:rowOff>
    </xdr:to>
    <xdr:pic>
      <xdr:nvPicPr>
        <xdr:cNvPr id="9" name="Imatge 8" descr="icono-tabla.gif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43150" y="4714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</xdr:colOff>
      <xdr:row>16</xdr:row>
      <xdr:rowOff>28575</xdr:rowOff>
    </xdr:from>
    <xdr:to>
      <xdr:col>4</xdr:col>
      <xdr:colOff>219075</xdr:colOff>
      <xdr:row>16</xdr:row>
      <xdr:rowOff>171450</xdr:rowOff>
    </xdr:to>
    <xdr:pic>
      <xdr:nvPicPr>
        <xdr:cNvPr id="10" name="Imatge 9" descr="icono-grafico.gif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19325" y="45339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5</xdr:col>
      <xdr:colOff>219075</xdr:colOff>
      <xdr:row>23</xdr:row>
      <xdr:rowOff>9525</xdr:rowOff>
    </xdr:from>
    <xdr:to>
      <xdr:col>5</xdr:col>
      <xdr:colOff>390525</xdr:colOff>
      <xdr:row>23</xdr:row>
      <xdr:rowOff>180975</xdr:rowOff>
    </xdr:to>
    <xdr:pic>
      <xdr:nvPicPr>
        <xdr:cNvPr id="11" name="Imatge 10" descr="icono-tabla.gif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71800" y="5857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438150</xdr:colOff>
      <xdr:row>23</xdr:row>
      <xdr:rowOff>28575</xdr:rowOff>
    </xdr:from>
    <xdr:to>
      <xdr:col>5</xdr:col>
      <xdr:colOff>581025</xdr:colOff>
      <xdr:row>23</xdr:row>
      <xdr:rowOff>171450</xdr:rowOff>
    </xdr:to>
    <xdr:pic>
      <xdr:nvPicPr>
        <xdr:cNvPr id="12" name="Imatge 11" descr="icono-grafico.gif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90875" y="58769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123825</xdr:colOff>
      <xdr:row>24</xdr:row>
      <xdr:rowOff>28575</xdr:rowOff>
    </xdr:from>
    <xdr:to>
      <xdr:col>3</xdr:col>
      <xdr:colOff>295275</xdr:colOff>
      <xdr:row>25</xdr:row>
      <xdr:rowOff>9525</xdr:rowOff>
    </xdr:to>
    <xdr:pic>
      <xdr:nvPicPr>
        <xdr:cNvPr id="13" name="Imatge 12" descr="icono-tabla.gif">
          <a:hlinkClick xmlns:r="http://schemas.openxmlformats.org/officeDocument/2006/relationships" r:id="rId1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57350" y="60674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323850</xdr:colOff>
      <xdr:row>24</xdr:row>
      <xdr:rowOff>38100</xdr:rowOff>
    </xdr:from>
    <xdr:to>
      <xdr:col>3</xdr:col>
      <xdr:colOff>466725</xdr:colOff>
      <xdr:row>24</xdr:row>
      <xdr:rowOff>180975</xdr:rowOff>
    </xdr:to>
    <xdr:pic>
      <xdr:nvPicPr>
        <xdr:cNvPr id="14" name="Imatge 13" descr="icono-grafico.gif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857375" y="60769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66675</xdr:colOff>
      <xdr:row>27</xdr:row>
      <xdr:rowOff>19050</xdr:rowOff>
    </xdr:from>
    <xdr:to>
      <xdr:col>3</xdr:col>
      <xdr:colOff>238125</xdr:colOff>
      <xdr:row>28</xdr:row>
      <xdr:rowOff>0</xdr:rowOff>
    </xdr:to>
    <xdr:pic>
      <xdr:nvPicPr>
        <xdr:cNvPr id="15" name="Imatge 14" descr="icono-tabla.gif">
          <a:hlinkClick xmlns:r="http://schemas.openxmlformats.org/officeDocument/2006/relationships" r:id="rId1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00200" y="66294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581025</xdr:colOff>
      <xdr:row>28</xdr:row>
      <xdr:rowOff>0</xdr:rowOff>
    </xdr:from>
    <xdr:to>
      <xdr:col>5</xdr:col>
      <xdr:colOff>142875</xdr:colOff>
      <xdr:row>28</xdr:row>
      <xdr:rowOff>171450</xdr:rowOff>
    </xdr:to>
    <xdr:pic>
      <xdr:nvPicPr>
        <xdr:cNvPr id="16" name="Imatge 15" descr="icono-tabla.gif">
          <a:hlinkClick xmlns:r="http://schemas.openxmlformats.org/officeDocument/2006/relationships" r:id="rId1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24150" y="68008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161925</xdr:colOff>
      <xdr:row>28</xdr:row>
      <xdr:rowOff>9525</xdr:rowOff>
    </xdr:from>
    <xdr:to>
      <xdr:col>5</xdr:col>
      <xdr:colOff>304800</xdr:colOff>
      <xdr:row>28</xdr:row>
      <xdr:rowOff>152400</xdr:rowOff>
    </xdr:to>
    <xdr:pic>
      <xdr:nvPicPr>
        <xdr:cNvPr id="17" name="Imatge 16" descr="icono-grafico.gif">
          <a:hlinkClick xmlns:r="http://schemas.openxmlformats.org/officeDocument/2006/relationships" r:id="rId16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914650" y="68103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</xdr:colOff>
      <xdr:row>29</xdr:row>
      <xdr:rowOff>0</xdr:rowOff>
    </xdr:from>
    <xdr:to>
      <xdr:col>4</xdr:col>
      <xdr:colOff>209550</xdr:colOff>
      <xdr:row>29</xdr:row>
      <xdr:rowOff>171450</xdr:rowOff>
    </xdr:to>
    <xdr:pic>
      <xdr:nvPicPr>
        <xdr:cNvPr id="18" name="Imatge 17" descr="icono-tabla.gif">
          <a:hlinkClick xmlns:r="http://schemas.openxmlformats.org/officeDocument/2006/relationships" r:id="rId1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81225" y="69913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228600</xdr:colOff>
      <xdr:row>29</xdr:row>
      <xdr:rowOff>9525</xdr:rowOff>
    </xdr:from>
    <xdr:to>
      <xdr:col>4</xdr:col>
      <xdr:colOff>371475</xdr:colOff>
      <xdr:row>29</xdr:row>
      <xdr:rowOff>152400</xdr:rowOff>
    </xdr:to>
    <xdr:pic>
      <xdr:nvPicPr>
        <xdr:cNvPr id="19" name="Imatge 18" descr="icono-grafico.gif">
          <a:hlinkClick xmlns:r="http://schemas.openxmlformats.org/officeDocument/2006/relationships" r:id="rId18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371725" y="70008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171450</xdr:colOff>
      <xdr:row>30</xdr:row>
      <xdr:rowOff>19050</xdr:rowOff>
    </xdr:from>
    <xdr:to>
      <xdr:col>4</xdr:col>
      <xdr:colOff>342900</xdr:colOff>
      <xdr:row>31</xdr:row>
      <xdr:rowOff>0</xdr:rowOff>
    </xdr:to>
    <xdr:pic>
      <xdr:nvPicPr>
        <xdr:cNvPr id="20" name="Imatge 19" descr="icono-tabla.gif">
          <a:hlinkClick xmlns:r="http://schemas.openxmlformats.org/officeDocument/2006/relationships" r:id="rId19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14575" y="72009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361950</xdr:colOff>
      <xdr:row>30</xdr:row>
      <xdr:rowOff>28575</xdr:rowOff>
    </xdr:from>
    <xdr:to>
      <xdr:col>4</xdr:col>
      <xdr:colOff>504825</xdr:colOff>
      <xdr:row>30</xdr:row>
      <xdr:rowOff>171450</xdr:rowOff>
    </xdr:to>
    <xdr:pic>
      <xdr:nvPicPr>
        <xdr:cNvPr id="21" name="Imatge 20" descr="icono-grafico.gif">
          <a:hlinkClick xmlns:r="http://schemas.openxmlformats.org/officeDocument/2006/relationships" r:id="rId20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505075" y="72104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561975</xdr:colOff>
      <xdr:row>31</xdr:row>
      <xdr:rowOff>9525</xdr:rowOff>
    </xdr:from>
    <xdr:to>
      <xdr:col>4</xdr:col>
      <xdr:colOff>123825</xdr:colOff>
      <xdr:row>31</xdr:row>
      <xdr:rowOff>180975</xdr:rowOff>
    </xdr:to>
    <xdr:pic>
      <xdr:nvPicPr>
        <xdr:cNvPr id="22" name="Imatge 21" descr="icono-tabla.gif">
          <a:hlinkClick xmlns:r="http://schemas.openxmlformats.org/officeDocument/2006/relationships" r:id="rId2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95500" y="7381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142875</xdr:colOff>
      <xdr:row>31</xdr:row>
      <xdr:rowOff>19050</xdr:rowOff>
    </xdr:from>
    <xdr:to>
      <xdr:col>4</xdr:col>
      <xdr:colOff>285750</xdr:colOff>
      <xdr:row>31</xdr:row>
      <xdr:rowOff>161925</xdr:rowOff>
    </xdr:to>
    <xdr:pic>
      <xdr:nvPicPr>
        <xdr:cNvPr id="23" name="Imatge 22" descr="icono-grafico.gif">
          <a:hlinkClick xmlns:r="http://schemas.openxmlformats.org/officeDocument/2006/relationships" r:id="rId22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86000" y="7391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504825</xdr:colOff>
      <xdr:row>32</xdr:row>
      <xdr:rowOff>0</xdr:rowOff>
    </xdr:from>
    <xdr:to>
      <xdr:col>4</xdr:col>
      <xdr:colOff>66675</xdr:colOff>
      <xdr:row>32</xdr:row>
      <xdr:rowOff>171450</xdr:rowOff>
    </xdr:to>
    <xdr:pic>
      <xdr:nvPicPr>
        <xdr:cNvPr id="24" name="Imatge 23" descr="icono-tabla.gif">
          <a:hlinkClick xmlns:r="http://schemas.openxmlformats.org/officeDocument/2006/relationships" r:id="rId2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38350" y="75628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85725</xdr:colOff>
      <xdr:row>32</xdr:row>
      <xdr:rowOff>9525</xdr:rowOff>
    </xdr:from>
    <xdr:to>
      <xdr:col>4</xdr:col>
      <xdr:colOff>228600</xdr:colOff>
      <xdr:row>32</xdr:row>
      <xdr:rowOff>152400</xdr:rowOff>
    </xdr:to>
    <xdr:pic>
      <xdr:nvPicPr>
        <xdr:cNvPr id="25" name="Imatge 24" descr="icono-grafico.gif">
          <a:hlinkClick xmlns:r="http://schemas.openxmlformats.org/officeDocument/2006/relationships" r:id="rId24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28850" y="75723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190500</xdr:colOff>
      <xdr:row>33</xdr:row>
      <xdr:rowOff>9525</xdr:rowOff>
    </xdr:from>
    <xdr:to>
      <xdr:col>3</xdr:col>
      <xdr:colOff>333375</xdr:colOff>
      <xdr:row>33</xdr:row>
      <xdr:rowOff>152400</xdr:rowOff>
    </xdr:to>
    <xdr:pic>
      <xdr:nvPicPr>
        <xdr:cNvPr id="26" name="Imatge 25" descr="icono-grafico.gif">
          <a:hlinkClick xmlns:r="http://schemas.openxmlformats.org/officeDocument/2006/relationships" r:id="rId2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724025" y="77628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219075</xdr:colOff>
      <xdr:row>34</xdr:row>
      <xdr:rowOff>19050</xdr:rowOff>
    </xdr:from>
    <xdr:to>
      <xdr:col>4</xdr:col>
      <xdr:colOff>390525</xdr:colOff>
      <xdr:row>35</xdr:row>
      <xdr:rowOff>0</xdr:rowOff>
    </xdr:to>
    <xdr:pic>
      <xdr:nvPicPr>
        <xdr:cNvPr id="27" name="Imatge 26" descr="icono-tabla.gif">
          <a:hlinkClick xmlns:r="http://schemas.openxmlformats.org/officeDocument/2006/relationships" r:id="rId2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62200" y="79629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66675</xdr:colOff>
      <xdr:row>35</xdr:row>
      <xdr:rowOff>0</xdr:rowOff>
    </xdr:from>
    <xdr:to>
      <xdr:col>3</xdr:col>
      <xdr:colOff>238125</xdr:colOff>
      <xdr:row>35</xdr:row>
      <xdr:rowOff>171450</xdr:rowOff>
    </xdr:to>
    <xdr:pic>
      <xdr:nvPicPr>
        <xdr:cNvPr id="28" name="Imatge 27" descr="icono-tabla.gif">
          <a:hlinkClick xmlns:r="http://schemas.openxmlformats.org/officeDocument/2006/relationships" r:id="rId2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00200" y="81343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35</xdr:row>
      <xdr:rowOff>9525</xdr:rowOff>
    </xdr:from>
    <xdr:to>
      <xdr:col>3</xdr:col>
      <xdr:colOff>400050</xdr:colOff>
      <xdr:row>35</xdr:row>
      <xdr:rowOff>152400</xdr:rowOff>
    </xdr:to>
    <xdr:pic>
      <xdr:nvPicPr>
        <xdr:cNvPr id="29" name="Imatge 28" descr="icono-grafico.gif">
          <a:hlinkClick xmlns:r="http://schemas.openxmlformats.org/officeDocument/2006/relationships" r:id="rId28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790700" y="81438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2</xdr:col>
      <xdr:colOff>552450</xdr:colOff>
      <xdr:row>36</xdr:row>
      <xdr:rowOff>28575</xdr:rowOff>
    </xdr:from>
    <xdr:to>
      <xdr:col>3</xdr:col>
      <xdr:colOff>114300</xdr:colOff>
      <xdr:row>37</xdr:row>
      <xdr:rowOff>9525</xdr:rowOff>
    </xdr:to>
    <xdr:pic>
      <xdr:nvPicPr>
        <xdr:cNvPr id="30" name="Imatge 29" descr="icono-tabla.gif">
          <a:hlinkClick xmlns:r="http://schemas.openxmlformats.org/officeDocument/2006/relationships" r:id="rId29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76375" y="83534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133350</xdr:colOff>
      <xdr:row>36</xdr:row>
      <xdr:rowOff>38100</xdr:rowOff>
    </xdr:from>
    <xdr:to>
      <xdr:col>3</xdr:col>
      <xdr:colOff>276225</xdr:colOff>
      <xdr:row>36</xdr:row>
      <xdr:rowOff>180975</xdr:rowOff>
    </xdr:to>
    <xdr:pic>
      <xdr:nvPicPr>
        <xdr:cNvPr id="31" name="Imatge 30" descr="icono-grafico.gif">
          <a:hlinkClick xmlns:r="http://schemas.openxmlformats.org/officeDocument/2006/relationships" r:id="rId30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666875" y="83629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514350</xdr:colOff>
      <xdr:row>38</xdr:row>
      <xdr:rowOff>9525</xdr:rowOff>
    </xdr:from>
    <xdr:to>
      <xdr:col>4</xdr:col>
      <xdr:colOff>76200</xdr:colOff>
      <xdr:row>38</xdr:row>
      <xdr:rowOff>180975</xdr:rowOff>
    </xdr:to>
    <xdr:pic>
      <xdr:nvPicPr>
        <xdr:cNvPr id="32" name="Imatge 31" descr="icono-tabla.gif">
          <a:hlinkClick xmlns:r="http://schemas.openxmlformats.org/officeDocument/2006/relationships" r:id="rId3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47875" y="87153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95250</xdr:colOff>
      <xdr:row>38</xdr:row>
      <xdr:rowOff>19050</xdr:rowOff>
    </xdr:from>
    <xdr:to>
      <xdr:col>4</xdr:col>
      <xdr:colOff>238125</xdr:colOff>
      <xdr:row>38</xdr:row>
      <xdr:rowOff>161925</xdr:rowOff>
    </xdr:to>
    <xdr:pic>
      <xdr:nvPicPr>
        <xdr:cNvPr id="33" name="Imatge 32" descr="icono-grafico.gif">
          <a:hlinkClick xmlns:r="http://schemas.openxmlformats.org/officeDocument/2006/relationships" r:id="rId32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38375" y="87249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495300</xdr:colOff>
      <xdr:row>40</xdr:row>
      <xdr:rowOff>9525</xdr:rowOff>
    </xdr:from>
    <xdr:to>
      <xdr:col>5</xdr:col>
      <xdr:colOff>28575</xdr:colOff>
      <xdr:row>40</xdr:row>
      <xdr:rowOff>152400</xdr:rowOff>
    </xdr:to>
    <xdr:pic>
      <xdr:nvPicPr>
        <xdr:cNvPr id="34" name="Imatge 33" descr="icono-grafico.gif">
          <a:hlinkClick xmlns:r="http://schemas.openxmlformats.org/officeDocument/2006/relationships" r:id="rId33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638425" y="90963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352425</xdr:colOff>
      <xdr:row>43</xdr:row>
      <xdr:rowOff>9525</xdr:rowOff>
    </xdr:from>
    <xdr:to>
      <xdr:col>3</xdr:col>
      <xdr:colOff>523875</xdr:colOff>
      <xdr:row>43</xdr:row>
      <xdr:rowOff>180975</xdr:rowOff>
    </xdr:to>
    <xdr:pic>
      <xdr:nvPicPr>
        <xdr:cNvPr id="35" name="Imatge 34" descr="icono-tabla.gif">
          <a:hlinkClick xmlns:r="http://schemas.openxmlformats.org/officeDocument/2006/relationships" r:id="rId3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85950" y="9667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542925</xdr:colOff>
      <xdr:row>43</xdr:row>
      <xdr:rowOff>19050</xdr:rowOff>
    </xdr:from>
    <xdr:to>
      <xdr:col>4</xdr:col>
      <xdr:colOff>76200</xdr:colOff>
      <xdr:row>43</xdr:row>
      <xdr:rowOff>161925</xdr:rowOff>
    </xdr:to>
    <xdr:pic>
      <xdr:nvPicPr>
        <xdr:cNvPr id="36" name="Imatge 35" descr="icono-grafico.gif">
          <a:hlinkClick xmlns:r="http://schemas.openxmlformats.org/officeDocument/2006/relationships" r:id="rId3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076450" y="9677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44</xdr:row>
      <xdr:rowOff>9525</xdr:rowOff>
    </xdr:from>
    <xdr:to>
      <xdr:col>3</xdr:col>
      <xdr:colOff>533400</xdr:colOff>
      <xdr:row>44</xdr:row>
      <xdr:rowOff>180975</xdr:rowOff>
    </xdr:to>
    <xdr:pic>
      <xdr:nvPicPr>
        <xdr:cNvPr id="37" name="Imatge 36" descr="icono-tabla.gif">
          <a:hlinkClick xmlns:r="http://schemas.openxmlformats.org/officeDocument/2006/relationships" r:id="rId3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95475" y="98583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552450</xdr:colOff>
      <xdr:row>44</xdr:row>
      <xdr:rowOff>19050</xdr:rowOff>
    </xdr:from>
    <xdr:to>
      <xdr:col>4</xdr:col>
      <xdr:colOff>85725</xdr:colOff>
      <xdr:row>44</xdr:row>
      <xdr:rowOff>161925</xdr:rowOff>
    </xdr:to>
    <xdr:pic>
      <xdr:nvPicPr>
        <xdr:cNvPr id="38" name="Imatge 37" descr="icono-grafico.gif">
          <a:hlinkClick xmlns:r="http://schemas.openxmlformats.org/officeDocument/2006/relationships" r:id="rId37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085975" y="98679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447675</xdr:colOff>
      <xdr:row>45</xdr:row>
      <xdr:rowOff>9525</xdr:rowOff>
    </xdr:from>
    <xdr:to>
      <xdr:col>5</xdr:col>
      <xdr:colOff>9525</xdr:colOff>
      <xdr:row>45</xdr:row>
      <xdr:rowOff>180975</xdr:rowOff>
    </xdr:to>
    <xdr:pic>
      <xdr:nvPicPr>
        <xdr:cNvPr id="39" name="Imatge 38" descr="icono-tabla.gif">
          <a:hlinkClick xmlns:r="http://schemas.openxmlformats.org/officeDocument/2006/relationships" r:id="rId3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90800" y="10048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45</xdr:row>
      <xdr:rowOff>19050</xdr:rowOff>
    </xdr:from>
    <xdr:to>
      <xdr:col>5</xdr:col>
      <xdr:colOff>171450</xdr:colOff>
      <xdr:row>45</xdr:row>
      <xdr:rowOff>161925</xdr:rowOff>
    </xdr:to>
    <xdr:pic>
      <xdr:nvPicPr>
        <xdr:cNvPr id="40" name="Imatge 39" descr="icono-grafico.gif">
          <a:hlinkClick xmlns:r="http://schemas.openxmlformats.org/officeDocument/2006/relationships" r:id="rId39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781300" y="10058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171450</xdr:colOff>
      <xdr:row>46</xdr:row>
      <xdr:rowOff>19050</xdr:rowOff>
    </xdr:from>
    <xdr:to>
      <xdr:col>3</xdr:col>
      <xdr:colOff>342900</xdr:colOff>
      <xdr:row>47</xdr:row>
      <xdr:rowOff>0</xdr:rowOff>
    </xdr:to>
    <xdr:pic>
      <xdr:nvPicPr>
        <xdr:cNvPr id="41" name="Imatge 40" descr="icono-tabla.gif">
          <a:hlinkClick xmlns:r="http://schemas.openxmlformats.org/officeDocument/2006/relationships" r:id="rId4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04975" y="102489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46</xdr:row>
      <xdr:rowOff>28575</xdr:rowOff>
    </xdr:from>
    <xdr:to>
      <xdr:col>3</xdr:col>
      <xdr:colOff>504825</xdr:colOff>
      <xdr:row>46</xdr:row>
      <xdr:rowOff>171450</xdr:rowOff>
    </xdr:to>
    <xdr:pic>
      <xdr:nvPicPr>
        <xdr:cNvPr id="42" name="Imatge 41" descr="icono-grafico.gif">
          <a:hlinkClick xmlns:r="http://schemas.openxmlformats.org/officeDocument/2006/relationships" r:id="rId41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895475" y="102584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295275</xdr:colOff>
      <xdr:row>52</xdr:row>
      <xdr:rowOff>19050</xdr:rowOff>
    </xdr:from>
    <xdr:to>
      <xdr:col>4</xdr:col>
      <xdr:colOff>466725</xdr:colOff>
      <xdr:row>53</xdr:row>
      <xdr:rowOff>0</xdr:rowOff>
    </xdr:to>
    <xdr:pic>
      <xdr:nvPicPr>
        <xdr:cNvPr id="43" name="Imatge 42" descr="icono-tabla.gif">
          <a:hlinkClick xmlns:r="http://schemas.openxmlformats.org/officeDocument/2006/relationships" r:id="rId4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38400" y="114014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514350</xdr:colOff>
      <xdr:row>53</xdr:row>
      <xdr:rowOff>9525</xdr:rowOff>
    </xdr:from>
    <xdr:to>
      <xdr:col>4</xdr:col>
      <xdr:colOff>76200</xdr:colOff>
      <xdr:row>53</xdr:row>
      <xdr:rowOff>180975</xdr:rowOff>
    </xdr:to>
    <xdr:pic>
      <xdr:nvPicPr>
        <xdr:cNvPr id="44" name="Imatge 43" descr="icono-tabla.gif">
          <a:hlinkClick xmlns:r="http://schemas.openxmlformats.org/officeDocument/2006/relationships" r:id="rId4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47875" y="115824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266700</xdr:colOff>
      <xdr:row>54</xdr:row>
      <xdr:rowOff>9525</xdr:rowOff>
    </xdr:from>
    <xdr:to>
      <xdr:col>5</xdr:col>
      <xdr:colOff>438150</xdr:colOff>
      <xdr:row>54</xdr:row>
      <xdr:rowOff>180975</xdr:rowOff>
    </xdr:to>
    <xdr:pic>
      <xdr:nvPicPr>
        <xdr:cNvPr id="45" name="Imatge 44" descr="icono-tabla.gif">
          <a:hlinkClick xmlns:r="http://schemas.openxmlformats.org/officeDocument/2006/relationships" r:id="rId4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17729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495300</xdr:colOff>
      <xdr:row>54</xdr:row>
      <xdr:rowOff>180975</xdr:rowOff>
    </xdr:from>
    <xdr:to>
      <xdr:col>5</xdr:col>
      <xdr:colOff>57150</xdr:colOff>
      <xdr:row>55</xdr:row>
      <xdr:rowOff>161925</xdr:rowOff>
    </xdr:to>
    <xdr:pic>
      <xdr:nvPicPr>
        <xdr:cNvPr id="46" name="Imatge 45" descr="icono-tabla.gif">
          <a:hlinkClick xmlns:r="http://schemas.openxmlformats.org/officeDocument/2006/relationships" r:id="rId4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38425" y="119443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57</xdr:row>
      <xdr:rowOff>0</xdr:rowOff>
    </xdr:from>
    <xdr:to>
      <xdr:col>2</xdr:col>
      <xdr:colOff>400050</xdr:colOff>
      <xdr:row>57</xdr:row>
      <xdr:rowOff>171450</xdr:rowOff>
    </xdr:to>
    <xdr:pic>
      <xdr:nvPicPr>
        <xdr:cNvPr id="47" name="Imatge 46" descr="icono-tabla.gif">
          <a:hlinkClick xmlns:r="http://schemas.openxmlformats.org/officeDocument/2006/relationships" r:id="rId4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2525" y="12334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2</xdr:col>
      <xdr:colOff>419100</xdr:colOff>
      <xdr:row>57</xdr:row>
      <xdr:rowOff>9525</xdr:rowOff>
    </xdr:from>
    <xdr:to>
      <xdr:col>2</xdr:col>
      <xdr:colOff>561975</xdr:colOff>
      <xdr:row>57</xdr:row>
      <xdr:rowOff>152400</xdr:rowOff>
    </xdr:to>
    <xdr:pic>
      <xdr:nvPicPr>
        <xdr:cNvPr id="48" name="Imatge 47" descr="icono-grafico.gif">
          <a:hlinkClick xmlns:r="http://schemas.openxmlformats.org/officeDocument/2006/relationships" r:id="rId47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343025" y="12344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5</xdr:col>
      <xdr:colOff>161925</xdr:colOff>
      <xdr:row>61</xdr:row>
      <xdr:rowOff>9525</xdr:rowOff>
    </xdr:from>
    <xdr:to>
      <xdr:col>5</xdr:col>
      <xdr:colOff>333375</xdr:colOff>
      <xdr:row>61</xdr:row>
      <xdr:rowOff>180975</xdr:rowOff>
    </xdr:to>
    <xdr:pic>
      <xdr:nvPicPr>
        <xdr:cNvPr id="49" name="Imatge 48" descr="icono-tabla.gif">
          <a:hlinkClick xmlns:r="http://schemas.openxmlformats.org/officeDocument/2006/relationships" r:id="rId4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14650" y="131159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352425</xdr:colOff>
      <xdr:row>61</xdr:row>
      <xdr:rowOff>19050</xdr:rowOff>
    </xdr:from>
    <xdr:to>
      <xdr:col>5</xdr:col>
      <xdr:colOff>495300</xdr:colOff>
      <xdr:row>61</xdr:row>
      <xdr:rowOff>161925</xdr:rowOff>
    </xdr:to>
    <xdr:pic>
      <xdr:nvPicPr>
        <xdr:cNvPr id="50" name="Imatge 49" descr="icono-grafico.gif">
          <a:hlinkClick xmlns:r="http://schemas.openxmlformats.org/officeDocument/2006/relationships" r:id="rId49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31254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180975</xdr:colOff>
      <xdr:row>62</xdr:row>
      <xdr:rowOff>9525</xdr:rowOff>
    </xdr:from>
    <xdr:to>
      <xdr:col>4</xdr:col>
      <xdr:colOff>352425</xdr:colOff>
      <xdr:row>62</xdr:row>
      <xdr:rowOff>180975</xdr:rowOff>
    </xdr:to>
    <xdr:pic>
      <xdr:nvPicPr>
        <xdr:cNvPr id="51" name="Imatge 50" descr="icono-tabla.gif">
          <a:hlinkClick xmlns:r="http://schemas.openxmlformats.org/officeDocument/2006/relationships" r:id="rId5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24100" y="133064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371475</xdr:colOff>
      <xdr:row>62</xdr:row>
      <xdr:rowOff>19050</xdr:rowOff>
    </xdr:from>
    <xdr:to>
      <xdr:col>4</xdr:col>
      <xdr:colOff>514350</xdr:colOff>
      <xdr:row>62</xdr:row>
      <xdr:rowOff>161925</xdr:rowOff>
    </xdr:to>
    <xdr:pic>
      <xdr:nvPicPr>
        <xdr:cNvPr id="52" name="Imatge 51" descr="icono-grafico.gif">
          <a:hlinkClick xmlns:r="http://schemas.openxmlformats.org/officeDocument/2006/relationships" r:id="rId51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514600" y="133159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104775</xdr:colOff>
      <xdr:row>62</xdr:row>
      <xdr:rowOff>180975</xdr:rowOff>
    </xdr:from>
    <xdr:to>
      <xdr:col>3</xdr:col>
      <xdr:colOff>276225</xdr:colOff>
      <xdr:row>63</xdr:row>
      <xdr:rowOff>161925</xdr:rowOff>
    </xdr:to>
    <xdr:pic>
      <xdr:nvPicPr>
        <xdr:cNvPr id="53" name="Imatge 52" descr="icono-tabla.gif">
          <a:hlinkClick xmlns:r="http://schemas.openxmlformats.org/officeDocument/2006/relationships" r:id="rId5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38300" y="13477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295275</xdr:colOff>
      <xdr:row>63</xdr:row>
      <xdr:rowOff>0</xdr:rowOff>
    </xdr:from>
    <xdr:to>
      <xdr:col>3</xdr:col>
      <xdr:colOff>438150</xdr:colOff>
      <xdr:row>63</xdr:row>
      <xdr:rowOff>142875</xdr:rowOff>
    </xdr:to>
    <xdr:pic>
      <xdr:nvPicPr>
        <xdr:cNvPr id="54" name="Imatge 53" descr="icono-grafico.gif">
          <a:hlinkClick xmlns:r="http://schemas.openxmlformats.org/officeDocument/2006/relationships" r:id="rId53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828800" y="13487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457200</xdr:colOff>
      <xdr:row>67</xdr:row>
      <xdr:rowOff>9525</xdr:rowOff>
    </xdr:from>
    <xdr:to>
      <xdr:col>5</xdr:col>
      <xdr:colOff>19050</xdr:colOff>
      <xdr:row>67</xdr:row>
      <xdr:rowOff>180975</xdr:rowOff>
    </xdr:to>
    <xdr:pic>
      <xdr:nvPicPr>
        <xdr:cNvPr id="55" name="Imatge 54" descr="icono-tabla.gif">
          <a:hlinkClick xmlns:r="http://schemas.openxmlformats.org/officeDocument/2006/relationships" r:id="rId5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00325" y="142684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67</xdr:row>
      <xdr:rowOff>19050</xdr:rowOff>
    </xdr:from>
    <xdr:to>
      <xdr:col>5</xdr:col>
      <xdr:colOff>180975</xdr:colOff>
      <xdr:row>67</xdr:row>
      <xdr:rowOff>161925</xdr:rowOff>
    </xdr:to>
    <xdr:pic>
      <xdr:nvPicPr>
        <xdr:cNvPr id="56" name="Imatge 55" descr="icono-grafico.gif">
          <a:hlinkClick xmlns:r="http://schemas.openxmlformats.org/officeDocument/2006/relationships" r:id="rId5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790825" y="142779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114300</xdr:colOff>
      <xdr:row>67</xdr:row>
      <xdr:rowOff>180975</xdr:rowOff>
    </xdr:from>
    <xdr:to>
      <xdr:col>4</xdr:col>
      <xdr:colOff>285750</xdr:colOff>
      <xdr:row>68</xdr:row>
      <xdr:rowOff>161925</xdr:rowOff>
    </xdr:to>
    <xdr:pic>
      <xdr:nvPicPr>
        <xdr:cNvPr id="57" name="Imatge 56" descr="icono-tabla.gif">
          <a:hlinkClick xmlns:r="http://schemas.openxmlformats.org/officeDocument/2006/relationships" r:id="rId5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57425" y="144399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304800</xdr:colOff>
      <xdr:row>68</xdr:row>
      <xdr:rowOff>0</xdr:rowOff>
    </xdr:from>
    <xdr:to>
      <xdr:col>4</xdr:col>
      <xdr:colOff>447675</xdr:colOff>
      <xdr:row>68</xdr:row>
      <xdr:rowOff>142875</xdr:rowOff>
    </xdr:to>
    <xdr:pic>
      <xdr:nvPicPr>
        <xdr:cNvPr id="58" name="Imatge 57" descr="icono-grafico.gif">
          <a:hlinkClick xmlns:r="http://schemas.openxmlformats.org/officeDocument/2006/relationships" r:id="rId57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447925" y="144494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1</xdr:col>
      <xdr:colOff>105834</xdr:colOff>
      <xdr:row>8</xdr:row>
      <xdr:rowOff>0</xdr:rowOff>
    </xdr:from>
    <xdr:to>
      <xdr:col>1</xdr:col>
      <xdr:colOff>277284</xdr:colOff>
      <xdr:row>8</xdr:row>
      <xdr:rowOff>171450</xdr:rowOff>
    </xdr:to>
    <xdr:pic>
      <xdr:nvPicPr>
        <xdr:cNvPr id="70" name="Imatge 69" descr="icono-tabla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0159" y="27527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1</xdr:col>
      <xdr:colOff>116418</xdr:colOff>
      <xdr:row>9</xdr:row>
      <xdr:rowOff>21167</xdr:rowOff>
    </xdr:from>
    <xdr:to>
      <xdr:col>1</xdr:col>
      <xdr:colOff>259293</xdr:colOff>
      <xdr:row>9</xdr:row>
      <xdr:rowOff>195792</xdr:rowOff>
    </xdr:to>
    <xdr:pic>
      <xdr:nvPicPr>
        <xdr:cNvPr id="71" name="Imatge 70" descr="icono-grafico.gif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30743" y="2973917"/>
          <a:ext cx="142875" cy="174625"/>
        </a:xfrm>
        <a:prstGeom prst="rect">
          <a:avLst/>
        </a:prstGeom>
      </xdr:spPr>
    </xdr:pic>
    <xdr:clientData/>
  </xdr:twoCellAnchor>
  <xdr:twoCellAnchor editAs="oneCell">
    <xdr:from>
      <xdr:col>4</xdr:col>
      <xdr:colOff>518582</xdr:colOff>
      <xdr:row>52</xdr:row>
      <xdr:rowOff>42332</xdr:rowOff>
    </xdr:from>
    <xdr:to>
      <xdr:col>5</xdr:col>
      <xdr:colOff>47624</xdr:colOff>
      <xdr:row>52</xdr:row>
      <xdr:rowOff>185207</xdr:rowOff>
    </xdr:to>
    <xdr:pic>
      <xdr:nvPicPr>
        <xdr:cNvPr id="73" name="Imatge 41" descr="icono-grafico.gif">
          <a:hlinkClick xmlns:r="http://schemas.openxmlformats.org/officeDocument/2006/relationships" r:id="rId58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661707" y="11424707"/>
          <a:ext cx="138642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84667</xdr:colOff>
      <xdr:row>53</xdr:row>
      <xdr:rowOff>31750</xdr:rowOff>
    </xdr:from>
    <xdr:to>
      <xdr:col>4</xdr:col>
      <xdr:colOff>227542</xdr:colOff>
      <xdr:row>53</xdr:row>
      <xdr:rowOff>174625</xdr:rowOff>
    </xdr:to>
    <xdr:pic>
      <xdr:nvPicPr>
        <xdr:cNvPr id="74" name="Imatge 41" descr="icono-grafico.gif">
          <a:hlinkClick xmlns:r="http://schemas.openxmlformats.org/officeDocument/2006/relationships" r:id="rId59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27792" y="116046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5</xdr:col>
      <xdr:colOff>455084</xdr:colOff>
      <xdr:row>54</xdr:row>
      <xdr:rowOff>10584</xdr:rowOff>
    </xdr:from>
    <xdr:to>
      <xdr:col>5</xdr:col>
      <xdr:colOff>597959</xdr:colOff>
      <xdr:row>54</xdr:row>
      <xdr:rowOff>153459</xdr:rowOff>
    </xdr:to>
    <xdr:pic>
      <xdr:nvPicPr>
        <xdr:cNvPr id="75" name="Imatge 41" descr="icono-grafico.gif">
          <a:hlinkClick xmlns:r="http://schemas.openxmlformats.org/officeDocument/2006/relationships" r:id="rId60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07809" y="11773959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269875</xdr:colOff>
      <xdr:row>27</xdr:row>
      <xdr:rowOff>33867</xdr:rowOff>
    </xdr:from>
    <xdr:to>
      <xdr:col>3</xdr:col>
      <xdr:colOff>412750</xdr:colOff>
      <xdr:row>27</xdr:row>
      <xdr:rowOff>176742</xdr:rowOff>
    </xdr:to>
    <xdr:pic>
      <xdr:nvPicPr>
        <xdr:cNvPr id="77" name="Imatge 76" descr="icono-grafico.gif">
          <a:hlinkClick xmlns:r="http://schemas.openxmlformats.org/officeDocument/2006/relationships" r:id="rId61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815042" y="64897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443443</xdr:colOff>
      <xdr:row>34</xdr:row>
      <xdr:rowOff>58208</xdr:rowOff>
    </xdr:from>
    <xdr:to>
      <xdr:col>4</xdr:col>
      <xdr:colOff>586318</xdr:colOff>
      <xdr:row>35</xdr:row>
      <xdr:rowOff>10583</xdr:rowOff>
    </xdr:to>
    <xdr:pic>
      <xdr:nvPicPr>
        <xdr:cNvPr id="78" name="Imatge 77" descr="icono-grafico.gif">
          <a:hlinkClick xmlns:r="http://schemas.openxmlformats.org/officeDocument/2006/relationships" r:id="rId62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602443" y="7847541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10</xdr:row>
      <xdr:rowOff>31750</xdr:rowOff>
    </xdr:from>
    <xdr:to>
      <xdr:col>1</xdr:col>
      <xdr:colOff>261503</xdr:colOff>
      <xdr:row>10</xdr:row>
      <xdr:rowOff>184149</xdr:rowOff>
    </xdr:to>
    <xdr:pic>
      <xdr:nvPicPr>
        <xdr:cNvPr id="66" name="Imatge 65" descr="Comparativa.PNG"/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412750" y="3217333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4</xdr:col>
      <xdr:colOff>222250</xdr:colOff>
      <xdr:row>16</xdr:row>
      <xdr:rowOff>31750</xdr:rowOff>
    </xdr:from>
    <xdr:to>
      <xdr:col>4</xdr:col>
      <xdr:colOff>388503</xdr:colOff>
      <xdr:row>16</xdr:row>
      <xdr:rowOff>184149</xdr:rowOff>
    </xdr:to>
    <xdr:pic>
      <xdr:nvPicPr>
        <xdr:cNvPr id="67" name="Imatge 66" descr="Comparativa.PNG">
          <a:hlinkClick xmlns:r="http://schemas.openxmlformats.org/officeDocument/2006/relationships" r:id="rId64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2381250" y="4381500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6</xdr:col>
      <xdr:colOff>10584</xdr:colOff>
      <xdr:row>23</xdr:row>
      <xdr:rowOff>21167</xdr:rowOff>
    </xdr:from>
    <xdr:to>
      <xdr:col>6</xdr:col>
      <xdr:colOff>176837</xdr:colOff>
      <xdr:row>23</xdr:row>
      <xdr:rowOff>173566</xdr:rowOff>
    </xdr:to>
    <xdr:pic>
      <xdr:nvPicPr>
        <xdr:cNvPr id="69" name="Imatge 68" descr="Comparativa.PNG">
          <a:hlinkClick xmlns:r="http://schemas.openxmlformats.org/officeDocument/2006/relationships" r:id="rId65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3397251" y="5715000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5</xdr:col>
      <xdr:colOff>338656</xdr:colOff>
      <xdr:row>28</xdr:row>
      <xdr:rowOff>10583</xdr:rowOff>
    </xdr:from>
    <xdr:to>
      <xdr:col>5</xdr:col>
      <xdr:colOff>504909</xdr:colOff>
      <xdr:row>28</xdr:row>
      <xdr:rowOff>162982</xdr:rowOff>
    </xdr:to>
    <xdr:pic>
      <xdr:nvPicPr>
        <xdr:cNvPr id="72" name="Imatge 71" descr="Comparativa.PNG">
          <a:hlinkClick xmlns:r="http://schemas.openxmlformats.org/officeDocument/2006/relationships" r:id="rId66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3111489" y="6656916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4</xdr:col>
      <xdr:colOff>402173</xdr:colOff>
      <xdr:row>29</xdr:row>
      <xdr:rowOff>0</xdr:rowOff>
    </xdr:from>
    <xdr:to>
      <xdr:col>4</xdr:col>
      <xdr:colOff>568426</xdr:colOff>
      <xdr:row>29</xdr:row>
      <xdr:rowOff>152399</xdr:rowOff>
    </xdr:to>
    <xdr:pic>
      <xdr:nvPicPr>
        <xdr:cNvPr id="76" name="Imatge 75" descr="Comparativa.PNG">
          <a:hlinkClick xmlns:r="http://schemas.openxmlformats.org/officeDocument/2006/relationships" r:id="rId67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2561173" y="6836833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3</xdr:col>
      <xdr:colOff>370405</xdr:colOff>
      <xdr:row>33</xdr:row>
      <xdr:rowOff>0</xdr:rowOff>
    </xdr:from>
    <xdr:to>
      <xdr:col>3</xdr:col>
      <xdr:colOff>536658</xdr:colOff>
      <xdr:row>33</xdr:row>
      <xdr:rowOff>152399</xdr:rowOff>
    </xdr:to>
    <xdr:pic>
      <xdr:nvPicPr>
        <xdr:cNvPr id="79" name="Imatge 78" descr="Comparativa.PNG">
          <a:hlinkClick xmlns:r="http://schemas.openxmlformats.org/officeDocument/2006/relationships" r:id="rId68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1915572" y="7598833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5</xdr:col>
      <xdr:colOff>74081</xdr:colOff>
      <xdr:row>40</xdr:row>
      <xdr:rowOff>0</xdr:rowOff>
    </xdr:from>
    <xdr:to>
      <xdr:col>5</xdr:col>
      <xdr:colOff>240334</xdr:colOff>
      <xdr:row>40</xdr:row>
      <xdr:rowOff>152399</xdr:rowOff>
    </xdr:to>
    <xdr:pic>
      <xdr:nvPicPr>
        <xdr:cNvPr id="80" name="Imatge 79" descr="Comparativa.PNG">
          <a:hlinkClick xmlns:r="http://schemas.openxmlformats.org/officeDocument/2006/relationships" r:id="rId69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2846914" y="8932333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5</xdr:col>
      <xdr:colOff>95250</xdr:colOff>
      <xdr:row>52</xdr:row>
      <xdr:rowOff>31749</xdr:rowOff>
    </xdr:from>
    <xdr:to>
      <xdr:col>5</xdr:col>
      <xdr:colOff>261503</xdr:colOff>
      <xdr:row>52</xdr:row>
      <xdr:rowOff>184148</xdr:rowOff>
    </xdr:to>
    <xdr:pic>
      <xdr:nvPicPr>
        <xdr:cNvPr id="81" name="Imatge 80" descr="Comparativa.PNG">
          <a:hlinkClick xmlns:r="http://schemas.openxmlformats.org/officeDocument/2006/relationships" r:id="rId70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2868083" y="11260666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3</xdr:col>
      <xdr:colOff>465667</xdr:colOff>
      <xdr:row>63</xdr:row>
      <xdr:rowOff>0</xdr:rowOff>
    </xdr:from>
    <xdr:to>
      <xdr:col>4</xdr:col>
      <xdr:colOff>18087</xdr:colOff>
      <xdr:row>63</xdr:row>
      <xdr:rowOff>152399</xdr:rowOff>
    </xdr:to>
    <xdr:pic>
      <xdr:nvPicPr>
        <xdr:cNvPr id="82" name="Imatge 81" descr="Comparativa.PNG">
          <a:hlinkClick xmlns:r="http://schemas.openxmlformats.org/officeDocument/2006/relationships" r:id="rId71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2010834" y="13335000"/>
          <a:ext cx="166253" cy="15239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11</xdr:row>
      <xdr:rowOff>0</xdr:rowOff>
    </xdr:from>
    <xdr:to>
      <xdr:col>2</xdr:col>
      <xdr:colOff>11907</xdr:colOff>
      <xdr:row>12</xdr:row>
      <xdr:rowOff>23811</xdr:rowOff>
    </xdr:to>
    <xdr:sp macro="" textlink="">
      <xdr:nvSpPr>
        <xdr:cNvPr id="2" name="Fletxa corbada a l'esquerra 1">
          <a:hlinkClick xmlns:r="http://schemas.openxmlformats.org/officeDocument/2006/relationships" r:id="rId1"/>
        </xdr:cNvPr>
        <xdr:cNvSpPr/>
      </xdr:nvSpPr>
      <xdr:spPr>
        <a:xfrm>
          <a:off x="704850" y="3248025"/>
          <a:ext cx="183357" cy="290511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35718</xdr:colOff>
      <xdr:row>13</xdr:row>
      <xdr:rowOff>71437</xdr:rowOff>
    </xdr:from>
    <xdr:to>
      <xdr:col>18</xdr:col>
      <xdr:colOff>476251</xdr:colOff>
      <xdr:row>40</xdr:row>
      <xdr:rowOff>119062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83344</xdr:colOff>
      <xdr:row>52</xdr:row>
      <xdr:rowOff>178594</xdr:rowOff>
    </xdr:from>
    <xdr:to>
      <xdr:col>2</xdr:col>
      <xdr:colOff>1</xdr:colOff>
      <xdr:row>54</xdr:row>
      <xdr:rowOff>11907</xdr:rowOff>
    </xdr:to>
    <xdr:sp macro="" textlink="">
      <xdr:nvSpPr>
        <xdr:cNvPr id="4" name="Fletxa corbada a l'esquerra 3">
          <a:hlinkClick xmlns:r="http://schemas.openxmlformats.org/officeDocument/2006/relationships" r:id="rId3"/>
        </xdr:cNvPr>
        <xdr:cNvSpPr/>
      </xdr:nvSpPr>
      <xdr:spPr>
        <a:xfrm>
          <a:off x="692944" y="11770519"/>
          <a:ext cx="183357" cy="29051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47624</xdr:colOff>
      <xdr:row>55</xdr:row>
      <xdr:rowOff>47626</xdr:rowOff>
    </xdr:from>
    <xdr:to>
      <xdr:col>17</xdr:col>
      <xdr:colOff>523875</xdr:colOff>
      <xdr:row>83</xdr:row>
      <xdr:rowOff>130969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107156</xdr:colOff>
      <xdr:row>88</xdr:row>
      <xdr:rowOff>0</xdr:rowOff>
    </xdr:from>
    <xdr:to>
      <xdr:col>2</xdr:col>
      <xdr:colOff>23813</xdr:colOff>
      <xdr:row>89</xdr:row>
      <xdr:rowOff>23812</xdr:rowOff>
    </xdr:to>
    <xdr:sp macro="" textlink="">
      <xdr:nvSpPr>
        <xdr:cNvPr id="6" name="Fletxa corbada a l'esquerra 5">
          <a:hlinkClick xmlns:r="http://schemas.openxmlformats.org/officeDocument/2006/relationships" r:id="rId3"/>
        </xdr:cNvPr>
        <xdr:cNvSpPr/>
      </xdr:nvSpPr>
      <xdr:spPr>
        <a:xfrm>
          <a:off x="716756" y="19335750"/>
          <a:ext cx="183357" cy="290512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166688</xdr:colOff>
      <xdr:row>90</xdr:row>
      <xdr:rowOff>11906</xdr:rowOff>
    </xdr:from>
    <xdr:to>
      <xdr:col>12</xdr:col>
      <xdr:colOff>11907</xdr:colOff>
      <xdr:row>109</xdr:row>
      <xdr:rowOff>178592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107157</xdr:colOff>
      <xdr:row>90</xdr:row>
      <xdr:rowOff>35718</xdr:rowOff>
    </xdr:from>
    <xdr:to>
      <xdr:col>22</xdr:col>
      <xdr:colOff>214314</xdr:colOff>
      <xdr:row>110</xdr:row>
      <xdr:rowOff>11904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166688</xdr:colOff>
      <xdr:row>111</xdr:row>
      <xdr:rowOff>47626</xdr:rowOff>
    </xdr:from>
    <xdr:to>
      <xdr:col>17</xdr:col>
      <xdr:colOff>273844</xdr:colOff>
      <xdr:row>131</xdr:row>
      <xdr:rowOff>23812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107156</xdr:colOff>
      <xdr:row>132</xdr:row>
      <xdr:rowOff>178593</xdr:rowOff>
    </xdr:from>
    <xdr:to>
      <xdr:col>2</xdr:col>
      <xdr:colOff>23813</xdr:colOff>
      <xdr:row>134</xdr:row>
      <xdr:rowOff>11906</xdr:rowOff>
    </xdr:to>
    <xdr:sp macro="" textlink="">
      <xdr:nvSpPr>
        <xdr:cNvPr id="10" name="Fletxa corbada a l'esquerra 9">
          <a:hlinkClick xmlns:r="http://schemas.openxmlformats.org/officeDocument/2006/relationships" r:id="rId3"/>
        </xdr:cNvPr>
        <xdr:cNvSpPr/>
      </xdr:nvSpPr>
      <xdr:spPr>
        <a:xfrm>
          <a:off x="716756" y="28544043"/>
          <a:ext cx="183357" cy="29051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154780</xdr:colOff>
      <xdr:row>134</xdr:row>
      <xdr:rowOff>119062</xdr:rowOff>
    </xdr:from>
    <xdr:to>
      <xdr:col>18</xdr:col>
      <xdr:colOff>71436</xdr:colOff>
      <xdr:row>164</xdr:row>
      <xdr:rowOff>178593</xdr:rowOff>
    </xdr:to>
    <xdr:graphicFrame macro="">
      <xdr:nvGraphicFramePr>
        <xdr:cNvPr id="11" name="Gràfic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95250</xdr:colOff>
      <xdr:row>168</xdr:row>
      <xdr:rowOff>0</xdr:rowOff>
    </xdr:from>
    <xdr:to>
      <xdr:col>2</xdr:col>
      <xdr:colOff>11907</xdr:colOff>
      <xdr:row>169</xdr:row>
      <xdr:rowOff>23812</xdr:rowOff>
    </xdr:to>
    <xdr:sp macro="" textlink="">
      <xdr:nvSpPr>
        <xdr:cNvPr id="12" name="Fletxa corbada a l'esquerra 11">
          <a:hlinkClick xmlns:r="http://schemas.openxmlformats.org/officeDocument/2006/relationships" r:id="rId3"/>
        </xdr:cNvPr>
        <xdr:cNvSpPr/>
      </xdr:nvSpPr>
      <xdr:spPr>
        <a:xfrm>
          <a:off x="704850" y="35299650"/>
          <a:ext cx="183357" cy="290512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0</xdr:colOff>
      <xdr:row>170</xdr:row>
      <xdr:rowOff>178592</xdr:rowOff>
    </xdr:from>
    <xdr:to>
      <xdr:col>19</xdr:col>
      <xdr:colOff>142874</xdr:colOff>
      <xdr:row>198</xdr:row>
      <xdr:rowOff>11906</xdr:rowOff>
    </xdr:to>
    <xdr:graphicFrame macro="">
      <xdr:nvGraphicFramePr>
        <xdr:cNvPr id="13" name="Gràfic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107157</xdr:colOff>
      <xdr:row>202</xdr:row>
      <xdr:rowOff>0</xdr:rowOff>
    </xdr:from>
    <xdr:to>
      <xdr:col>2</xdr:col>
      <xdr:colOff>23814</xdr:colOff>
      <xdr:row>203</xdr:row>
      <xdr:rowOff>23813</xdr:rowOff>
    </xdr:to>
    <xdr:sp macro="" textlink="">
      <xdr:nvSpPr>
        <xdr:cNvPr id="14" name="Fletxa corbada a l'esquerra 13">
          <a:hlinkClick xmlns:r="http://schemas.openxmlformats.org/officeDocument/2006/relationships" r:id="rId3"/>
        </xdr:cNvPr>
        <xdr:cNvSpPr/>
      </xdr:nvSpPr>
      <xdr:spPr>
        <a:xfrm>
          <a:off x="716757" y="41852850"/>
          <a:ext cx="183357" cy="29051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</xdr:colOff>
      <xdr:row>206</xdr:row>
      <xdr:rowOff>23811</xdr:rowOff>
    </xdr:from>
    <xdr:to>
      <xdr:col>18</xdr:col>
      <xdr:colOff>400501</xdr:colOff>
      <xdr:row>235</xdr:row>
      <xdr:rowOff>187311</xdr:rowOff>
    </xdr:to>
    <xdr:graphicFrame macro="">
      <xdr:nvGraphicFramePr>
        <xdr:cNvPr id="15" name="Gràfic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107157</xdr:colOff>
      <xdr:row>244</xdr:row>
      <xdr:rowOff>0</xdr:rowOff>
    </xdr:from>
    <xdr:to>
      <xdr:col>2</xdr:col>
      <xdr:colOff>23814</xdr:colOff>
      <xdr:row>245</xdr:row>
      <xdr:rowOff>23813</xdr:rowOff>
    </xdr:to>
    <xdr:sp macro="" textlink="">
      <xdr:nvSpPr>
        <xdr:cNvPr id="16" name="Fletxa corbada a l'esquerra 15">
          <a:hlinkClick xmlns:r="http://schemas.openxmlformats.org/officeDocument/2006/relationships" r:id="rId11"/>
        </xdr:cNvPr>
        <xdr:cNvSpPr/>
      </xdr:nvSpPr>
      <xdr:spPr>
        <a:xfrm>
          <a:off x="716757" y="50292000"/>
          <a:ext cx="183357" cy="29051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95250</xdr:colOff>
      <xdr:row>246</xdr:row>
      <xdr:rowOff>59531</xdr:rowOff>
    </xdr:from>
    <xdr:to>
      <xdr:col>18</xdr:col>
      <xdr:colOff>250031</xdr:colOff>
      <xdr:row>275</xdr:row>
      <xdr:rowOff>-1</xdr:rowOff>
    </xdr:to>
    <xdr:graphicFrame macro="">
      <xdr:nvGraphicFramePr>
        <xdr:cNvPr id="17" name="Gràfic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107156</xdr:colOff>
      <xdr:row>283</xdr:row>
      <xdr:rowOff>0</xdr:rowOff>
    </xdr:from>
    <xdr:to>
      <xdr:col>2</xdr:col>
      <xdr:colOff>23813</xdr:colOff>
      <xdr:row>284</xdr:row>
      <xdr:rowOff>23814</xdr:rowOff>
    </xdr:to>
    <xdr:sp macro="" textlink="">
      <xdr:nvSpPr>
        <xdr:cNvPr id="18" name="Fletxa corbada a l'esquerra 17">
          <a:hlinkClick xmlns:r="http://schemas.openxmlformats.org/officeDocument/2006/relationships" r:id="rId13"/>
        </xdr:cNvPr>
        <xdr:cNvSpPr/>
      </xdr:nvSpPr>
      <xdr:spPr>
        <a:xfrm>
          <a:off x="716756" y="58112025"/>
          <a:ext cx="183357" cy="29051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47624</xdr:colOff>
      <xdr:row>285</xdr:row>
      <xdr:rowOff>23812</xdr:rowOff>
    </xdr:from>
    <xdr:to>
      <xdr:col>19</xdr:col>
      <xdr:colOff>59531</xdr:colOff>
      <xdr:row>314</xdr:row>
      <xdr:rowOff>166687</xdr:rowOff>
    </xdr:to>
    <xdr:graphicFrame macro="">
      <xdr:nvGraphicFramePr>
        <xdr:cNvPr id="19" name="Gràfic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269081</xdr:colOff>
      <xdr:row>8</xdr:row>
      <xdr:rowOff>52388</xdr:rowOff>
    </xdr:from>
    <xdr:to>
      <xdr:col>9</xdr:col>
      <xdr:colOff>182681</xdr:colOff>
      <xdr:row>25</xdr:row>
      <xdr:rowOff>90038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482600</xdr:colOff>
      <xdr:row>13</xdr:row>
      <xdr:rowOff>114301</xdr:rowOff>
    </xdr:from>
    <xdr:to>
      <xdr:col>8</xdr:col>
      <xdr:colOff>282575</xdr:colOff>
      <xdr:row>21</xdr:row>
      <xdr:rowOff>76201</xdr:rowOff>
    </xdr:to>
    <xdr:sp macro="" textlink="">
      <xdr:nvSpPr>
        <xdr:cNvPr id="3" name="Crida de fletxa a l'esquerra 2"/>
        <xdr:cNvSpPr/>
      </xdr:nvSpPr>
      <xdr:spPr>
        <a:xfrm>
          <a:off x="3530600" y="3095626"/>
          <a:ext cx="1628775" cy="1638300"/>
        </a:xfrm>
        <a:prstGeom prst="leftArrowCallout">
          <a:avLst/>
        </a:prstGeom>
        <a:solidFill>
          <a:schemeClr val="accent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>
              <a:solidFill>
                <a:sysClr val="windowText" lastClr="000000"/>
              </a:solidFill>
            </a:rPr>
            <a:t>En totes les titulacions de l'ETSEIAT  el percentatge</a:t>
          </a:r>
          <a:r>
            <a:rPr lang="es-ES" sz="1100" b="1" baseline="0">
              <a:solidFill>
                <a:sysClr val="windowText" lastClr="000000"/>
              </a:solidFill>
            </a:rPr>
            <a:t> de població activa supera el </a:t>
          </a:r>
          <a:r>
            <a:rPr lang="es-ES" sz="1100" b="1">
              <a:solidFill>
                <a:sysClr val="windowText" lastClr="000000"/>
              </a:solidFill>
            </a:rPr>
            <a:t> 90%</a:t>
          </a:r>
          <a:r>
            <a:rPr lang="es-ES" sz="1100" b="1" baseline="0">
              <a:solidFill>
                <a:sysClr val="windowText" lastClr="000000"/>
              </a:solidFill>
            </a:rPr>
            <a:t> </a:t>
          </a:r>
          <a:endParaRPr lang="es-E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190498</xdr:colOff>
      <xdr:row>25</xdr:row>
      <xdr:rowOff>83609</xdr:rowOff>
    </xdr:from>
    <xdr:to>
      <xdr:col>18</xdr:col>
      <xdr:colOff>104098</xdr:colOff>
      <xdr:row>42</xdr:row>
      <xdr:rowOff>121259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192087</xdr:colOff>
      <xdr:row>42</xdr:row>
      <xdr:rowOff>117869</xdr:rowOff>
    </xdr:from>
    <xdr:to>
      <xdr:col>18</xdr:col>
      <xdr:colOff>105687</xdr:colOff>
      <xdr:row>59</xdr:row>
      <xdr:rowOff>155519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171450</xdr:colOff>
      <xdr:row>8</xdr:row>
      <xdr:rowOff>47625</xdr:rowOff>
    </xdr:from>
    <xdr:to>
      <xdr:col>18</xdr:col>
      <xdr:colOff>85050</xdr:colOff>
      <xdr:row>25</xdr:row>
      <xdr:rowOff>85275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263524</xdr:colOff>
      <xdr:row>42</xdr:row>
      <xdr:rowOff>117474</xdr:rowOff>
    </xdr:from>
    <xdr:to>
      <xdr:col>9</xdr:col>
      <xdr:colOff>177124</xdr:colOff>
      <xdr:row>59</xdr:row>
      <xdr:rowOff>155124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269875</xdr:colOff>
      <xdr:row>25</xdr:row>
      <xdr:rowOff>82549</xdr:rowOff>
    </xdr:from>
    <xdr:to>
      <xdr:col>9</xdr:col>
      <xdr:colOff>183475</xdr:colOff>
      <xdr:row>42</xdr:row>
      <xdr:rowOff>120199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0.00482</cdr:x>
      <cdr:y>0.00701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0.00482</cdr:x>
      <cdr:y>0.00701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0.01999</cdr:x>
      <cdr:y>0.32867</cdr:y>
    </cdr:from>
    <cdr:to>
      <cdr:x>0.30339</cdr:x>
      <cdr:y>0.72025</cdr:y>
    </cdr:to>
    <cdr:sp macro="" textlink="">
      <cdr:nvSpPr>
        <cdr:cNvPr id="6" name="QuadreDeText 1"/>
        <cdr:cNvSpPr txBox="1"/>
      </cdr:nvSpPr>
      <cdr:spPr>
        <a:xfrm xmlns:a="http://schemas.openxmlformats.org/drawingml/2006/main">
          <a:off x="107950" y="1183216"/>
          <a:ext cx="1530352" cy="1409699"/>
        </a:xfrm>
        <a:prstGeom xmlns:a="http://schemas.openxmlformats.org/drawingml/2006/main" prst="rect">
          <a:avLst/>
        </a:prstGeom>
        <a:ln xmlns:a="http://schemas.openxmlformats.org/drawingml/2006/main" w="15875">
          <a:solidFill>
            <a:schemeClr val="accent4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a-ES" sz="1100" b="1"/>
            <a:t>El 71% dels titulats en Enginyeria Aeronàtica</a:t>
          </a:r>
          <a:r>
            <a:rPr lang="ca-ES" sz="1100" b="1" baseline="0"/>
            <a:t> necessiten la titulació específica per a la feina i realitzen funcions pròpies</a:t>
          </a:r>
          <a:endParaRPr lang="ca-ES" sz="105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0.03851</cdr:x>
      <cdr:y>0.38367</cdr:y>
    </cdr:from>
    <cdr:to>
      <cdr:x>0.26429</cdr:x>
      <cdr:y>0.69494</cdr:y>
    </cdr:to>
    <cdr:sp macro="" textlink="">
      <cdr:nvSpPr>
        <cdr:cNvPr id="2" name="QuadreDeText 1"/>
        <cdr:cNvSpPr txBox="1"/>
      </cdr:nvSpPr>
      <cdr:spPr>
        <a:xfrm xmlns:a="http://schemas.openxmlformats.org/drawingml/2006/main">
          <a:off x="207963" y="1377555"/>
          <a:ext cx="1219200" cy="1117600"/>
        </a:xfrm>
        <a:prstGeom xmlns:a="http://schemas.openxmlformats.org/drawingml/2006/main" prst="rect">
          <a:avLst/>
        </a:prstGeom>
        <a:ln xmlns:a="http://schemas.openxmlformats.org/drawingml/2006/main" w="25400">
          <a:solidFill>
            <a:schemeClr val="accent4"/>
          </a:solidFill>
        </a:ln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ca-ES" sz="1100" b="1"/>
            <a:t>Més del 70%</a:t>
          </a:r>
          <a:r>
            <a:rPr lang="ca-ES" sz="1100" b="1" baseline="0"/>
            <a:t> dels enquestats repetirien la carrera i la universitat</a:t>
          </a:r>
          <a:endParaRPr lang="ca-ES" sz="1100" b="1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0.03293</cdr:x>
      <cdr:y>0.33426</cdr:y>
    </cdr:from>
    <cdr:to>
      <cdr:x>0.23989</cdr:x>
      <cdr:y>0.78228</cdr:y>
    </cdr:to>
    <cdr:sp macro="" textlink="">
      <cdr:nvSpPr>
        <cdr:cNvPr id="2" name="QuadreDeText 1"/>
        <cdr:cNvSpPr txBox="1"/>
      </cdr:nvSpPr>
      <cdr:spPr>
        <a:xfrm xmlns:a="http://schemas.openxmlformats.org/drawingml/2006/main">
          <a:off x="177800" y="1203325"/>
          <a:ext cx="1117600" cy="1612900"/>
        </a:xfrm>
        <a:prstGeom xmlns:a="http://schemas.openxmlformats.org/drawingml/2006/main" prst="rect">
          <a:avLst/>
        </a:prstGeom>
        <a:ln xmlns:a="http://schemas.openxmlformats.org/drawingml/2006/main" w="15875">
          <a:solidFill>
            <a:schemeClr val="accent4"/>
          </a:solidFill>
        </a:ln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ca-ES" sz="1200" b="1"/>
            <a:t>El 81% dels enquestats</a:t>
          </a:r>
          <a:r>
            <a:rPr lang="ca-ES" sz="1200" b="1" baseline="0"/>
            <a:t> titulats en Enginyeria en Organització Industrial tenen contracte fix</a:t>
          </a:r>
          <a:endParaRPr lang="ca-ES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0.63368</cdr:x>
      <cdr:y>0.26979</cdr:y>
    </cdr:from>
    <cdr:to>
      <cdr:x>0.93075</cdr:x>
      <cdr:y>0.71879</cdr:y>
    </cdr:to>
    <cdr:sp macro="" textlink="">
      <cdr:nvSpPr>
        <cdr:cNvPr id="3" name="Clau doble 2"/>
        <cdr:cNvSpPr/>
      </cdr:nvSpPr>
      <cdr:spPr>
        <a:xfrm xmlns:a="http://schemas.openxmlformats.org/drawingml/2006/main">
          <a:off x="3421880" y="971228"/>
          <a:ext cx="1604146" cy="1616398"/>
        </a:xfrm>
        <a:prstGeom xmlns:a="http://schemas.openxmlformats.org/drawingml/2006/main" prst="bracePair">
          <a:avLst>
            <a:gd name="adj" fmla="val 4011"/>
          </a:avLst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200" b="1" cap="none" spc="0">
              <a:ln>
                <a:noFill/>
              </a:ln>
              <a:solidFill>
                <a:schemeClr val="tx1"/>
              </a:solidFill>
              <a:effectLst/>
            </a:rPr>
            <a:t>Més d'un 50% dels titulats</a:t>
          </a:r>
          <a:r>
            <a:rPr lang="es-ES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en Enginyeria Aeronàutica i Enginyeria en Organització Industrial </a:t>
          </a:r>
          <a:r>
            <a:rPr lang="es-ES" sz="1200" b="1" cap="none" spc="0">
              <a:ln>
                <a:noFill/>
              </a:ln>
              <a:solidFill>
                <a:schemeClr val="tx1"/>
              </a:solidFill>
              <a:effectLst/>
            </a:rPr>
            <a:t>cobren</a:t>
          </a:r>
          <a:r>
            <a:rPr lang="es-ES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més de 30.000 €/anuals bruts</a:t>
          </a:r>
          <a:endParaRPr lang="es-ES" sz="1200" b="1" cap="none" spc="0">
            <a:ln>
              <a:noFill/>
            </a:ln>
            <a:solidFill>
              <a:schemeClr val="tx1"/>
            </a:solidFill>
            <a:effectLst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0.69086</cdr:x>
      <cdr:y>0.27605</cdr:y>
    </cdr:from>
    <cdr:to>
      <cdr:x>0.92691</cdr:x>
      <cdr:y>0.75759</cdr:y>
    </cdr:to>
    <cdr:sp macro="" textlink="">
      <cdr:nvSpPr>
        <cdr:cNvPr id="3" name="Rectangle arrodonit 2"/>
        <cdr:cNvSpPr/>
      </cdr:nvSpPr>
      <cdr:spPr>
        <a:xfrm xmlns:a="http://schemas.openxmlformats.org/drawingml/2006/main">
          <a:off x="3730626" y="993774"/>
          <a:ext cx="1274692" cy="1733551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chemeClr val="accent4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Els titulats</a:t>
          </a:r>
          <a:r>
            <a:rPr lang="ca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 Enginyeria en Automàtica i Electrònica Industrial donen una nota mitjana de 5,67 a la formació global rebuda</a:t>
          </a:r>
          <a:endParaRPr lang="ca-ES">
            <a:effectLst/>
          </a:endParaRPr>
        </a:p>
      </cdr:txBody>
    </cdr:sp>
  </cdr:relSizeAnchor>
  <cdr:relSizeAnchor xmlns:cdr="http://schemas.openxmlformats.org/drawingml/2006/chartDrawing">
    <cdr:from>
      <cdr:x>0.14346</cdr:x>
      <cdr:y>0.11465</cdr:y>
    </cdr:from>
    <cdr:to>
      <cdr:x>0.88529</cdr:x>
      <cdr:y>0.18559</cdr:y>
    </cdr:to>
    <cdr:sp macro="" textlink="">
      <cdr:nvSpPr>
        <cdr:cNvPr id="4" name="QuadreDeText 1"/>
        <cdr:cNvSpPr txBox="1"/>
      </cdr:nvSpPr>
      <cdr:spPr>
        <a:xfrm xmlns:a="http://schemas.openxmlformats.org/drawingml/2006/main">
          <a:off x="774700" y="412750"/>
          <a:ext cx="4005847" cy="2553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a-ES" sz="1000"/>
            <a:t>Escala</a:t>
          </a:r>
          <a:r>
            <a:rPr lang="ca-ES" sz="1000" baseline="0"/>
            <a:t> de valoració</a:t>
          </a:r>
          <a:r>
            <a:rPr lang="ca-ES" sz="1000"/>
            <a:t>: 1 - Gens important , 7 - Molt important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423</xdr:row>
      <xdr:rowOff>142875</xdr:rowOff>
    </xdr:from>
    <xdr:to>
      <xdr:col>0</xdr:col>
      <xdr:colOff>359569</xdr:colOff>
      <xdr:row>425</xdr:row>
      <xdr:rowOff>47624</xdr:rowOff>
    </xdr:to>
    <xdr:sp macro="" textlink="">
      <xdr:nvSpPr>
        <xdr:cNvPr id="2" name="Fletxa corbada a l'esquerra 1">
          <a:hlinkClick xmlns:r="http://schemas.openxmlformats.org/officeDocument/2006/relationships" r:id="rId1"/>
        </xdr:cNvPr>
        <xdr:cNvSpPr/>
      </xdr:nvSpPr>
      <xdr:spPr>
        <a:xfrm>
          <a:off x="180975" y="979932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161925</xdr:colOff>
      <xdr:row>412</xdr:row>
      <xdr:rowOff>180975</xdr:rowOff>
    </xdr:from>
    <xdr:to>
      <xdr:col>0</xdr:col>
      <xdr:colOff>340519</xdr:colOff>
      <xdr:row>414</xdr:row>
      <xdr:rowOff>47624</xdr:rowOff>
    </xdr:to>
    <xdr:sp macro="" textlink="">
      <xdr:nvSpPr>
        <xdr:cNvPr id="3" name="Fletxa corbada a l'esquerra 2">
          <a:hlinkClick xmlns:r="http://schemas.openxmlformats.org/officeDocument/2006/relationships" r:id="rId1"/>
        </xdr:cNvPr>
        <xdr:cNvSpPr/>
      </xdr:nvSpPr>
      <xdr:spPr>
        <a:xfrm>
          <a:off x="161925" y="956691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161925</xdr:colOff>
      <xdr:row>400</xdr:row>
      <xdr:rowOff>9525</xdr:rowOff>
    </xdr:from>
    <xdr:to>
      <xdr:col>0</xdr:col>
      <xdr:colOff>340519</xdr:colOff>
      <xdr:row>401</xdr:row>
      <xdr:rowOff>66674</xdr:rowOff>
    </xdr:to>
    <xdr:sp macro="" textlink="">
      <xdr:nvSpPr>
        <xdr:cNvPr id="4" name="Fletxa corbada a l'esquerra 3">
          <a:hlinkClick xmlns:r="http://schemas.openxmlformats.org/officeDocument/2006/relationships" r:id="rId1"/>
        </xdr:cNvPr>
        <xdr:cNvSpPr/>
      </xdr:nvSpPr>
      <xdr:spPr>
        <a:xfrm>
          <a:off x="161925" y="927258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171450</xdr:colOff>
      <xdr:row>386</xdr:row>
      <xdr:rowOff>171450</xdr:rowOff>
    </xdr:from>
    <xdr:to>
      <xdr:col>0</xdr:col>
      <xdr:colOff>350044</xdr:colOff>
      <xdr:row>388</xdr:row>
      <xdr:rowOff>38099</xdr:rowOff>
    </xdr:to>
    <xdr:sp macro="" textlink="">
      <xdr:nvSpPr>
        <xdr:cNvPr id="5" name="Fletxa corbada a l'esquerra 4">
          <a:hlinkClick xmlns:r="http://schemas.openxmlformats.org/officeDocument/2006/relationships" r:id="rId1"/>
        </xdr:cNvPr>
        <xdr:cNvSpPr/>
      </xdr:nvSpPr>
      <xdr:spPr>
        <a:xfrm>
          <a:off x="171450" y="897731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142875</xdr:colOff>
      <xdr:row>373</xdr:row>
      <xdr:rowOff>171450</xdr:rowOff>
    </xdr:from>
    <xdr:to>
      <xdr:col>0</xdr:col>
      <xdr:colOff>321469</xdr:colOff>
      <xdr:row>375</xdr:row>
      <xdr:rowOff>38099</xdr:rowOff>
    </xdr:to>
    <xdr:sp macro="" textlink="">
      <xdr:nvSpPr>
        <xdr:cNvPr id="6" name="Fletxa corbada a l'esquerra 5">
          <a:hlinkClick xmlns:r="http://schemas.openxmlformats.org/officeDocument/2006/relationships" r:id="rId1"/>
        </xdr:cNvPr>
        <xdr:cNvSpPr/>
      </xdr:nvSpPr>
      <xdr:spPr>
        <a:xfrm>
          <a:off x="142875" y="869918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161925</xdr:colOff>
      <xdr:row>363</xdr:row>
      <xdr:rowOff>0</xdr:rowOff>
    </xdr:from>
    <xdr:to>
      <xdr:col>0</xdr:col>
      <xdr:colOff>340519</xdr:colOff>
      <xdr:row>364</xdr:row>
      <xdr:rowOff>57149</xdr:rowOff>
    </xdr:to>
    <xdr:sp macro="" textlink="">
      <xdr:nvSpPr>
        <xdr:cNvPr id="7" name="Fletxa corbada a l'esquerra 6">
          <a:hlinkClick xmlns:r="http://schemas.openxmlformats.org/officeDocument/2006/relationships" r:id="rId1"/>
        </xdr:cNvPr>
        <xdr:cNvSpPr/>
      </xdr:nvSpPr>
      <xdr:spPr>
        <a:xfrm>
          <a:off x="161925" y="843629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152400</xdr:colOff>
      <xdr:row>351</xdr:row>
      <xdr:rowOff>171450</xdr:rowOff>
    </xdr:from>
    <xdr:to>
      <xdr:col>0</xdr:col>
      <xdr:colOff>330994</xdr:colOff>
      <xdr:row>353</xdr:row>
      <xdr:rowOff>38099</xdr:rowOff>
    </xdr:to>
    <xdr:sp macro="" textlink="">
      <xdr:nvSpPr>
        <xdr:cNvPr id="8" name="Fletxa corbada a l'esquerra 7">
          <a:hlinkClick xmlns:r="http://schemas.openxmlformats.org/officeDocument/2006/relationships" r:id="rId1"/>
        </xdr:cNvPr>
        <xdr:cNvSpPr/>
      </xdr:nvSpPr>
      <xdr:spPr>
        <a:xfrm>
          <a:off x="152400" y="813244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152400</xdr:colOff>
      <xdr:row>339</xdr:row>
      <xdr:rowOff>180975</xdr:rowOff>
    </xdr:from>
    <xdr:to>
      <xdr:col>0</xdr:col>
      <xdr:colOff>330994</xdr:colOff>
      <xdr:row>341</xdr:row>
      <xdr:rowOff>47624</xdr:rowOff>
    </xdr:to>
    <xdr:sp macro="" textlink="">
      <xdr:nvSpPr>
        <xdr:cNvPr id="9" name="Fletxa corbada a l'esquerra 8">
          <a:hlinkClick xmlns:r="http://schemas.openxmlformats.org/officeDocument/2006/relationships" r:id="rId1"/>
        </xdr:cNvPr>
        <xdr:cNvSpPr/>
      </xdr:nvSpPr>
      <xdr:spPr>
        <a:xfrm>
          <a:off x="152400" y="786955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161925</xdr:colOff>
      <xdr:row>327</xdr:row>
      <xdr:rowOff>0</xdr:rowOff>
    </xdr:from>
    <xdr:to>
      <xdr:col>0</xdr:col>
      <xdr:colOff>340519</xdr:colOff>
      <xdr:row>328</xdr:row>
      <xdr:rowOff>57149</xdr:rowOff>
    </xdr:to>
    <xdr:sp macro="" textlink="">
      <xdr:nvSpPr>
        <xdr:cNvPr id="10" name="Fletxa corbada a l'esquerra 9">
          <a:hlinkClick xmlns:r="http://schemas.openxmlformats.org/officeDocument/2006/relationships" r:id="rId1"/>
        </xdr:cNvPr>
        <xdr:cNvSpPr/>
      </xdr:nvSpPr>
      <xdr:spPr>
        <a:xfrm>
          <a:off x="161925" y="760380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171450</xdr:colOff>
      <xdr:row>315</xdr:row>
      <xdr:rowOff>0</xdr:rowOff>
    </xdr:from>
    <xdr:to>
      <xdr:col>0</xdr:col>
      <xdr:colOff>350044</xdr:colOff>
      <xdr:row>316</xdr:row>
      <xdr:rowOff>57149</xdr:rowOff>
    </xdr:to>
    <xdr:sp macro="" textlink="">
      <xdr:nvSpPr>
        <xdr:cNvPr id="11" name="Fletxa corbada a l'esquerra 10">
          <a:hlinkClick xmlns:r="http://schemas.openxmlformats.org/officeDocument/2006/relationships" r:id="rId1"/>
        </xdr:cNvPr>
        <xdr:cNvSpPr/>
      </xdr:nvSpPr>
      <xdr:spPr>
        <a:xfrm>
          <a:off x="171450" y="734187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133350</xdr:colOff>
      <xdr:row>303</xdr:row>
      <xdr:rowOff>0</xdr:rowOff>
    </xdr:from>
    <xdr:to>
      <xdr:col>0</xdr:col>
      <xdr:colOff>311944</xdr:colOff>
      <xdr:row>304</xdr:row>
      <xdr:rowOff>57149</xdr:rowOff>
    </xdr:to>
    <xdr:sp macro="" textlink="">
      <xdr:nvSpPr>
        <xdr:cNvPr id="12" name="Fletxa corbada a l'esquerra 11">
          <a:hlinkClick xmlns:r="http://schemas.openxmlformats.org/officeDocument/2006/relationships" r:id="rId1"/>
        </xdr:cNvPr>
        <xdr:cNvSpPr/>
      </xdr:nvSpPr>
      <xdr:spPr>
        <a:xfrm>
          <a:off x="133350" y="705707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161925</xdr:colOff>
      <xdr:row>291</xdr:row>
      <xdr:rowOff>0</xdr:rowOff>
    </xdr:from>
    <xdr:to>
      <xdr:col>0</xdr:col>
      <xdr:colOff>340519</xdr:colOff>
      <xdr:row>292</xdr:row>
      <xdr:rowOff>57149</xdr:rowOff>
    </xdr:to>
    <xdr:sp macro="" textlink="">
      <xdr:nvSpPr>
        <xdr:cNvPr id="13" name="Fletxa corbada a l'esquerra 12">
          <a:hlinkClick xmlns:r="http://schemas.openxmlformats.org/officeDocument/2006/relationships" r:id="rId1"/>
        </xdr:cNvPr>
        <xdr:cNvSpPr/>
      </xdr:nvSpPr>
      <xdr:spPr>
        <a:xfrm>
          <a:off x="161925" y="677894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171450</xdr:colOff>
      <xdr:row>279</xdr:row>
      <xdr:rowOff>38100</xdr:rowOff>
    </xdr:from>
    <xdr:to>
      <xdr:col>0</xdr:col>
      <xdr:colOff>350044</xdr:colOff>
      <xdr:row>280</xdr:row>
      <xdr:rowOff>95249</xdr:rowOff>
    </xdr:to>
    <xdr:sp macro="" textlink="">
      <xdr:nvSpPr>
        <xdr:cNvPr id="14" name="Fletxa corbada a l'esquerra 13">
          <a:hlinkClick xmlns:r="http://schemas.openxmlformats.org/officeDocument/2006/relationships" r:id="rId1"/>
        </xdr:cNvPr>
        <xdr:cNvSpPr/>
      </xdr:nvSpPr>
      <xdr:spPr>
        <a:xfrm>
          <a:off x="171450" y="652367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133350</xdr:colOff>
      <xdr:row>267</xdr:row>
      <xdr:rowOff>0</xdr:rowOff>
    </xdr:from>
    <xdr:to>
      <xdr:col>0</xdr:col>
      <xdr:colOff>311944</xdr:colOff>
      <xdr:row>268</xdr:row>
      <xdr:rowOff>57149</xdr:rowOff>
    </xdr:to>
    <xdr:sp macro="" textlink="">
      <xdr:nvSpPr>
        <xdr:cNvPr id="15" name="Fletxa corbada a l'esquerra 14">
          <a:hlinkClick xmlns:r="http://schemas.openxmlformats.org/officeDocument/2006/relationships" r:id="rId1"/>
        </xdr:cNvPr>
        <xdr:cNvSpPr/>
      </xdr:nvSpPr>
      <xdr:spPr>
        <a:xfrm>
          <a:off x="133350" y="626078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171450</xdr:colOff>
      <xdr:row>254</xdr:row>
      <xdr:rowOff>161925</xdr:rowOff>
    </xdr:from>
    <xdr:to>
      <xdr:col>0</xdr:col>
      <xdr:colOff>350044</xdr:colOff>
      <xdr:row>256</xdr:row>
      <xdr:rowOff>28574</xdr:rowOff>
    </xdr:to>
    <xdr:sp macro="" textlink="">
      <xdr:nvSpPr>
        <xdr:cNvPr id="16" name="Fletxa corbada a l'esquerra 15">
          <a:hlinkClick xmlns:r="http://schemas.openxmlformats.org/officeDocument/2006/relationships" r:id="rId1"/>
        </xdr:cNvPr>
        <xdr:cNvSpPr/>
      </xdr:nvSpPr>
      <xdr:spPr>
        <a:xfrm>
          <a:off x="171450" y="599884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142875</xdr:colOff>
      <xdr:row>242</xdr:row>
      <xdr:rowOff>180975</xdr:rowOff>
    </xdr:from>
    <xdr:to>
      <xdr:col>0</xdr:col>
      <xdr:colOff>321469</xdr:colOff>
      <xdr:row>244</xdr:row>
      <xdr:rowOff>47624</xdr:rowOff>
    </xdr:to>
    <xdr:sp macro="" textlink="">
      <xdr:nvSpPr>
        <xdr:cNvPr id="17" name="Fletxa corbada a l'esquerra 16">
          <a:hlinkClick xmlns:r="http://schemas.openxmlformats.org/officeDocument/2006/relationships" r:id="rId1"/>
        </xdr:cNvPr>
        <xdr:cNvSpPr/>
      </xdr:nvSpPr>
      <xdr:spPr>
        <a:xfrm>
          <a:off x="142875" y="574167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133350</xdr:colOff>
      <xdr:row>231</xdr:row>
      <xdr:rowOff>9525</xdr:rowOff>
    </xdr:from>
    <xdr:to>
      <xdr:col>0</xdr:col>
      <xdr:colOff>311944</xdr:colOff>
      <xdr:row>232</xdr:row>
      <xdr:rowOff>66674</xdr:rowOff>
    </xdr:to>
    <xdr:sp macro="" textlink="">
      <xdr:nvSpPr>
        <xdr:cNvPr id="18" name="Fletxa corbada a l'esquerra 17">
          <a:hlinkClick xmlns:r="http://schemas.openxmlformats.org/officeDocument/2006/relationships" r:id="rId1"/>
        </xdr:cNvPr>
        <xdr:cNvSpPr/>
      </xdr:nvSpPr>
      <xdr:spPr>
        <a:xfrm>
          <a:off x="133350" y="545687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152400</xdr:colOff>
      <xdr:row>219</xdr:row>
      <xdr:rowOff>0</xdr:rowOff>
    </xdr:from>
    <xdr:to>
      <xdr:col>0</xdr:col>
      <xdr:colOff>330994</xdr:colOff>
      <xdr:row>220</xdr:row>
      <xdr:rowOff>57149</xdr:rowOff>
    </xdr:to>
    <xdr:sp macro="" textlink="">
      <xdr:nvSpPr>
        <xdr:cNvPr id="19" name="Fletxa corbada a l'esquerra 18">
          <a:hlinkClick xmlns:r="http://schemas.openxmlformats.org/officeDocument/2006/relationships" r:id="rId1"/>
        </xdr:cNvPr>
        <xdr:cNvSpPr/>
      </xdr:nvSpPr>
      <xdr:spPr>
        <a:xfrm>
          <a:off x="152400" y="517779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142875</xdr:colOff>
      <xdr:row>207</xdr:row>
      <xdr:rowOff>0</xdr:rowOff>
    </xdr:from>
    <xdr:to>
      <xdr:col>0</xdr:col>
      <xdr:colOff>321469</xdr:colOff>
      <xdr:row>208</xdr:row>
      <xdr:rowOff>57149</xdr:rowOff>
    </xdr:to>
    <xdr:sp macro="" textlink="">
      <xdr:nvSpPr>
        <xdr:cNvPr id="20" name="Fletxa corbada a l'esquerra 19">
          <a:hlinkClick xmlns:r="http://schemas.openxmlformats.org/officeDocument/2006/relationships" r:id="rId1"/>
        </xdr:cNvPr>
        <xdr:cNvSpPr/>
      </xdr:nvSpPr>
      <xdr:spPr>
        <a:xfrm>
          <a:off x="142875" y="490347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161925</xdr:colOff>
      <xdr:row>194</xdr:row>
      <xdr:rowOff>9525</xdr:rowOff>
    </xdr:from>
    <xdr:to>
      <xdr:col>0</xdr:col>
      <xdr:colOff>340519</xdr:colOff>
      <xdr:row>195</xdr:row>
      <xdr:rowOff>66674</xdr:rowOff>
    </xdr:to>
    <xdr:sp macro="" textlink="">
      <xdr:nvSpPr>
        <xdr:cNvPr id="21" name="Fletxa corbada a l'esquerra 20">
          <a:hlinkClick xmlns:r="http://schemas.openxmlformats.org/officeDocument/2006/relationships" r:id="rId1"/>
        </xdr:cNvPr>
        <xdr:cNvSpPr/>
      </xdr:nvSpPr>
      <xdr:spPr>
        <a:xfrm>
          <a:off x="161925" y="453771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171450</xdr:colOff>
      <xdr:row>183</xdr:row>
      <xdr:rowOff>161925</xdr:rowOff>
    </xdr:from>
    <xdr:to>
      <xdr:col>0</xdr:col>
      <xdr:colOff>350044</xdr:colOff>
      <xdr:row>185</xdr:row>
      <xdr:rowOff>57149</xdr:rowOff>
    </xdr:to>
    <xdr:sp macro="" textlink="">
      <xdr:nvSpPr>
        <xdr:cNvPr id="22" name="Fletxa corbada a l'esquerra 21">
          <a:hlinkClick xmlns:r="http://schemas.openxmlformats.org/officeDocument/2006/relationships" r:id="rId1"/>
        </xdr:cNvPr>
        <xdr:cNvSpPr/>
      </xdr:nvSpPr>
      <xdr:spPr>
        <a:xfrm>
          <a:off x="171450" y="425291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142875</xdr:colOff>
      <xdr:row>173</xdr:row>
      <xdr:rowOff>9525</xdr:rowOff>
    </xdr:from>
    <xdr:to>
      <xdr:col>0</xdr:col>
      <xdr:colOff>321469</xdr:colOff>
      <xdr:row>174</xdr:row>
      <xdr:rowOff>66674</xdr:rowOff>
    </xdr:to>
    <xdr:sp macro="" textlink="">
      <xdr:nvSpPr>
        <xdr:cNvPr id="23" name="Fletxa corbada a l'esquerra 22">
          <a:hlinkClick xmlns:r="http://schemas.openxmlformats.org/officeDocument/2006/relationships" r:id="rId1"/>
        </xdr:cNvPr>
        <xdr:cNvSpPr/>
      </xdr:nvSpPr>
      <xdr:spPr>
        <a:xfrm>
          <a:off x="142875" y="401955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104775</xdr:colOff>
      <xdr:row>159</xdr:row>
      <xdr:rowOff>180975</xdr:rowOff>
    </xdr:from>
    <xdr:to>
      <xdr:col>0</xdr:col>
      <xdr:colOff>283369</xdr:colOff>
      <xdr:row>161</xdr:row>
      <xdr:rowOff>47624</xdr:rowOff>
    </xdr:to>
    <xdr:sp macro="" textlink="">
      <xdr:nvSpPr>
        <xdr:cNvPr id="24" name="Fletxa corbada a l'esquerra 23">
          <a:hlinkClick xmlns:r="http://schemas.openxmlformats.org/officeDocument/2006/relationships" r:id="rId1"/>
        </xdr:cNvPr>
        <xdr:cNvSpPr/>
      </xdr:nvSpPr>
      <xdr:spPr>
        <a:xfrm>
          <a:off x="104775" y="372237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152400</xdr:colOff>
      <xdr:row>147</xdr:row>
      <xdr:rowOff>9525</xdr:rowOff>
    </xdr:from>
    <xdr:to>
      <xdr:col>0</xdr:col>
      <xdr:colOff>330994</xdr:colOff>
      <xdr:row>148</xdr:row>
      <xdr:rowOff>66674</xdr:rowOff>
    </xdr:to>
    <xdr:sp macro="" textlink="">
      <xdr:nvSpPr>
        <xdr:cNvPr id="25" name="Fletxa corbada a l'esquerra 24">
          <a:hlinkClick xmlns:r="http://schemas.openxmlformats.org/officeDocument/2006/relationships" r:id="rId1"/>
        </xdr:cNvPr>
        <xdr:cNvSpPr/>
      </xdr:nvSpPr>
      <xdr:spPr>
        <a:xfrm>
          <a:off x="152400" y="341757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142875</xdr:colOff>
      <xdr:row>134</xdr:row>
      <xdr:rowOff>9525</xdr:rowOff>
    </xdr:from>
    <xdr:to>
      <xdr:col>0</xdr:col>
      <xdr:colOff>321469</xdr:colOff>
      <xdr:row>135</xdr:row>
      <xdr:rowOff>66674</xdr:rowOff>
    </xdr:to>
    <xdr:sp macro="" textlink="">
      <xdr:nvSpPr>
        <xdr:cNvPr id="26" name="Fletxa corbada a l'esquerra 25">
          <a:hlinkClick xmlns:r="http://schemas.openxmlformats.org/officeDocument/2006/relationships" r:id="rId1"/>
        </xdr:cNvPr>
        <xdr:cNvSpPr/>
      </xdr:nvSpPr>
      <xdr:spPr>
        <a:xfrm>
          <a:off x="142875" y="312610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171450</xdr:colOff>
      <xdr:row>121</xdr:row>
      <xdr:rowOff>0</xdr:rowOff>
    </xdr:from>
    <xdr:to>
      <xdr:col>0</xdr:col>
      <xdr:colOff>350044</xdr:colOff>
      <xdr:row>122</xdr:row>
      <xdr:rowOff>57149</xdr:rowOff>
    </xdr:to>
    <xdr:sp macro="" textlink="">
      <xdr:nvSpPr>
        <xdr:cNvPr id="27" name="Fletxa corbada a l'esquerra 26">
          <a:hlinkClick xmlns:r="http://schemas.openxmlformats.org/officeDocument/2006/relationships" r:id="rId1"/>
        </xdr:cNvPr>
        <xdr:cNvSpPr/>
      </xdr:nvSpPr>
      <xdr:spPr>
        <a:xfrm>
          <a:off x="171450" y="284702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133350</xdr:colOff>
      <xdr:row>109</xdr:row>
      <xdr:rowOff>0</xdr:rowOff>
    </xdr:from>
    <xdr:to>
      <xdr:col>0</xdr:col>
      <xdr:colOff>311944</xdr:colOff>
      <xdr:row>110</xdr:row>
      <xdr:rowOff>57149</xdr:rowOff>
    </xdr:to>
    <xdr:sp macro="" textlink="">
      <xdr:nvSpPr>
        <xdr:cNvPr id="28" name="Fletxa corbada a l'esquerra 27">
          <a:hlinkClick xmlns:r="http://schemas.openxmlformats.org/officeDocument/2006/relationships" r:id="rId1"/>
        </xdr:cNvPr>
        <xdr:cNvSpPr/>
      </xdr:nvSpPr>
      <xdr:spPr>
        <a:xfrm>
          <a:off x="133350" y="258318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142875</xdr:colOff>
      <xdr:row>96</xdr:row>
      <xdr:rowOff>0</xdr:rowOff>
    </xdr:from>
    <xdr:to>
      <xdr:col>0</xdr:col>
      <xdr:colOff>321469</xdr:colOff>
      <xdr:row>97</xdr:row>
      <xdr:rowOff>57149</xdr:rowOff>
    </xdr:to>
    <xdr:sp macro="" textlink="">
      <xdr:nvSpPr>
        <xdr:cNvPr id="29" name="Fletxa corbada a l'esquerra 28">
          <a:hlinkClick xmlns:r="http://schemas.openxmlformats.org/officeDocument/2006/relationships" r:id="rId1"/>
        </xdr:cNvPr>
        <xdr:cNvSpPr/>
      </xdr:nvSpPr>
      <xdr:spPr>
        <a:xfrm>
          <a:off x="142875" y="230886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114300</xdr:colOff>
      <xdr:row>82</xdr:row>
      <xdr:rowOff>171450</xdr:rowOff>
    </xdr:from>
    <xdr:to>
      <xdr:col>0</xdr:col>
      <xdr:colOff>292894</xdr:colOff>
      <xdr:row>84</xdr:row>
      <xdr:rowOff>66674</xdr:rowOff>
    </xdr:to>
    <xdr:sp macro="" textlink="">
      <xdr:nvSpPr>
        <xdr:cNvPr id="30" name="Fletxa corbada a l'esquerra 29">
          <a:hlinkClick xmlns:r="http://schemas.openxmlformats.org/officeDocument/2006/relationships" r:id="rId1"/>
        </xdr:cNvPr>
        <xdr:cNvSpPr/>
      </xdr:nvSpPr>
      <xdr:spPr>
        <a:xfrm>
          <a:off x="114300" y="199167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123825</xdr:colOff>
      <xdr:row>72</xdr:row>
      <xdr:rowOff>0</xdr:rowOff>
    </xdr:from>
    <xdr:to>
      <xdr:col>0</xdr:col>
      <xdr:colOff>302419</xdr:colOff>
      <xdr:row>73</xdr:row>
      <xdr:rowOff>57149</xdr:rowOff>
    </xdr:to>
    <xdr:sp macro="" textlink="">
      <xdr:nvSpPr>
        <xdr:cNvPr id="31" name="Fletxa corbada a l'esquerra 30">
          <a:hlinkClick xmlns:r="http://schemas.openxmlformats.org/officeDocument/2006/relationships" r:id="rId1"/>
        </xdr:cNvPr>
        <xdr:cNvSpPr/>
      </xdr:nvSpPr>
      <xdr:spPr>
        <a:xfrm>
          <a:off x="123825" y="175545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114300</xdr:colOff>
      <xdr:row>59</xdr:row>
      <xdr:rowOff>0</xdr:rowOff>
    </xdr:from>
    <xdr:to>
      <xdr:col>0</xdr:col>
      <xdr:colOff>292894</xdr:colOff>
      <xdr:row>60</xdr:row>
      <xdr:rowOff>57149</xdr:rowOff>
    </xdr:to>
    <xdr:sp macro="" textlink="">
      <xdr:nvSpPr>
        <xdr:cNvPr id="32" name="Fletxa corbada a l'esquerra 31">
          <a:hlinkClick xmlns:r="http://schemas.openxmlformats.org/officeDocument/2006/relationships" r:id="rId1"/>
        </xdr:cNvPr>
        <xdr:cNvSpPr/>
      </xdr:nvSpPr>
      <xdr:spPr>
        <a:xfrm>
          <a:off x="114300" y="141732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123825</xdr:colOff>
      <xdr:row>45</xdr:row>
      <xdr:rowOff>180975</xdr:rowOff>
    </xdr:from>
    <xdr:to>
      <xdr:col>0</xdr:col>
      <xdr:colOff>302419</xdr:colOff>
      <xdr:row>47</xdr:row>
      <xdr:rowOff>47624</xdr:rowOff>
    </xdr:to>
    <xdr:sp macro="" textlink="">
      <xdr:nvSpPr>
        <xdr:cNvPr id="33" name="Fletxa corbada a l'esquerra 32">
          <a:hlinkClick xmlns:r="http://schemas.openxmlformats.org/officeDocument/2006/relationships" r:id="rId1"/>
        </xdr:cNvPr>
        <xdr:cNvSpPr/>
      </xdr:nvSpPr>
      <xdr:spPr>
        <a:xfrm>
          <a:off x="123825" y="112204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104775</xdr:colOff>
      <xdr:row>31</xdr:row>
      <xdr:rowOff>180975</xdr:rowOff>
    </xdr:from>
    <xdr:to>
      <xdr:col>0</xdr:col>
      <xdr:colOff>283369</xdr:colOff>
      <xdr:row>33</xdr:row>
      <xdr:rowOff>47624</xdr:rowOff>
    </xdr:to>
    <xdr:sp macro="" textlink="">
      <xdr:nvSpPr>
        <xdr:cNvPr id="34" name="Fletxa corbada a l'esquerra 33">
          <a:hlinkClick xmlns:r="http://schemas.openxmlformats.org/officeDocument/2006/relationships" r:id="rId1"/>
        </xdr:cNvPr>
        <xdr:cNvSpPr/>
      </xdr:nvSpPr>
      <xdr:spPr>
        <a:xfrm>
          <a:off x="104775" y="76009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123825</xdr:colOff>
      <xdr:row>19</xdr:row>
      <xdr:rowOff>0</xdr:rowOff>
    </xdr:from>
    <xdr:to>
      <xdr:col>0</xdr:col>
      <xdr:colOff>302419</xdr:colOff>
      <xdr:row>20</xdr:row>
      <xdr:rowOff>57149</xdr:rowOff>
    </xdr:to>
    <xdr:sp macro="" textlink="">
      <xdr:nvSpPr>
        <xdr:cNvPr id="35" name="Fletxa corbada a l'esquerra 34">
          <a:hlinkClick xmlns:r="http://schemas.openxmlformats.org/officeDocument/2006/relationships" r:id="rId1"/>
        </xdr:cNvPr>
        <xdr:cNvSpPr/>
      </xdr:nvSpPr>
      <xdr:spPr>
        <a:xfrm>
          <a:off x="123825" y="45529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104775</xdr:colOff>
      <xdr:row>5</xdr:row>
      <xdr:rowOff>180975</xdr:rowOff>
    </xdr:from>
    <xdr:to>
      <xdr:col>0</xdr:col>
      <xdr:colOff>283369</xdr:colOff>
      <xdr:row>7</xdr:row>
      <xdr:rowOff>47624</xdr:rowOff>
    </xdr:to>
    <xdr:sp macro="" textlink="">
      <xdr:nvSpPr>
        <xdr:cNvPr id="36" name="Fletxa corbada a l'esquerra 35">
          <a:hlinkClick xmlns:r="http://schemas.openxmlformats.org/officeDocument/2006/relationships" r:id="rId1"/>
        </xdr:cNvPr>
        <xdr:cNvSpPr/>
      </xdr:nvSpPr>
      <xdr:spPr>
        <a:xfrm>
          <a:off x="104775" y="17430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14287</xdr:rowOff>
    </xdr:from>
    <xdr:to>
      <xdr:col>9</xdr:col>
      <xdr:colOff>523200</xdr:colOff>
      <xdr:row>24</xdr:row>
      <xdr:rowOff>185287</xdr:rowOff>
    </xdr:to>
    <xdr:graphicFrame macro="">
      <xdr:nvGraphicFramePr>
        <xdr:cNvPr id="2" name="Gràfic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95250</xdr:colOff>
      <xdr:row>6</xdr:row>
      <xdr:rowOff>14287</xdr:rowOff>
    </xdr:from>
    <xdr:to>
      <xdr:col>17</xdr:col>
      <xdr:colOff>570825</xdr:colOff>
      <xdr:row>24</xdr:row>
      <xdr:rowOff>185287</xdr:rowOff>
    </xdr:to>
    <xdr:graphicFrame macro="">
      <xdr:nvGraphicFramePr>
        <xdr:cNvPr id="3" name="Gràfic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28</xdr:row>
      <xdr:rowOff>4762</xdr:rowOff>
    </xdr:from>
    <xdr:to>
      <xdr:col>9</xdr:col>
      <xdr:colOff>542250</xdr:colOff>
      <xdr:row>46</xdr:row>
      <xdr:rowOff>175762</xdr:rowOff>
    </xdr:to>
    <xdr:graphicFrame macro="">
      <xdr:nvGraphicFramePr>
        <xdr:cNvPr id="4" name="Gràfic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19050</xdr:colOff>
      <xdr:row>50</xdr:row>
      <xdr:rowOff>4762</xdr:rowOff>
    </xdr:from>
    <xdr:to>
      <xdr:col>9</xdr:col>
      <xdr:colOff>542250</xdr:colOff>
      <xdr:row>68</xdr:row>
      <xdr:rowOff>175762</xdr:rowOff>
    </xdr:to>
    <xdr:graphicFrame macro="">
      <xdr:nvGraphicFramePr>
        <xdr:cNvPr id="5" name="Gràfic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19050</xdr:colOff>
      <xdr:row>75</xdr:row>
      <xdr:rowOff>119062</xdr:rowOff>
    </xdr:from>
    <xdr:to>
      <xdr:col>9</xdr:col>
      <xdr:colOff>542250</xdr:colOff>
      <xdr:row>94</xdr:row>
      <xdr:rowOff>99562</xdr:rowOff>
    </xdr:to>
    <xdr:graphicFrame macro="">
      <xdr:nvGraphicFramePr>
        <xdr:cNvPr id="6" name="Gràfic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28575</xdr:colOff>
      <xdr:row>96</xdr:row>
      <xdr:rowOff>166687</xdr:rowOff>
    </xdr:from>
    <xdr:to>
      <xdr:col>15</xdr:col>
      <xdr:colOff>494175</xdr:colOff>
      <xdr:row>119</xdr:row>
      <xdr:rowOff>105187</xdr:rowOff>
    </xdr:to>
    <xdr:graphicFrame macro="">
      <xdr:nvGraphicFramePr>
        <xdr:cNvPr id="7" name="Gràfic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150</xdr:row>
      <xdr:rowOff>138112</xdr:rowOff>
    </xdr:from>
    <xdr:to>
      <xdr:col>12</xdr:col>
      <xdr:colOff>494400</xdr:colOff>
      <xdr:row>173</xdr:row>
      <xdr:rowOff>118612</xdr:rowOff>
    </xdr:to>
    <xdr:graphicFrame macro="">
      <xdr:nvGraphicFramePr>
        <xdr:cNvPr id="9" name="Gràfic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175</xdr:row>
      <xdr:rowOff>147637</xdr:rowOff>
    </xdr:from>
    <xdr:to>
      <xdr:col>15</xdr:col>
      <xdr:colOff>465600</xdr:colOff>
      <xdr:row>199</xdr:row>
      <xdr:rowOff>128137</xdr:rowOff>
    </xdr:to>
    <xdr:graphicFrame macro="">
      <xdr:nvGraphicFramePr>
        <xdr:cNvPr id="10" name="Gràfic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202</xdr:row>
      <xdr:rowOff>119062</xdr:rowOff>
    </xdr:from>
    <xdr:to>
      <xdr:col>9</xdr:col>
      <xdr:colOff>523200</xdr:colOff>
      <xdr:row>221</xdr:row>
      <xdr:rowOff>99562</xdr:rowOff>
    </xdr:to>
    <xdr:graphicFrame macro="">
      <xdr:nvGraphicFramePr>
        <xdr:cNvPr id="11" name="Gràfic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223</xdr:row>
      <xdr:rowOff>109537</xdr:rowOff>
    </xdr:from>
    <xdr:to>
      <xdr:col>9</xdr:col>
      <xdr:colOff>523200</xdr:colOff>
      <xdr:row>242</xdr:row>
      <xdr:rowOff>90037</xdr:rowOff>
    </xdr:to>
    <xdr:graphicFrame macro="">
      <xdr:nvGraphicFramePr>
        <xdr:cNvPr id="12" name="Gràfic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245</xdr:row>
      <xdr:rowOff>123825</xdr:rowOff>
    </xdr:from>
    <xdr:to>
      <xdr:col>9</xdr:col>
      <xdr:colOff>523200</xdr:colOff>
      <xdr:row>264</xdr:row>
      <xdr:rowOff>104325</xdr:rowOff>
    </xdr:to>
    <xdr:graphicFrame macro="">
      <xdr:nvGraphicFramePr>
        <xdr:cNvPr id="14" name="Gràfic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266</xdr:row>
      <xdr:rowOff>100012</xdr:rowOff>
    </xdr:from>
    <xdr:to>
      <xdr:col>9</xdr:col>
      <xdr:colOff>523200</xdr:colOff>
      <xdr:row>285</xdr:row>
      <xdr:rowOff>80512</xdr:rowOff>
    </xdr:to>
    <xdr:graphicFrame macro="">
      <xdr:nvGraphicFramePr>
        <xdr:cNvPr id="15" name="Gràfic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19050</xdr:colOff>
      <xdr:row>355</xdr:row>
      <xdr:rowOff>161925</xdr:rowOff>
    </xdr:from>
    <xdr:to>
      <xdr:col>15</xdr:col>
      <xdr:colOff>484650</xdr:colOff>
      <xdr:row>378</xdr:row>
      <xdr:rowOff>100425</xdr:rowOff>
    </xdr:to>
    <xdr:graphicFrame macro="">
      <xdr:nvGraphicFramePr>
        <xdr:cNvPr id="23" name="Gràfic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9525</xdr:colOff>
      <xdr:row>416</xdr:row>
      <xdr:rowOff>28575</xdr:rowOff>
    </xdr:from>
    <xdr:to>
      <xdr:col>15</xdr:col>
      <xdr:colOff>475125</xdr:colOff>
      <xdr:row>438</xdr:row>
      <xdr:rowOff>157575</xdr:rowOff>
    </xdr:to>
    <xdr:graphicFrame macro="">
      <xdr:nvGraphicFramePr>
        <xdr:cNvPr id="25" name="Gràfic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19050</xdr:colOff>
      <xdr:row>521</xdr:row>
      <xdr:rowOff>171450</xdr:rowOff>
    </xdr:from>
    <xdr:to>
      <xdr:col>15</xdr:col>
      <xdr:colOff>484650</xdr:colOff>
      <xdr:row>544</xdr:row>
      <xdr:rowOff>109950</xdr:rowOff>
    </xdr:to>
    <xdr:graphicFrame macro="">
      <xdr:nvGraphicFramePr>
        <xdr:cNvPr id="34" name="Gràfic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776</xdr:row>
      <xdr:rowOff>0</xdr:rowOff>
    </xdr:from>
    <xdr:to>
      <xdr:col>9</xdr:col>
      <xdr:colOff>523200</xdr:colOff>
      <xdr:row>794</xdr:row>
      <xdr:rowOff>171000</xdr:rowOff>
    </xdr:to>
    <xdr:graphicFrame macro="">
      <xdr:nvGraphicFramePr>
        <xdr:cNvPr id="56" name="Gràfic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798</xdr:row>
      <xdr:rowOff>0</xdr:rowOff>
    </xdr:from>
    <xdr:to>
      <xdr:col>9</xdr:col>
      <xdr:colOff>523200</xdr:colOff>
      <xdr:row>816</xdr:row>
      <xdr:rowOff>171000</xdr:rowOff>
    </xdr:to>
    <xdr:graphicFrame macro="">
      <xdr:nvGraphicFramePr>
        <xdr:cNvPr id="59" name="Gràfic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0</xdr:colOff>
      <xdr:row>288</xdr:row>
      <xdr:rowOff>0</xdr:rowOff>
    </xdr:from>
    <xdr:to>
      <xdr:col>12</xdr:col>
      <xdr:colOff>494400</xdr:colOff>
      <xdr:row>308</xdr:row>
      <xdr:rowOff>171000</xdr:rowOff>
    </xdr:to>
    <xdr:graphicFrame macro="">
      <xdr:nvGraphicFramePr>
        <xdr:cNvPr id="37" name="Gràfic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0</xdr:colOff>
      <xdr:row>312</xdr:row>
      <xdr:rowOff>0</xdr:rowOff>
    </xdr:from>
    <xdr:to>
      <xdr:col>12</xdr:col>
      <xdr:colOff>494400</xdr:colOff>
      <xdr:row>330</xdr:row>
      <xdr:rowOff>171000</xdr:rowOff>
    </xdr:to>
    <xdr:graphicFrame macro="">
      <xdr:nvGraphicFramePr>
        <xdr:cNvPr id="39" name="Gràfic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0</xdr:colOff>
      <xdr:row>334</xdr:row>
      <xdr:rowOff>0</xdr:rowOff>
    </xdr:from>
    <xdr:to>
      <xdr:col>12</xdr:col>
      <xdr:colOff>494400</xdr:colOff>
      <xdr:row>352</xdr:row>
      <xdr:rowOff>171000</xdr:rowOff>
    </xdr:to>
    <xdr:graphicFrame macro="">
      <xdr:nvGraphicFramePr>
        <xdr:cNvPr id="41" name="Gràfic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0</xdr:colOff>
      <xdr:row>442</xdr:row>
      <xdr:rowOff>0</xdr:rowOff>
    </xdr:from>
    <xdr:to>
      <xdr:col>15</xdr:col>
      <xdr:colOff>465600</xdr:colOff>
      <xdr:row>464</xdr:row>
      <xdr:rowOff>129000</xdr:rowOff>
    </xdr:to>
    <xdr:graphicFrame macro="">
      <xdr:nvGraphicFramePr>
        <xdr:cNvPr id="43" name="Gràfic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0</xdr:colOff>
      <xdr:row>470</xdr:row>
      <xdr:rowOff>0</xdr:rowOff>
    </xdr:from>
    <xdr:to>
      <xdr:col>15</xdr:col>
      <xdr:colOff>465600</xdr:colOff>
      <xdr:row>492</xdr:row>
      <xdr:rowOff>129000</xdr:rowOff>
    </xdr:to>
    <xdr:graphicFrame macro="">
      <xdr:nvGraphicFramePr>
        <xdr:cNvPr id="45" name="Gràfic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0</xdr:colOff>
      <xdr:row>496</xdr:row>
      <xdr:rowOff>0</xdr:rowOff>
    </xdr:from>
    <xdr:to>
      <xdr:col>15</xdr:col>
      <xdr:colOff>465600</xdr:colOff>
      <xdr:row>518</xdr:row>
      <xdr:rowOff>129000</xdr:rowOff>
    </xdr:to>
    <xdr:graphicFrame macro="">
      <xdr:nvGraphicFramePr>
        <xdr:cNvPr id="47" name="Gràfic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0</xdr:colOff>
      <xdr:row>548</xdr:row>
      <xdr:rowOff>0</xdr:rowOff>
    </xdr:from>
    <xdr:to>
      <xdr:col>15</xdr:col>
      <xdr:colOff>465600</xdr:colOff>
      <xdr:row>570</xdr:row>
      <xdr:rowOff>129000</xdr:rowOff>
    </xdr:to>
    <xdr:graphicFrame macro="">
      <xdr:nvGraphicFramePr>
        <xdr:cNvPr id="49" name="Gràfic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0</xdr:colOff>
      <xdr:row>575</xdr:row>
      <xdr:rowOff>0</xdr:rowOff>
    </xdr:from>
    <xdr:to>
      <xdr:col>11</xdr:col>
      <xdr:colOff>533400</xdr:colOff>
      <xdr:row>595</xdr:row>
      <xdr:rowOff>38100</xdr:rowOff>
    </xdr:to>
    <xdr:graphicFrame macro="">
      <xdr:nvGraphicFramePr>
        <xdr:cNvPr id="51" name="Gràfic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0</xdr:colOff>
      <xdr:row>600</xdr:row>
      <xdr:rowOff>0</xdr:rowOff>
    </xdr:from>
    <xdr:to>
      <xdr:col>12</xdr:col>
      <xdr:colOff>494400</xdr:colOff>
      <xdr:row>618</xdr:row>
      <xdr:rowOff>171000</xdr:rowOff>
    </xdr:to>
    <xdr:graphicFrame macro="">
      <xdr:nvGraphicFramePr>
        <xdr:cNvPr id="53" name="Gràfic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</xdr:col>
      <xdr:colOff>0</xdr:colOff>
      <xdr:row>622</xdr:row>
      <xdr:rowOff>0</xdr:rowOff>
    </xdr:from>
    <xdr:to>
      <xdr:col>12</xdr:col>
      <xdr:colOff>494400</xdr:colOff>
      <xdr:row>644</xdr:row>
      <xdr:rowOff>129000</xdr:rowOff>
    </xdr:to>
    <xdr:graphicFrame macro="">
      <xdr:nvGraphicFramePr>
        <xdr:cNvPr id="55" name="Gràfic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</xdr:col>
      <xdr:colOff>0</xdr:colOff>
      <xdr:row>648</xdr:row>
      <xdr:rowOff>0</xdr:rowOff>
    </xdr:from>
    <xdr:to>
      <xdr:col>15</xdr:col>
      <xdr:colOff>465600</xdr:colOff>
      <xdr:row>670</xdr:row>
      <xdr:rowOff>129000</xdr:rowOff>
    </xdr:to>
    <xdr:graphicFrame macro="">
      <xdr:nvGraphicFramePr>
        <xdr:cNvPr id="57" name="Gràfic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0</xdr:colOff>
      <xdr:row>676</xdr:row>
      <xdr:rowOff>0</xdr:rowOff>
    </xdr:from>
    <xdr:to>
      <xdr:col>9</xdr:col>
      <xdr:colOff>523200</xdr:colOff>
      <xdr:row>694</xdr:row>
      <xdr:rowOff>171000</xdr:rowOff>
    </xdr:to>
    <xdr:graphicFrame macro="">
      <xdr:nvGraphicFramePr>
        <xdr:cNvPr id="58" name="Gràfic 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</xdr:col>
      <xdr:colOff>0</xdr:colOff>
      <xdr:row>700</xdr:row>
      <xdr:rowOff>0</xdr:rowOff>
    </xdr:from>
    <xdr:to>
      <xdr:col>9</xdr:col>
      <xdr:colOff>523200</xdr:colOff>
      <xdr:row>718</xdr:row>
      <xdr:rowOff>171000</xdr:rowOff>
    </xdr:to>
    <xdr:graphicFrame macro="">
      <xdr:nvGraphicFramePr>
        <xdr:cNvPr id="60" name="Gràfic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</xdr:col>
      <xdr:colOff>0</xdr:colOff>
      <xdr:row>722</xdr:row>
      <xdr:rowOff>0</xdr:rowOff>
    </xdr:from>
    <xdr:to>
      <xdr:col>15</xdr:col>
      <xdr:colOff>465600</xdr:colOff>
      <xdr:row>744</xdr:row>
      <xdr:rowOff>129000</xdr:rowOff>
    </xdr:to>
    <xdr:graphicFrame macro="">
      <xdr:nvGraphicFramePr>
        <xdr:cNvPr id="61" name="Gràfic 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0</xdr:colOff>
      <xdr:row>748</xdr:row>
      <xdr:rowOff>0</xdr:rowOff>
    </xdr:from>
    <xdr:to>
      <xdr:col>15</xdr:col>
      <xdr:colOff>465600</xdr:colOff>
      <xdr:row>770</xdr:row>
      <xdr:rowOff>129000</xdr:rowOff>
    </xdr:to>
    <xdr:graphicFrame macro="">
      <xdr:nvGraphicFramePr>
        <xdr:cNvPr id="62" name="Gràfic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</xdr:col>
      <xdr:colOff>0</xdr:colOff>
      <xdr:row>381</xdr:row>
      <xdr:rowOff>0</xdr:rowOff>
    </xdr:from>
    <xdr:to>
      <xdr:col>15</xdr:col>
      <xdr:colOff>465600</xdr:colOff>
      <xdr:row>410</xdr:row>
      <xdr:rowOff>129000</xdr:rowOff>
    </xdr:to>
    <xdr:graphicFrame macro="">
      <xdr:nvGraphicFramePr>
        <xdr:cNvPr id="36" name="Gràfic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</xdr:col>
      <xdr:colOff>0</xdr:colOff>
      <xdr:row>123</xdr:row>
      <xdr:rowOff>0</xdr:rowOff>
    </xdr:from>
    <xdr:to>
      <xdr:col>15</xdr:col>
      <xdr:colOff>465600</xdr:colOff>
      <xdr:row>145</xdr:row>
      <xdr:rowOff>129000</xdr:rowOff>
    </xdr:to>
    <xdr:graphicFrame macro="">
      <xdr:nvGraphicFramePr>
        <xdr:cNvPr id="38" name="Gràfic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257175</xdr:colOff>
      <xdr:row>4</xdr:row>
      <xdr:rowOff>0</xdr:rowOff>
    </xdr:from>
    <xdr:to>
      <xdr:col>0</xdr:col>
      <xdr:colOff>435769</xdr:colOff>
      <xdr:row>5</xdr:row>
      <xdr:rowOff>19049</xdr:rowOff>
    </xdr:to>
    <xdr:sp macro="" textlink="">
      <xdr:nvSpPr>
        <xdr:cNvPr id="40" name="Fletxa corbada a l'esquerra 39">
          <a:hlinkClick xmlns:r="http://schemas.openxmlformats.org/officeDocument/2006/relationships" r:id="rId35"/>
        </xdr:cNvPr>
        <xdr:cNvSpPr/>
      </xdr:nvSpPr>
      <xdr:spPr>
        <a:xfrm>
          <a:off x="257175" y="11525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266700</xdr:colOff>
      <xdr:row>26</xdr:row>
      <xdr:rowOff>19050</xdr:rowOff>
    </xdr:from>
    <xdr:to>
      <xdr:col>0</xdr:col>
      <xdr:colOff>445294</xdr:colOff>
      <xdr:row>27</xdr:row>
      <xdr:rowOff>38099</xdr:rowOff>
    </xdr:to>
    <xdr:sp macro="" textlink="">
      <xdr:nvSpPr>
        <xdr:cNvPr id="42" name="Fletxa corbada a l'esquerra 41">
          <a:hlinkClick xmlns:r="http://schemas.openxmlformats.org/officeDocument/2006/relationships" r:id="rId35"/>
        </xdr:cNvPr>
        <xdr:cNvSpPr/>
      </xdr:nvSpPr>
      <xdr:spPr>
        <a:xfrm>
          <a:off x="266700" y="54387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285750</xdr:colOff>
      <xdr:row>47</xdr:row>
      <xdr:rowOff>142875</xdr:rowOff>
    </xdr:from>
    <xdr:to>
      <xdr:col>0</xdr:col>
      <xdr:colOff>464344</xdr:colOff>
      <xdr:row>49</xdr:row>
      <xdr:rowOff>47624</xdr:rowOff>
    </xdr:to>
    <xdr:sp macro="" textlink="">
      <xdr:nvSpPr>
        <xdr:cNvPr id="44" name="Fletxa corbada a l'esquerra 43">
          <a:hlinkClick xmlns:r="http://schemas.openxmlformats.org/officeDocument/2006/relationships" r:id="rId35"/>
        </xdr:cNvPr>
        <xdr:cNvSpPr/>
      </xdr:nvSpPr>
      <xdr:spPr>
        <a:xfrm>
          <a:off x="285750" y="96393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295275</xdr:colOff>
      <xdr:row>73</xdr:row>
      <xdr:rowOff>123825</xdr:rowOff>
    </xdr:from>
    <xdr:to>
      <xdr:col>0</xdr:col>
      <xdr:colOff>473869</xdr:colOff>
      <xdr:row>75</xdr:row>
      <xdr:rowOff>28574</xdr:rowOff>
    </xdr:to>
    <xdr:sp macro="" textlink="">
      <xdr:nvSpPr>
        <xdr:cNvPr id="46" name="Fletxa corbada a l'esquerra 45">
          <a:hlinkClick xmlns:r="http://schemas.openxmlformats.org/officeDocument/2006/relationships" r:id="rId35"/>
        </xdr:cNvPr>
        <xdr:cNvSpPr/>
      </xdr:nvSpPr>
      <xdr:spPr>
        <a:xfrm>
          <a:off x="295275" y="148971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276225</xdr:colOff>
      <xdr:row>94</xdr:row>
      <xdr:rowOff>114300</xdr:rowOff>
    </xdr:from>
    <xdr:to>
      <xdr:col>0</xdr:col>
      <xdr:colOff>454819</xdr:colOff>
      <xdr:row>96</xdr:row>
      <xdr:rowOff>19049</xdr:rowOff>
    </xdr:to>
    <xdr:sp macro="" textlink="">
      <xdr:nvSpPr>
        <xdr:cNvPr id="48" name="Fletxa corbada a l'esquerra 47">
          <a:hlinkClick xmlns:r="http://schemas.openxmlformats.org/officeDocument/2006/relationships" r:id="rId35"/>
        </xdr:cNvPr>
        <xdr:cNvSpPr/>
      </xdr:nvSpPr>
      <xdr:spPr>
        <a:xfrm>
          <a:off x="276225" y="188880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304800</xdr:colOff>
      <xdr:row>120</xdr:row>
      <xdr:rowOff>142875</xdr:rowOff>
    </xdr:from>
    <xdr:to>
      <xdr:col>0</xdr:col>
      <xdr:colOff>483394</xdr:colOff>
      <xdr:row>122</xdr:row>
      <xdr:rowOff>47624</xdr:rowOff>
    </xdr:to>
    <xdr:sp macro="" textlink="">
      <xdr:nvSpPr>
        <xdr:cNvPr id="50" name="Fletxa corbada a l'esquerra 49">
          <a:hlinkClick xmlns:r="http://schemas.openxmlformats.org/officeDocument/2006/relationships" r:id="rId35"/>
        </xdr:cNvPr>
        <xdr:cNvSpPr/>
      </xdr:nvSpPr>
      <xdr:spPr>
        <a:xfrm>
          <a:off x="304800" y="238696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342900</xdr:colOff>
      <xdr:row>148</xdr:row>
      <xdr:rowOff>142875</xdr:rowOff>
    </xdr:from>
    <xdr:to>
      <xdr:col>0</xdr:col>
      <xdr:colOff>521494</xdr:colOff>
      <xdr:row>150</xdr:row>
      <xdr:rowOff>47624</xdr:rowOff>
    </xdr:to>
    <xdr:sp macro="" textlink="">
      <xdr:nvSpPr>
        <xdr:cNvPr id="52" name="Fletxa corbada a l'esquerra 51">
          <a:hlinkClick xmlns:r="http://schemas.openxmlformats.org/officeDocument/2006/relationships" r:id="rId35"/>
        </xdr:cNvPr>
        <xdr:cNvSpPr/>
      </xdr:nvSpPr>
      <xdr:spPr>
        <a:xfrm>
          <a:off x="342900" y="293179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314325</xdr:colOff>
      <xdr:row>173</xdr:row>
      <xdr:rowOff>152400</xdr:rowOff>
    </xdr:from>
    <xdr:to>
      <xdr:col>0</xdr:col>
      <xdr:colOff>492919</xdr:colOff>
      <xdr:row>175</xdr:row>
      <xdr:rowOff>57149</xdr:rowOff>
    </xdr:to>
    <xdr:sp macro="" textlink="">
      <xdr:nvSpPr>
        <xdr:cNvPr id="54" name="Fletxa corbada a l'esquerra 53">
          <a:hlinkClick xmlns:r="http://schemas.openxmlformats.org/officeDocument/2006/relationships" r:id="rId35"/>
        </xdr:cNvPr>
        <xdr:cNvSpPr/>
      </xdr:nvSpPr>
      <xdr:spPr>
        <a:xfrm>
          <a:off x="314325" y="340899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285750</xdr:colOff>
      <xdr:row>200</xdr:row>
      <xdr:rowOff>133350</xdr:rowOff>
    </xdr:from>
    <xdr:to>
      <xdr:col>0</xdr:col>
      <xdr:colOff>464344</xdr:colOff>
      <xdr:row>202</xdr:row>
      <xdr:rowOff>38099</xdr:rowOff>
    </xdr:to>
    <xdr:sp macro="" textlink="">
      <xdr:nvSpPr>
        <xdr:cNvPr id="63" name="Fletxa corbada a l'esquerra 62">
          <a:hlinkClick xmlns:r="http://schemas.openxmlformats.org/officeDocument/2006/relationships" r:id="rId35"/>
        </xdr:cNvPr>
        <xdr:cNvSpPr/>
      </xdr:nvSpPr>
      <xdr:spPr>
        <a:xfrm>
          <a:off x="285750" y="392144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314325</xdr:colOff>
      <xdr:row>221</xdr:row>
      <xdr:rowOff>114300</xdr:rowOff>
    </xdr:from>
    <xdr:to>
      <xdr:col>0</xdr:col>
      <xdr:colOff>492919</xdr:colOff>
      <xdr:row>223</xdr:row>
      <xdr:rowOff>19049</xdr:rowOff>
    </xdr:to>
    <xdr:sp macro="" textlink="">
      <xdr:nvSpPr>
        <xdr:cNvPr id="64" name="Fletxa corbada a l'esquerra 63">
          <a:hlinkClick xmlns:r="http://schemas.openxmlformats.org/officeDocument/2006/relationships" r:id="rId35"/>
        </xdr:cNvPr>
        <xdr:cNvSpPr/>
      </xdr:nvSpPr>
      <xdr:spPr>
        <a:xfrm>
          <a:off x="314325" y="431958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323850</xdr:colOff>
      <xdr:row>242</xdr:row>
      <xdr:rowOff>152400</xdr:rowOff>
    </xdr:from>
    <xdr:to>
      <xdr:col>0</xdr:col>
      <xdr:colOff>502444</xdr:colOff>
      <xdr:row>244</xdr:row>
      <xdr:rowOff>57149</xdr:rowOff>
    </xdr:to>
    <xdr:sp macro="" textlink="">
      <xdr:nvSpPr>
        <xdr:cNvPr id="65" name="Fletxa corbada a l'esquerra 64">
          <a:hlinkClick xmlns:r="http://schemas.openxmlformats.org/officeDocument/2006/relationships" r:id="rId35"/>
        </xdr:cNvPr>
        <xdr:cNvSpPr/>
      </xdr:nvSpPr>
      <xdr:spPr>
        <a:xfrm>
          <a:off x="323850" y="472344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342900</xdr:colOff>
      <xdr:row>264</xdr:row>
      <xdr:rowOff>152400</xdr:rowOff>
    </xdr:from>
    <xdr:to>
      <xdr:col>0</xdr:col>
      <xdr:colOff>521494</xdr:colOff>
      <xdr:row>266</xdr:row>
      <xdr:rowOff>57149</xdr:rowOff>
    </xdr:to>
    <xdr:sp macro="" textlink="">
      <xdr:nvSpPr>
        <xdr:cNvPr id="66" name="Fletxa corbada a l'esquerra 65">
          <a:hlinkClick xmlns:r="http://schemas.openxmlformats.org/officeDocument/2006/relationships" r:id="rId35"/>
        </xdr:cNvPr>
        <xdr:cNvSpPr/>
      </xdr:nvSpPr>
      <xdr:spPr>
        <a:xfrm>
          <a:off x="342900" y="514254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323850</xdr:colOff>
      <xdr:row>285</xdr:row>
      <xdr:rowOff>142875</xdr:rowOff>
    </xdr:from>
    <xdr:to>
      <xdr:col>0</xdr:col>
      <xdr:colOff>502444</xdr:colOff>
      <xdr:row>287</xdr:row>
      <xdr:rowOff>47624</xdr:rowOff>
    </xdr:to>
    <xdr:sp macro="" textlink="">
      <xdr:nvSpPr>
        <xdr:cNvPr id="67" name="Fletxa corbada a l'esquerra 66">
          <a:hlinkClick xmlns:r="http://schemas.openxmlformats.org/officeDocument/2006/relationships" r:id="rId35"/>
        </xdr:cNvPr>
        <xdr:cNvSpPr/>
      </xdr:nvSpPr>
      <xdr:spPr>
        <a:xfrm>
          <a:off x="323850" y="554164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352425</xdr:colOff>
      <xdr:row>309</xdr:row>
      <xdr:rowOff>142875</xdr:rowOff>
    </xdr:from>
    <xdr:to>
      <xdr:col>0</xdr:col>
      <xdr:colOff>531019</xdr:colOff>
      <xdr:row>311</xdr:row>
      <xdr:rowOff>47624</xdr:rowOff>
    </xdr:to>
    <xdr:sp macro="" textlink="">
      <xdr:nvSpPr>
        <xdr:cNvPr id="68" name="Fletxa corbada a l'esquerra 67">
          <a:hlinkClick xmlns:r="http://schemas.openxmlformats.org/officeDocument/2006/relationships" r:id="rId35"/>
        </xdr:cNvPr>
        <xdr:cNvSpPr/>
      </xdr:nvSpPr>
      <xdr:spPr>
        <a:xfrm>
          <a:off x="352425" y="599884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323850</xdr:colOff>
      <xdr:row>331</xdr:row>
      <xdr:rowOff>152400</xdr:rowOff>
    </xdr:from>
    <xdr:to>
      <xdr:col>0</xdr:col>
      <xdr:colOff>502444</xdr:colOff>
      <xdr:row>333</xdr:row>
      <xdr:rowOff>57149</xdr:rowOff>
    </xdr:to>
    <xdr:sp macro="" textlink="">
      <xdr:nvSpPr>
        <xdr:cNvPr id="69" name="Fletxa corbada a l'esquerra 68">
          <a:hlinkClick xmlns:r="http://schemas.openxmlformats.org/officeDocument/2006/relationships" r:id="rId35"/>
        </xdr:cNvPr>
        <xdr:cNvSpPr/>
      </xdr:nvSpPr>
      <xdr:spPr>
        <a:xfrm>
          <a:off x="323850" y="641889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333375</xdr:colOff>
      <xdr:row>353</xdr:row>
      <xdr:rowOff>133350</xdr:rowOff>
    </xdr:from>
    <xdr:to>
      <xdr:col>0</xdr:col>
      <xdr:colOff>511969</xdr:colOff>
      <xdr:row>355</xdr:row>
      <xdr:rowOff>38099</xdr:rowOff>
    </xdr:to>
    <xdr:sp macro="" textlink="">
      <xdr:nvSpPr>
        <xdr:cNvPr id="70" name="Fletxa corbada a l'esquerra 69">
          <a:hlinkClick xmlns:r="http://schemas.openxmlformats.org/officeDocument/2006/relationships" r:id="rId35"/>
        </xdr:cNvPr>
        <xdr:cNvSpPr/>
      </xdr:nvSpPr>
      <xdr:spPr>
        <a:xfrm>
          <a:off x="333375" y="683609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333375</xdr:colOff>
      <xdr:row>378</xdr:row>
      <xdr:rowOff>133350</xdr:rowOff>
    </xdr:from>
    <xdr:to>
      <xdr:col>0</xdr:col>
      <xdr:colOff>511969</xdr:colOff>
      <xdr:row>380</xdr:row>
      <xdr:rowOff>38099</xdr:rowOff>
    </xdr:to>
    <xdr:sp macro="" textlink="">
      <xdr:nvSpPr>
        <xdr:cNvPr id="71" name="Fletxa corbada a l'esquerra 70">
          <a:hlinkClick xmlns:r="http://schemas.openxmlformats.org/officeDocument/2006/relationships" r:id="rId35"/>
        </xdr:cNvPr>
        <xdr:cNvSpPr/>
      </xdr:nvSpPr>
      <xdr:spPr>
        <a:xfrm>
          <a:off x="333375" y="731234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342900</xdr:colOff>
      <xdr:row>413</xdr:row>
      <xdr:rowOff>152400</xdr:rowOff>
    </xdr:from>
    <xdr:to>
      <xdr:col>0</xdr:col>
      <xdr:colOff>521494</xdr:colOff>
      <xdr:row>415</xdr:row>
      <xdr:rowOff>57149</xdr:rowOff>
    </xdr:to>
    <xdr:sp macro="" textlink="">
      <xdr:nvSpPr>
        <xdr:cNvPr id="72" name="Fletxa corbada a l'esquerra 71">
          <a:hlinkClick xmlns:r="http://schemas.openxmlformats.org/officeDocument/2006/relationships" r:id="rId35"/>
        </xdr:cNvPr>
        <xdr:cNvSpPr/>
      </xdr:nvSpPr>
      <xdr:spPr>
        <a:xfrm>
          <a:off x="342900" y="798099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342900</xdr:colOff>
      <xdr:row>439</xdr:row>
      <xdr:rowOff>142875</xdr:rowOff>
    </xdr:from>
    <xdr:to>
      <xdr:col>0</xdr:col>
      <xdr:colOff>521494</xdr:colOff>
      <xdr:row>441</xdr:row>
      <xdr:rowOff>47624</xdr:rowOff>
    </xdr:to>
    <xdr:sp macro="" textlink="">
      <xdr:nvSpPr>
        <xdr:cNvPr id="73" name="Fletxa corbada a l'esquerra 72">
          <a:hlinkClick xmlns:r="http://schemas.openxmlformats.org/officeDocument/2006/relationships" r:id="rId35"/>
        </xdr:cNvPr>
        <xdr:cNvSpPr/>
      </xdr:nvSpPr>
      <xdr:spPr>
        <a:xfrm>
          <a:off x="342900" y="847534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342900</xdr:colOff>
      <xdr:row>467</xdr:row>
      <xdr:rowOff>133350</xdr:rowOff>
    </xdr:from>
    <xdr:to>
      <xdr:col>0</xdr:col>
      <xdr:colOff>521494</xdr:colOff>
      <xdr:row>469</xdr:row>
      <xdr:rowOff>38099</xdr:rowOff>
    </xdr:to>
    <xdr:sp macro="" textlink="">
      <xdr:nvSpPr>
        <xdr:cNvPr id="74" name="Fletxa corbada a l'esquerra 73">
          <a:hlinkClick xmlns:r="http://schemas.openxmlformats.org/officeDocument/2006/relationships" r:id="rId35"/>
        </xdr:cNvPr>
        <xdr:cNvSpPr/>
      </xdr:nvSpPr>
      <xdr:spPr>
        <a:xfrm>
          <a:off x="342900" y="900779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333375</xdr:colOff>
      <xdr:row>493</xdr:row>
      <xdr:rowOff>152400</xdr:rowOff>
    </xdr:from>
    <xdr:to>
      <xdr:col>0</xdr:col>
      <xdr:colOff>511969</xdr:colOff>
      <xdr:row>495</xdr:row>
      <xdr:rowOff>57149</xdr:rowOff>
    </xdr:to>
    <xdr:sp macro="" textlink="">
      <xdr:nvSpPr>
        <xdr:cNvPr id="75" name="Fletxa corbada a l'esquerra 74">
          <a:hlinkClick xmlns:r="http://schemas.openxmlformats.org/officeDocument/2006/relationships" r:id="rId35"/>
        </xdr:cNvPr>
        <xdr:cNvSpPr/>
      </xdr:nvSpPr>
      <xdr:spPr>
        <a:xfrm>
          <a:off x="333375" y="950499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333375</xdr:colOff>
      <xdr:row>519</xdr:row>
      <xdr:rowOff>152400</xdr:rowOff>
    </xdr:from>
    <xdr:to>
      <xdr:col>0</xdr:col>
      <xdr:colOff>511969</xdr:colOff>
      <xdr:row>521</xdr:row>
      <xdr:rowOff>57149</xdr:rowOff>
    </xdr:to>
    <xdr:sp macro="" textlink="">
      <xdr:nvSpPr>
        <xdr:cNvPr id="76" name="Fletxa corbada a l'esquerra 75">
          <a:hlinkClick xmlns:r="http://schemas.openxmlformats.org/officeDocument/2006/relationships" r:id="rId35"/>
        </xdr:cNvPr>
        <xdr:cNvSpPr/>
      </xdr:nvSpPr>
      <xdr:spPr>
        <a:xfrm>
          <a:off x="333375" y="1000029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333375</xdr:colOff>
      <xdr:row>545</xdr:row>
      <xdr:rowOff>142875</xdr:rowOff>
    </xdr:from>
    <xdr:to>
      <xdr:col>0</xdr:col>
      <xdr:colOff>511969</xdr:colOff>
      <xdr:row>547</xdr:row>
      <xdr:rowOff>47624</xdr:rowOff>
    </xdr:to>
    <xdr:sp macro="" textlink="">
      <xdr:nvSpPr>
        <xdr:cNvPr id="77" name="Fletxa corbada a l'esquerra 76">
          <a:hlinkClick xmlns:r="http://schemas.openxmlformats.org/officeDocument/2006/relationships" r:id="rId35"/>
        </xdr:cNvPr>
        <xdr:cNvSpPr/>
      </xdr:nvSpPr>
      <xdr:spPr>
        <a:xfrm>
          <a:off x="333375" y="1049464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276225</xdr:colOff>
      <xdr:row>572</xdr:row>
      <xdr:rowOff>142875</xdr:rowOff>
    </xdr:from>
    <xdr:to>
      <xdr:col>0</xdr:col>
      <xdr:colOff>454819</xdr:colOff>
      <xdr:row>572</xdr:row>
      <xdr:rowOff>428624</xdr:rowOff>
    </xdr:to>
    <xdr:sp macro="" textlink="">
      <xdr:nvSpPr>
        <xdr:cNvPr id="78" name="Fletxa corbada a l'esquerra 77">
          <a:hlinkClick xmlns:r="http://schemas.openxmlformats.org/officeDocument/2006/relationships" r:id="rId35"/>
        </xdr:cNvPr>
        <xdr:cNvSpPr/>
      </xdr:nvSpPr>
      <xdr:spPr>
        <a:xfrm>
          <a:off x="276225" y="1100899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314325</xdr:colOff>
      <xdr:row>597</xdr:row>
      <xdr:rowOff>142875</xdr:rowOff>
    </xdr:from>
    <xdr:to>
      <xdr:col>0</xdr:col>
      <xdr:colOff>492919</xdr:colOff>
      <xdr:row>599</xdr:row>
      <xdr:rowOff>47624</xdr:rowOff>
    </xdr:to>
    <xdr:sp macro="" textlink="">
      <xdr:nvSpPr>
        <xdr:cNvPr id="79" name="Fletxa corbada a l'esquerra 78">
          <a:hlinkClick xmlns:r="http://schemas.openxmlformats.org/officeDocument/2006/relationships" r:id="rId35"/>
        </xdr:cNvPr>
        <xdr:cNvSpPr/>
      </xdr:nvSpPr>
      <xdr:spPr>
        <a:xfrm>
          <a:off x="314325" y="1152429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333375</xdr:colOff>
      <xdr:row>619</xdr:row>
      <xdr:rowOff>152400</xdr:rowOff>
    </xdr:from>
    <xdr:to>
      <xdr:col>0</xdr:col>
      <xdr:colOff>511969</xdr:colOff>
      <xdr:row>621</xdr:row>
      <xdr:rowOff>57149</xdr:rowOff>
    </xdr:to>
    <xdr:sp macro="" textlink="">
      <xdr:nvSpPr>
        <xdr:cNvPr id="80" name="Fletxa corbada a l'esquerra 79">
          <a:hlinkClick xmlns:r="http://schemas.openxmlformats.org/officeDocument/2006/relationships" r:id="rId35"/>
        </xdr:cNvPr>
        <xdr:cNvSpPr/>
      </xdr:nvSpPr>
      <xdr:spPr>
        <a:xfrm>
          <a:off x="333375" y="1194435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323850</xdr:colOff>
      <xdr:row>645</xdr:row>
      <xdr:rowOff>142875</xdr:rowOff>
    </xdr:from>
    <xdr:to>
      <xdr:col>0</xdr:col>
      <xdr:colOff>502444</xdr:colOff>
      <xdr:row>647</xdr:row>
      <xdr:rowOff>47624</xdr:rowOff>
    </xdr:to>
    <xdr:sp macro="" textlink="">
      <xdr:nvSpPr>
        <xdr:cNvPr id="81" name="Fletxa corbada a l'esquerra 80">
          <a:hlinkClick xmlns:r="http://schemas.openxmlformats.org/officeDocument/2006/relationships" r:id="rId35"/>
        </xdr:cNvPr>
        <xdr:cNvSpPr/>
      </xdr:nvSpPr>
      <xdr:spPr>
        <a:xfrm>
          <a:off x="323850" y="1243869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352425</xdr:colOff>
      <xdr:row>673</xdr:row>
      <xdr:rowOff>142875</xdr:rowOff>
    </xdr:from>
    <xdr:to>
      <xdr:col>0</xdr:col>
      <xdr:colOff>531019</xdr:colOff>
      <xdr:row>675</xdr:row>
      <xdr:rowOff>47624</xdr:rowOff>
    </xdr:to>
    <xdr:sp macro="" textlink="">
      <xdr:nvSpPr>
        <xdr:cNvPr id="82" name="Fletxa corbada a l'esquerra 81">
          <a:hlinkClick xmlns:r="http://schemas.openxmlformats.org/officeDocument/2006/relationships" r:id="rId35"/>
        </xdr:cNvPr>
        <xdr:cNvSpPr/>
      </xdr:nvSpPr>
      <xdr:spPr>
        <a:xfrm>
          <a:off x="352425" y="1297209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333375</xdr:colOff>
      <xdr:row>697</xdr:row>
      <xdr:rowOff>133350</xdr:rowOff>
    </xdr:from>
    <xdr:to>
      <xdr:col>0</xdr:col>
      <xdr:colOff>511969</xdr:colOff>
      <xdr:row>699</xdr:row>
      <xdr:rowOff>38099</xdr:rowOff>
    </xdr:to>
    <xdr:sp macro="" textlink="">
      <xdr:nvSpPr>
        <xdr:cNvPr id="83" name="Fletxa corbada a l'esquerra 82">
          <a:hlinkClick xmlns:r="http://schemas.openxmlformats.org/officeDocument/2006/relationships" r:id="rId35"/>
        </xdr:cNvPr>
        <xdr:cNvSpPr/>
      </xdr:nvSpPr>
      <xdr:spPr>
        <a:xfrm>
          <a:off x="333375" y="1343501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333375</xdr:colOff>
      <xdr:row>719</xdr:row>
      <xdr:rowOff>152400</xdr:rowOff>
    </xdr:from>
    <xdr:to>
      <xdr:col>0</xdr:col>
      <xdr:colOff>511969</xdr:colOff>
      <xdr:row>721</xdr:row>
      <xdr:rowOff>57149</xdr:rowOff>
    </xdr:to>
    <xdr:sp macro="" textlink="">
      <xdr:nvSpPr>
        <xdr:cNvPr id="84" name="Fletxa corbada a l'esquerra 83">
          <a:hlinkClick xmlns:r="http://schemas.openxmlformats.org/officeDocument/2006/relationships" r:id="rId35"/>
        </xdr:cNvPr>
        <xdr:cNvSpPr/>
      </xdr:nvSpPr>
      <xdr:spPr>
        <a:xfrm>
          <a:off x="333375" y="1385601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361950</xdr:colOff>
      <xdr:row>745</xdr:row>
      <xdr:rowOff>142875</xdr:rowOff>
    </xdr:from>
    <xdr:to>
      <xdr:col>0</xdr:col>
      <xdr:colOff>540544</xdr:colOff>
      <xdr:row>747</xdr:row>
      <xdr:rowOff>47624</xdr:rowOff>
    </xdr:to>
    <xdr:sp macro="" textlink="">
      <xdr:nvSpPr>
        <xdr:cNvPr id="85" name="Fletxa corbada a l'esquerra 84">
          <a:hlinkClick xmlns:r="http://schemas.openxmlformats.org/officeDocument/2006/relationships" r:id="rId35"/>
        </xdr:cNvPr>
        <xdr:cNvSpPr/>
      </xdr:nvSpPr>
      <xdr:spPr>
        <a:xfrm>
          <a:off x="361950" y="1435036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342900</xdr:colOff>
      <xdr:row>773</xdr:row>
      <xdr:rowOff>142875</xdr:rowOff>
    </xdr:from>
    <xdr:to>
      <xdr:col>0</xdr:col>
      <xdr:colOff>521494</xdr:colOff>
      <xdr:row>775</xdr:row>
      <xdr:rowOff>47624</xdr:rowOff>
    </xdr:to>
    <xdr:sp macro="" textlink="">
      <xdr:nvSpPr>
        <xdr:cNvPr id="86" name="Fletxa corbada a l'esquerra 85">
          <a:hlinkClick xmlns:r="http://schemas.openxmlformats.org/officeDocument/2006/relationships" r:id="rId35"/>
        </xdr:cNvPr>
        <xdr:cNvSpPr/>
      </xdr:nvSpPr>
      <xdr:spPr>
        <a:xfrm>
          <a:off x="342900" y="1489519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323850</xdr:colOff>
      <xdr:row>795</xdr:row>
      <xdr:rowOff>142875</xdr:rowOff>
    </xdr:from>
    <xdr:to>
      <xdr:col>0</xdr:col>
      <xdr:colOff>502444</xdr:colOff>
      <xdr:row>797</xdr:row>
      <xdr:rowOff>47624</xdr:rowOff>
    </xdr:to>
    <xdr:sp macro="" textlink="">
      <xdr:nvSpPr>
        <xdr:cNvPr id="87" name="Fletxa corbada a l'esquerra 86">
          <a:hlinkClick xmlns:r="http://schemas.openxmlformats.org/officeDocument/2006/relationships" r:id="rId35"/>
        </xdr:cNvPr>
        <xdr:cNvSpPr/>
      </xdr:nvSpPr>
      <xdr:spPr>
        <a:xfrm>
          <a:off x="323850" y="1531429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7"/>
  <sheetViews>
    <sheetView showGridLines="0" tabSelected="1" workbookViewId="0"/>
  </sheetViews>
  <sheetFormatPr defaultRowHeight="15"/>
  <sheetData>
    <row r="2" spans="1:15" ht="23.25">
      <c r="A2" s="26"/>
      <c r="B2" s="313" t="s">
        <v>241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</row>
    <row r="3" spans="1:1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>
      <c r="A4" s="26"/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8"/>
    </row>
    <row r="5" spans="1:15" ht="28.5">
      <c r="A5" s="26"/>
      <c r="B5" s="29"/>
      <c r="C5" s="30"/>
      <c r="D5" s="30"/>
      <c r="E5" s="28"/>
      <c r="F5" s="28"/>
      <c r="G5" s="28"/>
      <c r="H5" s="28"/>
      <c r="I5" s="28"/>
      <c r="J5" s="28"/>
      <c r="K5" s="28"/>
      <c r="L5" s="26"/>
      <c r="M5" s="26"/>
      <c r="N5" s="26"/>
      <c r="O5" s="26"/>
    </row>
    <row r="7" spans="1:15" ht="33.75">
      <c r="B7" s="314" t="s">
        <v>242</v>
      </c>
      <c r="C7" s="314"/>
      <c r="D7" s="314"/>
      <c r="E7" s="314"/>
    </row>
    <row r="11" spans="1:15" ht="18.75">
      <c r="B11" s="315" t="s">
        <v>243</v>
      </c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</row>
    <row r="12" spans="1:15" ht="18.75">
      <c r="A12" s="31"/>
      <c r="B12" s="32"/>
      <c r="C12" s="32"/>
      <c r="D12" s="32"/>
      <c r="E12" s="32"/>
      <c r="F12" s="32"/>
      <c r="G12" s="32"/>
      <c r="H12" s="32"/>
      <c r="I12" s="32"/>
      <c r="J12" s="31"/>
      <c r="K12" s="31"/>
      <c r="L12" s="31"/>
      <c r="M12" s="31"/>
      <c r="N12" s="31"/>
      <c r="O12" s="31"/>
    </row>
    <row r="13" spans="1:15">
      <c r="B13" s="33" t="s">
        <v>244</v>
      </c>
      <c r="C13" s="34"/>
      <c r="D13" t="s">
        <v>245</v>
      </c>
    </row>
    <row r="14" spans="1:15">
      <c r="B14" s="33" t="s">
        <v>246</v>
      </c>
      <c r="C14" s="34"/>
      <c r="D14" t="s">
        <v>247</v>
      </c>
    </row>
    <row r="15" spans="1:15">
      <c r="B15" s="33"/>
      <c r="C15" s="34"/>
      <c r="D15" t="s">
        <v>248</v>
      </c>
    </row>
    <row r="16" spans="1:15">
      <c r="B16" s="33"/>
      <c r="C16" s="34"/>
      <c r="D16" t="s">
        <v>249</v>
      </c>
    </row>
    <row r="17" spans="1:15">
      <c r="B17" s="33"/>
      <c r="C17" s="34"/>
    </row>
    <row r="18" spans="1:15">
      <c r="B18" s="33" t="s">
        <v>250</v>
      </c>
      <c r="C18" s="34"/>
      <c r="D18" t="s">
        <v>251</v>
      </c>
    </row>
    <row r="19" spans="1:15">
      <c r="B19" s="33" t="s">
        <v>252</v>
      </c>
      <c r="C19" s="34"/>
      <c r="D19" t="s">
        <v>253</v>
      </c>
    </row>
    <row r="20" spans="1:15">
      <c r="B20" s="33"/>
      <c r="C20" s="34"/>
    </row>
    <row r="21" spans="1:15">
      <c r="B21" s="33" t="s">
        <v>254</v>
      </c>
      <c r="C21" s="34"/>
      <c r="D21" t="s">
        <v>241</v>
      </c>
    </row>
    <row r="22" spans="1:15">
      <c r="B22" s="33" t="s">
        <v>255</v>
      </c>
      <c r="C22" s="34"/>
      <c r="D22" t="s">
        <v>256</v>
      </c>
    </row>
    <row r="23" spans="1:15">
      <c r="B23" s="33"/>
      <c r="C23" s="34"/>
      <c r="D23" t="s">
        <v>257</v>
      </c>
    </row>
    <row r="24" spans="1:15">
      <c r="B24" s="33"/>
      <c r="C24" s="34"/>
      <c r="D24" t="s">
        <v>258</v>
      </c>
    </row>
    <row r="25" spans="1:15">
      <c r="B25" s="35"/>
      <c r="C25" s="36"/>
    </row>
    <row r="26" spans="1:15" ht="18">
      <c r="B26" s="35"/>
      <c r="C26" s="36"/>
      <c r="D26" s="37"/>
    </row>
    <row r="27" spans="1:15">
      <c r="B27" s="35"/>
      <c r="C27" s="36"/>
    </row>
    <row r="28" spans="1:15">
      <c r="B28" s="35"/>
      <c r="C28" s="36"/>
    </row>
    <row r="29" spans="1:15" ht="16.5" thickBot="1">
      <c r="B29" s="38" t="s">
        <v>259</v>
      </c>
      <c r="C29" s="39"/>
      <c r="D29" s="40"/>
      <c r="E29" s="40"/>
      <c r="F29" s="40"/>
      <c r="G29" s="40"/>
      <c r="H29" s="40"/>
      <c r="I29" s="40"/>
      <c r="J29" s="40"/>
      <c r="K29" s="40"/>
      <c r="L29" s="40"/>
      <c r="M29" s="40"/>
    </row>
    <row r="30" spans="1:15" ht="15.75">
      <c r="B30" s="41"/>
      <c r="C30" s="36"/>
    </row>
    <row r="31" spans="1:15">
      <c r="B31" s="35"/>
      <c r="C31" s="36"/>
    </row>
    <row r="32" spans="1:15">
      <c r="A32" s="31"/>
      <c r="B32" s="35"/>
      <c r="C32" s="36"/>
      <c r="D32" s="42" t="s">
        <v>244</v>
      </c>
      <c r="E32" s="42" t="s">
        <v>260</v>
      </c>
      <c r="F32" s="42" t="s">
        <v>261</v>
      </c>
      <c r="G32" s="43" t="s">
        <v>262</v>
      </c>
      <c r="H32" s="31"/>
      <c r="I32" s="31"/>
      <c r="J32" s="31"/>
      <c r="K32" s="31"/>
      <c r="L32" s="31"/>
      <c r="M32" s="31"/>
      <c r="N32" s="31"/>
      <c r="O32" s="31"/>
    </row>
    <row r="33" spans="1:15">
      <c r="A33" s="44"/>
      <c r="B33" s="316" t="s">
        <v>263</v>
      </c>
      <c r="C33" s="317"/>
      <c r="D33" s="45">
        <v>18</v>
      </c>
      <c r="E33" s="46">
        <v>10</v>
      </c>
      <c r="F33" s="47">
        <f>E33/D33</f>
        <v>0.55555555555555558</v>
      </c>
      <c r="G33" s="47">
        <f>1.96*(SQRT(((0.5^2)/E33)*((D33-E33)/(D33-1))))</f>
        <v>0.21259184866228303</v>
      </c>
      <c r="H33" s="44"/>
      <c r="I33" s="44"/>
      <c r="J33" s="44"/>
      <c r="K33" s="44"/>
      <c r="L33" s="44"/>
      <c r="M33" s="44"/>
      <c r="N33" s="44"/>
      <c r="O33" s="44"/>
    </row>
    <row r="34" spans="1:15">
      <c r="B34" s="309" t="s">
        <v>264</v>
      </c>
      <c r="C34" s="310"/>
      <c r="D34" s="45">
        <v>79</v>
      </c>
      <c r="E34" s="46">
        <v>49</v>
      </c>
      <c r="F34" s="47">
        <f t="shared" ref="F34:F37" si="0">E34/D34</f>
        <v>0.620253164556962</v>
      </c>
      <c r="G34" s="47">
        <f>1.96*(SQRT(((0.5^2)/E34)*((D34-E34)/(D34-1))))</f>
        <v>8.6824314212445922E-2</v>
      </c>
    </row>
    <row r="35" spans="1:15">
      <c r="B35" s="318" t="s">
        <v>265</v>
      </c>
      <c r="C35" s="319"/>
      <c r="D35" s="48">
        <v>37</v>
      </c>
      <c r="E35" s="49">
        <v>21</v>
      </c>
      <c r="F35" s="47">
        <f t="shared" si="0"/>
        <v>0.56756756756756754</v>
      </c>
      <c r="G35" s="47">
        <f>1.96*(SQRT(((0.5^2)/E35)*((D35-E35)/(D35-1))))</f>
        <v>0.14256902162084836</v>
      </c>
    </row>
    <row r="36" spans="1:15" ht="15.75" thickBot="1">
      <c r="B36" s="309" t="s">
        <v>266</v>
      </c>
      <c r="C36" s="310"/>
      <c r="D36" s="48">
        <v>145</v>
      </c>
      <c r="E36" s="49">
        <v>51</v>
      </c>
      <c r="F36" s="50">
        <f t="shared" si="0"/>
        <v>0.35172413793103446</v>
      </c>
      <c r="G36" s="50">
        <f t="shared" ref="G36:G37" si="1">1.96*(SQRT(((0.5^2)/E36)*((D36-E36)/(D36-1))))</f>
        <v>0.11087245611536918</v>
      </c>
    </row>
    <row r="37" spans="1:15" ht="15.75" thickBot="1">
      <c r="B37" s="311" t="s">
        <v>267</v>
      </c>
      <c r="C37" s="312"/>
      <c r="D37" s="51">
        <f>SUM(D33:D36)</f>
        <v>279</v>
      </c>
      <c r="E37" s="52">
        <f>SUM(E33:E36)</f>
        <v>131</v>
      </c>
      <c r="F37" s="53">
        <f t="shared" si="0"/>
        <v>0.46953405017921146</v>
      </c>
      <c r="G37" s="54">
        <f t="shared" si="1"/>
        <v>6.2473938769914181E-2</v>
      </c>
    </row>
  </sheetData>
  <mergeCells count="8">
    <mergeCell ref="B36:C36"/>
    <mergeCell ref="B37:C37"/>
    <mergeCell ref="B2:O2"/>
    <mergeCell ref="B7:E7"/>
    <mergeCell ref="B11:M11"/>
    <mergeCell ref="B33:C33"/>
    <mergeCell ref="B34:C34"/>
    <mergeCell ref="B35:C3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9"/>
  <sheetViews>
    <sheetView showGridLines="0" topLeftCell="A7" zoomScale="90" zoomScaleNormal="90" workbookViewId="0">
      <selection activeCell="A2" sqref="A2:XFD2"/>
    </sheetView>
  </sheetViews>
  <sheetFormatPr defaultColWidth="9.140625" defaultRowHeight="15"/>
  <cols>
    <col min="1" max="1" width="4.7109375" style="158" customWidth="1"/>
    <col min="2" max="16384" width="9.140625" style="158"/>
  </cols>
  <sheetData>
    <row r="2" spans="1:18" s="153" customFormat="1" ht="47.25" customHeight="1">
      <c r="A2" s="321" t="s">
        <v>241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</row>
    <row r="3" spans="1:18" s="153" customFormat="1" ht="18.75" customHeight="1"/>
    <row r="4" spans="1:18" s="153" customFormat="1" ht="18.75" customHeight="1"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5"/>
    </row>
    <row r="5" spans="1:18" s="153" customFormat="1" ht="33.75" customHeight="1">
      <c r="B5" s="156"/>
      <c r="C5" s="157"/>
      <c r="D5" s="157"/>
      <c r="E5" s="155"/>
      <c r="F5" s="155"/>
      <c r="G5" s="155"/>
      <c r="H5" s="155"/>
      <c r="I5" s="155"/>
      <c r="J5" s="155"/>
      <c r="K5" s="155"/>
    </row>
    <row r="6" spans="1:18" ht="31.5">
      <c r="H6" s="159"/>
    </row>
    <row r="7" spans="1:18" ht="33.75">
      <c r="B7" s="320" t="s">
        <v>330</v>
      </c>
      <c r="C7" s="320"/>
    </row>
    <row r="8" spans="1:18" ht="18" customHeight="1">
      <c r="B8" s="160"/>
      <c r="C8" s="160"/>
    </row>
    <row r="9" spans="1:18" s="164" customFormat="1" ht="15.75" customHeight="1">
      <c r="B9" s="161" t="s">
        <v>429</v>
      </c>
      <c r="C9" s="162"/>
      <c r="D9" s="162"/>
      <c r="E9" s="162"/>
      <c r="F9" s="163"/>
      <c r="I9" s="164" t="s">
        <v>331</v>
      </c>
    </row>
    <row r="10" spans="1:18" ht="15.75" customHeight="1">
      <c r="B10" s="165" t="s">
        <v>430</v>
      </c>
      <c r="C10" s="166"/>
      <c r="D10" s="166"/>
      <c r="E10" s="166"/>
      <c r="F10" s="167"/>
    </row>
    <row r="11" spans="1:18" ht="15.75" customHeight="1">
      <c r="B11" s="248" t="s">
        <v>428</v>
      </c>
      <c r="C11" s="249"/>
      <c r="D11" s="249"/>
      <c r="E11" s="249"/>
      <c r="F11" s="250"/>
    </row>
    <row r="15" spans="1:18" ht="15.75" thickBot="1">
      <c r="B15" s="168" t="s">
        <v>268</v>
      </c>
      <c r="C15" s="168"/>
      <c r="D15" s="168"/>
      <c r="E15" s="168"/>
      <c r="F15" s="168"/>
      <c r="G15" s="168"/>
      <c r="H15" s="168"/>
      <c r="I15" s="168"/>
      <c r="J15" s="168"/>
    </row>
    <row r="16" spans="1:18">
      <c r="C16" s="176" t="s">
        <v>369</v>
      </c>
    </row>
    <row r="17" spans="2:10">
      <c r="C17" s="158" t="s">
        <v>332</v>
      </c>
    </row>
    <row r="18" spans="2:10">
      <c r="C18" s="158" t="s">
        <v>333</v>
      </c>
    </row>
    <row r="20" spans="2:10" ht="15.75" thickBot="1">
      <c r="B20" s="168" t="s">
        <v>270</v>
      </c>
      <c r="C20" s="168"/>
      <c r="D20" s="168"/>
      <c r="E20" s="168"/>
      <c r="F20" s="168"/>
      <c r="G20" s="168"/>
      <c r="H20" s="168"/>
      <c r="I20" s="168"/>
      <c r="J20" s="168"/>
    </row>
    <row r="21" spans="2:10">
      <c r="B21" s="169" t="s">
        <v>334</v>
      </c>
    </row>
    <row r="23" spans="2:10">
      <c r="B23" s="170" t="s">
        <v>335</v>
      </c>
      <c r="C23" s="171"/>
      <c r="D23" s="171"/>
      <c r="E23" s="171"/>
      <c r="F23" s="172"/>
    </row>
    <row r="24" spans="2:10">
      <c r="C24" s="158" t="s">
        <v>336</v>
      </c>
    </row>
    <row r="25" spans="2:10">
      <c r="C25" s="158" t="s">
        <v>337</v>
      </c>
    </row>
    <row r="27" spans="2:10">
      <c r="B27" s="173" t="s">
        <v>338</v>
      </c>
      <c r="C27" s="174"/>
      <c r="D27" s="174"/>
      <c r="E27" s="174"/>
    </row>
    <row r="28" spans="2:10">
      <c r="C28" s="158" t="s">
        <v>339</v>
      </c>
    </row>
    <row r="29" spans="2:10">
      <c r="C29" s="158" t="s">
        <v>340</v>
      </c>
    </row>
    <row r="30" spans="2:10">
      <c r="C30" s="158" t="s">
        <v>341</v>
      </c>
    </row>
    <row r="31" spans="2:10">
      <c r="C31" s="158" t="s">
        <v>342</v>
      </c>
    </row>
    <row r="32" spans="2:10">
      <c r="C32" s="158" t="s">
        <v>343</v>
      </c>
    </row>
    <row r="33" spans="2:6">
      <c r="C33" s="158" t="s">
        <v>344</v>
      </c>
    </row>
    <row r="34" spans="2:6">
      <c r="C34" s="158" t="s">
        <v>345</v>
      </c>
    </row>
    <row r="35" spans="2:6">
      <c r="C35" s="158" t="s">
        <v>346</v>
      </c>
    </row>
    <row r="36" spans="2:6">
      <c r="C36" s="158" t="s">
        <v>347</v>
      </c>
    </row>
    <row r="37" spans="2:6">
      <c r="C37" s="158" t="s">
        <v>348</v>
      </c>
    </row>
    <row r="39" spans="2:6">
      <c r="B39" s="173" t="s">
        <v>349</v>
      </c>
      <c r="C39" s="174"/>
      <c r="D39" s="174"/>
      <c r="E39" s="174"/>
    </row>
    <row r="40" spans="2:6">
      <c r="B40" s="174"/>
      <c r="C40" s="174"/>
      <c r="D40" s="174"/>
      <c r="E40" s="174"/>
    </row>
    <row r="41" spans="2:6">
      <c r="B41" s="173" t="s">
        <v>350</v>
      </c>
      <c r="C41" s="174"/>
      <c r="D41" s="174"/>
      <c r="E41" s="174"/>
      <c r="F41" s="174"/>
    </row>
    <row r="42" spans="2:6">
      <c r="B42" s="173"/>
      <c r="C42" s="174"/>
      <c r="D42" s="174"/>
      <c r="E42" s="174"/>
      <c r="F42" s="174"/>
    </row>
    <row r="43" spans="2:6">
      <c r="B43" s="173" t="s">
        <v>351</v>
      </c>
      <c r="C43" s="174"/>
      <c r="D43" s="174"/>
      <c r="E43" s="174"/>
      <c r="F43" s="174"/>
    </row>
    <row r="44" spans="2:6">
      <c r="C44" s="158" t="s">
        <v>352</v>
      </c>
    </row>
    <row r="45" spans="2:6">
      <c r="C45" s="158" t="s">
        <v>353</v>
      </c>
    </row>
    <row r="46" spans="2:6">
      <c r="C46" s="158" t="s">
        <v>354</v>
      </c>
    </row>
    <row r="47" spans="2:6">
      <c r="C47" s="158" t="s">
        <v>355</v>
      </c>
    </row>
    <row r="49" spans="2:10" ht="15.75" thickBot="1">
      <c r="B49" s="168" t="s">
        <v>356</v>
      </c>
      <c r="C49" s="168"/>
      <c r="D49" s="168"/>
      <c r="E49" s="168"/>
      <c r="F49" s="168"/>
      <c r="G49" s="168"/>
      <c r="H49" s="168"/>
      <c r="I49" s="168"/>
      <c r="J49" s="168"/>
    </row>
    <row r="50" spans="2:10">
      <c r="B50" s="169" t="s">
        <v>357</v>
      </c>
    </row>
    <row r="52" spans="2:10">
      <c r="B52" s="173" t="s">
        <v>358</v>
      </c>
      <c r="C52" s="174"/>
      <c r="D52" s="174"/>
    </row>
    <row r="53" spans="2:10">
      <c r="B53" s="173"/>
      <c r="C53" s="158" t="s">
        <v>359</v>
      </c>
      <c r="D53" s="174"/>
    </row>
    <row r="54" spans="2:10">
      <c r="B54" s="173"/>
      <c r="C54" s="158" t="s">
        <v>360</v>
      </c>
      <c r="D54" s="174"/>
    </row>
    <row r="55" spans="2:10">
      <c r="B55" s="173"/>
      <c r="C55" s="158" t="s">
        <v>361</v>
      </c>
      <c r="D55" s="174"/>
    </row>
    <row r="56" spans="2:10">
      <c r="B56" s="173"/>
      <c r="C56" s="158" t="s">
        <v>362</v>
      </c>
      <c r="D56" s="174"/>
    </row>
    <row r="57" spans="2:10">
      <c r="B57" s="174"/>
      <c r="C57" s="174"/>
      <c r="D57" s="174"/>
    </row>
    <row r="58" spans="2:10">
      <c r="B58" s="173" t="s">
        <v>363</v>
      </c>
      <c r="C58" s="174"/>
      <c r="D58" s="174"/>
    </row>
    <row r="59" spans="2:10">
      <c r="B59" s="175"/>
    </row>
    <row r="60" spans="2:10" ht="15.75" thickBot="1">
      <c r="B60" s="168" t="s">
        <v>280</v>
      </c>
      <c r="C60" s="168"/>
      <c r="D60" s="168"/>
      <c r="E60" s="168"/>
      <c r="F60" s="168"/>
      <c r="G60" s="168"/>
      <c r="H60" s="168"/>
      <c r="I60" s="168"/>
      <c r="J60" s="168"/>
    </row>
    <row r="62" spans="2:10">
      <c r="C62" s="158" t="s">
        <v>364</v>
      </c>
    </row>
    <row r="63" spans="2:10">
      <c r="C63" s="158" t="s">
        <v>365</v>
      </c>
    </row>
    <row r="64" spans="2:10">
      <c r="C64" s="158" t="s">
        <v>366</v>
      </c>
    </row>
    <row r="66" spans="2:10" ht="15.75" thickBot="1">
      <c r="B66" s="168" t="s">
        <v>281</v>
      </c>
      <c r="C66" s="168"/>
      <c r="D66" s="168"/>
      <c r="E66" s="168"/>
      <c r="F66" s="168"/>
      <c r="G66" s="168"/>
      <c r="H66" s="168"/>
      <c r="I66" s="168"/>
      <c r="J66" s="168"/>
    </row>
    <row r="68" spans="2:10">
      <c r="C68" s="158" t="s">
        <v>367</v>
      </c>
    </row>
    <row r="69" spans="2:10">
      <c r="C69" s="158" t="s">
        <v>368</v>
      </c>
    </row>
  </sheetData>
  <mergeCells count="2">
    <mergeCell ref="B7:C7"/>
    <mergeCell ref="A2:R2"/>
  </mergeCells>
  <pageMargins left="0.7" right="0.7" top="0.75" bottom="0.75" header="0.3" footer="0.3"/>
  <pageSetup paperSize="9" scale="7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T67"/>
  <sheetViews>
    <sheetView showGridLines="0" zoomScaleNormal="100" workbookViewId="0">
      <selection activeCell="A2" sqref="A2:R2"/>
    </sheetView>
  </sheetViews>
  <sheetFormatPr defaultRowHeight="15"/>
  <cols>
    <col min="1" max="19" width="9.140625" style="158"/>
    <col min="20" max="20" width="9.140625" style="187"/>
    <col min="21" max="46" width="9.140625" style="268"/>
    <col min="47" max="16384" width="9.140625" style="158"/>
  </cols>
  <sheetData>
    <row r="2" spans="1:46" s="153" customFormat="1" ht="47.25" customHeight="1">
      <c r="A2" s="321" t="s">
        <v>241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</row>
    <row r="3" spans="1:46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</row>
    <row r="4" spans="1:46">
      <c r="A4" s="153"/>
      <c r="B4" s="153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5"/>
      <c r="O4" s="153"/>
      <c r="P4" s="153"/>
      <c r="Q4" s="153"/>
      <c r="R4" s="153"/>
    </row>
    <row r="5" spans="1:46" ht="28.5">
      <c r="A5" s="156"/>
      <c r="B5" s="157"/>
      <c r="C5" s="157"/>
      <c r="D5" s="155"/>
      <c r="E5" s="155"/>
      <c r="F5" s="155"/>
      <c r="G5" s="155"/>
      <c r="H5" s="155"/>
      <c r="I5" s="155"/>
      <c r="J5" s="155"/>
      <c r="K5" s="153"/>
      <c r="L5" s="153"/>
      <c r="M5" s="153"/>
      <c r="N5" s="153"/>
      <c r="O5" s="153"/>
      <c r="P5" s="153"/>
      <c r="Q5" s="153"/>
      <c r="R5" s="153"/>
      <c r="T5" s="181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69"/>
      <c r="AQ5" s="269"/>
      <c r="AR5" s="269"/>
      <c r="AS5" s="269"/>
    </row>
    <row r="6" spans="1:46" ht="3.75" customHeight="1">
      <c r="T6" s="181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69"/>
      <c r="AS6" s="269"/>
    </row>
    <row r="7" spans="1:46" ht="30" customHeight="1">
      <c r="A7" s="270" t="s">
        <v>431</v>
      </c>
      <c r="B7" s="270"/>
      <c r="T7" s="181"/>
      <c r="U7" s="269"/>
      <c r="V7" s="269"/>
      <c r="W7" s="323" t="s">
        <v>11</v>
      </c>
      <c r="X7" s="323"/>
      <c r="Y7" s="323"/>
      <c r="Z7" s="323"/>
      <c r="AA7" s="323"/>
      <c r="AB7" s="323"/>
      <c r="AC7" s="323"/>
      <c r="AD7" s="323"/>
      <c r="AE7" s="271"/>
      <c r="AF7" s="269"/>
      <c r="AG7" s="269"/>
      <c r="AH7" s="269" t="s">
        <v>432</v>
      </c>
      <c r="AI7" s="269"/>
      <c r="AJ7" s="269" t="s">
        <v>57</v>
      </c>
      <c r="AK7" s="269"/>
      <c r="AL7" s="269"/>
      <c r="AM7" s="269"/>
      <c r="AN7" s="269"/>
      <c r="AO7" s="269"/>
      <c r="AP7" s="269"/>
      <c r="AQ7" s="269"/>
      <c r="AR7" s="269"/>
      <c r="AS7" s="269"/>
      <c r="AT7" s="272"/>
    </row>
    <row r="8" spans="1:46" ht="17.100000000000001" customHeight="1">
      <c r="T8" s="181"/>
      <c r="U8" s="269"/>
      <c r="V8" s="269"/>
      <c r="W8" s="269" t="s">
        <v>432</v>
      </c>
      <c r="X8" s="269"/>
      <c r="Y8" s="269" t="s">
        <v>12</v>
      </c>
      <c r="Z8" s="269"/>
      <c r="AA8" s="269"/>
      <c r="AB8" s="269"/>
      <c r="AC8" s="269"/>
      <c r="AD8" s="269"/>
      <c r="AE8" s="271"/>
      <c r="AF8" s="269"/>
      <c r="AG8" s="269"/>
      <c r="AH8" s="269"/>
      <c r="AI8" s="269"/>
      <c r="AJ8" s="269"/>
      <c r="AK8" s="269"/>
      <c r="AL8" s="269"/>
      <c r="AM8" s="269"/>
      <c r="AN8" s="269"/>
      <c r="AO8" s="269"/>
      <c r="AP8" s="269"/>
      <c r="AQ8" s="269"/>
      <c r="AR8" s="269"/>
      <c r="AS8" s="269"/>
      <c r="AT8" s="272"/>
    </row>
    <row r="9" spans="1:46" ht="17.100000000000001" customHeight="1">
      <c r="T9" s="181"/>
      <c r="U9" s="269"/>
      <c r="V9" s="269"/>
      <c r="W9" s="269"/>
      <c r="X9" s="269"/>
      <c r="Y9" s="269" t="s">
        <v>13</v>
      </c>
      <c r="Z9" s="269" t="s">
        <v>14</v>
      </c>
      <c r="AA9" s="269" t="s">
        <v>15</v>
      </c>
      <c r="AB9" s="269"/>
      <c r="AC9" s="269"/>
      <c r="AD9" s="269"/>
      <c r="AE9" s="271"/>
      <c r="AF9" s="269"/>
      <c r="AG9" s="269"/>
      <c r="AH9" s="269"/>
      <c r="AI9" s="269"/>
      <c r="AJ9" s="269" t="s">
        <v>58</v>
      </c>
      <c r="AK9" s="269" t="s">
        <v>59</v>
      </c>
      <c r="AL9" s="269" t="s">
        <v>60</v>
      </c>
      <c r="AM9" s="269" t="s">
        <v>61</v>
      </c>
      <c r="AN9" s="269" t="s">
        <v>62</v>
      </c>
      <c r="AO9" s="269"/>
      <c r="AP9" s="269"/>
      <c r="AQ9" s="269"/>
      <c r="AR9" s="269"/>
      <c r="AS9" s="269"/>
      <c r="AT9" s="272"/>
    </row>
    <row r="10" spans="1:46" ht="17.100000000000001" customHeight="1">
      <c r="T10" s="181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71"/>
      <c r="AF10" s="269"/>
      <c r="AG10" s="269"/>
      <c r="AH10" s="322" t="s">
        <v>433</v>
      </c>
      <c r="AI10" s="273" t="s">
        <v>6</v>
      </c>
      <c r="AJ10" s="274">
        <v>0.7142857142857143</v>
      </c>
      <c r="AK10" s="274">
        <v>0</v>
      </c>
      <c r="AL10" s="274">
        <v>0.14285714285714288</v>
      </c>
      <c r="AM10" s="274">
        <v>0.14285714285714288</v>
      </c>
      <c r="AN10" s="274">
        <v>0</v>
      </c>
      <c r="AO10" s="269"/>
      <c r="AP10" s="275"/>
      <c r="AQ10" s="269"/>
      <c r="AR10" s="275"/>
      <c r="AS10" s="269"/>
      <c r="AT10" s="272"/>
    </row>
    <row r="11" spans="1:46" ht="17.100000000000001" customHeight="1">
      <c r="T11" s="181"/>
      <c r="U11" s="269"/>
      <c r="V11" s="269"/>
      <c r="W11" s="322" t="s">
        <v>433</v>
      </c>
      <c r="X11" s="273" t="s">
        <v>6</v>
      </c>
      <c r="Y11" s="274">
        <v>0.95238095238095244</v>
      </c>
      <c r="Z11" s="274">
        <v>4.7619047619047616E-2</v>
      </c>
      <c r="AA11" s="274">
        <v>0</v>
      </c>
      <c r="AB11" s="269"/>
      <c r="AC11" s="275"/>
      <c r="AD11" s="269"/>
      <c r="AE11" s="271"/>
      <c r="AF11" s="269"/>
      <c r="AG11" s="269"/>
      <c r="AH11" s="322"/>
      <c r="AI11" s="273" t="s">
        <v>7</v>
      </c>
      <c r="AJ11" s="274">
        <v>0.6</v>
      </c>
      <c r="AK11" s="274">
        <v>0.1</v>
      </c>
      <c r="AL11" s="274">
        <v>0.3</v>
      </c>
      <c r="AM11" s="274">
        <v>0</v>
      </c>
      <c r="AN11" s="274">
        <v>0</v>
      </c>
      <c r="AO11" s="269"/>
      <c r="AP11" s="275"/>
      <c r="AQ11" s="269"/>
      <c r="AR11" s="275"/>
      <c r="AS11" s="269"/>
      <c r="AT11" s="272"/>
    </row>
    <row r="12" spans="1:46" ht="17.100000000000001" customHeight="1">
      <c r="T12" s="181"/>
      <c r="U12" s="269"/>
      <c r="V12" s="269"/>
      <c r="W12" s="322"/>
      <c r="X12" s="273" t="s">
        <v>7</v>
      </c>
      <c r="Y12" s="274">
        <v>0.9</v>
      </c>
      <c r="Z12" s="274">
        <v>0.1</v>
      </c>
      <c r="AA12" s="274">
        <v>0</v>
      </c>
      <c r="AB12" s="269"/>
      <c r="AC12" s="275"/>
      <c r="AD12" s="269"/>
      <c r="AE12" s="271"/>
      <c r="AF12" s="269"/>
      <c r="AG12" s="269"/>
      <c r="AH12" s="322"/>
      <c r="AI12" s="273" t="s">
        <v>8</v>
      </c>
      <c r="AJ12" s="274">
        <v>0.8125</v>
      </c>
      <c r="AK12" s="274">
        <v>2.0833333333333336E-2</v>
      </c>
      <c r="AL12" s="274">
        <v>0.14583333333333334</v>
      </c>
      <c r="AM12" s="274">
        <v>2.0833333333333336E-2</v>
      </c>
      <c r="AN12" s="274">
        <v>0</v>
      </c>
      <c r="AO12" s="269"/>
      <c r="AP12" s="275"/>
      <c r="AQ12" s="269"/>
      <c r="AR12" s="275"/>
      <c r="AS12" s="269"/>
      <c r="AT12" s="272"/>
    </row>
    <row r="13" spans="1:46" ht="17.100000000000001" customHeight="1">
      <c r="T13" s="181"/>
      <c r="U13" s="269"/>
      <c r="V13" s="269"/>
      <c r="W13" s="322"/>
      <c r="X13" s="273" t="s">
        <v>8</v>
      </c>
      <c r="Y13" s="274">
        <v>0.93877551020408168</v>
      </c>
      <c r="Z13" s="274">
        <v>4.0816326530612249E-2</v>
      </c>
      <c r="AA13" s="274">
        <v>2.0408163265306124E-2</v>
      </c>
      <c r="AB13" s="269"/>
      <c r="AC13" s="275"/>
      <c r="AD13" s="269"/>
      <c r="AE13" s="271"/>
      <c r="AF13" s="269"/>
      <c r="AG13" s="269"/>
      <c r="AH13" s="322"/>
      <c r="AI13" s="273" t="s">
        <v>9</v>
      </c>
      <c r="AJ13" s="274">
        <v>0.62745098039215685</v>
      </c>
      <c r="AK13" s="274">
        <v>0.1372549019607843</v>
      </c>
      <c r="AL13" s="274">
        <v>0.19607843137254904</v>
      </c>
      <c r="AM13" s="274">
        <v>3.9215686274509803E-2</v>
      </c>
      <c r="AN13" s="274">
        <v>0</v>
      </c>
      <c r="AO13" s="269"/>
      <c r="AP13" s="275"/>
      <c r="AQ13" s="269"/>
      <c r="AR13" s="275"/>
      <c r="AS13" s="269"/>
      <c r="AT13" s="272"/>
    </row>
    <row r="14" spans="1:46" ht="17.100000000000001" customHeight="1">
      <c r="T14" s="181"/>
      <c r="U14" s="269"/>
      <c r="V14" s="269"/>
      <c r="W14" s="322"/>
      <c r="X14" s="273" t="s">
        <v>9</v>
      </c>
      <c r="Y14" s="274">
        <v>0.90196078431372551</v>
      </c>
      <c r="Z14" s="274">
        <v>9.8039215686274522E-2</v>
      </c>
      <c r="AA14" s="274">
        <v>0</v>
      </c>
      <c r="AB14" s="269"/>
      <c r="AC14" s="275"/>
      <c r="AD14" s="269"/>
      <c r="AE14" s="271"/>
      <c r="AF14" s="269"/>
      <c r="AG14" s="269"/>
      <c r="AH14" s="269"/>
      <c r="AI14" s="269"/>
      <c r="AJ14" s="269"/>
      <c r="AK14" s="269"/>
      <c r="AL14" s="269"/>
      <c r="AM14" s="269"/>
      <c r="AN14" s="269"/>
      <c r="AO14" s="269"/>
      <c r="AP14" s="269"/>
      <c r="AQ14" s="269"/>
      <c r="AR14" s="269"/>
      <c r="AS14" s="269"/>
    </row>
    <row r="15" spans="1:46" ht="17.100000000000001" customHeight="1">
      <c r="T15" s="181"/>
      <c r="U15" s="269"/>
      <c r="V15" s="269"/>
      <c r="W15" s="322"/>
      <c r="X15" s="273"/>
      <c r="Y15" s="275"/>
      <c r="Z15" s="274"/>
      <c r="AA15" s="275"/>
      <c r="AB15" s="274"/>
      <c r="AC15" s="275"/>
      <c r="AD15" s="276"/>
      <c r="AE15" s="271"/>
      <c r="AF15" s="269"/>
      <c r="AG15" s="269"/>
      <c r="AH15" s="269"/>
      <c r="AI15" s="269"/>
      <c r="AJ15" s="269"/>
      <c r="AK15" s="269"/>
      <c r="AL15" s="269"/>
      <c r="AM15" s="269"/>
      <c r="AN15" s="269"/>
      <c r="AO15" s="269"/>
      <c r="AP15" s="269"/>
      <c r="AQ15" s="269"/>
      <c r="AR15" s="269"/>
      <c r="AS15" s="269"/>
    </row>
    <row r="16" spans="1:46" ht="17.100000000000001" customHeight="1">
      <c r="T16" s="181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69"/>
      <c r="AL16" s="269"/>
      <c r="AM16" s="269"/>
      <c r="AN16" s="269"/>
      <c r="AO16" s="269"/>
      <c r="AP16" s="269"/>
      <c r="AQ16" s="269"/>
      <c r="AR16" s="269"/>
      <c r="AS16" s="269"/>
    </row>
    <row r="17" spans="20:45" ht="17.100000000000001" customHeight="1">
      <c r="T17" s="181"/>
      <c r="U17" s="269"/>
      <c r="V17" s="269"/>
      <c r="W17" s="269"/>
      <c r="X17" s="269"/>
      <c r="Y17" s="269"/>
      <c r="Z17" s="269"/>
      <c r="AA17" s="269"/>
      <c r="AB17" s="269"/>
      <c r="AC17" s="269"/>
      <c r="AD17" s="269"/>
      <c r="AE17" s="269"/>
      <c r="AF17" s="269"/>
      <c r="AG17" s="269"/>
      <c r="AH17" s="269"/>
      <c r="AI17" s="269"/>
      <c r="AJ17" s="269"/>
      <c r="AK17" s="269"/>
      <c r="AL17" s="269"/>
      <c r="AM17" s="269"/>
      <c r="AN17" s="269"/>
      <c r="AO17" s="269"/>
      <c r="AP17" s="269"/>
      <c r="AQ17" s="269"/>
      <c r="AR17" s="269"/>
      <c r="AS17" s="269"/>
    </row>
    <row r="18" spans="20:45" ht="17.100000000000001" customHeight="1">
      <c r="T18" s="181"/>
      <c r="U18" s="269"/>
      <c r="V18" s="269"/>
      <c r="W18" s="269"/>
      <c r="X18" s="323" t="s">
        <v>434</v>
      </c>
      <c r="Y18" s="323"/>
      <c r="Z18" s="323"/>
      <c r="AA18" s="323"/>
      <c r="AB18" s="323"/>
      <c r="AC18" s="323"/>
      <c r="AD18" s="323"/>
      <c r="AE18" s="323"/>
      <c r="AF18" s="271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</row>
    <row r="19" spans="20:45" ht="17.100000000000001" customHeight="1">
      <c r="T19" s="181"/>
      <c r="U19" s="269"/>
      <c r="V19" s="269"/>
      <c r="W19" s="269"/>
      <c r="X19" s="269" t="s">
        <v>432</v>
      </c>
      <c r="Y19" s="269"/>
      <c r="Z19" s="269"/>
      <c r="AA19" s="269"/>
      <c r="AB19" s="269"/>
      <c r="AC19" s="269"/>
      <c r="AD19" s="269"/>
      <c r="AE19" s="269"/>
      <c r="AF19" s="271"/>
      <c r="AG19" s="269"/>
      <c r="AH19" s="269"/>
      <c r="AI19" s="269"/>
      <c r="AJ19" s="269"/>
      <c r="AK19" s="269"/>
      <c r="AL19" s="269"/>
      <c r="AM19" s="269"/>
      <c r="AN19" s="269"/>
      <c r="AO19" s="269"/>
      <c r="AP19" s="269"/>
      <c r="AQ19" s="269"/>
      <c r="AR19" s="269"/>
      <c r="AS19" s="269"/>
    </row>
    <row r="20" spans="20:45" ht="17.100000000000001" customHeight="1">
      <c r="T20" s="181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71"/>
      <c r="AG20" s="269"/>
      <c r="AH20" s="269"/>
      <c r="AI20" s="269"/>
      <c r="AJ20" s="269"/>
      <c r="AK20" s="269"/>
      <c r="AL20" s="269" t="s">
        <v>435</v>
      </c>
      <c r="AM20" s="269"/>
      <c r="AN20" s="269"/>
      <c r="AO20" s="269"/>
      <c r="AP20" s="269"/>
      <c r="AQ20" s="269"/>
      <c r="AR20" s="269"/>
      <c r="AS20" s="269"/>
    </row>
    <row r="21" spans="20:45" ht="17.100000000000001" customHeight="1">
      <c r="T21" s="181"/>
      <c r="U21" s="269"/>
      <c r="V21" s="269"/>
      <c r="W21" s="269"/>
      <c r="X21" s="269"/>
      <c r="Y21" s="269"/>
      <c r="Z21" s="269" t="s">
        <v>436</v>
      </c>
      <c r="AA21" s="269"/>
      <c r="AB21" s="269"/>
      <c r="AC21" s="269"/>
      <c r="AD21" s="269"/>
      <c r="AE21" s="269"/>
      <c r="AF21" s="271"/>
      <c r="AG21" s="269"/>
      <c r="AH21" s="269"/>
      <c r="AI21" s="269"/>
      <c r="AJ21" s="269"/>
      <c r="AK21" s="269"/>
      <c r="AL21" s="269"/>
      <c r="AM21" s="269"/>
      <c r="AN21" s="269" t="s">
        <v>437</v>
      </c>
      <c r="AO21" s="269"/>
      <c r="AP21" s="269"/>
      <c r="AQ21" s="269"/>
      <c r="AR21" s="269"/>
      <c r="AS21" s="269"/>
    </row>
    <row r="22" spans="20:45" ht="17.100000000000001" customHeight="1">
      <c r="T22" s="181"/>
      <c r="U22" s="269"/>
      <c r="V22" s="269"/>
      <c r="W22" s="269"/>
      <c r="X22" s="322" t="s">
        <v>433</v>
      </c>
      <c r="Y22" s="273" t="s">
        <v>6</v>
      </c>
      <c r="Z22" s="274">
        <v>0.95238095238095244</v>
      </c>
      <c r="AA22" s="274"/>
      <c r="AB22" s="275"/>
      <c r="AC22" s="269"/>
      <c r="AD22" s="275"/>
      <c r="AE22" s="274"/>
      <c r="AF22" s="271"/>
      <c r="AG22" s="269"/>
      <c r="AH22" s="269"/>
      <c r="AI22" s="269"/>
      <c r="AJ22" s="269"/>
      <c r="AK22" s="269"/>
      <c r="AL22" s="269"/>
      <c r="AM22" s="269" t="s">
        <v>438</v>
      </c>
      <c r="AN22" s="269" t="s">
        <v>439</v>
      </c>
      <c r="AO22" s="269" t="s">
        <v>26</v>
      </c>
      <c r="AP22" s="269" t="s">
        <v>54</v>
      </c>
      <c r="AQ22" s="269"/>
      <c r="AR22" s="269"/>
      <c r="AS22" s="269"/>
    </row>
    <row r="23" spans="20:45" ht="17.100000000000001" customHeight="1">
      <c r="T23" s="181"/>
      <c r="U23" s="269"/>
      <c r="V23" s="269"/>
      <c r="W23" s="269"/>
      <c r="X23" s="322"/>
      <c r="Y23" s="273" t="s">
        <v>7</v>
      </c>
      <c r="Z23" s="274">
        <v>0.9</v>
      </c>
      <c r="AA23" s="274"/>
      <c r="AB23" s="275"/>
      <c r="AC23" s="269"/>
      <c r="AD23" s="275"/>
      <c r="AE23" s="274"/>
      <c r="AF23" s="271"/>
      <c r="AG23" s="269"/>
      <c r="AH23" s="269"/>
      <c r="AI23" s="269"/>
      <c r="AJ23" s="269"/>
      <c r="AK23" s="269"/>
      <c r="AL23" s="269"/>
      <c r="AM23" s="269" t="s">
        <v>440</v>
      </c>
      <c r="AN23" s="269" t="s">
        <v>440</v>
      </c>
      <c r="AO23" s="269" t="s">
        <v>440</v>
      </c>
      <c r="AP23" s="269" t="s">
        <v>440</v>
      </c>
      <c r="AQ23" s="269"/>
      <c r="AR23" s="269"/>
      <c r="AS23" s="269"/>
    </row>
    <row r="24" spans="20:45" ht="17.100000000000001" customHeight="1">
      <c r="T24" s="181"/>
      <c r="U24" s="269"/>
      <c r="V24" s="269"/>
      <c r="W24" s="269"/>
      <c r="X24" s="322"/>
      <c r="Y24" s="273" t="s">
        <v>8</v>
      </c>
      <c r="Z24" s="274">
        <v>0.93877551020408168</v>
      </c>
      <c r="AA24" s="274"/>
      <c r="AB24" s="275"/>
      <c r="AC24" s="269"/>
      <c r="AD24" s="275"/>
      <c r="AE24" s="274"/>
      <c r="AF24" s="271"/>
      <c r="AG24" s="269"/>
      <c r="AH24" s="269"/>
      <c r="AI24" s="269" t="s">
        <v>433</v>
      </c>
      <c r="AJ24" s="269" t="s">
        <v>6</v>
      </c>
      <c r="AK24" s="269" t="s">
        <v>50</v>
      </c>
      <c r="AL24" s="269" t="s">
        <v>51</v>
      </c>
      <c r="AM24" s="277">
        <v>0</v>
      </c>
      <c r="AN24" s="277">
        <v>0</v>
      </c>
      <c r="AO24" s="277">
        <v>0</v>
      </c>
      <c r="AP24" s="277">
        <v>0.71399999999999997</v>
      </c>
      <c r="AQ24" s="269"/>
      <c r="AR24" s="269"/>
      <c r="AS24" s="269"/>
    </row>
    <row r="25" spans="20:45" ht="17.100000000000001" customHeight="1">
      <c r="T25" s="181"/>
      <c r="U25" s="269"/>
      <c r="V25" s="269"/>
      <c r="W25" s="269"/>
      <c r="X25" s="322"/>
      <c r="Y25" s="273" t="s">
        <v>9</v>
      </c>
      <c r="Z25" s="274">
        <v>0.90196078431372551</v>
      </c>
      <c r="AA25" s="274"/>
      <c r="AB25" s="275"/>
      <c r="AC25" s="269"/>
      <c r="AD25" s="275"/>
      <c r="AE25" s="274"/>
      <c r="AF25" s="271"/>
      <c r="AG25" s="269"/>
      <c r="AH25" s="269"/>
      <c r="AI25" s="269"/>
      <c r="AJ25" s="269"/>
      <c r="AK25" s="269"/>
      <c r="AL25" s="269" t="s">
        <v>52</v>
      </c>
      <c r="AM25" s="277">
        <v>0.28599999999999998</v>
      </c>
      <c r="AN25" s="277">
        <v>0</v>
      </c>
      <c r="AO25" s="277">
        <v>0</v>
      </c>
      <c r="AP25" s="277">
        <v>0</v>
      </c>
      <c r="AQ25" s="269"/>
      <c r="AR25" s="269"/>
      <c r="AS25" s="269"/>
    </row>
    <row r="26" spans="20:45" ht="17.100000000000001" customHeight="1">
      <c r="T26" s="181"/>
      <c r="U26" s="269"/>
      <c r="V26" s="269"/>
      <c r="W26" s="269"/>
      <c r="X26" s="322"/>
      <c r="Y26" s="273"/>
      <c r="Z26" s="275"/>
      <c r="AA26" s="274"/>
      <c r="AB26" s="275"/>
      <c r="AC26" s="274"/>
      <c r="AD26" s="275"/>
      <c r="AE26" s="274"/>
      <c r="AF26" s="271"/>
      <c r="AG26" s="269"/>
      <c r="AH26" s="269"/>
      <c r="AI26" s="269"/>
      <c r="AJ26" s="269"/>
      <c r="AK26" s="269"/>
      <c r="AL26" s="269" t="s">
        <v>53</v>
      </c>
      <c r="AM26" s="277">
        <v>0</v>
      </c>
      <c r="AN26" s="277">
        <v>0</v>
      </c>
      <c r="AO26" s="277">
        <v>0</v>
      </c>
      <c r="AP26" s="277">
        <v>0</v>
      </c>
      <c r="AQ26" s="269"/>
      <c r="AR26" s="269"/>
      <c r="AS26" s="269"/>
    </row>
    <row r="27" spans="20:45" ht="17.100000000000001" customHeight="1">
      <c r="T27" s="181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69" t="s">
        <v>7</v>
      </c>
      <c r="AK27" s="269" t="s">
        <v>50</v>
      </c>
      <c r="AL27" s="269" t="s">
        <v>51</v>
      </c>
      <c r="AM27" s="277">
        <v>0</v>
      </c>
      <c r="AN27" s="277">
        <v>0</v>
      </c>
      <c r="AO27" s="277">
        <v>0.1</v>
      </c>
      <c r="AP27" s="277">
        <v>0.4</v>
      </c>
      <c r="AQ27" s="269"/>
      <c r="AR27" s="269"/>
      <c r="AS27" s="269"/>
    </row>
    <row r="28" spans="20:45" ht="17.100000000000001" customHeight="1">
      <c r="T28" s="181"/>
      <c r="U28" s="269"/>
      <c r="V28" s="269"/>
      <c r="W28" s="269"/>
      <c r="X28" s="269"/>
      <c r="Y28" s="323" t="s">
        <v>435</v>
      </c>
      <c r="Z28" s="323"/>
      <c r="AA28" s="323"/>
      <c r="AB28" s="323"/>
      <c r="AC28" s="323"/>
      <c r="AD28" s="323"/>
      <c r="AE28" s="323"/>
      <c r="AF28" s="323"/>
      <c r="AG28" s="323"/>
      <c r="AH28" s="323"/>
      <c r="AI28" s="271"/>
      <c r="AJ28" s="269"/>
      <c r="AK28" s="269"/>
      <c r="AL28" s="269" t="s">
        <v>52</v>
      </c>
      <c r="AM28" s="277">
        <v>0.4</v>
      </c>
      <c r="AN28" s="277">
        <v>0</v>
      </c>
      <c r="AO28" s="277">
        <v>0</v>
      </c>
      <c r="AP28" s="277">
        <v>0</v>
      </c>
      <c r="AQ28" s="269"/>
      <c r="AR28" s="269"/>
      <c r="AS28" s="269"/>
    </row>
    <row r="29" spans="20:45" ht="17.100000000000001" customHeight="1">
      <c r="T29" s="181"/>
      <c r="U29" s="269"/>
      <c r="V29" s="269"/>
      <c r="W29" s="269"/>
      <c r="X29" s="269"/>
      <c r="Y29" s="269" t="s">
        <v>432</v>
      </c>
      <c r="Z29" s="269"/>
      <c r="AA29" s="269" t="s">
        <v>50</v>
      </c>
      <c r="AB29" s="269"/>
      <c r="AC29" s="269"/>
      <c r="AD29" s="269"/>
      <c r="AE29" s="269"/>
      <c r="AF29" s="269"/>
      <c r="AG29" s="269"/>
      <c r="AH29" s="269"/>
      <c r="AI29" s="271"/>
      <c r="AJ29" s="269"/>
      <c r="AK29" s="269"/>
      <c r="AL29" s="269" t="s">
        <v>53</v>
      </c>
      <c r="AM29" s="277">
        <v>0.1</v>
      </c>
      <c r="AN29" s="277">
        <v>0</v>
      </c>
      <c r="AO29" s="277">
        <v>0</v>
      </c>
      <c r="AP29" s="277">
        <v>0</v>
      </c>
      <c r="AQ29" s="269"/>
      <c r="AR29" s="269"/>
      <c r="AS29" s="269"/>
    </row>
    <row r="30" spans="20:45" ht="17.100000000000001" customHeight="1">
      <c r="T30" s="181"/>
      <c r="U30" s="269"/>
      <c r="V30" s="269"/>
      <c r="W30" s="269"/>
      <c r="X30" s="269"/>
      <c r="Y30" s="269"/>
      <c r="Z30" s="269"/>
      <c r="AA30" s="269" t="s">
        <v>441</v>
      </c>
      <c r="AB30" s="269"/>
      <c r="AC30" s="269"/>
      <c r="AD30" s="269"/>
      <c r="AE30" s="269"/>
      <c r="AF30" s="269"/>
      <c r="AG30" s="269"/>
      <c r="AH30" s="269"/>
      <c r="AI30" s="271"/>
      <c r="AJ30" s="269" t="s">
        <v>8</v>
      </c>
      <c r="AK30" s="269" t="s">
        <v>50</v>
      </c>
      <c r="AL30" s="269" t="s">
        <v>51</v>
      </c>
      <c r="AM30" s="277">
        <v>0</v>
      </c>
      <c r="AN30" s="277">
        <v>0</v>
      </c>
      <c r="AO30" s="277">
        <v>0</v>
      </c>
      <c r="AP30" s="277">
        <v>0.438</v>
      </c>
      <c r="AQ30" s="269"/>
      <c r="AR30" s="269"/>
      <c r="AS30" s="269"/>
    </row>
    <row r="31" spans="20:45" ht="17.100000000000001" customHeight="1">
      <c r="T31" s="181"/>
      <c r="U31" s="269"/>
      <c r="V31" s="269"/>
      <c r="W31" s="269"/>
      <c r="X31" s="269"/>
      <c r="Y31" s="269"/>
      <c r="Z31" s="269"/>
      <c r="AA31" s="269"/>
      <c r="AB31" s="269"/>
      <c r="AC31" s="269"/>
      <c r="AD31" s="269"/>
      <c r="AE31" s="269"/>
      <c r="AF31" s="269"/>
      <c r="AG31" s="269"/>
      <c r="AH31" s="269"/>
      <c r="AI31" s="271"/>
      <c r="AJ31" s="269"/>
      <c r="AK31" s="269"/>
      <c r="AL31" s="269" t="s">
        <v>52</v>
      </c>
      <c r="AM31" s="277">
        <v>0.5</v>
      </c>
      <c r="AN31" s="277">
        <v>0</v>
      </c>
      <c r="AO31" s="277">
        <v>0</v>
      </c>
      <c r="AP31" s="277">
        <v>0</v>
      </c>
      <c r="AQ31" s="269"/>
      <c r="AR31" s="269"/>
      <c r="AS31" s="269"/>
    </row>
    <row r="32" spans="20:45" ht="17.100000000000001" customHeight="1">
      <c r="T32" s="181"/>
      <c r="U32" s="269"/>
      <c r="V32" s="269"/>
      <c r="W32" s="269"/>
      <c r="X32" s="269"/>
      <c r="Y32" s="322" t="s">
        <v>433</v>
      </c>
      <c r="Z32" s="273" t="s">
        <v>6</v>
      </c>
      <c r="AA32" s="274">
        <f>AP24</f>
        <v>0.71399999999999997</v>
      </c>
      <c r="AB32" s="269"/>
      <c r="AC32" s="275"/>
      <c r="AD32" s="274"/>
      <c r="AE32" s="275"/>
      <c r="AF32" s="274"/>
      <c r="AG32" s="275"/>
      <c r="AH32" s="274"/>
      <c r="AI32" s="271"/>
      <c r="AJ32" s="269"/>
      <c r="AK32" s="269"/>
      <c r="AL32" s="269" t="s">
        <v>53</v>
      </c>
      <c r="AM32" s="277">
        <v>6.3E-2</v>
      </c>
      <c r="AN32" s="277">
        <v>0</v>
      </c>
      <c r="AO32" s="277">
        <v>0</v>
      </c>
      <c r="AP32" s="277">
        <v>0</v>
      </c>
      <c r="AQ32" s="269"/>
      <c r="AR32" s="269"/>
      <c r="AS32" s="269"/>
    </row>
    <row r="33" spans="20:45" ht="17.100000000000001" customHeight="1">
      <c r="T33" s="181"/>
      <c r="U33" s="269"/>
      <c r="V33" s="269"/>
      <c r="W33" s="269"/>
      <c r="X33" s="269"/>
      <c r="Y33" s="322"/>
      <c r="Z33" s="273" t="s">
        <v>7</v>
      </c>
      <c r="AA33" s="274">
        <f>AP27</f>
        <v>0.4</v>
      </c>
      <c r="AB33" s="269"/>
      <c r="AC33" s="275"/>
      <c r="AD33" s="274"/>
      <c r="AE33" s="275"/>
      <c r="AF33" s="274"/>
      <c r="AG33" s="275"/>
      <c r="AH33" s="274"/>
      <c r="AI33" s="271"/>
      <c r="AJ33" s="269" t="s">
        <v>9</v>
      </c>
      <c r="AK33" s="269" t="s">
        <v>50</v>
      </c>
      <c r="AL33" s="269" t="s">
        <v>51</v>
      </c>
      <c r="AM33" s="277">
        <v>0</v>
      </c>
      <c r="AN33" s="277">
        <v>0</v>
      </c>
      <c r="AO33" s="277">
        <v>5.8999999999999997E-2</v>
      </c>
      <c r="AP33" s="277">
        <v>0.373</v>
      </c>
      <c r="AQ33" s="269"/>
      <c r="AR33" s="269"/>
      <c r="AS33" s="269"/>
    </row>
    <row r="34" spans="20:45" ht="17.100000000000001" customHeight="1">
      <c r="T34" s="181"/>
      <c r="U34" s="269"/>
      <c r="V34" s="269"/>
      <c r="W34" s="269"/>
      <c r="X34" s="269"/>
      <c r="Y34" s="322"/>
      <c r="Z34" s="273" t="s">
        <v>8</v>
      </c>
      <c r="AA34" s="274">
        <f>AP30</f>
        <v>0.438</v>
      </c>
      <c r="AB34" s="269"/>
      <c r="AC34" s="275"/>
      <c r="AD34" s="274"/>
      <c r="AE34" s="275"/>
      <c r="AF34" s="274"/>
      <c r="AG34" s="275"/>
      <c r="AH34" s="274"/>
      <c r="AI34" s="271"/>
      <c r="AJ34" s="269"/>
      <c r="AK34" s="269"/>
      <c r="AL34" s="269" t="s">
        <v>52</v>
      </c>
      <c r="AM34" s="277">
        <v>0.43099999999999999</v>
      </c>
      <c r="AN34" s="277">
        <v>0</v>
      </c>
      <c r="AO34" s="277">
        <v>0</v>
      </c>
      <c r="AP34" s="277">
        <v>0</v>
      </c>
      <c r="AQ34" s="269"/>
      <c r="AR34" s="269"/>
      <c r="AS34" s="269"/>
    </row>
    <row r="35" spans="20:45" ht="17.100000000000001" customHeight="1">
      <c r="T35" s="181"/>
      <c r="U35" s="269"/>
      <c r="V35" s="269"/>
      <c r="W35" s="269"/>
      <c r="X35" s="269"/>
      <c r="Y35" s="322"/>
      <c r="Z35" s="273" t="s">
        <v>9</v>
      </c>
      <c r="AA35" s="274">
        <f>AP33</f>
        <v>0.373</v>
      </c>
      <c r="AB35" s="269"/>
      <c r="AC35" s="275"/>
      <c r="AD35" s="274"/>
      <c r="AE35" s="275"/>
      <c r="AF35" s="274"/>
      <c r="AG35" s="275"/>
      <c r="AH35" s="274"/>
      <c r="AI35" s="271"/>
      <c r="AJ35" s="269"/>
      <c r="AK35" s="269"/>
      <c r="AL35" s="269" t="s">
        <v>53</v>
      </c>
      <c r="AM35" s="277">
        <v>0.13700000000000001</v>
      </c>
      <c r="AN35" s="277">
        <v>0</v>
      </c>
      <c r="AO35" s="277">
        <v>0</v>
      </c>
      <c r="AP35" s="277">
        <v>0</v>
      </c>
      <c r="AQ35" s="269"/>
      <c r="AR35" s="269"/>
      <c r="AS35" s="269"/>
    </row>
    <row r="36" spans="20:45" ht="17.100000000000001" customHeight="1">
      <c r="T36" s="181"/>
      <c r="U36" s="269"/>
      <c r="V36" s="269"/>
      <c r="W36" s="269"/>
      <c r="X36" s="269"/>
      <c r="Y36" s="322"/>
      <c r="Z36" s="273" t="s">
        <v>10</v>
      </c>
      <c r="AA36" s="274">
        <f>AP36</f>
        <v>0.45400000000000001</v>
      </c>
      <c r="AB36" s="269"/>
      <c r="AC36" s="275"/>
      <c r="AD36" s="274"/>
      <c r="AE36" s="275"/>
      <c r="AF36" s="274"/>
      <c r="AG36" s="275"/>
      <c r="AH36" s="274"/>
      <c r="AI36" s="271"/>
      <c r="AJ36" s="269" t="s">
        <v>10</v>
      </c>
      <c r="AK36" s="269" t="s">
        <v>50</v>
      </c>
      <c r="AL36" s="269" t="s">
        <v>51</v>
      </c>
      <c r="AM36" s="277">
        <v>0</v>
      </c>
      <c r="AN36" s="277">
        <v>0</v>
      </c>
      <c r="AO36" s="277">
        <v>3.1E-2</v>
      </c>
      <c r="AP36" s="277">
        <v>0.45400000000000001</v>
      </c>
      <c r="AQ36" s="269"/>
      <c r="AR36" s="269"/>
      <c r="AS36" s="269"/>
    </row>
    <row r="37" spans="20:45" ht="17.100000000000001" customHeight="1">
      <c r="T37" s="181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69" t="s">
        <v>52</v>
      </c>
      <c r="AM37" s="277">
        <v>0.43099999999999999</v>
      </c>
      <c r="AN37" s="277">
        <v>0</v>
      </c>
      <c r="AO37" s="277">
        <v>0</v>
      </c>
      <c r="AP37" s="277">
        <v>0</v>
      </c>
      <c r="AQ37" s="269"/>
      <c r="AR37" s="269"/>
      <c r="AS37" s="269"/>
    </row>
    <row r="38" spans="20:45" ht="17.100000000000001" customHeight="1">
      <c r="T38" s="181"/>
      <c r="U38" s="269"/>
      <c r="V38" s="269"/>
      <c r="W38" s="269"/>
      <c r="X38" s="269"/>
      <c r="Y38" s="269"/>
      <c r="Z38" s="269" t="s">
        <v>442</v>
      </c>
      <c r="AA38" s="269"/>
      <c r="AB38" s="269"/>
      <c r="AC38" s="269"/>
      <c r="AD38" s="269"/>
      <c r="AE38" s="269"/>
      <c r="AF38" s="269"/>
      <c r="AG38" s="269"/>
      <c r="AH38" s="269"/>
      <c r="AI38" s="269"/>
      <c r="AJ38" s="269"/>
      <c r="AK38" s="269"/>
      <c r="AL38" s="269" t="s">
        <v>53</v>
      </c>
      <c r="AM38" s="277">
        <v>8.5000000000000006E-2</v>
      </c>
      <c r="AN38" s="277">
        <v>0</v>
      </c>
      <c r="AO38" s="277">
        <v>0</v>
      </c>
      <c r="AP38" s="277">
        <v>0</v>
      </c>
      <c r="AQ38" s="269"/>
      <c r="AR38" s="271"/>
      <c r="AS38" s="269"/>
    </row>
    <row r="39" spans="20:45" ht="17.100000000000001" customHeight="1">
      <c r="T39" s="181"/>
      <c r="U39" s="269"/>
      <c r="V39" s="269"/>
      <c r="W39" s="269"/>
      <c r="X39" s="269"/>
      <c r="Y39" s="269"/>
      <c r="Z39" s="269" t="s">
        <v>432</v>
      </c>
      <c r="AA39" s="269"/>
      <c r="AB39" s="269" t="s">
        <v>155</v>
      </c>
      <c r="AC39" s="269"/>
      <c r="AD39" s="269"/>
      <c r="AE39" s="269"/>
      <c r="AF39" s="269"/>
      <c r="AG39" s="269"/>
      <c r="AH39" s="269"/>
      <c r="AI39" s="269"/>
      <c r="AJ39" s="269"/>
      <c r="AK39" s="269"/>
      <c r="AL39" s="269"/>
      <c r="AM39" s="269"/>
      <c r="AN39" s="269"/>
      <c r="AO39" s="269"/>
      <c r="AP39" s="269"/>
      <c r="AQ39" s="269"/>
      <c r="AR39" s="271"/>
      <c r="AS39" s="269"/>
    </row>
    <row r="40" spans="20:45" ht="17.100000000000001" customHeight="1">
      <c r="T40" s="181"/>
      <c r="U40" s="269"/>
      <c r="V40" s="269"/>
      <c r="W40" s="269"/>
      <c r="X40" s="269"/>
      <c r="Y40" s="269"/>
      <c r="Z40" s="269"/>
      <c r="AA40" s="269"/>
      <c r="AB40" s="269" t="s">
        <v>443</v>
      </c>
      <c r="AC40" s="269" t="s">
        <v>444</v>
      </c>
      <c r="AD40" s="269" t="s">
        <v>445</v>
      </c>
      <c r="AE40" s="269" t="s">
        <v>446</v>
      </c>
      <c r="AF40" s="269" t="s">
        <v>447</v>
      </c>
      <c r="AG40" s="269" t="s">
        <v>448</v>
      </c>
      <c r="AH40" s="269" t="s">
        <v>449</v>
      </c>
      <c r="AI40" s="269"/>
      <c r="AJ40" s="278" t="s">
        <v>450</v>
      </c>
      <c r="AK40" s="269"/>
      <c r="AL40" s="269"/>
      <c r="AM40" s="269"/>
      <c r="AN40" s="269"/>
      <c r="AO40" s="269"/>
      <c r="AP40" s="269"/>
      <c r="AQ40" s="269"/>
      <c r="AR40" s="271"/>
      <c r="AS40" s="269"/>
    </row>
    <row r="41" spans="20:45" ht="17.100000000000001" customHeight="1">
      <c r="T41" s="181"/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  <c r="AE41" s="269"/>
      <c r="AF41" s="269"/>
      <c r="AG41" s="269"/>
      <c r="AH41" s="269"/>
      <c r="AI41" s="269"/>
      <c r="AJ41" s="269"/>
      <c r="AK41" s="269"/>
      <c r="AL41" s="269"/>
      <c r="AM41" s="269"/>
      <c r="AN41" s="269"/>
      <c r="AO41" s="269"/>
      <c r="AP41" s="269"/>
      <c r="AQ41" s="269"/>
      <c r="AR41" s="271"/>
      <c r="AS41" s="269"/>
    </row>
    <row r="42" spans="20:45" ht="17.100000000000001" customHeight="1">
      <c r="T42" s="181"/>
      <c r="U42" s="269"/>
      <c r="V42" s="269"/>
      <c r="W42" s="269"/>
      <c r="X42" s="269"/>
      <c r="Y42" s="269"/>
      <c r="Z42" s="322" t="s">
        <v>433</v>
      </c>
      <c r="AA42" s="273" t="s">
        <v>6</v>
      </c>
      <c r="AB42" s="274">
        <v>0</v>
      </c>
      <c r="AC42" s="274">
        <v>0</v>
      </c>
      <c r="AD42" s="274">
        <v>5.5555555555555552E-2</v>
      </c>
      <c r="AE42" s="274">
        <v>5.5555555555555552E-2</v>
      </c>
      <c r="AF42" s="274">
        <v>0.44444444444444442</v>
      </c>
      <c r="AG42" s="274">
        <v>0.22222222222222221</v>
      </c>
      <c r="AH42" s="274">
        <v>0.22222222222222221</v>
      </c>
      <c r="AI42" s="269"/>
      <c r="AJ42" s="279">
        <v>5.5</v>
      </c>
      <c r="AK42" s="269"/>
      <c r="AL42" s="275"/>
      <c r="AM42" s="269"/>
      <c r="AN42" s="275"/>
      <c r="AO42" s="269"/>
      <c r="AP42" s="275"/>
      <c r="AQ42" s="274"/>
      <c r="AR42" s="271"/>
      <c r="AS42" s="269"/>
    </row>
    <row r="43" spans="20:45" ht="17.100000000000001" customHeight="1">
      <c r="T43" s="181"/>
      <c r="U43" s="269"/>
      <c r="V43" s="269"/>
      <c r="W43" s="269"/>
      <c r="X43" s="269"/>
      <c r="Y43" s="269"/>
      <c r="Z43" s="322"/>
      <c r="AA43" s="273" t="s">
        <v>7</v>
      </c>
      <c r="AB43" s="274">
        <v>0</v>
      </c>
      <c r="AC43" s="274">
        <v>0</v>
      </c>
      <c r="AD43" s="274">
        <v>0</v>
      </c>
      <c r="AE43" s="274">
        <v>0</v>
      </c>
      <c r="AF43" s="274">
        <v>0.55555555555555558</v>
      </c>
      <c r="AG43" s="274">
        <v>0.22222222222222221</v>
      </c>
      <c r="AH43" s="274">
        <v>0.22222222222222221</v>
      </c>
      <c r="AI43" s="269"/>
      <c r="AJ43" s="279">
        <v>5.67</v>
      </c>
      <c r="AK43" s="269"/>
      <c r="AL43" s="275"/>
      <c r="AM43" s="269"/>
      <c r="AN43" s="275"/>
      <c r="AO43" s="269"/>
      <c r="AP43" s="275"/>
      <c r="AQ43" s="274"/>
      <c r="AR43" s="271"/>
      <c r="AS43" s="269"/>
    </row>
    <row r="44" spans="20:45" ht="17.100000000000001" customHeight="1">
      <c r="T44" s="181"/>
      <c r="U44" s="269"/>
      <c r="V44" s="269"/>
      <c r="W44" s="269"/>
      <c r="X44" s="269"/>
      <c r="Y44" s="269"/>
      <c r="Z44" s="322"/>
      <c r="AA44" s="273" t="s">
        <v>8</v>
      </c>
      <c r="AB44" s="274">
        <v>2.2222222222222223E-2</v>
      </c>
      <c r="AC44" s="274">
        <v>2.2222222222222223E-2</v>
      </c>
      <c r="AD44" s="274">
        <v>2.2222222222222223E-2</v>
      </c>
      <c r="AE44" s="274">
        <v>0.17777777777777778</v>
      </c>
      <c r="AF44" s="274">
        <v>0.42222222222222222</v>
      </c>
      <c r="AG44" s="274">
        <v>0.26666666666666666</v>
      </c>
      <c r="AH44" s="274">
        <v>6.6666666666666666E-2</v>
      </c>
      <c r="AI44" s="269"/>
      <c r="AJ44" s="279">
        <v>5.0199999999999996</v>
      </c>
      <c r="AK44" s="269"/>
      <c r="AL44" s="275"/>
      <c r="AM44" s="269"/>
      <c r="AN44" s="275"/>
      <c r="AO44" s="269"/>
      <c r="AP44" s="275"/>
      <c r="AQ44" s="274"/>
      <c r="AR44" s="271"/>
      <c r="AS44" s="269"/>
    </row>
    <row r="45" spans="20:45" ht="17.100000000000001" customHeight="1">
      <c r="T45" s="181"/>
      <c r="U45" s="269"/>
      <c r="V45" s="269"/>
      <c r="W45" s="269"/>
      <c r="X45" s="269"/>
      <c r="Y45" s="269"/>
      <c r="Z45" s="322"/>
      <c r="AA45" s="273" t="s">
        <v>9</v>
      </c>
      <c r="AB45" s="274">
        <v>0</v>
      </c>
      <c r="AC45" s="274">
        <v>0.11627906976744186</v>
      </c>
      <c r="AD45" s="274">
        <v>9.3023255813953487E-2</v>
      </c>
      <c r="AE45" s="274">
        <v>0.13953488372093023</v>
      </c>
      <c r="AF45" s="274">
        <v>0.34883720930232553</v>
      </c>
      <c r="AG45" s="274">
        <v>0.2558139534883721</v>
      </c>
      <c r="AH45" s="274">
        <v>4.6511627906976744E-2</v>
      </c>
      <c r="AI45" s="269"/>
      <c r="AJ45" s="279">
        <v>4.67</v>
      </c>
      <c r="AK45" s="269"/>
      <c r="AL45" s="275"/>
      <c r="AM45" s="269"/>
      <c r="AN45" s="275"/>
      <c r="AO45" s="269"/>
      <c r="AP45" s="275"/>
      <c r="AQ45" s="274"/>
      <c r="AR45" s="271"/>
      <c r="AS45" s="269"/>
    </row>
    <row r="46" spans="20:45" ht="17.100000000000001" customHeight="1">
      <c r="T46" s="181"/>
      <c r="U46" s="269"/>
      <c r="V46" s="269"/>
      <c r="W46" s="269"/>
      <c r="X46" s="269"/>
      <c r="Y46" s="269"/>
      <c r="Z46" s="322"/>
      <c r="AA46" s="273"/>
      <c r="AB46" s="276"/>
      <c r="AC46" s="274"/>
      <c r="AD46" s="274"/>
      <c r="AE46" s="274"/>
      <c r="AF46" s="274"/>
      <c r="AG46" s="274"/>
      <c r="AH46" s="274"/>
      <c r="AI46" s="269"/>
      <c r="AJ46" s="275"/>
      <c r="AK46" s="269"/>
      <c r="AL46" s="275"/>
      <c r="AM46" s="269"/>
      <c r="AN46" s="275"/>
      <c r="AO46" s="269"/>
      <c r="AP46" s="275"/>
      <c r="AQ46" s="274"/>
      <c r="AR46" s="271"/>
      <c r="AS46" s="269"/>
    </row>
    <row r="47" spans="20:45" ht="17.100000000000001" customHeight="1">
      <c r="T47" s="181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69"/>
      <c r="AF47" s="269"/>
      <c r="AG47" s="269"/>
      <c r="AH47" s="269"/>
      <c r="AI47" s="269"/>
      <c r="AJ47" s="269"/>
      <c r="AK47" s="269"/>
      <c r="AL47" s="269"/>
      <c r="AM47" s="269"/>
      <c r="AN47" s="269"/>
      <c r="AO47" s="269"/>
      <c r="AP47" s="269"/>
      <c r="AQ47" s="269"/>
      <c r="AR47" s="269"/>
      <c r="AS47" s="269"/>
    </row>
    <row r="48" spans="20:45" ht="17.100000000000001" customHeight="1">
      <c r="T48" s="181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69"/>
      <c r="AF48" s="269"/>
      <c r="AG48" s="269"/>
      <c r="AH48" s="269"/>
      <c r="AI48" s="269"/>
      <c r="AJ48" s="269"/>
      <c r="AK48" s="269"/>
      <c r="AL48" s="269"/>
      <c r="AM48" s="269"/>
      <c r="AN48" s="269"/>
      <c r="AO48" s="269"/>
      <c r="AP48" s="269"/>
      <c r="AQ48" s="269"/>
      <c r="AR48" s="269"/>
      <c r="AS48" s="269"/>
    </row>
    <row r="49" spans="20:45" ht="17.100000000000001" customHeight="1">
      <c r="T49" s="181"/>
      <c r="U49" s="269"/>
      <c r="V49" s="269"/>
      <c r="W49" s="269"/>
      <c r="X49" s="269"/>
      <c r="Y49" s="269"/>
      <c r="Z49" s="269"/>
      <c r="AA49" s="323" t="s">
        <v>451</v>
      </c>
      <c r="AB49" s="323"/>
      <c r="AC49" s="323"/>
      <c r="AD49" s="323"/>
      <c r="AE49" s="323"/>
      <c r="AF49" s="323"/>
      <c r="AG49" s="323"/>
      <c r="AH49" s="323"/>
      <c r="AI49" s="323"/>
      <c r="AJ49" s="323"/>
      <c r="AK49" s="323"/>
      <c r="AL49" s="323"/>
      <c r="AM49" s="323"/>
      <c r="AN49" s="323"/>
      <c r="AO49" s="271"/>
      <c r="AP49" s="269"/>
      <c r="AQ49" s="269"/>
      <c r="AR49" s="269"/>
      <c r="AS49" s="269"/>
    </row>
    <row r="50" spans="20:45" ht="17.100000000000001" customHeight="1">
      <c r="T50" s="181"/>
      <c r="U50" s="269"/>
      <c r="V50" s="269"/>
      <c r="W50" s="269"/>
      <c r="X50" s="269"/>
      <c r="Y50" s="269"/>
      <c r="Z50" s="269"/>
      <c r="AA50" s="269" t="s">
        <v>432</v>
      </c>
      <c r="AB50" s="269"/>
      <c r="AC50" s="269"/>
      <c r="AD50" s="269"/>
      <c r="AE50" s="269"/>
      <c r="AF50" s="269"/>
      <c r="AG50" s="269"/>
      <c r="AH50" s="269"/>
      <c r="AI50" s="269"/>
      <c r="AJ50" s="269"/>
      <c r="AK50" s="269"/>
      <c r="AL50" s="269"/>
      <c r="AM50" s="269"/>
      <c r="AN50" s="269"/>
      <c r="AO50" s="271"/>
      <c r="AP50" s="269"/>
      <c r="AQ50" s="269"/>
      <c r="AR50" s="269"/>
      <c r="AS50" s="269"/>
    </row>
    <row r="51" spans="20:45" ht="17.100000000000001" customHeight="1">
      <c r="T51" s="181"/>
      <c r="U51" s="269"/>
      <c r="V51" s="269"/>
      <c r="W51" s="269"/>
      <c r="X51" s="269"/>
      <c r="Y51" s="269"/>
      <c r="Z51" s="269"/>
      <c r="AA51" s="269"/>
      <c r="AB51" s="269"/>
      <c r="AC51" s="269"/>
      <c r="AD51" s="269"/>
      <c r="AE51" s="269"/>
      <c r="AF51" s="269"/>
      <c r="AG51" s="269"/>
      <c r="AH51" s="269"/>
      <c r="AI51" s="269"/>
      <c r="AJ51" s="269"/>
      <c r="AK51" s="269"/>
      <c r="AL51" s="269"/>
      <c r="AM51" s="269" t="s">
        <v>10</v>
      </c>
      <c r="AN51" s="269"/>
      <c r="AO51" s="271"/>
      <c r="AP51" s="269"/>
      <c r="AQ51" s="269"/>
      <c r="AR51" s="269"/>
      <c r="AS51" s="269"/>
    </row>
    <row r="52" spans="20:45" ht="17.100000000000001" customHeight="1">
      <c r="T52" s="181"/>
      <c r="U52" s="269"/>
      <c r="V52" s="269"/>
      <c r="W52" s="269"/>
      <c r="X52" s="269"/>
      <c r="Y52" s="269"/>
      <c r="Z52" s="269"/>
      <c r="AA52" s="269"/>
      <c r="AB52" s="269"/>
      <c r="AC52" s="269" t="s">
        <v>304</v>
      </c>
      <c r="AD52" s="269" t="s">
        <v>305</v>
      </c>
      <c r="AE52" s="269"/>
      <c r="AF52" s="269"/>
      <c r="AG52" s="269"/>
      <c r="AH52" s="269"/>
      <c r="AI52" s="269"/>
      <c r="AJ52" s="269"/>
      <c r="AK52" s="269"/>
      <c r="AL52" s="269" t="s">
        <v>452</v>
      </c>
      <c r="AM52" s="269" t="s">
        <v>453</v>
      </c>
      <c r="AN52" s="269" t="s">
        <v>452</v>
      </c>
      <c r="AO52" s="271"/>
      <c r="AP52" s="269"/>
      <c r="AQ52" s="269"/>
      <c r="AR52" s="269"/>
      <c r="AS52" s="269"/>
    </row>
    <row r="53" spans="20:45" ht="17.100000000000001" customHeight="1">
      <c r="T53" s="181"/>
      <c r="U53" s="269"/>
      <c r="V53" s="269"/>
      <c r="W53" s="269"/>
      <c r="X53" s="269"/>
      <c r="Y53" s="269"/>
      <c r="Z53" s="269"/>
      <c r="AA53" s="322" t="s">
        <v>433</v>
      </c>
      <c r="AB53" s="273" t="s">
        <v>6</v>
      </c>
      <c r="AC53" s="274">
        <v>0.76190476190476186</v>
      </c>
      <c r="AD53" s="274">
        <v>0.85</v>
      </c>
      <c r="AE53" s="275"/>
      <c r="AF53" s="269"/>
      <c r="AG53" s="275"/>
      <c r="AH53" s="274"/>
      <c r="AI53" s="275"/>
      <c r="AJ53" s="274"/>
      <c r="AK53" s="275"/>
      <c r="AL53" s="269"/>
      <c r="AM53" s="275">
        <v>20</v>
      </c>
      <c r="AN53" s="274">
        <v>1</v>
      </c>
      <c r="AO53" s="271"/>
      <c r="AP53" s="269"/>
      <c r="AQ53" s="269"/>
      <c r="AR53" s="269"/>
      <c r="AS53" s="269"/>
    </row>
    <row r="54" spans="20:45" ht="17.100000000000001" customHeight="1">
      <c r="T54" s="181"/>
      <c r="U54" s="269"/>
      <c r="V54" s="269"/>
      <c r="W54" s="269"/>
      <c r="X54" s="269"/>
      <c r="Y54" s="269"/>
      <c r="Z54" s="269"/>
      <c r="AA54" s="322"/>
      <c r="AB54" s="273" t="s">
        <v>7</v>
      </c>
      <c r="AC54" s="274">
        <v>0.7</v>
      </c>
      <c r="AD54" s="274">
        <v>0.8</v>
      </c>
      <c r="AE54" s="275"/>
      <c r="AF54" s="269"/>
      <c r="AG54" s="275"/>
      <c r="AH54" s="274"/>
      <c r="AI54" s="275"/>
      <c r="AJ54" s="274"/>
      <c r="AK54" s="275"/>
      <c r="AL54" s="269"/>
      <c r="AM54" s="275">
        <v>10</v>
      </c>
      <c r="AN54" s="274">
        <v>1</v>
      </c>
      <c r="AO54" s="271"/>
      <c r="AP54" s="269"/>
      <c r="AQ54" s="269"/>
      <c r="AR54" s="269"/>
      <c r="AS54" s="269"/>
    </row>
    <row r="55" spans="20:45" ht="17.100000000000001" customHeight="1">
      <c r="T55" s="181"/>
      <c r="U55" s="269"/>
      <c r="V55" s="269"/>
      <c r="W55" s="269"/>
      <c r="X55" s="269"/>
      <c r="Y55" s="269"/>
      <c r="Z55" s="269"/>
      <c r="AA55" s="322"/>
      <c r="AB55" s="273" t="s">
        <v>8</v>
      </c>
      <c r="AC55" s="274">
        <v>0.81632653061224492</v>
      </c>
      <c r="AD55" s="274">
        <v>0.91836734693877542</v>
      </c>
      <c r="AE55" s="275"/>
      <c r="AF55" s="269"/>
      <c r="AG55" s="275"/>
      <c r="AH55" s="274"/>
      <c r="AI55" s="275"/>
      <c r="AJ55" s="274"/>
      <c r="AK55" s="275"/>
      <c r="AL55" s="269"/>
      <c r="AM55" s="275">
        <v>49</v>
      </c>
      <c r="AN55" s="274">
        <v>1</v>
      </c>
      <c r="AO55" s="271"/>
      <c r="AP55" s="269"/>
      <c r="AQ55" s="269"/>
      <c r="AR55" s="269"/>
      <c r="AS55" s="269"/>
    </row>
    <row r="56" spans="20:45" ht="17.100000000000001" customHeight="1">
      <c r="T56" s="181"/>
      <c r="U56" s="269"/>
      <c r="V56" s="269"/>
      <c r="W56" s="269"/>
      <c r="X56" s="269"/>
      <c r="Y56" s="269"/>
      <c r="Z56" s="269"/>
      <c r="AA56" s="322"/>
      <c r="AB56" s="273" t="s">
        <v>9</v>
      </c>
      <c r="AC56" s="274">
        <v>0.80392156862745101</v>
      </c>
      <c r="AD56" s="274">
        <v>0.84</v>
      </c>
      <c r="AE56" s="275"/>
      <c r="AF56" s="269"/>
      <c r="AG56" s="275"/>
      <c r="AH56" s="274"/>
      <c r="AI56" s="275"/>
      <c r="AJ56" s="274"/>
      <c r="AK56" s="275"/>
      <c r="AL56" s="269"/>
      <c r="AM56" s="275">
        <v>50</v>
      </c>
      <c r="AN56" s="274">
        <v>1</v>
      </c>
      <c r="AO56" s="271"/>
      <c r="AP56" s="269"/>
      <c r="AQ56" s="269"/>
      <c r="AR56" s="269"/>
      <c r="AS56" s="269"/>
    </row>
    <row r="57" spans="20:45" ht="17.100000000000001" customHeight="1">
      <c r="T57" s="181"/>
      <c r="U57" s="269"/>
      <c r="V57" s="269"/>
      <c r="W57" s="269"/>
      <c r="X57" s="269"/>
      <c r="Y57" s="269"/>
      <c r="Z57" s="269"/>
      <c r="AA57" s="322"/>
      <c r="AB57" s="273" t="s">
        <v>10</v>
      </c>
      <c r="AC57" s="274">
        <v>0.79389312977099236</v>
      </c>
      <c r="AD57" s="274">
        <v>0.86821705426356588</v>
      </c>
      <c r="AE57" s="275"/>
      <c r="AF57" s="269"/>
      <c r="AG57" s="275"/>
      <c r="AH57" s="274"/>
      <c r="AI57" s="275"/>
      <c r="AJ57" s="274"/>
      <c r="AK57" s="275"/>
      <c r="AL57" s="269"/>
      <c r="AM57" s="275">
        <v>129</v>
      </c>
      <c r="AN57" s="274">
        <v>1</v>
      </c>
      <c r="AO57" s="271"/>
      <c r="AP57" s="269"/>
      <c r="AQ57" s="269"/>
      <c r="AR57" s="269"/>
      <c r="AS57" s="269"/>
    </row>
    <row r="58" spans="20:45" ht="17.100000000000001" customHeight="1">
      <c r="T58" s="181"/>
      <c r="U58" s="269"/>
      <c r="V58" s="269"/>
      <c r="W58" s="269"/>
      <c r="X58" s="269"/>
      <c r="Y58" s="269"/>
      <c r="Z58" s="269"/>
      <c r="AA58" s="269"/>
      <c r="AB58" s="269"/>
      <c r="AC58" s="269"/>
      <c r="AD58" s="269"/>
      <c r="AE58" s="269"/>
      <c r="AF58" s="269"/>
      <c r="AG58" s="269"/>
      <c r="AH58" s="269"/>
      <c r="AI58" s="269"/>
      <c r="AJ58" s="269"/>
      <c r="AK58" s="269"/>
      <c r="AL58" s="269"/>
      <c r="AM58" s="269"/>
      <c r="AN58" s="269"/>
      <c r="AO58" s="269"/>
      <c r="AP58" s="269"/>
      <c r="AQ58" s="269"/>
      <c r="AR58" s="269"/>
      <c r="AS58" s="269"/>
    </row>
    <row r="59" spans="20:45" ht="17.100000000000001" customHeight="1">
      <c r="T59" s="181"/>
      <c r="U59" s="269"/>
      <c r="V59" s="269"/>
      <c r="W59" s="269"/>
      <c r="X59" s="269"/>
      <c r="Y59" s="269"/>
      <c r="Z59" s="269"/>
      <c r="AA59" s="269"/>
      <c r="AB59" s="269"/>
      <c r="AC59" s="269"/>
      <c r="AD59" s="269"/>
      <c r="AE59" s="269"/>
      <c r="AF59" s="269"/>
      <c r="AG59" s="269"/>
      <c r="AH59" s="269"/>
      <c r="AI59" s="269"/>
      <c r="AJ59" s="269"/>
      <c r="AK59" s="269"/>
      <c r="AL59" s="269"/>
      <c r="AM59" s="269"/>
      <c r="AN59" s="269"/>
      <c r="AO59" s="269"/>
      <c r="AP59" s="269"/>
      <c r="AQ59" s="269"/>
      <c r="AR59" s="269"/>
      <c r="AS59" s="269"/>
    </row>
    <row r="60" spans="20:45" ht="17.100000000000001" customHeight="1">
      <c r="T60" s="181"/>
      <c r="U60" s="269"/>
      <c r="V60" s="269"/>
      <c r="W60" s="269"/>
      <c r="X60" s="269"/>
      <c r="Y60" s="269"/>
      <c r="Z60" s="269" t="s">
        <v>432</v>
      </c>
      <c r="AA60" s="269"/>
      <c r="AB60" s="269" t="s">
        <v>86</v>
      </c>
      <c r="AC60" s="269"/>
      <c r="AD60" s="269"/>
      <c r="AE60" s="269"/>
      <c r="AF60" s="269"/>
      <c r="AG60" s="269"/>
      <c r="AH60" s="269"/>
      <c r="AI60" s="269"/>
      <c r="AJ60" s="269"/>
      <c r="AK60" s="269"/>
      <c r="AL60" s="269"/>
      <c r="AM60" s="269"/>
      <c r="AN60" s="269"/>
      <c r="AO60" s="269"/>
      <c r="AP60" s="269"/>
      <c r="AQ60" s="269"/>
      <c r="AR60" s="271"/>
      <c r="AS60" s="269"/>
    </row>
    <row r="61" spans="20:45" ht="17.100000000000001" customHeight="1">
      <c r="T61" s="181"/>
      <c r="U61" s="269"/>
      <c r="V61" s="269"/>
      <c r="W61" s="269"/>
      <c r="X61" s="269"/>
      <c r="Y61" s="269"/>
      <c r="Z61" s="269"/>
      <c r="AA61" s="269"/>
      <c r="AB61" s="269"/>
      <c r="AC61" s="269"/>
      <c r="AD61" s="269"/>
      <c r="AE61" s="269"/>
      <c r="AF61" s="269"/>
      <c r="AG61" s="269"/>
      <c r="AH61" s="269"/>
      <c r="AI61" s="269"/>
      <c r="AJ61" s="269"/>
      <c r="AK61" s="269"/>
      <c r="AL61" s="269"/>
      <c r="AM61" s="269"/>
      <c r="AN61" s="269" t="s">
        <v>93</v>
      </c>
      <c r="AO61" s="269"/>
      <c r="AP61" s="269" t="s">
        <v>94</v>
      </c>
      <c r="AQ61" s="269"/>
      <c r="AR61" s="271"/>
      <c r="AS61" s="269"/>
    </row>
    <row r="62" spans="20:45" ht="17.100000000000001" customHeight="1">
      <c r="T62" s="181"/>
      <c r="U62" s="269"/>
      <c r="V62" s="269"/>
      <c r="W62" s="269"/>
      <c r="X62" s="269"/>
      <c r="Y62" s="269"/>
      <c r="Z62" s="269"/>
      <c r="AA62" s="269"/>
      <c r="AB62" s="269"/>
      <c r="AC62" s="269"/>
      <c r="AD62" s="269"/>
      <c r="AE62" s="269"/>
      <c r="AF62" s="269"/>
      <c r="AG62" s="269"/>
      <c r="AH62" s="269"/>
      <c r="AI62" s="269"/>
      <c r="AJ62" s="269"/>
      <c r="AK62" s="269"/>
      <c r="AL62" s="269"/>
      <c r="AM62" s="269"/>
      <c r="AN62" s="269" t="s">
        <v>453</v>
      </c>
      <c r="AO62" s="269" t="s">
        <v>452</v>
      </c>
      <c r="AP62" s="269" t="s">
        <v>453</v>
      </c>
      <c r="AQ62" s="269" t="s">
        <v>452</v>
      </c>
      <c r="AR62" s="271"/>
      <c r="AS62" s="269"/>
    </row>
    <row r="63" spans="20:45" ht="17.100000000000001" customHeight="1">
      <c r="T63" s="181"/>
      <c r="U63" s="269"/>
      <c r="V63" s="269"/>
      <c r="W63" s="269"/>
      <c r="X63" s="269"/>
      <c r="Y63" s="269"/>
      <c r="Z63" s="322" t="s">
        <v>433</v>
      </c>
      <c r="AA63" s="273" t="s">
        <v>6</v>
      </c>
      <c r="AB63" s="280">
        <f>SUM(AO63+AQ63)</f>
        <v>0.55000000000000004</v>
      </c>
      <c r="AC63" s="274"/>
      <c r="AD63" s="275"/>
      <c r="AE63" s="274"/>
      <c r="AF63" s="275"/>
      <c r="AG63" s="274"/>
      <c r="AH63" s="275"/>
      <c r="AI63" s="274"/>
      <c r="AJ63" s="275"/>
      <c r="AK63" s="274"/>
      <c r="AL63" s="275"/>
      <c r="AM63" s="274"/>
      <c r="AN63" s="275"/>
      <c r="AO63" s="274">
        <v>0.25</v>
      </c>
      <c r="AP63" s="275"/>
      <c r="AQ63" s="274">
        <v>0.3</v>
      </c>
      <c r="AR63" s="271"/>
      <c r="AS63" s="269"/>
    </row>
    <row r="64" spans="20:45" ht="17.100000000000001" customHeight="1">
      <c r="T64" s="181"/>
      <c r="U64" s="269"/>
      <c r="V64" s="269"/>
      <c r="W64" s="269"/>
      <c r="X64" s="269"/>
      <c r="Y64" s="269"/>
      <c r="Z64" s="322"/>
      <c r="AA64" s="273" t="s">
        <v>7</v>
      </c>
      <c r="AB64" s="280">
        <f t="shared" ref="AB64:AB66" si="0">SUM(AO64+AQ64)</f>
        <v>0.2</v>
      </c>
      <c r="AC64" s="274"/>
      <c r="AD64" s="275"/>
      <c r="AE64" s="274"/>
      <c r="AF64" s="275"/>
      <c r="AG64" s="274"/>
      <c r="AH64" s="275"/>
      <c r="AI64" s="274"/>
      <c r="AJ64" s="275"/>
      <c r="AK64" s="274"/>
      <c r="AL64" s="275"/>
      <c r="AM64" s="274"/>
      <c r="AN64" s="275"/>
      <c r="AO64" s="274">
        <v>0</v>
      </c>
      <c r="AP64" s="275"/>
      <c r="AQ64" s="274">
        <v>0.2</v>
      </c>
      <c r="AR64" s="271"/>
      <c r="AS64" s="269"/>
    </row>
    <row r="65" spans="20:45" ht="17.100000000000001" customHeight="1">
      <c r="T65" s="181"/>
      <c r="U65" s="269"/>
      <c r="V65" s="269"/>
      <c r="W65" s="269"/>
      <c r="X65" s="269"/>
      <c r="Y65" s="269"/>
      <c r="Z65" s="322"/>
      <c r="AA65" s="273" t="s">
        <v>8</v>
      </c>
      <c r="AB65" s="280">
        <f t="shared" si="0"/>
        <v>0.59090909090909094</v>
      </c>
      <c r="AC65" s="274"/>
      <c r="AD65" s="275"/>
      <c r="AE65" s="274"/>
      <c r="AF65" s="275"/>
      <c r="AG65" s="274"/>
      <c r="AH65" s="275"/>
      <c r="AI65" s="274"/>
      <c r="AJ65" s="275"/>
      <c r="AK65" s="274"/>
      <c r="AL65" s="275"/>
      <c r="AM65" s="274"/>
      <c r="AN65" s="275"/>
      <c r="AO65" s="274">
        <v>0.25</v>
      </c>
      <c r="AP65" s="275"/>
      <c r="AQ65" s="274">
        <v>0.34090909090909094</v>
      </c>
      <c r="AR65" s="271"/>
      <c r="AS65" s="269"/>
    </row>
    <row r="66" spans="20:45" ht="17.100000000000001" customHeight="1">
      <c r="T66" s="181"/>
      <c r="U66" s="269"/>
      <c r="V66" s="269"/>
      <c r="W66" s="269"/>
      <c r="X66" s="269"/>
      <c r="Y66" s="269"/>
      <c r="Z66" s="322"/>
      <c r="AA66" s="273" t="s">
        <v>9</v>
      </c>
      <c r="AB66" s="280">
        <f t="shared" si="0"/>
        <v>0.375</v>
      </c>
      <c r="AC66" s="274"/>
      <c r="AD66" s="275"/>
      <c r="AE66" s="274"/>
      <c r="AF66" s="275"/>
      <c r="AG66" s="274"/>
      <c r="AH66" s="275"/>
      <c r="AI66" s="274"/>
      <c r="AJ66" s="275"/>
      <c r="AK66" s="274"/>
      <c r="AL66" s="275"/>
      <c r="AM66" s="274"/>
      <c r="AN66" s="275"/>
      <c r="AO66" s="274">
        <v>0.25</v>
      </c>
      <c r="AP66" s="275"/>
      <c r="AQ66" s="274">
        <v>0.125</v>
      </c>
      <c r="AR66" s="271"/>
      <c r="AS66" s="269"/>
    </row>
    <row r="67" spans="20:45" ht="17.100000000000001" customHeight="1">
      <c r="T67" s="181"/>
      <c r="U67" s="269"/>
      <c r="V67" s="269"/>
      <c r="W67" s="269"/>
      <c r="X67" s="269"/>
      <c r="Y67" s="269"/>
      <c r="Z67" s="269"/>
      <c r="AA67" s="269"/>
      <c r="AB67" s="269"/>
      <c r="AC67" s="269"/>
      <c r="AD67" s="269"/>
      <c r="AE67" s="269"/>
      <c r="AF67" s="269"/>
      <c r="AG67" s="269"/>
      <c r="AH67" s="269"/>
      <c r="AI67" s="269"/>
      <c r="AJ67" s="269"/>
      <c r="AK67" s="269"/>
      <c r="AL67" s="269"/>
      <c r="AM67" s="269"/>
      <c r="AN67" s="269"/>
      <c r="AO67" s="269"/>
      <c r="AP67" s="269"/>
      <c r="AQ67" s="269"/>
      <c r="AR67" s="269"/>
      <c r="AS67" s="269"/>
    </row>
  </sheetData>
  <mergeCells count="12">
    <mergeCell ref="Z63:Z66"/>
    <mergeCell ref="A2:R2"/>
    <mergeCell ref="W7:AD7"/>
    <mergeCell ref="AH10:AH13"/>
    <mergeCell ref="W11:W15"/>
    <mergeCell ref="X18:AE18"/>
    <mergeCell ref="X22:X26"/>
    <mergeCell ref="Y28:AH28"/>
    <mergeCell ref="Y32:Y36"/>
    <mergeCell ref="Z42:Z46"/>
    <mergeCell ref="AA49:AN49"/>
    <mergeCell ref="AA53:AA57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49"/>
  <sheetViews>
    <sheetView showGridLines="0" workbookViewId="0">
      <selection sqref="A1:P1"/>
    </sheetView>
  </sheetViews>
  <sheetFormatPr defaultRowHeight="15"/>
  <cols>
    <col min="1" max="1" width="28.85546875" customWidth="1"/>
    <col min="2" max="2" width="9.7109375" customWidth="1"/>
    <col min="3" max="3" width="7" customWidth="1"/>
    <col min="4" max="6" width="9.7109375" customWidth="1"/>
    <col min="7" max="7" width="7" customWidth="1"/>
    <col min="8" max="8" width="9.7109375" customWidth="1"/>
    <col min="9" max="9" width="7" customWidth="1"/>
    <col min="10" max="12" width="9.7109375" customWidth="1"/>
    <col min="13" max="13" width="6" customWidth="1"/>
    <col min="14" max="14" width="9.7109375" customWidth="1"/>
    <col min="15" max="15" width="7" customWidth="1"/>
    <col min="16" max="17" width="9.7109375" customWidth="1"/>
    <col min="18" max="18" width="9.7109375" bestFit="1" customWidth="1"/>
    <col min="19" max="19" width="7" bestFit="1" customWidth="1"/>
    <col min="20" max="20" width="9.7109375" bestFit="1" customWidth="1"/>
    <col min="21" max="21" width="7" bestFit="1" customWidth="1"/>
    <col min="22" max="24" width="9.7109375" bestFit="1" customWidth="1"/>
    <col min="25" max="25" width="7" bestFit="1" customWidth="1"/>
    <col min="26" max="26" width="9.7109375" bestFit="1" customWidth="1"/>
    <col min="27" max="27" width="6.5703125" bestFit="1" customWidth="1"/>
    <col min="28" max="28" width="9.7109375" bestFit="1" customWidth="1"/>
    <col min="29" max="29" width="6" bestFit="1" customWidth="1"/>
    <col min="30" max="30" width="9.7109375" bestFit="1" customWidth="1"/>
    <col min="31" max="31" width="7" bestFit="1" customWidth="1"/>
    <col min="32" max="32" width="9.7109375" bestFit="1" customWidth="1"/>
    <col min="33" max="33" width="5" bestFit="1" customWidth="1"/>
    <col min="34" max="34" width="9.7109375" bestFit="1" customWidth="1"/>
    <col min="35" max="35" width="5" bestFit="1" customWidth="1"/>
    <col min="36" max="36" width="9.7109375" bestFit="1" customWidth="1"/>
    <col min="37" max="37" width="7" bestFit="1" customWidth="1"/>
    <col min="38" max="38" width="9.7109375" bestFit="1" customWidth="1"/>
    <col min="39" max="39" width="5" bestFit="1" customWidth="1"/>
    <col min="40" max="40" width="9.7109375" bestFit="1" customWidth="1"/>
    <col min="41" max="41" width="5" bestFit="1" customWidth="1"/>
    <col min="42" max="42" width="9.7109375" bestFit="1" customWidth="1"/>
    <col min="43" max="43" width="6" bestFit="1" customWidth="1"/>
    <col min="44" max="44" width="9.7109375" bestFit="1" customWidth="1"/>
    <col min="45" max="45" width="6" bestFit="1" customWidth="1"/>
    <col min="46" max="46" width="9.7109375" bestFit="1" customWidth="1"/>
    <col min="47" max="47" width="5" bestFit="1" customWidth="1"/>
    <col min="48" max="48" width="9.7109375" bestFit="1" customWidth="1"/>
    <col min="49" max="49" width="6" bestFit="1" customWidth="1"/>
    <col min="50" max="50" width="9.7109375" bestFit="1" customWidth="1"/>
    <col min="51" max="51" width="5" bestFit="1" customWidth="1"/>
    <col min="52" max="52" width="9.7109375" bestFit="1" customWidth="1"/>
    <col min="53" max="53" width="5" bestFit="1" customWidth="1"/>
    <col min="54" max="54" width="9.7109375" bestFit="1" customWidth="1"/>
    <col min="55" max="55" width="5" bestFit="1" customWidth="1"/>
    <col min="56" max="56" width="9.7109375" bestFit="1" customWidth="1"/>
    <col min="57" max="57" width="5" bestFit="1" customWidth="1"/>
  </cols>
  <sheetData>
    <row r="1" spans="1:16" ht="28.5">
      <c r="A1" s="334" t="s">
        <v>241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</row>
    <row r="2" spans="1:16" ht="18">
      <c r="A2" s="1"/>
    </row>
    <row r="3" spans="1:16" ht="29.25" thickBot="1">
      <c r="A3" s="55" t="s">
        <v>269</v>
      </c>
      <c r="B3" s="55"/>
      <c r="C3" s="55"/>
      <c r="D3" s="55"/>
      <c r="E3" s="55"/>
    </row>
    <row r="5" spans="1:16" ht="32.25" thickBot="1">
      <c r="A5" s="56" t="s">
        <v>268</v>
      </c>
      <c r="B5" s="56"/>
      <c r="C5" s="56"/>
      <c r="D5" s="56"/>
    </row>
    <row r="7" spans="1:16" ht="18" customHeight="1" thickBot="1">
      <c r="A7" s="326" t="s">
        <v>0</v>
      </c>
      <c r="B7" s="326"/>
      <c r="C7" s="326"/>
      <c r="D7" s="326"/>
      <c r="E7" s="326"/>
    </row>
    <row r="8" spans="1:16" ht="15" customHeight="1" thickTop="1">
      <c r="A8" s="327"/>
      <c r="B8" s="330" t="s">
        <v>1</v>
      </c>
      <c r="C8" s="331"/>
      <c r="D8" s="331"/>
      <c r="E8" s="332"/>
      <c r="F8" s="335" t="s">
        <v>244</v>
      </c>
      <c r="G8" s="336"/>
    </row>
    <row r="9" spans="1:16" ht="15" customHeight="1">
      <c r="A9" s="328"/>
      <c r="B9" s="333" t="s">
        <v>2</v>
      </c>
      <c r="C9" s="324"/>
      <c r="D9" s="324" t="s">
        <v>3</v>
      </c>
      <c r="E9" s="325"/>
      <c r="F9" s="337"/>
      <c r="G9" s="338"/>
      <c r="H9" s="128"/>
      <c r="I9" s="128"/>
    </row>
    <row r="10" spans="1:16" ht="15" customHeight="1" thickBot="1">
      <c r="A10" s="329"/>
      <c r="B10" s="57" t="s">
        <v>4</v>
      </c>
      <c r="C10" s="58" t="s">
        <v>5</v>
      </c>
      <c r="D10" s="58" t="s">
        <v>4</v>
      </c>
      <c r="E10" s="59" t="s">
        <v>5</v>
      </c>
      <c r="F10" s="57" t="s">
        <v>4</v>
      </c>
      <c r="G10" s="63" t="s">
        <v>5</v>
      </c>
      <c r="H10" s="128"/>
      <c r="I10" s="128"/>
    </row>
    <row r="11" spans="1:16" ht="15.75" thickTop="1">
      <c r="A11" s="2" t="s">
        <v>6</v>
      </c>
      <c r="B11" s="5">
        <v>2</v>
      </c>
      <c r="C11" s="6">
        <v>9.5238095238095233E-2</v>
      </c>
      <c r="D11" s="7">
        <v>19</v>
      </c>
      <c r="E11" s="8">
        <v>0.90476190476190477</v>
      </c>
      <c r="F11" s="64">
        <v>37</v>
      </c>
      <c r="G11" s="65">
        <f>SUM(B11,D11)/F11</f>
        <v>0.56756756756756754</v>
      </c>
      <c r="H11" s="71">
        <f>SUM(B11,D11)</f>
        <v>21</v>
      </c>
      <c r="I11" s="152">
        <f>H11/$H$15</f>
        <v>0.16030534351145037</v>
      </c>
    </row>
    <row r="12" spans="1:16" ht="24">
      <c r="A12" s="3" t="s">
        <v>7</v>
      </c>
      <c r="B12" s="9">
        <v>2</v>
      </c>
      <c r="C12" s="10">
        <v>0.2</v>
      </c>
      <c r="D12" s="11">
        <v>8</v>
      </c>
      <c r="E12" s="12">
        <v>0.8</v>
      </c>
      <c r="F12" s="66">
        <v>18</v>
      </c>
      <c r="G12" s="67">
        <f t="shared" ref="G12:G15" si="0">SUM(B12,D12)/F12</f>
        <v>0.55555555555555558</v>
      </c>
      <c r="H12" s="71">
        <f t="shared" ref="H12:H14" si="1">SUM(B12,D12)</f>
        <v>10</v>
      </c>
      <c r="I12" s="152">
        <f t="shared" ref="I12:I14" si="2">H12/$H$15</f>
        <v>7.6335877862595422E-2</v>
      </c>
    </row>
    <row r="13" spans="1:16" ht="24">
      <c r="A13" s="3" t="s">
        <v>8</v>
      </c>
      <c r="B13" s="9">
        <v>14</v>
      </c>
      <c r="C13" s="10">
        <v>0.28571428571428575</v>
      </c>
      <c r="D13" s="11">
        <v>35</v>
      </c>
      <c r="E13" s="12">
        <v>0.7142857142857143</v>
      </c>
      <c r="F13" s="66">
        <v>79</v>
      </c>
      <c r="G13" s="67">
        <f t="shared" si="0"/>
        <v>0.620253164556962</v>
      </c>
      <c r="H13" s="71">
        <f t="shared" si="1"/>
        <v>49</v>
      </c>
      <c r="I13" s="152">
        <f t="shared" si="2"/>
        <v>0.37404580152671757</v>
      </c>
    </row>
    <row r="14" spans="1:16">
      <c r="A14" s="3" t="s">
        <v>9</v>
      </c>
      <c r="B14" s="9">
        <v>8</v>
      </c>
      <c r="C14" s="10">
        <v>0.15686274509803921</v>
      </c>
      <c r="D14" s="11">
        <v>43</v>
      </c>
      <c r="E14" s="12">
        <v>0.84313725490196079</v>
      </c>
      <c r="F14" s="66">
        <v>145</v>
      </c>
      <c r="G14" s="67">
        <f t="shared" si="0"/>
        <v>0.35172413793103446</v>
      </c>
      <c r="H14" s="71">
        <f t="shared" si="1"/>
        <v>51</v>
      </c>
      <c r="I14" s="152">
        <f t="shared" si="2"/>
        <v>0.38931297709923662</v>
      </c>
    </row>
    <row r="15" spans="1:16" ht="15" customHeight="1" thickBot="1">
      <c r="A15" s="4" t="s">
        <v>10</v>
      </c>
      <c r="B15" s="13">
        <v>26</v>
      </c>
      <c r="C15" s="14">
        <v>0.19847328244274809</v>
      </c>
      <c r="D15" s="15">
        <v>105</v>
      </c>
      <c r="E15" s="16">
        <v>0.80152671755725191</v>
      </c>
      <c r="F15" s="68">
        <f>SUM(F11:F14)</f>
        <v>279</v>
      </c>
      <c r="G15" s="69">
        <f t="shared" si="0"/>
        <v>0.46953405017921146</v>
      </c>
      <c r="H15" s="71">
        <f>SUM(H11:H14)</f>
        <v>131</v>
      </c>
      <c r="I15" s="128"/>
    </row>
    <row r="16" spans="1:16" ht="15.75" thickTop="1"/>
    <row r="18" spans="1:7" ht="18">
      <c r="A18" s="1"/>
    </row>
    <row r="20" spans="1:7" ht="18" customHeight="1">
      <c r="A20" s="326" t="s">
        <v>11</v>
      </c>
      <c r="B20" s="326"/>
      <c r="C20" s="326"/>
      <c r="D20" s="326"/>
      <c r="E20" s="326"/>
      <c r="F20" s="326"/>
      <c r="G20" s="326"/>
    </row>
    <row r="21" spans="1:7" ht="15" customHeight="1">
      <c r="A21" s="327"/>
      <c r="B21" s="330" t="s">
        <v>12</v>
      </c>
      <c r="C21" s="331"/>
      <c r="D21" s="331"/>
      <c r="E21" s="331"/>
      <c r="F21" s="331"/>
      <c r="G21" s="332"/>
    </row>
    <row r="22" spans="1:7" ht="36.75" customHeight="1">
      <c r="A22" s="328"/>
      <c r="B22" s="333" t="s">
        <v>13</v>
      </c>
      <c r="C22" s="324"/>
      <c r="D22" s="324" t="s">
        <v>14</v>
      </c>
      <c r="E22" s="324"/>
      <c r="F22" s="324" t="s">
        <v>15</v>
      </c>
      <c r="G22" s="325"/>
    </row>
    <row r="23" spans="1:7" ht="15" customHeight="1">
      <c r="A23" s="329"/>
      <c r="B23" s="57" t="s">
        <v>4</v>
      </c>
      <c r="C23" s="58" t="s">
        <v>5</v>
      </c>
      <c r="D23" s="58" t="s">
        <v>4</v>
      </c>
      <c r="E23" s="58" t="s">
        <v>5</v>
      </c>
      <c r="F23" s="58" t="s">
        <v>4</v>
      </c>
      <c r="G23" s="59" t="s">
        <v>5</v>
      </c>
    </row>
    <row r="24" spans="1:7">
      <c r="A24" s="2" t="s">
        <v>6</v>
      </c>
      <c r="B24" s="5">
        <v>20</v>
      </c>
      <c r="C24" s="6">
        <v>0.95238095238095244</v>
      </c>
      <c r="D24" s="7">
        <v>1</v>
      </c>
      <c r="E24" s="6">
        <v>4.7619047619047616E-2</v>
      </c>
      <c r="F24" s="7">
        <v>0</v>
      </c>
      <c r="G24" s="8">
        <v>0</v>
      </c>
    </row>
    <row r="25" spans="1:7" ht="24">
      <c r="A25" s="3" t="s">
        <v>7</v>
      </c>
      <c r="B25" s="9">
        <v>9</v>
      </c>
      <c r="C25" s="10">
        <v>0.9</v>
      </c>
      <c r="D25" s="11">
        <v>1</v>
      </c>
      <c r="E25" s="10">
        <v>0.1</v>
      </c>
      <c r="F25" s="11">
        <v>0</v>
      </c>
      <c r="G25" s="12">
        <v>0</v>
      </c>
    </row>
    <row r="26" spans="1:7" ht="24">
      <c r="A26" s="3" t="s">
        <v>8</v>
      </c>
      <c r="B26" s="9">
        <v>46</v>
      </c>
      <c r="C26" s="10">
        <v>0.93877551020408168</v>
      </c>
      <c r="D26" s="11">
        <v>2</v>
      </c>
      <c r="E26" s="10">
        <v>4.0816326530612249E-2</v>
      </c>
      <c r="F26" s="11">
        <v>1</v>
      </c>
      <c r="G26" s="12">
        <v>2.0408163265306124E-2</v>
      </c>
    </row>
    <row r="27" spans="1:7">
      <c r="A27" s="3" t="s">
        <v>9</v>
      </c>
      <c r="B27" s="9">
        <v>46</v>
      </c>
      <c r="C27" s="10">
        <v>0.90196078431372551</v>
      </c>
      <c r="D27" s="11">
        <v>5</v>
      </c>
      <c r="E27" s="10">
        <v>9.8039215686274522E-2</v>
      </c>
      <c r="F27" s="11">
        <v>0</v>
      </c>
      <c r="G27" s="12">
        <v>0</v>
      </c>
    </row>
    <row r="28" spans="1:7" ht="15" customHeight="1">
      <c r="A28" s="4" t="s">
        <v>10</v>
      </c>
      <c r="B28" s="13">
        <v>121</v>
      </c>
      <c r="C28" s="14">
        <v>0.92366412213740456</v>
      </c>
      <c r="D28" s="15">
        <v>9</v>
      </c>
      <c r="E28" s="14">
        <v>6.8702290076335881E-2</v>
      </c>
      <c r="F28" s="15">
        <v>1</v>
      </c>
      <c r="G28" s="17">
        <v>7.6335877862595426E-3</v>
      </c>
    </row>
    <row r="31" spans="1:7" ht="18">
      <c r="A31" s="1"/>
    </row>
    <row r="33" spans="1:17" ht="18" customHeight="1">
      <c r="A33" s="326" t="s">
        <v>16</v>
      </c>
      <c r="B33" s="326"/>
      <c r="C33" s="326"/>
      <c r="D33" s="326"/>
      <c r="E33" s="326"/>
      <c r="F33" s="326"/>
      <c r="G33" s="326"/>
      <c r="H33" s="326"/>
      <c r="I33" s="326"/>
      <c r="J33" s="326"/>
      <c r="K33" s="326"/>
    </row>
    <row r="34" spans="1:17" ht="15" customHeight="1">
      <c r="A34" s="327"/>
      <c r="B34" s="330" t="s">
        <v>17</v>
      </c>
      <c r="C34" s="331"/>
      <c r="D34" s="331"/>
      <c r="E34" s="331"/>
      <c r="F34" s="331"/>
      <c r="G34" s="331"/>
      <c r="H34" s="331"/>
      <c r="I34" s="331"/>
      <c r="J34" s="331"/>
      <c r="K34" s="332"/>
    </row>
    <row r="35" spans="1:17" ht="57.75" customHeight="1">
      <c r="A35" s="328"/>
      <c r="B35" s="333" t="s">
        <v>18</v>
      </c>
      <c r="C35" s="324"/>
      <c r="D35" s="324" t="s">
        <v>19</v>
      </c>
      <c r="E35" s="324"/>
      <c r="F35" s="324" t="s">
        <v>20</v>
      </c>
      <c r="G35" s="324"/>
      <c r="H35" s="324" t="s">
        <v>21</v>
      </c>
      <c r="I35" s="324"/>
      <c r="J35" s="324" t="s">
        <v>22</v>
      </c>
      <c r="K35" s="325"/>
    </row>
    <row r="36" spans="1:17" ht="15" customHeight="1">
      <c r="A36" s="329"/>
      <c r="B36" s="57" t="s">
        <v>4</v>
      </c>
      <c r="C36" s="58" t="s">
        <v>5</v>
      </c>
      <c r="D36" s="58" t="s">
        <v>4</v>
      </c>
      <c r="E36" s="58" t="s">
        <v>5</v>
      </c>
      <c r="F36" s="58" t="s">
        <v>4</v>
      </c>
      <c r="G36" s="58" t="s">
        <v>5</v>
      </c>
      <c r="H36" s="58" t="s">
        <v>4</v>
      </c>
      <c r="I36" s="58" t="s">
        <v>5</v>
      </c>
      <c r="J36" s="58" t="s">
        <v>4</v>
      </c>
      <c r="K36" s="59" t="s">
        <v>5</v>
      </c>
    </row>
    <row r="37" spans="1:17">
      <c r="A37" s="2" t="s">
        <v>6</v>
      </c>
      <c r="B37" s="5">
        <v>13</v>
      </c>
      <c r="C37" s="6">
        <v>0.61904761904761907</v>
      </c>
      <c r="D37" s="7">
        <v>3</v>
      </c>
      <c r="E37" s="6">
        <v>0.14285714285714288</v>
      </c>
      <c r="F37" s="7">
        <v>2</v>
      </c>
      <c r="G37" s="6">
        <v>9.5238095238095233E-2</v>
      </c>
      <c r="H37" s="7">
        <v>3</v>
      </c>
      <c r="I37" s="6">
        <v>0.14285714285714288</v>
      </c>
      <c r="J37" s="7">
        <v>0</v>
      </c>
      <c r="K37" s="8">
        <v>0</v>
      </c>
    </row>
    <row r="38" spans="1:17" ht="24">
      <c r="A38" s="3" t="s">
        <v>7</v>
      </c>
      <c r="B38" s="9">
        <v>1</v>
      </c>
      <c r="C38" s="10">
        <v>0.1</v>
      </c>
      <c r="D38" s="11">
        <v>7</v>
      </c>
      <c r="E38" s="10">
        <v>0.7</v>
      </c>
      <c r="F38" s="11">
        <v>0</v>
      </c>
      <c r="G38" s="10">
        <v>0</v>
      </c>
      <c r="H38" s="11">
        <v>2</v>
      </c>
      <c r="I38" s="10">
        <v>0.2</v>
      </c>
      <c r="J38" s="11">
        <v>0</v>
      </c>
      <c r="K38" s="12">
        <v>0</v>
      </c>
    </row>
    <row r="39" spans="1:17" ht="24">
      <c r="A39" s="3" t="s">
        <v>8</v>
      </c>
      <c r="B39" s="9">
        <v>5</v>
      </c>
      <c r="C39" s="10">
        <v>0.10416666666666666</v>
      </c>
      <c r="D39" s="11">
        <v>6</v>
      </c>
      <c r="E39" s="10">
        <v>0.125</v>
      </c>
      <c r="F39" s="11">
        <v>3</v>
      </c>
      <c r="G39" s="10">
        <v>6.25E-2</v>
      </c>
      <c r="H39" s="11">
        <v>25</v>
      </c>
      <c r="I39" s="10">
        <v>0.52083333333333337</v>
      </c>
      <c r="J39" s="11">
        <v>9</v>
      </c>
      <c r="K39" s="12">
        <v>0.1875</v>
      </c>
    </row>
    <row r="40" spans="1:17">
      <c r="A40" s="3" t="s">
        <v>9</v>
      </c>
      <c r="B40" s="9">
        <v>16</v>
      </c>
      <c r="C40" s="10">
        <v>0.31372549019607843</v>
      </c>
      <c r="D40" s="11">
        <v>18</v>
      </c>
      <c r="E40" s="10">
        <v>0.35294117647058826</v>
      </c>
      <c r="F40" s="11">
        <v>4</v>
      </c>
      <c r="G40" s="10">
        <v>7.8431372549019607E-2</v>
      </c>
      <c r="H40" s="11">
        <v>12</v>
      </c>
      <c r="I40" s="10">
        <v>0.23529411764705885</v>
      </c>
      <c r="J40" s="11">
        <v>1</v>
      </c>
      <c r="K40" s="12">
        <v>1.9607843137254902E-2</v>
      </c>
    </row>
    <row r="41" spans="1:17" ht="15" customHeight="1">
      <c r="A41" s="4" t="s">
        <v>10</v>
      </c>
      <c r="B41" s="13">
        <v>35</v>
      </c>
      <c r="C41" s="14">
        <v>0.26923076923076922</v>
      </c>
      <c r="D41" s="15">
        <v>34</v>
      </c>
      <c r="E41" s="14">
        <v>0.26153846153846155</v>
      </c>
      <c r="F41" s="15">
        <v>9</v>
      </c>
      <c r="G41" s="14">
        <v>6.9230769230769235E-2</v>
      </c>
      <c r="H41" s="15">
        <v>42</v>
      </c>
      <c r="I41" s="14">
        <v>0.32307692307692304</v>
      </c>
      <c r="J41" s="15">
        <v>10</v>
      </c>
      <c r="K41" s="16">
        <v>7.6923076923076927E-2</v>
      </c>
    </row>
    <row r="42" spans="1:17" ht="15.75" thickTop="1"/>
    <row r="43" spans="1:17" ht="32.25" thickBot="1">
      <c r="A43" s="56" t="s">
        <v>270</v>
      </c>
      <c r="B43" s="56"/>
      <c r="C43" s="56"/>
      <c r="D43" s="56"/>
    </row>
    <row r="44" spans="1:17" ht="15" customHeight="1">
      <c r="A44" s="428" t="s">
        <v>522</v>
      </c>
    </row>
    <row r="45" spans="1:17" ht="23.25">
      <c r="A45" s="60" t="s">
        <v>271</v>
      </c>
    </row>
    <row r="47" spans="1:17" ht="18" customHeight="1">
      <c r="A47" s="326" t="s">
        <v>23</v>
      </c>
      <c r="B47" s="326"/>
      <c r="C47" s="326"/>
      <c r="D47" s="326"/>
      <c r="E47" s="326"/>
      <c r="F47" s="326"/>
      <c r="G47" s="326"/>
      <c r="H47" s="326"/>
      <c r="I47" s="326"/>
      <c r="J47" s="326"/>
      <c r="K47" s="326"/>
      <c r="L47" s="326"/>
      <c r="M47" s="326"/>
      <c r="N47" s="326"/>
      <c r="O47" s="326"/>
      <c r="P47" s="326"/>
      <c r="Q47" s="326"/>
    </row>
    <row r="48" spans="1:17" ht="15" customHeight="1">
      <c r="A48" s="327"/>
      <c r="B48" s="330" t="s">
        <v>24</v>
      </c>
      <c r="C48" s="331"/>
      <c r="D48" s="331"/>
      <c r="E48" s="331"/>
      <c r="F48" s="331" t="s">
        <v>25</v>
      </c>
      <c r="G48" s="331"/>
      <c r="H48" s="331"/>
      <c r="I48" s="331"/>
      <c r="J48" s="331"/>
      <c r="K48" s="331"/>
      <c r="L48" s="331"/>
      <c r="M48" s="331"/>
      <c r="N48" s="331"/>
      <c r="O48" s="331"/>
      <c r="P48" s="331"/>
      <c r="Q48" s="332"/>
    </row>
    <row r="49" spans="1:25" ht="27.95" customHeight="1">
      <c r="A49" s="328"/>
      <c r="B49" s="333" t="s">
        <v>26</v>
      </c>
      <c r="C49" s="324"/>
      <c r="D49" s="324" t="s">
        <v>27</v>
      </c>
      <c r="E49" s="324"/>
      <c r="F49" s="324" t="s">
        <v>28</v>
      </c>
      <c r="G49" s="324"/>
      <c r="H49" s="324" t="s">
        <v>29</v>
      </c>
      <c r="I49" s="324"/>
      <c r="J49" s="324" t="s">
        <v>30</v>
      </c>
      <c r="K49" s="324"/>
      <c r="L49" s="324" t="s">
        <v>31</v>
      </c>
      <c r="M49" s="324"/>
      <c r="N49" s="324" t="s">
        <v>32</v>
      </c>
      <c r="O49" s="324"/>
      <c r="P49" s="324" t="s">
        <v>33</v>
      </c>
      <c r="Q49" s="325"/>
    </row>
    <row r="50" spans="1:25" ht="15" customHeight="1">
      <c r="A50" s="329"/>
      <c r="B50" s="57" t="s">
        <v>4</v>
      </c>
      <c r="C50" s="58" t="s">
        <v>5</v>
      </c>
      <c r="D50" s="58" t="s">
        <v>4</v>
      </c>
      <c r="E50" s="58" t="s">
        <v>5</v>
      </c>
      <c r="F50" s="58" t="s">
        <v>4</v>
      </c>
      <c r="G50" s="58" t="s">
        <v>5</v>
      </c>
      <c r="H50" s="58" t="s">
        <v>4</v>
      </c>
      <c r="I50" s="58" t="s">
        <v>5</v>
      </c>
      <c r="J50" s="58" t="s">
        <v>4</v>
      </c>
      <c r="K50" s="58" t="s">
        <v>5</v>
      </c>
      <c r="L50" s="58" t="s">
        <v>4</v>
      </c>
      <c r="M50" s="58" t="s">
        <v>5</v>
      </c>
      <c r="N50" s="58" t="s">
        <v>4</v>
      </c>
      <c r="O50" s="58" t="s">
        <v>5</v>
      </c>
      <c r="P50" s="58" t="s">
        <v>4</v>
      </c>
      <c r="Q50" s="59" t="s">
        <v>5</v>
      </c>
    </row>
    <row r="51" spans="1:25">
      <c r="A51" s="2" t="s">
        <v>6</v>
      </c>
      <c r="B51" s="5">
        <v>10</v>
      </c>
      <c r="C51" s="6">
        <v>0.47619047619047622</v>
      </c>
      <c r="D51" s="7">
        <v>11</v>
      </c>
      <c r="E51" s="6">
        <v>0.52380952380952384</v>
      </c>
      <c r="F51" s="7">
        <v>9</v>
      </c>
      <c r="G51" s="6">
        <v>0.42857142857142855</v>
      </c>
      <c r="H51" s="7">
        <v>4</v>
      </c>
      <c r="I51" s="6">
        <v>0.19047619047619047</v>
      </c>
      <c r="J51" s="7">
        <v>4</v>
      </c>
      <c r="K51" s="6">
        <v>0.19047619047619047</v>
      </c>
      <c r="L51" s="7">
        <v>2</v>
      </c>
      <c r="M51" s="6">
        <v>9.5238095238095233E-2</v>
      </c>
      <c r="N51" s="7">
        <v>2</v>
      </c>
      <c r="O51" s="6">
        <v>9.5238095238095233E-2</v>
      </c>
      <c r="P51" s="7">
        <v>0</v>
      </c>
      <c r="Q51" s="8">
        <v>0</v>
      </c>
    </row>
    <row r="52" spans="1:25" ht="24">
      <c r="A52" s="3" t="s">
        <v>7</v>
      </c>
      <c r="B52" s="9">
        <v>8</v>
      </c>
      <c r="C52" s="10">
        <v>0.8</v>
      </c>
      <c r="D52" s="11">
        <v>2</v>
      </c>
      <c r="E52" s="10">
        <v>0.2</v>
      </c>
      <c r="F52" s="11">
        <v>5</v>
      </c>
      <c r="G52" s="10">
        <v>0.5</v>
      </c>
      <c r="H52" s="11">
        <v>3</v>
      </c>
      <c r="I52" s="10">
        <v>0.3</v>
      </c>
      <c r="J52" s="11">
        <v>0</v>
      </c>
      <c r="K52" s="10">
        <v>0</v>
      </c>
      <c r="L52" s="11">
        <v>1</v>
      </c>
      <c r="M52" s="10">
        <v>0.1</v>
      </c>
      <c r="N52" s="11">
        <v>0</v>
      </c>
      <c r="O52" s="10">
        <v>0</v>
      </c>
      <c r="P52" s="11">
        <v>1</v>
      </c>
      <c r="Q52" s="12">
        <v>0.1</v>
      </c>
    </row>
    <row r="53" spans="1:25" ht="24">
      <c r="A53" s="3" t="s">
        <v>8</v>
      </c>
      <c r="B53" s="9">
        <v>37</v>
      </c>
      <c r="C53" s="10">
        <v>0.77083333333333326</v>
      </c>
      <c r="D53" s="11">
        <v>11</v>
      </c>
      <c r="E53" s="10">
        <v>0.22916666666666669</v>
      </c>
      <c r="F53" s="11">
        <v>42</v>
      </c>
      <c r="G53" s="10">
        <v>0.875</v>
      </c>
      <c r="H53" s="11">
        <v>1</v>
      </c>
      <c r="I53" s="10">
        <v>2.0833333333333336E-2</v>
      </c>
      <c r="J53" s="11">
        <v>3</v>
      </c>
      <c r="K53" s="10">
        <v>6.25E-2</v>
      </c>
      <c r="L53" s="11">
        <v>0</v>
      </c>
      <c r="M53" s="10">
        <v>0</v>
      </c>
      <c r="N53" s="11">
        <v>1</v>
      </c>
      <c r="O53" s="10">
        <v>2.0833333333333336E-2</v>
      </c>
      <c r="P53" s="11">
        <v>1</v>
      </c>
      <c r="Q53" s="12">
        <v>2.0833333333333336E-2</v>
      </c>
    </row>
    <row r="54" spans="1:25">
      <c r="A54" s="3" t="s">
        <v>9</v>
      </c>
      <c r="B54" s="9">
        <v>37</v>
      </c>
      <c r="C54" s="10">
        <v>0.72549019607843135</v>
      </c>
      <c r="D54" s="11">
        <v>14</v>
      </c>
      <c r="E54" s="10">
        <v>0.2745098039215686</v>
      </c>
      <c r="F54" s="11">
        <v>37</v>
      </c>
      <c r="G54" s="10">
        <v>0.72549019607843135</v>
      </c>
      <c r="H54" s="11">
        <v>3</v>
      </c>
      <c r="I54" s="10">
        <v>5.8823529411764712E-2</v>
      </c>
      <c r="J54" s="11">
        <v>4</v>
      </c>
      <c r="K54" s="10">
        <v>7.8431372549019607E-2</v>
      </c>
      <c r="L54" s="11">
        <v>4</v>
      </c>
      <c r="M54" s="10">
        <v>7.8431372549019607E-2</v>
      </c>
      <c r="N54" s="11">
        <v>1</v>
      </c>
      <c r="O54" s="10">
        <v>1.9607843137254902E-2</v>
      </c>
      <c r="P54" s="11">
        <v>2</v>
      </c>
      <c r="Q54" s="12">
        <v>3.9215686274509803E-2</v>
      </c>
    </row>
    <row r="55" spans="1:25" ht="15" customHeight="1">
      <c r="A55" s="4" t="s">
        <v>10</v>
      </c>
      <c r="B55" s="13">
        <v>92</v>
      </c>
      <c r="C55" s="14">
        <v>0.70769230769230773</v>
      </c>
      <c r="D55" s="15">
        <v>38</v>
      </c>
      <c r="E55" s="14">
        <v>0.29230769230769232</v>
      </c>
      <c r="F55" s="15">
        <v>93</v>
      </c>
      <c r="G55" s="14">
        <v>0.71538461538461529</v>
      </c>
      <c r="H55" s="15">
        <v>11</v>
      </c>
      <c r="I55" s="14">
        <v>8.461538461538462E-2</v>
      </c>
      <c r="J55" s="15">
        <v>11</v>
      </c>
      <c r="K55" s="14">
        <v>8.461538461538462E-2</v>
      </c>
      <c r="L55" s="15">
        <v>7</v>
      </c>
      <c r="M55" s="14">
        <v>5.3846153846153849E-2</v>
      </c>
      <c r="N55" s="15">
        <v>4</v>
      </c>
      <c r="O55" s="14">
        <v>3.0769230769230771E-2</v>
      </c>
      <c r="P55" s="15">
        <v>4</v>
      </c>
      <c r="Q55" s="16">
        <v>3.0769230769230771E-2</v>
      </c>
    </row>
    <row r="58" spans="1:25" ht="18">
      <c r="A58" s="1"/>
    </row>
    <row r="60" spans="1:25" ht="18" customHeight="1">
      <c r="A60" s="326" t="s">
        <v>523</v>
      </c>
      <c r="B60" s="326"/>
      <c r="C60" s="326"/>
      <c r="D60" s="326"/>
      <c r="E60" s="326"/>
      <c r="F60" s="326"/>
      <c r="G60" s="326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  <c r="T60" s="326"/>
      <c r="U60" s="326"/>
      <c r="V60" s="326"/>
      <c r="W60" s="326"/>
      <c r="X60" s="326"/>
      <c r="Y60" s="326"/>
    </row>
    <row r="61" spans="1:25" ht="15" customHeight="1">
      <c r="A61" s="327"/>
      <c r="B61" s="330" t="s">
        <v>35</v>
      </c>
      <c r="C61" s="331"/>
      <c r="D61" s="331"/>
      <c r="E61" s="331"/>
      <c r="F61" s="331"/>
      <c r="G61" s="331"/>
      <c r="H61" s="331"/>
      <c r="I61" s="331"/>
      <c r="J61" s="331"/>
      <c r="K61" s="331"/>
      <c r="L61" s="331"/>
      <c r="M61" s="331"/>
      <c r="N61" s="331"/>
      <c r="O61" s="331"/>
      <c r="P61" s="331"/>
      <c r="Q61" s="331"/>
      <c r="R61" s="331"/>
      <c r="S61" s="331"/>
      <c r="T61" s="331"/>
      <c r="U61" s="331"/>
      <c r="V61" s="331"/>
      <c r="W61" s="331"/>
      <c r="X61" s="331"/>
      <c r="Y61" s="332"/>
    </row>
    <row r="62" spans="1:25" ht="57" customHeight="1">
      <c r="A62" s="328"/>
      <c r="B62" s="333" t="s">
        <v>36</v>
      </c>
      <c r="C62" s="324"/>
      <c r="D62" s="324" t="s">
        <v>37</v>
      </c>
      <c r="E62" s="324"/>
      <c r="F62" s="324" t="s">
        <v>38</v>
      </c>
      <c r="G62" s="324"/>
      <c r="H62" s="324" t="s">
        <v>39</v>
      </c>
      <c r="I62" s="324"/>
      <c r="J62" s="324" t="s">
        <v>40</v>
      </c>
      <c r="K62" s="324"/>
      <c r="L62" s="324" t="s">
        <v>41</v>
      </c>
      <c r="M62" s="324"/>
      <c r="N62" s="324" t="s">
        <v>42</v>
      </c>
      <c r="O62" s="324"/>
      <c r="P62" s="324" t="s">
        <v>43</v>
      </c>
      <c r="Q62" s="324"/>
      <c r="R62" s="324" t="s">
        <v>44</v>
      </c>
      <c r="S62" s="324"/>
      <c r="T62" s="324" t="s">
        <v>45</v>
      </c>
      <c r="U62" s="324"/>
      <c r="V62" s="324" t="s">
        <v>46</v>
      </c>
      <c r="W62" s="324"/>
      <c r="X62" s="324" t="s">
        <v>47</v>
      </c>
      <c r="Y62" s="325"/>
    </row>
    <row r="63" spans="1:25" ht="15" customHeight="1">
      <c r="A63" s="329"/>
      <c r="B63" s="57" t="s">
        <v>4</v>
      </c>
      <c r="C63" s="58" t="s">
        <v>5</v>
      </c>
      <c r="D63" s="58" t="s">
        <v>4</v>
      </c>
      <c r="E63" s="58" t="s">
        <v>5</v>
      </c>
      <c r="F63" s="58" t="s">
        <v>4</v>
      </c>
      <c r="G63" s="58" t="s">
        <v>5</v>
      </c>
      <c r="H63" s="58" t="s">
        <v>4</v>
      </c>
      <c r="I63" s="58" t="s">
        <v>5</v>
      </c>
      <c r="J63" s="58" t="s">
        <v>4</v>
      </c>
      <c r="K63" s="58" t="s">
        <v>5</v>
      </c>
      <c r="L63" s="58" t="s">
        <v>4</v>
      </c>
      <c r="M63" s="58" t="s">
        <v>5</v>
      </c>
      <c r="N63" s="58" t="s">
        <v>4</v>
      </c>
      <c r="O63" s="58" t="s">
        <v>5</v>
      </c>
      <c r="P63" s="58" t="s">
        <v>4</v>
      </c>
      <c r="Q63" s="58" t="s">
        <v>5</v>
      </c>
      <c r="R63" s="58" t="s">
        <v>4</v>
      </c>
      <c r="S63" s="58" t="s">
        <v>5</v>
      </c>
      <c r="T63" s="58" t="s">
        <v>4</v>
      </c>
      <c r="U63" s="58" t="s">
        <v>5</v>
      </c>
      <c r="V63" s="58" t="s">
        <v>4</v>
      </c>
      <c r="W63" s="58" t="s">
        <v>5</v>
      </c>
      <c r="X63" s="58" t="s">
        <v>4</v>
      </c>
      <c r="Y63" s="59" t="s">
        <v>5</v>
      </c>
    </row>
    <row r="64" spans="1:25">
      <c r="A64" s="2" t="s">
        <v>6</v>
      </c>
      <c r="B64" s="5">
        <v>5</v>
      </c>
      <c r="C64" s="6">
        <v>0.23809523809523811</v>
      </c>
      <c r="D64" s="7">
        <v>0</v>
      </c>
      <c r="E64" s="6">
        <v>0</v>
      </c>
      <c r="F64" s="7">
        <v>1</v>
      </c>
      <c r="G64" s="6">
        <v>4.7619047619047616E-2</v>
      </c>
      <c r="H64" s="7">
        <v>0</v>
      </c>
      <c r="I64" s="6">
        <v>0</v>
      </c>
      <c r="J64" s="7">
        <v>0</v>
      </c>
      <c r="K64" s="6">
        <v>0</v>
      </c>
      <c r="L64" s="7">
        <v>0</v>
      </c>
      <c r="M64" s="6">
        <v>0</v>
      </c>
      <c r="N64" s="7">
        <v>6</v>
      </c>
      <c r="O64" s="6">
        <v>0.28571428571428575</v>
      </c>
      <c r="P64" s="7">
        <v>1</v>
      </c>
      <c r="Q64" s="6">
        <v>4.7619047619047616E-2</v>
      </c>
      <c r="R64" s="7">
        <v>0</v>
      </c>
      <c r="S64" s="6">
        <v>0</v>
      </c>
      <c r="T64" s="7">
        <v>0</v>
      </c>
      <c r="U64" s="6">
        <v>0</v>
      </c>
      <c r="V64" s="7">
        <v>7</v>
      </c>
      <c r="W64" s="6">
        <v>0.33333333333333337</v>
      </c>
      <c r="X64" s="7">
        <v>1</v>
      </c>
      <c r="Y64" s="8">
        <v>4.7619047619047616E-2</v>
      </c>
    </row>
    <row r="65" spans="1:35" ht="24">
      <c r="A65" s="3" t="s">
        <v>7</v>
      </c>
      <c r="B65" s="9">
        <v>4</v>
      </c>
      <c r="C65" s="10">
        <v>0.4</v>
      </c>
      <c r="D65" s="11">
        <v>0</v>
      </c>
      <c r="E65" s="10">
        <v>0</v>
      </c>
      <c r="F65" s="11">
        <v>1</v>
      </c>
      <c r="G65" s="10">
        <v>0.1</v>
      </c>
      <c r="H65" s="11">
        <v>0</v>
      </c>
      <c r="I65" s="10">
        <v>0</v>
      </c>
      <c r="J65" s="11">
        <v>0</v>
      </c>
      <c r="K65" s="10">
        <v>0</v>
      </c>
      <c r="L65" s="11">
        <v>0</v>
      </c>
      <c r="M65" s="10">
        <v>0</v>
      </c>
      <c r="N65" s="11">
        <v>1</v>
      </c>
      <c r="O65" s="10">
        <v>0.1</v>
      </c>
      <c r="P65" s="11">
        <v>1</v>
      </c>
      <c r="Q65" s="10">
        <v>0.1</v>
      </c>
      <c r="R65" s="11">
        <v>1</v>
      </c>
      <c r="S65" s="10">
        <v>0.1</v>
      </c>
      <c r="T65" s="11">
        <v>0</v>
      </c>
      <c r="U65" s="10">
        <v>0</v>
      </c>
      <c r="V65" s="11">
        <v>1</v>
      </c>
      <c r="W65" s="10">
        <v>0.1</v>
      </c>
      <c r="X65" s="11">
        <v>1</v>
      </c>
      <c r="Y65" s="12">
        <v>0.1</v>
      </c>
    </row>
    <row r="66" spans="1:35" ht="24">
      <c r="A66" s="3" t="s">
        <v>8</v>
      </c>
      <c r="B66" s="9">
        <v>21</v>
      </c>
      <c r="C66" s="10">
        <v>0.4375</v>
      </c>
      <c r="D66" s="11">
        <v>0</v>
      </c>
      <c r="E66" s="10">
        <v>0</v>
      </c>
      <c r="F66" s="11">
        <v>0</v>
      </c>
      <c r="G66" s="10">
        <v>0</v>
      </c>
      <c r="H66" s="11">
        <v>0</v>
      </c>
      <c r="I66" s="10">
        <v>0</v>
      </c>
      <c r="J66" s="11">
        <v>2</v>
      </c>
      <c r="K66" s="10">
        <v>4.1666666666666671E-2</v>
      </c>
      <c r="L66" s="11">
        <v>0</v>
      </c>
      <c r="M66" s="10">
        <v>0</v>
      </c>
      <c r="N66" s="11">
        <v>3</v>
      </c>
      <c r="O66" s="10">
        <v>6.25E-2</v>
      </c>
      <c r="P66" s="11">
        <v>4</v>
      </c>
      <c r="Q66" s="10">
        <v>8.3333333333333343E-2</v>
      </c>
      <c r="R66" s="11">
        <v>6</v>
      </c>
      <c r="S66" s="10">
        <v>0.125</v>
      </c>
      <c r="T66" s="11">
        <v>0</v>
      </c>
      <c r="U66" s="10">
        <v>0</v>
      </c>
      <c r="V66" s="11">
        <v>11</v>
      </c>
      <c r="W66" s="10">
        <v>0.22916666666666669</v>
      </c>
      <c r="X66" s="11">
        <v>1</v>
      </c>
      <c r="Y66" s="12">
        <v>2.0833333333333336E-2</v>
      </c>
    </row>
    <row r="67" spans="1:35">
      <c r="A67" s="3" t="s">
        <v>9</v>
      </c>
      <c r="B67" s="9">
        <v>19</v>
      </c>
      <c r="C67" s="10">
        <v>0.37254901960784315</v>
      </c>
      <c r="D67" s="11">
        <v>0</v>
      </c>
      <c r="E67" s="10">
        <v>0</v>
      </c>
      <c r="F67" s="11">
        <v>0</v>
      </c>
      <c r="G67" s="10">
        <v>0</v>
      </c>
      <c r="H67" s="11">
        <v>0</v>
      </c>
      <c r="I67" s="10">
        <v>0</v>
      </c>
      <c r="J67" s="11">
        <v>1</v>
      </c>
      <c r="K67" s="10">
        <v>1.9607843137254902E-2</v>
      </c>
      <c r="L67" s="11">
        <v>2</v>
      </c>
      <c r="M67" s="10">
        <v>3.9215686274509803E-2</v>
      </c>
      <c r="N67" s="11">
        <v>5</v>
      </c>
      <c r="O67" s="10">
        <v>9.8039215686274522E-2</v>
      </c>
      <c r="P67" s="11">
        <v>12</v>
      </c>
      <c r="Q67" s="10">
        <v>0.23529411764705885</v>
      </c>
      <c r="R67" s="11">
        <v>1</v>
      </c>
      <c r="S67" s="10">
        <v>1.9607843137254902E-2</v>
      </c>
      <c r="T67" s="11">
        <v>0</v>
      </c>
      <c r="U67" s="10">
        <v>0</v>
      </c>
      <c r="V67" s="11">
        <v>8</v>
      </c>
      <c r="W67" s="10">
        <v>0.15686274509803921</v>
      </c>
      <c r="X67" s="11">
        <v>3</v>
      </c>
      <c r="Y67" s="12">
        <v>5.8823529411764712E-2</v>
      </c>
    </row>
    <row r="68" spans="1:35" ht="15" customHeight="1">
      <c r="A68" s="4" t="s">
        <v>10</v>
      </c>
      <c r="B68" s="13">
        <v>49</v>
      </c>
      <c r="C68" s="14">
        <v>0.37692307692307692</v>
      </c>
      <c r="D68" s="15">
        <v>0</v>
      </c>
      <c r="E68" s="14">
        <v>0</v>
      </c>
      <c r="F68" s="15">
        <v>2</v>
      </c>
      <c r="G68" s="14">
        <v>1.5384615384615385E-2</v>
      </c>
      <c r="H68" s="15">
        <v>0</v>
      </c>
      <c r="I68" s="14">
        <v>0</v>
      </c>
      <c r="J68" s="15">
        <v>3</v>
      </c>
      <c r="K68" s="14">
        <v>2.3076923076923075E-2</v>
      </c>
      <c r="L68" s="15">
        <v>2</v>
      </c>
      <c r="M68" s="14">
        <v>1.5384615384615385E-2</v>
      </c>
      <c r="N68" s="15">
        <v>15</v>
      </c>
      <c r="O68" s="14">
        <v>0.11538461538461538</v>
      </c>
      <c r="P68" s="15">
        <v>18</v>
      </c>
      <c r="Q68" s="14">
        <v>0.13846153846153847</v>
      </c>
      <c r="R68" s="15">
        <v>8</v>
      </c>
      <c r="S68" s="14">
        <v>6.1538461538461542E-2</v>
      </c>
      <c r="T68" s="15">
        <v>0</v>
      </c>
      <c r="U68" s="14">
        <v>0</v>
      </c>
      <c r="V68" s="15">
        <v>27</v>
      </c>
      <c r="W68" s="14">
        <v>0.2076923076923077</v>
      </c>
      <c r="X68" s="15">
        <v>6</v>
      </c>
      <c r="Y68" s="16">
        <v>4.6153846153846149E-2</v>
      </c>
    </row>
    <row r="71" spans="1:35" ht="23.25">
      <c r="A71" s="60" t="s">
        <v>272</v>
      </c>
    </row>
    <row r="73" spans="1:35" ht="18" customHeight="1" thickBot="1">
      <c r="A73" s="339" t="s">
        <v>48</v>
      </c>
      <c r="B73" s="339"/>
      <c r="C73" s="339"/>
      <c r="D73" s="339"/>
      <c r="E73" s="339"/>
      <c r="F73" s="339"/>
      <c r="G73" s="339"/>
      <c r="H73" s="339"/>
      <c r="I73" s="339"/>
      <c r="J73" s="339"/>
      <c r="K73" s="339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</row>
    <row r="74" spans="1:35" ht="15" customHeight="1" thickTop="1">
      <c r="A74" s="327"/>
      <c r="B74" s="341" t="s">
        <v>287</v>
      </c>
      <c r="C74" s="342"/>
      <c r="D74" s="342"/>
      <c r="E74" s="342"/>
      <c r="F74" s="342"/>
      <c r="G74" s="342"/>
      <c r="H74" s="342"/>
      <c r="I74" s="342"/>
      <c r="J74" s="342"/>
      <c r="K74" s="343"/>
    </row>
    <row r="75" spans="1:35" ht="15" customHeight="1">
      <c r="A75" s="328"/>
      <c r="B75" s="340" t="s">
        <v>286</v>
      </c>
      <c r="C75" s="324"/>
      <c r="D75" s="340" t="s">
        <v>285</v>
      </c>
      <c r="E75" s="324"/>
      <c r="F75" s="340" t="s">
        <v>284</v>
      </c>
      <c r="G75" s="324"/>
      <c r="H75" s="340" t="s">
        <v>283</v>
      </c>
      <c r="I75" s="324"/>
      <c r="J75" s="340" t="s">
        <v>282</v>
      </c>
      <c r="K75" s="325"/>
    </row>
    <row r="76" spans="1:35" ht="15" customHeight="1" thickBot="1">
      <c r="A76" s="329"/>
      <c r="B76" s="58" t="s">
        <v>4</v>
      </c>
      <c r="C76" s="58" t="s">
        <v>5</v>
      </c>
      <c r="D76" s="58" t="s">
        <v>4</v>
      </c>
      <c r="E76" s="58" t="s">
        <v>5</v>
      </c>
      <c r="F76" s="58" t="s">
        <v>4</v>
      </c>
      <c r="G76" s="58" t="s">
        <v>5</v>
      </c>
      <c r="H76" s="58" t="s">
        <v>4</v>
      </c>
      <c r="I76" s="58" t="s">
        <v>5</v>
      </c>
      <c r="J76" s="58" t="s">
        <v>4</v>
      </c>
      <c r="K76" s="59" t="s">
        <v>5</v>
      </c>
    </row>
    <row r="77" spans="1:35" ht="15.75" customHeight="1" thickTop="1">
      <c r="A77" s="2" t="s">
        <v>6</v>
      </c>
      <c r="B77" s="7">
        <v>9</v>
      </c>
      <c r="C77" s="6">
        <v>0.42899999999999999</v>
      </c>
      <c r="D77" s="7">
        <v>7</v>
      </c>
      <c r="E77" s="6">
        <v>0.33333333333333337</v>
      </c>
      <c r="F77" s="7">
        <v>4</v>
      </c>
      <c r="G77" s="6">
        <v>0.19047619047619047</v>
      </c>
      <c r="H77" s="7">
        <v>1</v>
      </c>
      <c r="I77" s="6">
        <v>4.7619047619047616E-2</v>
      </c>
      <c r="J77" s="7">
        <v>0</v>
      </c>
      <c r="K77" s="8">
        <v>0</v>
      </c>
    </row>
    <row r="78" spans="1:35" ht="24">
      <c r="A78" s="3" t="s">
        <v>7</v>
      </c>
      <c r="B78" s="11">
        <v>5</v>
      </c>
      <c r="C78" s="10">
        <v>0.5</v>
      </c>
      <c r="D78" s="11">
        <v>4</v>
      </c>
      <c r="E78" s="10">
        <v>0.4</v>
      </c>
      <c r="F78" s="11">
        <v>1</v>
      </c>
      <c r="G78" s="10">
        <v>0.1</v>
      </c>
      <c r="H78" s="11">
        <v>0</v>
      </c>
      <c r="I78" s="10">
        <v>0</v>
      </c>
      <c r="J78" s="11">
        <v>0</v>
      </c>
      <c r="K78" s="12">
        <v>0</v>
      </c>
    </row>
    <row r="79" spans="1:35" ht="24">
      <c r="A79" s="3" t="s">
        <v>8</v>
      </c>
      <c r="B79" s="11">
        <v>34</v>
      </c>
      <c r="C79" s="10">
        <v>0.70799999999999996</v>
      </c>
      <c r="D79" s="11">
        <v>5</v>
      </c>
      <c r="E79" s="10">
        <v>0.10416666666666666</v>
      </c>
      <c r="F79" s="11">
        <v>5</v>
      </c>
      <c r="G79" s="10">
        <v>0.10416666666666666</v>
      </c>
      <c r="H79" s="11">
        <v>2</v>
      </c>
      <c r="I79" s="10">
        <v>4.1666666666666671E-2</v>
      </c>
      <c r="J79" s="11">
        <v>2</v>
      </c>
      <c r="K79" s="12">
        <v>4.1666666666666671E-2</v>
      </c>
    </row>
    <row r="80" spans="1:35">
      <c r="A80" s="3" t="s">
        <v>9</v>
      </c>
      <c r="B80" s="11">
        <v>23</v>
      </c>
      <c r="C80" s="10">
        <v>0.45100000000000001</v>
      </c>
      <c r="D80" s="11">
        <v>11</v>
      </c>
      <c r="E80" s="10">
        <v>0.21568627450980393</v>
      </c>
      <c r="F80" s="11">
        <v>5</v>
      </c>
      <c r="G80" s="10">
        <v>9.8039215686274522E-2</v>
      </c>
      <c r="H80" s="11">
        <v>11</v>
      </c>
      <c r="I80" s="10">
        <v>0.21568627450980393</v>
      </c>
      <c r="J80" s="11">
        <v>1</v>
      </c>
      <c r="K80" s="12">
        <v>1.9607843137254902E-2</v>
      </c>
    </row>
    <row r="81" spans="1:13" ht="15" customHeight="1" thickBot="1">
      <c r="A81" s="4" t="s">
        <v>10</v>
      </c>
      <c r="B81" s="15">
        <v>71</v>
      </c>
      <c r="C81" s="14">
        <v>0.54600000000000004</v>
      </c>
      <c r="D81" s="15">
        <v>27</v>
      </c>
      <c r="E81" s="14">
        <v>0.2076923076923077</v>
      </c>
      <c r="F81" s="15">
        <v>15</v>
      </c>
      <c r="G81" s="14">
        <v>0.11538461538461538</v>
      </c>
      <c r="H81" s="15">
        <v>14</v>
      </c>
      <c r="I81" s="14">
        <v>0.1076923076923077</v>
      </c>
      <c r="J81" s="15">
        <v>3</v>
      </c>
      <c r="K81" s="16">
        <v>2.3076923076923075E-2</v>
      </c>
    </row>
    <row r="82" spans="1:13" ht="15.75" thickTop="1"/>
    <row r="84" spans="1:13" ht="15.75" thickBot="1">
      <c r="A84" s="381" t="s">
        <v>315</v>
      </c>
      <c r="B84" s="381"/>
      <c r="C84" s="381"/>
      <c r="D84" s="381"/>
      <c r="E84" s="381"/>
      <c r="F84" s="381"/>
      <c r="G84" s="381"/>
      <c r="H84" s="381"/>
      <c r="I84" s="381"/>
      <c r="J84" s="381"/>
      <c r="K84" s="381"/>
      <c r="L84" s="381"/>
      <c r="M84" s="381"/>
    </row>
    <row r="85" spans="1:13" ht="15.75" thickTop="1">
      <c r="A85" s="382"/>
      <c r="B85" s="375" t="s">
        <v>50</v>
      </c>
      <c r="C85" s="376"/>
      <c r="D85" s="376"/>
      <c r="E85" s="376"/>
      <c r="F85" s="376"/>
      <c r="G85" s="376"/>
      <c r="H85" s="376"/>
      <c r="I85" s="376"/>
      <c r="J85" s="376"/>
      <c r="K85" s="376"/>
      <c r="L85" s="376"/>
      <c r="M85" s="377"/>
    </row>
    <row r="86" spans="1:13" ht="17.25" customHeight="1">
      <c r="A86" s="383"/>
      <c r="B86" s="378" t="s">
        <v>51</v>
      </c>
      <c r="C86" s="379"/>
      <c r="D86" s="379"/>
      <c r="E86" s="379"/>
      <c r="F86" s="379" t="s">
        <v>52</v>
      </c>
      <c r="G86" s="379"/>
      <c r="H86" s="379"/>
      <c r="I86" s="379"/>
      <c r="J86" s="379" t="s">
        <v>53</v>
      </c>
      <c r="K86" s="379"/>
      <c r="L86" s="379"/>
      <c r="M86" s="380"/>
    </row>
    <row r="87" spans="1:13" ht="27.75" customHeight="1">
      <c r="A87" s="383"/>
      <c r="B87" s="378" t="s">
        <v>55</v>
      </c>
      <c r="C87" s="379"/>
      <c r="D87" s="379"/>
      <c r="E87" s="379"/>
      <c r="F87" s="379" t="s">
        <v>55</v>
      </c>
      <c r="G87" s="379"/>
      <c r="H87" s="379"/>
      <c r="I87" s="379"/>
      <c r="J87" s="379" t="s">
        <v>55</v>
      </c>
      <c r="K87" s="379"/>
      <c r="L87" s="379"/>
      <c r="M87" s="380"/>
    </row>
    <row r="88" spans="1:13" ht="27.75" customHeight="1">
      <c r="A88" s="383"/>
      <c r="B88" s="378" t="s">
        <v>26</v>
      </c>
      <c r="C88" s="379"/>
      <c r="D88" s="379" t="s">
        <v>54</v>
      </c>
      <c r="E88" s="379"/>
      <c r="F88" s="379" t="s">
        <v>26</v>
      </c>
      <c r="G88" s="379"/>
      <c r="H88" s="379" t="s">
        <v>54</v>
      </c>
      <c r="I88" s="379"/>
      <c r="J88" s="379" t="s">
        <v>26</v>
      </c>
      <c r="K88" s="379"/>
      <c r="L88" s="379" t="s">
        <v>54</v>
      </c>
      <c r="M88" s="380"/>
    </row>
    <row r="89" spans="1:13" ht="15.75" thickBot="1">
      <c r="A89" s="384"/>
      <c r="B89" s="87" t="s">
        <v>4</v>
      </c>
      <c r="C89" s="88" t="s">
        <v>5</v>
      </c>
      <c r="D89" s="88" t="s">
        <v>4</v>
      </c>
      <c r="E89" s="88" t="s">
        <v>5</v>
      </c>
      <c r="F89" s="88" t="s">
        <v>4</v>
      </c>
      <c r="G89" s="88" t="s">
        <v>5</v>
      </c>
      <c r="H89" s="88" t="s">
        <v>4</v>
      </c>
      <c r="I89" s="88" t="s">
        <v>5</v>
      </c>
      <c r="J89" s="88" t="s">
        <v>4</v>
      </c>
      <c r="K89" s="88" t="s">
        <v>5</v>
      </c>
      <c r="L89" s="88" t="s">
        <v>4</v>
      </c>
      <c r="M89" s="89" t="s">
        <v>5</v>
      </c>
    </row>
    <row r="90" spans="1:13" ht="15.75" thickTop="1">
      <c r="A90" s="252" t="s">
        <v>6</v>
      </c>
      <c r="B90" s="73">
        <v>0</v>
      </c>
      <c r="C90" s="74">
        <v>0</v>
      </c>
      <c r="D90" s="75">
        <v>15</v>
      </c>
      <c r="E90" s="74">
        <v>0.7142857142857143</v>
      </c>
      <c r="F90" s="75">
        <v>0</v>
      </c>
      <c r="G90" s="74">
        <v>0</v>
      </c>
      <c r="H90" s="75">
        <v>6</v>
      </c>
      <c r="I90" s="74">
        <v>0.2857142857142857</v>
      </c>
      <c r="J90" s="75">
        <v>0</v>
      </c>
      <c r="K90" s="74">
        <v>0</v>
      </c>
      <c r="L90" s="75">
        <v>0</v>
      </c>
      <c r="M90" s="74">
        <v>0</v>
      </c>
    </row>
    <row r="91" spans="1:13" ht="24">
      <c r="A91" s="253" t="s">
        <v>7</v>
      </c>
      <c r="B91" s="78">
        <v>1</v>
      </c>
      <c r="C91" s="79">
        <v>0.1</v>
      </c>
      <c r="D91" s="80">
        <v>4</v>
      </c>
      <c r="E91" s="79">
        <v>0.4</v>
      </c>
      <c r="F91" s="80">
        <v>0</v>
      </c>
      <c r="G91" s="79">
        <v>0</v>
      </c>
      <c r="H91" s="80">
        <v>4</v>
      </c>
      <c r="I91" s="79">
        <v>0.4</v>
      </c>
      <c r="J91" s="80">
        <v>0</v>
      </c>
      <c r="K91" s="79">
        <v>0</v>
      </c>
      <c r="L91" s="80">
        <v>1</v>
      </c>
      <c r="M91" s="79">
        <v>0.1</v>
      </c>
    </row>
    <row r="92" spans="1:13" ht="24">
      <c r="A92" s="253" t="s">
        <v>8</v>
      </c>
      <c r="B92" s="78">
        <v>0</v>
      </c>
      <c r="C92" s="79">
        <v>0</v>
      </c>
      <c r="D92" s="80">
        <v>21</v>
      </c>
      <c r="E92" s="79">
        <v>0.4375</v>
      </c>
      <c r="F92" s="80">
        <v>5</v>
      </c>
      <c r="G92" s="79">
        <v>0.10416666666666667</v>
      </c>
      <c r="H92" s="80">
        <v>19</v>
      </c>
      <c r="I92" s="79">
        <v>0.39583333333333331</v>
      </c>
      <c r="J92" s="80">
        <v>2</v>
      </c>
      <c r="K92" s="79">
        <v>4.1666666666666664E-2</v>
      </c>
      <c r="L92" s="80">
        <v>1</v>
      </c>
      <c r="M92" s="79">
        <v>2.0833333333333332E-2</v>
      </c>
    </row>
    <row r="93" spans="1:13">
      <c r="A93" s="253" t="s">
        <v>9</v>
      </c>
      <c r="B93" s="78">
        <v>3</v>
      </c>
      <c r="C93" s="79">
        <v>5.8823529411764705E-2</v>
      </c>
      <c r="D93" s="80">
        <v>19</v>
      </c>
      <c r="E93" s="79">
        <v>0.37254901960784315</v>
      </c>
      <c r="F93" s="80">
        <v>1</v>
      </c>
      <c r="G93" s="79">
        <v>1.9607843137254902E-2</v>
      </c>
      <c r="H93" s="80">
        <v>21</v>
      </c>
      <c r="I93" s="79">
        <v>0.41176470588235292</v>
      </c>
      <c r="J93" s="80">
        <v>5</v>
      </c>
      <c r="K93" s="79">
        <v>9.8039215686274508E-2</v>
      </c>
      <c r="L93" s="80">
        <v>2</v>
      </c>
      <c r="M93" s="79">
        <v>3.9215686274509803E-2</v>
      </c>
    </row>
    <row r="94" spans="1:13" ht="15.75" thickBot="1">
      <c r="A94" s="254" t="s">
        <v>10</v>
      </c>
      <c r="B94" s="83">
        <v>4</v>
      </c>
      <c r="C94" s="84">
        <v>3.0769230769230771E-2</v>
      </c>
      <c r="D94" s="85">
        <v>59</v>
      </c>
      <c r="E94" s="84">
        <v>0.45384615384615384</v>
      </c>
      <c r="F94" s="85">
        <v>6</v>
      </c>
      <c r="G94" s="84">
        <v>4.6153846153846156E-2</v>
      </c>
      <c r="H94" s="85">
        <v>50</v>
      </c>
      <c r="I94" s="84">
        <v>0.38461538461538464</v>
      </c>
      <c r="J94" s="85">
        <v>7</v>
      </c>
      <c r="K94" s="84">
        <v>5.3846153846153849E-2</v>
      </c>
      <c r="L94" s="85">
        <v>4</v>
      </c>
      <c r="M94" s="84">
        <v>3.0769230769230771E-2</v>
      </c>
    </row>
    <row r="95" spans="1:13" ht="18.75" thickTop="1">
      <c r="A95" s="1"/>
    </row>
    <row r="97" spans="1:11" ht="18" customHeight="1">
      <c r="A97" s="326" t="s">
        <v>56</v>
      </c>
      <c r="B97" s="326"/>
      <c r="C97" s="326"/>
      <c r="D97" s="326"/>
      <c r="E97" s="326"/>
      <c r="F97" s="326"/>
      <c r="G97" s="326"/>
      <c r="H97" s="326"/>
      <c r="I97" s="326"/>
      <c r="J97" s="326"/>
      <c r="K97" s="326"/>
    </row>
    <row r="98" spans="1:11" ht="15" customHeight="1">
      <c r="A98" s="327"/>
      <c r="B98" s="330" t="s">
        <v>57</v>
      </c>
      <c r="C98" s="331"/>
      <c r="D98" s="331"/>
      <c r="E98" s="331"/>
      <c r="F98" s="331"/>
      <c r="G98" s="331"/>
      <c r="H98" s="331"/>
      <c r="I98" s="331"/>
      <c r="J98" s="331"/>
      <c r="K98" s="332"/>
    </row>
    <row r="99" spans="1:11" ht="15" customHeight="1">
      <c r="A99" s="328"/>
      <c r="B99" s="333" t="s">
        <v>58</v>
      </c>
      <c r="C99" s="324"/>
      <c r="D99" s="324" t="s">
        <v>59</v>
      </c>
      <c r="E99" s="324"/>
      <c r="F99" s="324" t="s">
        <v>60</v>
      </c>
      <c r="G99" s="324"/>
      <c r="H99" s="324" t="s">
        <v>61</v>
      </c>
      <c r="I99" s="324"/>
      <c r="J99" s="324" t="s">
        <v>62</v>
      </c>
      <c r="K99" s="325"/>
    </row>
    <row r="100" spans="1:11" ht="15" customHeight="1">
      <c r="A100" s="329"/>
      <c r="B100" s="57" t="s">
        <v>4</v>
      </c>
      <c r="C100" s="58" t="s">
        <v>5</v>
      </c>
      <c r="D100" s="58" t="s">
        <v>4</v>
      </c>
      <c r="E100" s="58" t="s">
        <v>5</v>
      </c>
      <c r="F100" s="58" t="s">
        <v>4</v>
      </c>
      <c r="G100" s="58" t="s">
        <v>5</v>
      </c>
      <c r="H100" s="58" t="s">
        <v>4</v>
      </c>
      <c r="I100" s="58" t="s">
        <v>5</v>
      </c>
      <c r="J100" s="58" t="s">
        <v>4</v>
      </c>
      <c r="K100" s="59" t="s">
        <v>5</v>
      </c>
    </row>
    <row r="101" spans="1:11">
      <c r="A101" s="2" t="s">
        <v>6</v>
      </c>
      <c r="B101" s="5">
        <v>15</v>
      </c>
      <c r="C101" s="6">
        <v>0.7142857142857143</v>
      </c>
      <c r="D101" s="7">
        <v>0</v>
      </c>
      <c r="E101" s="6">
        <v>0</v>
      </c>
      <c r="F101" s="7">
        <v>3</v>
      </c>
      <c r="G101" s="6">
        <v>0.14285714285714288</v>
      </c>
      <c r="H101" s="7">
        <v>3</v>
      </c>
      <c r="I101" s="6">
        <v>0.14285714285714288</v>
      </c>
      <c r="J101" s="7">
        <v>0</v>
      </c>
      <c r="K101" s="8">
        <v>0</v>
      </c>
    </row>
    <row r="102" spans="1:11" ht="24">
      <c r="A102" s="3" t="s">
        <v>7</v>
      </c>
      <c r="B102" s="9">
        <v>6</v>
      </c>
      <c r="C102" s="10">
        <v>0.6</v>
      </c>
      <c r="D102" s="11">
        <v>1</v>
      </c>
      <c r="E102" s="10">
        <v>0.1</v>
      </c>
      <c r="F102" s="11">
        <v>3</v>
      </c>
      <c r="G102" s="10">
        <v>0.3</v>
      </c>
      <c r="H102" s="11">
        <v>0</v>
      </c>
      <c r="I102" s="10">
        <v>0</v>
      </c>
      <c r="J102" s="11">
        <v>0</v>
      </c>
      <c r="K102" s="12">
        <v>0</v>
      </c>
    </row>
    <row r="103" spans="1:11" ht="24">
      <c r="A103" s="3" t="s">
        <v>8</v>
      </c>
      <c r="B103" s="9">
        <v>39</v>
      </c>
      <c r="C103" s="10">
        <v>0.8125</v>
      </c>
      <c r="D103" s="11">
        <v>1</v>
      </c>
      <c r="E103" s="10">
        <v>2.0833333333333336E-2</v>
      </c>
      <c r="F103" s="11">
        <v>7</v>
      </c>
      <c r="G103" s="10">
        <v>0.14583333333333334</v>
      </c>
      <c r="H103" s="11">
        <v>1</v>
      </c>
      <c r="I103" s="10">
        <v>2.0833333333333336E-2</v>
      </c>
      <c r="J103" s="11">
        <v>0</v>
      </c>
      <c r="K103" s="12">
        <v>0</v>
      </c>
    </row>
    <row r="104" spans="1:11">
      <c r="A104" s="3" t="s">
        <v>9</v>
      </c>
      <c r="B104" s="9">
        <v>32</v>
      </c>
      <c r="C104" s="10">
        <v>0.62745098039215685</v>
      </c>
      <c r="D104" s="11">
        <v>7</v>
      </c>
      <c r="E104" s="10">
        <v>0.1372549019607843</v>
      </c>
      <c r="F104" s="11">
        <v>10</v>
      </c>
      <c r="G104" s="10">
        <v>0.19607843137254904</v>
      </c>
      <c r="H104" s="11">
        <v>2</v>
      </c>
      <c r="I104" s="10">
        <v>3.9215686274509803E-2</v>
      </c>
      <c r="J104" s="11">
        <v>0</v>
      </c>
      <c r="K104" s="12">
        <v>0</v>
      </c>
    </row>
    <row r="105" spans="1:11">
      <c r="A105" s="4" t="s">
        <v>10</v>
      </c>
      <c r="B105" s="13">
        <v>92</v>
      </c>
      <c r="C105" s="14">
        <v>0.70769230769230773</v>
      </c>
      <c r="D105" s="15">
        <v>9</v>
      </c>
      <c r="E105" s="14">
        <v>6.9230769230769235E-2</v>
      </c>
      <c r="F105" s="15">
        <v>23</v>
      </c>
      <c r="G105" s="14">
        <v>0.17692307692307693</v>
      </c>
      <c r="H105" s="15">
        <v>6</v>
      </c>
      <c r="I105" s="14">
        <v>4.6153846153846149E-2</v>
      </c>
      <c r="J105" s="15">
        <v>0</v>
      </c>
      <c r="K105" s="16">
        <v>0</v>
      </c>
    </row>
    <row r="108" spans="1:11">
      <c r="A108" s="428" t="s">
        <v>524</v>
      </c>
    </row>
    <row r="110" spans="1:11" ht="18" customHeight="1">
      <c r="A110" s="326" t="s">
        <v>63</v>
      </c>
      <c r="B110" s="326"/>
      <c r="C110" s="326"/>
      <c r="D110" s="326"/>
      <c r="E110" s="326"/>
    </row>
    <row r="111" spans="1:11" ht="15" customHeight="1">
      <c r="A111" s="327"/>
      <c r="B111" s="330" t="s">
        <v>64</v>
      </c>
      <c r="C111" s="331"/>
      <c r="D111" s="331"/>
      <c r="E111" s="332"/>
    </row>
    <row r="112" spans="1:11" ht="15" customHeight="1">
      <c r="A112" s="328"/>
      <c r="B112" s="333" t="s">
        <v>65</v>
      </c>
      <c r="C112" s="324"/>
      <c r="D112" s="324" t="s">
        <v>66</v>
      </c>
      <c r="E112" s="325"/>
    </row>
    <row r="113" spans="1:5">
      <c r="A113" s="329"/>
      <c r="B113" s="57" t="s">
        <v>4</v>
      </c>
      <c r="C113" s="58" t="s">
        <v>5</v>
      </c>
      <c r="D113" s="58" t="s">
        <v>4</v>
      </c>
      <c r="E113" s="59" t="s">
        <v>5</v>
      </c>
    </row>
    <row r="114" spans="1:5" ht="27.75" customHeight="1">
      <c r="A114" s="2" t="s">
        <v>7</v>
      </c>
      <c r="B114" s="5">
        <v>1</v>
      </c>
      <c r="C114" s="6">
        <v>0.1111111111111111</v>
      </c>
      <c r="D114" s="7">
        <v>0</v>
      </c>
      <c r="E114" s="8">
        <v>0</v>
      </c>
    </row>
    <row r="115" spans="1:5" ht="24">
      <c r="A115" s="3" t="s">
        <v>8</v>
      </c>
      <c r="B115" s="9">
        <v>1</v>
      </c>
      <c r="C115" s="10">
        <v>0.1111111111111111</v>
      </c>
      <c r="D115" s="11">
        <v>0</v>
      </c>
      <c r="E115" s="12">
        <v>0</v>
      </c>
    </row>
    <row r="116" spans="1:5">
      <c r="A116" s="3" t="s">
        <v>9</v>
      </c>
      <c r="B116" s="9">
        <v>5</v>
      </c>
      <c r="C116" s="10">
        <v>0.55555555555555558</v>
      </c>
      <c r="D116" s="11">
        <v>2</v>
      </c>
      <c r="E116" s="12">
        <v>0.22222222222222221</v>
      </c>
    </row>
    <row r="117" spans="1:5" ht="15" customHeight="1">
      <c r="A117" s="4" t="s">
        <v>10</v>
      </c>
      <c r="B117" s="13">
        <v>7</v>
      </c>
      <c r="C117" s="14">
        <v>0.77777777777777768</v>
      </c>
      <c r="D117" s="15">
        <v>2</v>
      </c>
      <c r="E117" s="16">
        <v>0.22222222222222221</v>
      </c>
    </row>
    <row r="120" spans="1:5" ht="18">
      <c r="A120" s="1"/>
    </row>
    <row r="121" spans="1:5">
      <c r="A121" s="428" t="s">
        <v>525</v>
      </c>
    </row>
    <row r="122" spans="1:5" ht="18" customHeight="1">
      <c r="A122" s="326" t="s">
        <v>67</v>
      </c>
      <c r="B122" s="326"/>
      <c r="C122" s="326"/>
      <c r="D122" s="326"/>
      <c r="E122" s="326"/>
    </row>
    <row r="123" spans="1:5" ht="15" customHeight="1">
      <c r="A123" s="327"/>
      <c r="B123" s="330" t="s">
        <v>532</v>
      </c>
      <c r="C123" s="331"/>
      <c r="D123" s="331"/>
      <c r="E123" s="332"/>
    </row>
    <row r="124" spans="1:5" ht="15" customHeight="1">
      <c r="A124" s="328"/>
      <c r="B124" s="333" t="s">
        <v>26</v>
      </c>
      <c r="C124" s="324"/>
      <c r="D124" s="324" t="s">
        <v>27</v>
      </c>
      <c r="E124" s="325"/>
    </row>
    <row r="125" spans="1:5" ht="15" customHeight="1">
      <c r="A125" s="329"/>
      <c r="B125" s="57" t="s">
        <v>4</v>
      </c>
      <c r="C125" s="58" t="s">
        <v>5</v>
      </c>
      <c r="D125" s="58" t="s">
        <v>4</v>
      </c>
      <c r="E125" s="59" t="s">
        <v>5</v>
      </c>
    </row>
    <row r="126" spans="1:5">
      <c r="A126" s="2" t="s">
        <v>6</v>
      </c>
      <c r="B126" s="5">
        <v>0</v>
      </c>
      <c r="C126" s="6">
        <v>0</v>
      </c>
      <c r="D126" s="7">
        <v>18</v>
      </c>
      <c r="E126" s="8">
        <v>1</v>
      </c>
    </row>
    <row r="127" spans="1:5" ht="24">
      <c r="A127" s="3" t="s">
        <v>7</v>
      </c>
      <c r="B127" s="9">
        <v>1</v>
      </c>
      <c r="C127" s="10">
        <v>0.1</v>
      </c>
      <c r="D127" s="11">
        <v>9</v>
      </c>
      <c r="E127" s="12">
        <v>0.9</v>
      </c>
    </row>
    <row r="128" spans="1:5" ht="24">
      <c r="A128" s="3" t="s">
        <v>8</v>
      </c>
      <c r="B128" s="9">
        <v>5</v>
      </c>
      <c r="C128" s="10">
        <v>0.10638297872340426</v>
      </c>
      <c r="D128" s="11">
        <v>42</v>
      </c>
      <c r="E128" s="12">
        <v>0.8936170212765957</v>
      </c>
    </row>
    <row r="129" spans="1:7">
      <c r="A129" s="3" t="s">
        <v>9</v>
      </c>
      <c r="B129" s="9">
        <v>3</v>
      </c>
      <c r="C129" s="10">
        <v>6.1224489795918366E-2</v>
      </c>
      <c r="D129" s="11">
        <v>46</v>
      </c>
      <c r="E129" s="12">
        <v>0.93877551020408168</v>
      </c>
    </row>
    <row r="130" spans="1:7" ht="15" customHeight="1">
      <c r="A130" s="4" t="s">
        <v>10</v>
      </c>
      <c r="B130" s="13">
        <v>9</v>
      </c>
      <c r="C130" s="14">
        <v>7.2580645161290314E-2</v>
      </c>
      <c r="D130" s="15">
        <v>115</v>
      </c>
      <c r="E130" s="16">
        <v>0.92741935483870963</v>
      </c>
    </row>
    <row r="133" spans="1:7" ht="18">
      <c r="A133" s="1"/>
    </row>
    <row r="135" spans="1:7" ht="18" customHeight="1">
      <c r="A135" s="326" t="s">
        <v>69</v>
      </c>
      <c r="B135" s="326"/>
      <c r="C135" s="326"/>
      <c r="D135" s="326"/>
      <c r="E135" s="326"/>
      <c r="F135" s="326"/>
      <c r="G135" s="326"/>
    </row>
    <row r="136" spans="1:7" ht="15" customHeight="1">
      <c r="A136" s="327"/>
      <c r="B136" s="330" t="s">
        <v>70</v>
      </c>
      <c r="C136" s="331"/>
      <c r="D136" s="331"/>
      <c r="E136" s="331"/>
      <c r="F136" s="331"/>
      <c r="G136" s="332"/>
    </row>
    <row r="137" spans="1:7" ht="25.5" customHeight="1">
      <c r="A137" s="328"/>
      <c r="B137" s="333" t="s">
        <v>71</v>
      </c>
      <c r="C137" s="324"/>
      <c r="D137" s="324" t="s">
        <v>72</v>
      </c>
      <c r="E137" s="324"/>
      <c r="F137" s="324" t="s">
        <v>33</v>
      </c>
      <c r="G137" s="325"/>
    </row>
    <row r="138" spans="1:7" ht="15" customHeight="1">
      <c r="A138" s="329"/>
      <c r="B138" s="57" t="s">
        <v>4</v>
      </c>
      <c r="C138" s="58" t="s">
        <v>5</v>
      </c>
      <c r="D138" s="58" t="s">
        <v>4</v>
      </c>
      <c r="E138" s="58" t="s">
        <v>5</v>
      </c>
      <c r="F138" s="58" t="s">
        <v>4</v>
      </c>
      <c r="G138" s="59" t="s">
        <v>5</v>
      </c>
    </row>
    <row r="139" spans="1:7">
      <c r="A139" s="2" t="s">
        <v>6</v>
      </c>
      <c r="B139" s="5">
        <v>0</v>
      </c>
      <c r="C139" s="6">
        <v>0</v>
      </c>
      <c r="D139" s="7">
        <v>2</v>
      </c>
      <c r="E139" s="6">
        <v>0.66666666666666674</v>
      </c>
      <c r="F139" s="7">
        <v>1</v>
      </c>
      <c r="G139" s="8">
        <v>0.33333333333333337</v>
      </c>
    </row>
    <row r="140" spans="1:7" ht="24">
      <c r="A140" s="3" t="s">
        <v>7</v>
      </c>
      <c r="B140" s="9">
        <v>0</v>
      </c>
      <c r="C140" s="10">
        <v>0</v>
      </c>
      <c r="D140" s="11">
        <v>1</v>
      </c>
      <c r="E140" s="10">
        <v>0.33333333333333337</v>
      </c>
      <c r="F140" s="11">
        <v>2</v>
      </c>
      <c r="G140" s="12">
        <v>0.66666666666666674</v>
      </c>
    </row>
    <row r="141" spans="1:7" ht="24">
      <c r="A141" s="3" t="s">
        <v>8</v>
      </c>
      <c r="B141" s="9">
        <v>1</v>
      </c>
      <c r="C141" s="10">
        <v>0.14285714285714288</v>
      </c>
      <c r="D141" s="11">
        <v>4</v>
      </c>
      <c r="E141" s="10">
        <v>0.57142857142857151</v>
      </c>
      <c r="F141" s="11">
        <v>2</v>
      </c>
      <c r="G141" s="12">
        <v>0.28571428571428575</v>
      </c>
    </row>
    <row r="142" spans="1:7">
      <c r="A142" s="3" t="s">
        <v>9</v>
      </c>
      <c r="B142" s="9">
        <v>1</v>
      </c>
      <c r="C142" s="10">
        <v>0.1</v>
      </c>
      <c r="D142" s="11">
        <v>5</v>
      </c>
      <c r="E142" s="10">
        <v>0.5</v>
      </c>
      <c r="F142" s="11">
        <v>4</v>
      </c>
      <c r="G142" s="12">
        <v>0.4</v>
      </c>
    </row>
    <row r="143" spans="1:7">
      <c r="A143" s="4" t="s">
        <v>10</v>
      </c>
      <c r="B143" s="13">
        <v>2</v>
      </c>
      <c r="C143" s="14">
        <v>8.6956521739130432E-2</v>
      </c>
      <c r="D143" s="15">
        <v>12</v>
      </c>
      <c r="E143" s="14">
        <v>0.52173913043478259</v>
      </c>
      <c r="F143" s="15">
        <v>9</v>
      </c>
      <c r="G143" s="16">
        <v>0.39130434782608697</v>
      </c>
    </row>
    <row r="146" spans="1:19" ht="18">
      <c r="A146" s="1"/>
    </row>
    <row r="148" spans="1:19" ht="18" customHeight="1">
      <c r="A148" s="326" t="s">
        <v>73</v>
      </c>
      <c r="B148" s="326"/>
      <c r="C148" s="326"/>
      <c r="D148" s="326"/>
      <c r="E148" s="326"/>
      <c r="F148" s="326"/>
      <c r="G148" s="326"/>
      <c r="H148" s="326"/>
      <c r="I148" s="326"/>
      <c r="J148" s="326"/>
      <c r="K148" s="326"/>
      <c r="L148" s="326"/>
      <c r="M148" s="326"/>
      <c r="N148" s="326"/>
      <c r="O148" s="326"/>
      <c r="P148" s="326"/>
      <c r="Q148" s="326"/>
      <c r="R148" s="326"/>
      <c r="S148" s="326"/>
    </row>
    <row r="149" spans="1:19" ht="15" customHeight="1">
      <c r="A149" s="327"/>
      <c r="B149" s="330" t="s">
        <v>74</v>
      </c>
      <c r="C149" s="331"/>
      <c r="D149" s="331"/>
      <c r="E149" s="331"/>
      <c r="F149" s="331" t="s">
        <v>75</v>
      </c>
      <c r="G149" s="331"/>
      <c r="H149" s="331"/>
      <c r="I149" s="331"/>
      <c r="J149" s="331"/>
      <c r="K149" s="331"/>
      <c r="L149" s="331"/>
      <c r="M149" s="331"/>
      <c r="N149" s="331"/>
      <c r="O149" s="331"/>
      <c r="P149" s="331"/>
      <c r="Q149" s="331"/>
      <c r="R149" s="331"/>
      <c r="S149" s="332"/>
    </row>
    <row r="150" spans="1:19" ht="37.5" customHeight="1">
      <c r="A150" s="328"/>
      <c r="B150" s="333" t="s">
        <v>76</v>
      </c>
      <c r="C150" s="324"/>
      <c r="D150" s="324" t="s">
        <v>77</v>
      </c>
      <c r="E150" s="324"/>
      <c r="F150" s="324" t="s">
        <v>78</v>
      </c>
      <c r="G150" s="324"/>
      <c r="H150" s="324" t="s">
        <v>79</v>
      </c>
      <c r="I150" s="324"/>
      <c r="J150" s="324" t="s">
        <v>80</v>
      </c>
      <c r="K150" s="324"/>
      <c r="L150" s="324" t="s">
        <v>81</v>
      </c>
      <c r="M150" s="324"/>
      <c r="N150" s="324" t="s">
        <v>82</v>
      </c>
      <c r="O150" s="324"/>
      <c r="P150" s="324" t="s">
        <v>83</v>
      </c>
      <c r="Q150" s="324"/>
      <c r="R150" s="324" t="s">
        <v>84</v>
      </c>
      <c r="S150" s="325"/>
    </row>
    <row r="151" spans="1:19" ht="15" customHeight="1">
      <c r="A151" s="329"/>
      <c r="B151" s="57" t="s">
        <v>4</v>
      </c>
      <c r="C151" s="58" t="s">
        <v>5</v>
      </c>
      <c r="D151" s="58" t="s">
        <v>4</v>
      </c>
      <c r="E151" s="58" t="s">
        <v>5</v>
      </c>
      <c r="F151" s="58" t="s">
        <v>4</v>
      </c>
      <c r="G151" s="58" t="s">
        <v>5</v>
      </c>
      <c r="H151" s="58" t="s">
        <v>4</v>
      </c>
      <c r="I151" s="58" t="s">
        <v>5</v>
      </c>
      <c r="J151" s="58" t="s">
        <v>4</v>
      </c>
      <c r="K151" s="58" t="s">
        <v>5</v>
      </c>
      <c r="L151" s="58" t="s">
        <v>4</v>
      </c>
      <c r="M151" s="58" t="s">
        <v>5</v>
      </c>
      <c r="N151" s="58" t="s">
        <v>4</v>
      </c>
      <c r="O151" s="58" t="s">
        <v>5</v>
      </c>
      <c r="P151" s="58" t="s">
        <v>4</v>
      </c>
      <c r="Q151" s="58" t="s">
        <v>5</v>
      </c>
      <c r="R151" s="58" t="s">
        <v>4</v>
      </c>
      <c r="S151" s="59" t="s">
        <v>5</v>
      </c>
    </row>
    <row r="152" spans="1:19">
      <c r="A152" s="2" t="s">
        <v>6</v>
      </c>
      <c r="B152" s="5">
        <v>7</v>
      </c>
      <c r="C152" s="6">
        <v>0.33333333333333337</v>
      </c>
      <c r="D152" s="7">
        <v>14</v>
      </c>
      <c r="E152" s="6">
        <v>0.66666666666666674</v>
      </c>
      <c r="F152" s="7">
        <v>9</v>
      </c>
      <c r="G152" s="6">
        <v>0.42857142857142855</v>
      </c>
      <c r="H152" s="7">
        <v>0</v>
      </c>
      <c r="I152" s="6">
        <v>0</v>
      </c>
      <c r="J152" s="7">
        <v>0</v>
      </c>
      <c r="K152" s="6">
        <v>0</v>
      </c>
      <c r="L152" s="7">
        <v>0</v>
      </c>
      <c r="M152" s="6">
        <v>0</v>
      </c>
      <c r="N152" s="7">
        <v>4</v>
      </c>
      <c r="O152" s="6">
        <v>0.19047619047619047</v>
      </c>
      <c r="P152" s="7">
        <v>7</v>
      </c>
      <c r="Q152" s="6">
        <v>0.33333333333333337</v>
      </c>
      <c r="R152" s="7">
        <v>1</v>
      </c>
      <c r="S152" s="8">
        <v>4.7619047619047616E-2</v>
      </c>
    </row>
    <row r="153" spans="1:19" ht="24">
      <c r="A153" s="3" t="s">
        <v>7</v>
      </c>
      <c r="B153" s="9">
        <v>1</v>
      </c>
      <c r="C153" s="10">
        <v>0.1</v>
      </c>
      <c r="D153" s="11">
        <v>9</v>
      </c>
      <c r="E153" s="10">
        <v>0.9</v>
      </c>
      <c r="F153" s="11">
        <v>10</v>
      </c>
      <c r="G153" s="10">
        <v>1</v>
      </c>
      <c r="H153" s="11">
        <v>0</v>
      </c>
      <c r="I153" s="10">
        <v>0</v>
      </c>
      <c r="J153" s="11">
        <v>0</v>
      </c>
      <c r="K153" s="10">
        <v>0</v>
      </c>
      <c r="L153" s="11">
        <v>0</v>
      </c>
      <c r="M153" s="10">
        <v>0</v>
      </c>
      <c r="N153" s="11">
        <v>0</v>
      </c>
      <c r="O153" s="10">
        <v>0</v>
      </c>
      <c r="P153" s="11">
        <v>0</v>
      </c>
      <c r="Q153" s="10">
        <v>0</v>
      </c>
      <c r="R153" s="11">
        <v>0</v>
      </c>
      <c r="S153" s="12">
        <v>0</v>
      </c>
    </row>
    <row r="154" spans="1:19" ht="24">
      <c r="A154" s="3" t="s">
        <v>8</v>
      </c>
      <c r="B154" s="9">
        <v>2</v>
      </c>
      <c r="C154" s="10">
        <v>4.1666666666666671E-2</v>
      </c>
      <c r="D154" s="11">
        <v>46</v>
      </c>
      <c r="E154" s="10">
        <v>0.95833333333333326</v>
      </c>
      <c r="F154" s="11">
        <v>42</v>
      </c>
      <c r="G154" s="10">
        <v>0.875</v>
      </c>
      <c r="H154" s="11">
        <v>4</v>
      </c>
      <c r="I154" s="10">
        <v>8.3333333333333343E-2</v>
      </c>
      <c r="J154" s="11">
        <v>0</v>
      </c>
      <c r="K154" s="10">
        <v>0</v>
      </c>
      <c r="L154" s="11">
        <v>2</v>
      </c>
      <c r="M154" s="10">
        <v>4.1666666666666671E-2</v>
      </c>
      <c r="N154" s="11">
        <v>0</v>
      </c>
      <c r="O154" s="10">
        <v>0</v>
      </c>
      <c r="P154" s="11">
        <v>0</v>
      </c>
      <c r="Q154" s="10">
        <v>0</v>
      </c>
      <c r="R154" s="11">
        <v>0</v>
      </c>
      <c r="S154" s="12">
        <v>0</v>
      </c>
    </row>
    <row r="155" spans="1:19">
      <c r="A155" s="3" t="s">
        <v>9</v>
      </c>
      <c r="B155" s="9">
        <v>3</v>
      </c>
      <c r="C155" s="10">
        <v>5.8823529411764712E-2</v>
      </c>
      <c r="D155" s="11">
        <v>48</v>
      </c>
      <c r="E155" s="10">
        <v>0.94117647058823539</v>
      </c>
      <c r="F155" s="11">
        <v>37</v>
      </c>
      <c r="G155" s="10">
        <v>0.74</v>
      </c>
      <c r="H155" s="11">
        <v>3</v>
      </c>
      <c r="I155" s="10">
        <v>0.06</v>
      </c>
      <c r="J155" s="11">
        <v>0</v>
      </c>
      <c r="K155" s="10">
        <v>0</v>
      </c>
      <c r="L155" s="11">
        <v>1</v>
      </c>
      <c r="M155" s="10">
        <v>0.02</v>
      </c>
      <c r="N155" s="11">
        <v>6</v>
      </c>
      <c r="O155" s="10">
        <v>0.12</v>
      </c>
      <c r="P155" s="11">
        <v>2</v>
      </c>
      <c r="Q155" s="10">
        <v>0.04</v>
      </c>
      <c r="R155" s="11">
        <v>1</v>
      </c>
      <c r="S155" s="12">
        <v>0.02</v>
      </c>
    </row>
    <row r="156" spans="1:19">
      <c r="A156" s="4" t="s">
        <v>10</v>
      </c>
      <c r="B156" s="13">
        <v>13</v>
      </c>
      <c r="C156" s="14">
        <v>0.1</v>
      </c>
      <c r="D156" s="15">
        <v>117</v>
      </c>
      <c r="E156" s="14">
        <v>0.9</v>
      </c>
      <c r="F156" s="15">
        <v>98</v>
      </c>
      <c r="G156" s="14">
        <v>0.75968992248062017</v>
      </c>
      <c r="H156" s="15">
        <v>7</v>
      </c>
      <c r="I156" s="14">
        <v>5.4263565891472867E-2</v>
      </c>
      <c r="J156" s="15">
        <v>0</v>
      </c>
      <c r="K156" s="14">
        <v>0</v>
      </c>
      <c r="L156" s="15">
        <v>3</v>
      </c>
      <c r="M156" s="14">
        <v>2.3255813953488372E-2</v>
      </c>
      <c r="N156" s="15">
        <v>10</v>
      </c>
      <c r="O156" s="14">
        <v>7.7519379844961239E-2</v>
      </c>
      <c r="P156" s="15">
        <v>9</v>
      </c>
      <c r="Q156" s="14">
        <v>6.9767441860465115E-2</v>
      </c>
      <c r="R156" s="15">
        <v>2</v>
      </c>
      <c r="S156" s="16">
        <v>1.550387596899225E-2</v>
      </c>
    </row>
    <row r="159" spans="1:19" ht="18">
      <c r="A159" s="1"/>
    </row>
    <row r="161" spans="1:17" ht="18" customHeight="1" thickBot="1">
      <c r="A161" s="326" t="s">
        <v>85</v>
      </c>
      <c r="B161" s="326"/>
      <c r="C161" s="326"/>
      <c r="D161" s="326"/>
      <c r="E161" s="326"/>
      <c r="F161" s="326"/>
      <c r="G161" s="326"/>
      <c r="H161" s="326"/>
      <c r="I161" s="326"/>
      <c r="J161" s="326"/>
      <c r="K161" s="326"/>
      <c r="L161" s="326"/>
      <c r="M161" s="326"/>
      <c r="N161" s="326"/>
      <c r="O161" s="326"/>
      <c r="P161" s="326"/>
      <c r="Q161" s="326"/>
    </row>
    <row r="162" spans="1:17" ht="15" customHeight="1" thickTop="1">
      <c r="A162" s="327"/>
      <c r="B162" s="341" t="s">
        <v>86</v>
      </c>
      <c r="C162" s="342"/>
      <c r="D162" s="342"/>
      <c r="E162" s="342"/>
      <c r="F162" s="342"/>
      <c r="G162" s="342"/>
      <c r="H162" s="342"/>
      <c r="I162" s="342"/>
      <c r="J162" s="342"/>
      <c r="K162" s="342"/>
      <c r="L162" s="342"/>
      <c r="M162" s="342"/>
      <c r="N162" s="342"/>
      <c r="O162" s="342"/>
      <c r="P162" s="342"/>
      <c r="Q162" s="343"/>
    </row>
    <row r="163" spans="1:17" ht="27.75" customHeight="1">
      <c r="A163" s="344"/>
      <c r="B163" s="346" t="s">
        <v>87</v>
      </c>
      <c r="C163" s="347"/>
      <c r="D163" s="348" t="s">
        <v>88</v>
      </c>
      <c r="E163" s="349"/>
      <c r="F163" s="348" t="s">
        <v>89</v>
      </c>
      <c r="G163" s="349"/>
      <c r="H163" s="348" t="s">
        <v>90</v>
      </c>
      <c r="I163" s="349"/>
      <c r="J163" s="348" t="s">
        <v>91</v>
      </c>
      <c r="K163" s="349"/>
      <c r="L163" s="348" t="s">
        <v>92</v>
      </c>
      <c r="M163" s="349"/>
      <c r="N163" s="348" t="s">
        <v>93</v>
      </c>
      <c r="O163" s="349"/>
      <c r="P163" s="348" t="s">
        <v>94</v>
      </c>
      <c r="Q163" s="350"/>
    </row>
    <row r="164" spans="1:17" ht="15" customHeight="1" thickBot="1">
      <c r="A164" s="345"/>
      <c r="B164" s="57" t="s">
        <v>4</v>
      </c>
      <c r="C164" s="58" t="s">
        <v>5</v>
      </c>
      <c r="D164" s="58" t="s">
        <v>4</v>
      </c>
      <c r="E164" s="58" t="s">
        <v>5</v>
      </c>
      <c r="F164" s="58" t="s">
        <v>4</v>
      </c>
      <c r="G164" s="58" t="s">
        <v>5</v>
      </c>
      <c r="H164" s="58" t="s">
        <v>4</v>
      </c>
      <c r="I164" s="58" t="s">
        <v>5</v>
      </c>
      <c r="J164" s="58" t="s">
        <v>4</v>
      </c>
      <c r="K164" s="58" t="s">
        <v>5</v>
      </c>
      <c r="L164" s="58" t="s">
        <v>4</v>
      </c>
      <c r="M164" s="58" t="s">
        <v>5</v>
      </c>
      <c r="N164" s="58" t="s">
        <v>4</v>
      </c>
      <c r="O164" s="58" t="s">
        <v>5</v>
      </c>
      <c r="P164" s="58" t="s">
        <v>4</v>
      </c>
      <c r="Q164" s="59" t="s">
        <v>5</v>
      </c>
    </row>
    <row r="165" spans="1:17" ht="15.75" thickTop="1">
      <c r="A165" s="2" t="s">
        <v>6</v>
      </c>
      <c r="B165" s="5">
        <v>0</v>
      </c>
      <c r="C165" s="6">
        <v>0</v>
      </c>
      <c r="D165" s="7">
        <v>0</v>
      </c>
      <c r="E165" s="6">
        <v>0</v>
      </c>
      <c r="F165" s="7">
        <v>2</v>
      </c>
      <c r="G165" s="6">
        <v>0.1</v>
      </c>
      <c r="H165" s="7">
        <v>0</v>
      </c>
      <c r="I165" s="6">
        <v>0</v>
      </c>
      <c r="J165" s="7">
        <v>3</v>
      </c>
      <c r="K165" s="6">
        <v>0.15</v>
      </c>
      <c r="L165" s="7">
        <v>4</v>
      </c>
      <c r="M165" s="6">
        <v>0.2</v>
      </c>
      <c r="N165" s="7">
        <v>5</v>
      </c>
      <c r="O165" s="6">
        <v>0.25</v>
      </c>
      <c r="P165" s="7">
        <v>6</v>
      </c>
      <c r="Q165" s="8">
        <v>0.3</v>
      </c>
    </row>
    <row r="166" spans="1:17" ht="24">
      <c r="A166" s="3" t="s">
        <v>7</v>
      </c>
      <c r="B166" s="9">
        <v>1</v>
      </c>
      <c r="C166" s="10">
        <v>0.1</v>
      </c>
      <c r="D166" s="11">
        <v>0</v>
      </c>
      <c r="E166" s="10">
        <v>0</v>
      </c>
      <c r="F166" s="11">
        <v>0</v>
      </c>
      <c r="G166" s="10">
        <v>0</v>
      </c>
      <c r="H166" s="11">
        <v>0</v>
      </c>
      <c r="I166" s="10">
        <v>0</v>
      </c>
      <c r="J166" s="11">
        <v>3</v>
      </c>
      <c r="K166" s="10">
        <v>0.3</v>
      </c>
      <c r="L166" s="11">
        <v>4</v>
      </c>
      <c r="M166" s="10">
        <v>0.4</v>
      </c>
      <c r="N166" s="11">
        <v>0</v>
      </c>
      <c r="O166" s="10">
        <v>0</v>
      </c>
      <c r="P166" s="11">
        <v>2</v>
      </c>
      <c r="Q166" s="12">
        <v>0.2</v>
      </c>
    </row>
    <row r="167" spans="1:17" ht="24">
      <c r="A167" s="3" t="s">
        <v>8</v>
      </c>
      <c r="B167" s="9">
        <v>2</v>
      </c>
      <c r="C167" s="10">
        <v>4.5454545454545456E-2</v>
      </c>
      <c r="D167" s="11">
        <v>0</v>
      </c>
      <c r="E167" s="10">
        <v>0</v>
      </c>
      <c r="F167" s="11">
        <v>1</v>
      </c>
      <c r="G167" s="10">
        <v>2.2727272727272728E-2</v>
      </c>
      <c r="H167" s="11">
        <v>1</v>
      </c>
      <c r="I167" s="10">
        <v>2.2727272727272728E-2</v>
      </c>
      <c r="J167" s="11">
        <v>6</v>
      </c>
      <c r="K167" s="10">
        <v>0.13636363636363635</v>
      </c>
      <c r="L167" s="11">
        <v>8</v>
      </c>
      <c r="M167" s="10">
        <v>0.18181818181818182</v>
      </c>
      <c r="N167" s="11">
        <v>11</v>
      </c>
      <c r="O167" s="10">
        <v>0.25</v>
      </c>
      <c r="P167" s="11">
        <v>15</v>
      </c>
      <c r="Q167" s="12">
        <v>0.34090909090909094</v>
      </c>
    </row>
    <row r="168" spans="1:17">
      <c r="A168" s="3" t="s">
        <v>9</v>
      </c>
      <c r="B168" s="9">
        <v>4</v>
      </c>
      <c r="C168" s="10">
        <v>8.3333333333333343E-2</v>
      </c>
      <c r="D168" s="11">
        <v>3</v>
      </c>
      <c r="E168" s="10">
        <v>6.25E-2</v>
      </c>
      <c r="F168" s="11">
        <v>1</v>
      </c>
      <c r="G168" s="10">
        <v>2.0833333333333336E-2</v>
      </c>
      <c r="H168" s="11">
        <v>2</v>
      </c>
      <c r="I168" s="10">
        <v>4.1666666666666671E-2</v>
      </c>
      <c r="J168" s="11">
        <v>6</v>
      </c>
      <c r="K168" s="10">
        <v>0.125</v>
      </c>
      <c r="L168" s="11">
        <v>14</v>
      </c>
      <c r="M168" s="10">
        <v>0.29166666666666669</v>
      </c>
      <c r="N168" s="11">
        <v>12</v>
      </c>
      <c r="O168" s="10">
        <v>0.25</v>
      </c>
      <c r="P168" s="11">
        <v>6</v>
      </c>
      <c r="Q168" s="12">
        <v>0.125</v>
      </c>
    </row>
    <row r="169" spans="1:17" ht="15" customHeight="1" thickBot="1">
      <c r="A169" s="4" t="s">
        <v>10</v>
      </c>
      <c r="B169" s="13">
        <v>7</v>
      </c>
      <c r="C169" s="14">
        <v>5.7377049180327863E-2</v>
      </c>
      <c r="D169" s="15">
        <v>3</v>
      </c>
      <c r="E169" s="14">
        <v>2.4590163934426229E-2</v>
      </c>
      <c r="F169" s="15">
        <v>4</v>
      </c>
      <c r="G169" s="14">
        <v>3.2786885245901641E-2</v>
      </c>
      <c r="H169" s="15">
        <v>3</v>
      </c>
      <c r="I169" s="14">
        <v>2.4590163934426229E-2</v>
      </c>
      <c r="J169" s="15">
        <v>18</v>
      </c>
      <c r="K169" s="14">
        <v>0.14754098360655737</v>
      </c>
      <c r="L169" s="15">
        <v>30</v>
      </c>
      <c r="M169" s="14">
        <v>0.24590163934426229</v>
      </c>
      <c r="N169" s="15">
        <v>28</v>
      </c>
      <c r="O169" s="14">
        <v>0.22950819672131145</v>
      </c>
      <c r="P169" s="15">
        <v>29</v>
      </c>
      <c r="Q169" s="16">
        <v>0.23770491803278687</v>
      </c>
    </row>
    <row r="172" spans="1:17" ht="18">
      <c r="A172" s="1"/>
    </row>
    <row r="174" spans="1:17" ht="18" customHeight="1">
      <c r="A174" s="326" t="s">
        <v>95</v>
      </c>
      <c r="B174" s="326"/>
      <c r="C174" s="326"/>
      <c r="D174" s="326"/>
      <c r="E174" s="326"/>
      <c r="F174" s="326"/>
      <c r="G174" s="326"/>
      <c r="H174" s="326"/>
      <c r="I174" s="326"/>
      <c r="J174" s="326"/>
      <c r="K174" s="326"/>
      <c r="L174" s="326"/>
      <c r="M174" s="326"/>
    </row>
    <row r="175" spans="1:17" ht="15" customHeight="1">
      <c r="A175" s="327"/>
      <c r="B175" s="330" t="s">
        <v>96</v>
      </c>
      <c r="C175" s="331"/>
      <c r="D175" s="331"/>
      <c r="E175" s="331"/>
      <c r="F175" s="331"/>
      <c r="G175" s="331"/>
      <c r="H175" s="331"/>
      <c r="I175" s="331"/>
      <c r="J175" s="331"/>
      <c r="K175" s="331"/>
      <c r="L175" s="331"/>
      <c r="M175" s="332"/>
    </row>
    <row r="176" spans="1:17" ht="15" customHeight="1">
      <c r="A176" s="328"/>
      <c r="B176" s="333" t="s">
        <v>97</v>
      </c>
      <c r="C176" s="324"/>
      <c r="D176" s="324" t="s">
        <v>98</v>
      </c>
      <c r="E176" s="324"/>
      <c r="F176" s="324" t="s">
        <v>99</v>
      </c>
      <c r="G176" s="324"/>
      <c r="H176" s="324" t="s">
        <v>100</v>
      </c>
      <c r="I176" s="324"/>
      <c r="J176" s="324" t="s">
        <v>101</v>
      </c>
      <c r="K176" s="324"/>
      <c r="L176" s="324" t="s">
        <v>102</v>
      </c>
      <c r="M176" s="325"/>
    </row>
    <row r="177" spans="1:19" ht="15" customHeight="1" thickBot="1">
      <c r="A177" s="329"/>
      <c r="B177" s="57" t="s">
        <v>4</v>
      </c>
      <c r="C177" s="58" t="s">
        <v>5</v>
      </c>
      <c r="D177" s="58" t="s">
        <v>4</v>
      </c>
      <c r="E177" s="58" t="s">
        <v>5</v>
      </c>
      <c r="F177" s="58" t="s">
        <v>4</v>
      </c>
      <c r="G177" s="58" t="s">
        <v>5</v>
      </c>
      <c r="H177" s="58" t="s">
        <v>4</v>
      </c>
      <c r="I177" s="58" t="s">
        <v>5</v>
      </c>
      <c r="J177" s="58" t="s">
        <v>4</v>
      </c>
      <c r="K177" s="58" t="s">
        <v>5</v>
      </c>
      <c r="L177" s="58" t="s">
        <v>4</v>
      </c>
      <c r="M177" s="59" t="s">
        <v>5</v>
      </c>
    </row>
    <row r="178" spans="1:19" ht="15.75" thickTop="1">
      <c r="A178" s="2" t="s">
        <v>6</v>
      </c>
      <c r="B178" s="5">
        <v>1</v>
      </c>
      <c r="C178" s="6">
        <v>5.5555555555555552E-2</v>
      </c>
      <c r="D178" s="7">
        <v>0</v>
      </c>
      <c r="E178" s="6">
        <v>0</v>
      </c>
      <c r="F178" s="7">
        <v>3</v>
      </c>
      <c r="G178" s="6">
        <v>0.16666666666666669</v>
      </c>
      <c r="H178" s="7">
        <v>4</v>
      </c>
      <c r="I178" s="6">
        <v>0.22222222222222221</v>
      </c>
      <c r="J178" s="7">
        <v>2</v>
      </c>
      <c r="K178" s="6">
        <v>0.1111111111111111</v>
      </c>
      <c r="L178" s="7">
        <v>8</v>
      </c>
      <c r="M178" s="8">
        <v>0.44444444444444442</v>
      </c>
    </row>
    <row r="179" spans="1:19" ht="24">
      <c r="A179" s="3" t="s">
        <v>7</v>
      </c>
      <c r="B179" s="9">
        <v>2</v>
      </c>
      <c r="C179" s="10">
        <v>0.2</v>
      </c>
      <c r="D179" s="11">
        <v>1</v>
      </c>
      <c r="E179" s="10">
        <v>0.1</v>
      </c>
      <c r="F179" s="11">
        <v>1</v>
      </c>
      <c r="G179" s="10">
        <v>0.1</v>
      </c>
      <c r="H179" s="11">
        <v>2</v>
      </c>
      <c r="I179" s="10">
        <v>0.2</v>
      </c>
      <c r="J179" s="11">
        <v>0</v>
      </c>
      <c r="K179" s="10">
        <v>0</v>
      </c>
      <c r="L179" s="11">
        <v>4</v>
      </c>
      <c r="M179" s="12">
        <v>0.4</v>
      </c>
    </row>
    <row r="180" spans="1:19" ht="24">
      <c r="A180" s="3" t="s">
        <v>8</v>
      </c>
      <c r="B180" s="9">
        <v>2</v>
      </c>
      <c r="C180" s="10">
        <v>4.3478260869565216E-2</v>
      </c>
      <c r="D180" s="11">
        <v>8</v>
      </c>
      <c r="E180" s="10">
        <v>0.17391304347826086</v>
      </c>
      <c r="F180" s="11">
        <v>1</v>
      </c>
      <c r="G180" s="10">
        <v>2.1739130434782608E-2</v>
      </c>
      <c r="H180" s="11">
        <v>8</v>
      </c>
      <c r="I180" s="10">
        <v>0.17391304347826086</v>
      </c>
      <c r="J180" s="11">
        <v>4</v>
      </c>
      <c r="K180" s="10">
        <v>8.6956521739130432E-2</v>
      </c>
      <c r="L180" s="11">
        <v>23</v>
      </c>
      <c r="M180" s="12">
        <v>0.5</v>
      </c>
    </row>
    <row r="181" spans="1:19">
      <c r="A181" s="3" t="s">
        <v>9</v>
      </c>
      <c r="B181" s="9">
        <v>10</v>
      </c>
      <c r="C181" s="10">
        <v>0.20408163265306123</v>
      </c>
      <c r="D181" s="11">
        <v>13</v>
      </c>
      <c r="E181" s="10">
        <v>0.26530612244897961</v>
      </c>
      <c r="F181" s="11">
        <v>3</v>
      </c>
      <c r="G181" s="10">
        <v>6.1224489795918366E-2</v>
      </c>
      <c r="H181" s="11">
        <v>4</v>
      </c>
      <c r="I181" s="10">
        <v>8.1632653061224497E-2</v>
      </c>
      <c r="J181" s="11">
        <v>1</v>
      </c>
      <c r="K181" s="10">
        <v>2.0408163265306124E-2</v>
      </c>
      <c r="L181" s="11">
        <v>18</v>
      </c>
      <c r="M181" s="12">
        <v>0.36734693877551022</v>
      </c>
    </row>
    <row r="182" spans="1:19">
      <c r="A182" s="4" t="s">
        <v>10</v>
      </c>
      <c r="B182" s="13">
        <v>15</v>
      </c>
      <c r="C182" s="14">
        <v>0.12195121951219512</v>
      </c>
      <c r="D182" s="15">
        <v>22</v>
      </c>
      <c r="E182" s="14">
        <v>0.17886178861788618</v>
      </c>
      <c r="F182" s="15">
        <v>8</v>
      </c>
      <c r="G182" s="14">
        <v>6.5040650406504058E-2</v>
      </c>
      <c r="H182" s="15">
        <v>18</v>
      </c>
      <c r="I182" s="14">
        <v>0.14634146341463417</v>
      </c>
      <c r="J182" s="15">
        <v>7</v>
      </c>
      <c r="K182" s="14">
        <v>5.6910569105691061E-2</v>
      </c>
      <c r="L182" s="15">
        <v>53</v>
      </c>
      <c r="M182" s="16">
        <v>0.43089430894308939</v>
      </c>
    </row>
    <row r="185" spans="1:19" ht="15.75" thickBot="1">
      <c r="A185" s="385" t="s">
        <v>103</v>
      </c>
      <c r="B185" s="385"/>
      <c r="C185" s="385"/>
      <c r="D185" s="385"/>
      <c r="E185" s="385"/>
      <c r="F185" s="385"/>
      <c r="G185" s="385"/>
      <c r="H185" s="385"/>
      <c r="I185" s="385"/>
      <c r="J185" s="385"/>
      <c r="K185" s="385"/>
      <c r="L185" s="385"/>
      <c r="M185" s="385"/>
      <c r="N185" s="385"/>
      <c r="O185" s="385"/>
      <c r="P185" s="385"/>
      <c r="Q185" s="385"/>
      <c r="R185" s="385"/>
      <c r="S185" s="385"/>
    </row>
    <row r="186" spans="1:19" ht="64.5" customHeight="1" thickTop="1">
      <c r="A186" s="386"/>
      <c r="B186" s="389" t="s">
        <v>104</v>
      </c>
      <c r="C186" s="390"/>
      <c r="D186" s="390" t="s">
        <v>105</v>
      </c>
      <c r="E186" s="390"/>
      <c r="F186" s="390" t="s">
        <v>106</v>
      </c>
      <c r="G186" s="390"/>
      <c r="H186" s="390" t="s">
        <v>107</v>
      </c>
      <c r="I186" s="390"/>
      <c r="J186" s="390" t="s">
        <v>108</v>
      </c>
      <c r="K186" s="390"/>
      <c r="L186" s="390" t="s">
        <v>109</v>
      </c>
      <c r="M186" s="390"/>
      <c r="N186" s="390" t="s">
        <v>110</v>
      </c>
      <c r="O186" s="390"/>
      <c r="P186" s="390" t="s">
        <v>111</v>
      </c>
      <c r="Q186" s="390"/>
      <c r="R186" s="390" t="s">
        <v>112</v>
      </c>
      <c r="S186" s="391"/>
    </row>
    <row r="187" spans="1:19">
      <c r="A187" s="387"/>
      <c r="B187" s="392" t="s">
        <v>114</v>
      </c>
      <c r="C187" s="393"/>
      <c r="D187" s="393" t="s">
        <v>27</v>
      </c>
      <c r="E187" s="393"/>
      <c r="F187" s="393" t="s">
        <v>27</v>
      </c>
      <c r="G187" s="393"/>
      <c r="H187" s="393" t="s">
        <v>114</v>
      </c>
      <c r="I187" s="393"/>
      <c r="J187" s="393" t="s">
        <v>114</v>
      </c>
      <c r="K187" s="393"/>
      <c r="L187" s="393" t="s">
        <v>114</v>
      </c>
      <c r="M187" s="393"/>
      <c r="N187" s="393" t="s">
        <v>114</v>
      </c>
      <c r="O187" s="393"/>
      <c r="P187" s="393" t="s">
        <v>114</v>
      </c>
      <c r="Q187" s="393"/>
      <c r="R187" s="393" t="s">
        <v>114</v>
      </c>
      <c r="S187" s="394"/>
    </row>
    <row r="188" spans="1:19" ht="15.75" thickBot="1">
      <c r="A188" s="388"/>
      <c r="B188" s="144" t="s">
        <v>4</v>
      </c>
      <c r="C188" s="147" t="s">
        <v>5</v>
      </c>
      <c r="D188" s="145" t="s">
        <v>4</v>
      </c>
      <c r="E188" s="145" t="s">
        <v>5</v>
      </c>
      <c r="F188" s="145" t="s">
        <v>4</v>
      </c>
      <c r="G188" s="145" t="s">
        <v>5</v>
      </c>
      <c r="H188" s="145" t="s">
        <v>4</v>
      </c>
      <c r="I188" s="145" t="s">
        <v>5</v>
      </c>
      <c r="J188" s="145" t="s">
        <v>4</v>
      </c>
      <c r="K188" s="145" t="s">
        <v>5</v>
      </c>
      <c r="L188" s="145" t="s">
        <v>4</v>
      </c>
      <c r="M188" s="145" t="s">
        <v>5</v>
      </c>
      <c r="N188" s="145" t="s">
        <v>4</v>
      </c>
      <c r="O188" s="145" t="s">
        <v>5</v>
      </c>
      <c r="P188" s="145" t="s">
        <v>4</v>
      </c>
      <c r="Q188" s="145" t="s">
        <v>5</v>
      </c>
      <c r="R188" s="145" t="s">
        <v>4</v>
      </c>
      <c r="S188" s="146" t="s">
        <v>5</v>
      </c>
    </row>
    <row r="189" spans="1:19" ht="15.75" thickTop="1">
      <c r="A189" s="129" t="s">
        <v>6</v>
      </c>
      <c r="B189" s="130">
        <v>4</v>
      </c>
      <c r="C189" s="131">
        <f>B189/SUM(B189,D189,F189,H189,J189,L189,N189,P189,R189)</f>
        <v>0.12121212121212122</v>
      </c>
      <c r="D189" s="132">
        <v>2</v>
      </c>
      <c r="E189" s="131">
        <f>D189/SUM(D189,B189,F189,H189,J189,L189,N189,P189,R189)</f>
        <v>6.0606060606060608E-2</v>
      </c>
      <c r="F189" s="132">
        <v>3</v>
      </c>
      <c r="G189" s="131">
        <f>F189/SUM(F189,D189,B189,H189,J189,L189,N189,P189,R189)</f>
        <v>9.0909090909090912E-2</v>
      </c>
      <c r="H189" s="132">
        <v>7</v>
      </c>
      <c r="I189" s="131">
        <f>H189/SUM(B189,D189,F189,H189,J189,L189,N189,P189,R189)</f>
        <v>0.21212121212121213</v>
      </c>
      <c r="J189" s="132">
        <v>0</v>
      </c>
      <c r="K189" s="131">
        <f>J189/SUM(B189,D189,F189,H189,J189,L189,N189,P189,R189)</f>
        <v>0</v>
      </c>
      <c r="L189" s="132">
        <v>5</v>
      </c>
      <c r="M189" s="131">
        <f>L189/SUM(B189,D189,F189,H189,J189,L189,N189,P189,R189)</f>
        <v>0.15151515151515152</v>
      </c>
      <c r="N189" s="132">
        <v>12</v>
      </c>
      <c r="O189" s="131">
        <f>N189/SUM(R189,P189,N189,L189,J189,H189,F189,D189,B189)</f>
        <v>0.36363636363636365</v>
      </c>
      <c r="P189" s="132">
        <v>0</v>
      </c>
      <c r="Q189" s="131">
        <v>0</v>
      </c>
      <c r="R189" s="132">
        <v>0</v>
      </c>
      <c r="S189" s="133">
        <f>R189/SUM(R189,P189,N189,L189,J189,H189,F189,D189,B189)</f>
        <v>0</v>
      </c>
    </row>
    <row r="190" spans="1:19" ht="24">
      <c r="A190" s="134" t="s">
        <v>7</v>
      </c>
      <c r="B190" s="135">
        <v>4</v>
      </c>
      <c r="C190" s="136">
        <f t="shared" ref="C190:C192" si="3">B190/SUM(B190,D190,F190,H190,J190,L190,N190,P190,R190)</f>
        <v>0.26666666666666666</v>
      </c>
      <c r="D190" s="137">
        <v>2</v>
      </c>
      <c r="E190" s="136">
        <f t="shared" ref="E190:E192" si="4">D190/SUM(D190,B190,F190,H190,J190,L190,N190,P190,R190)</f>
        <v>0.13333333333333333</v>
      </c>
      <c r="F190" s="137">
        <v>2</v>
      </c>
      <c r="G190" s="136">
        <f t="shared" ref="G190:G192" si="5">F190/SUM(F190,D190,B190,H190,J190,L190,N190,P190,R190)</f>
        <v>0.13333333333333333</v>
      </c>
      <c r="H190" s="137">
        <v>0</v>
      </c>
      <c r="I190" s="136">
        <f t="shared" ref="I190:I192" si="6">H190/SUM(B190,D190,F190,H190,J190,L190,N190,P190,R190)</f>
        <v>0</v>
      </c>
      <c r="J190" s="137">
        <v>0</v>
      </c>
      <c r="K190" s="136">
        <f t="shared" ref="K190:K192" si="7">J190/SUM(B190,D190,F190,H190,J190,L190,N190,P190,R190)</f>
        <v>0</v>
      </c>
      <c r="L190" s="137">
        <v>0</v>
      </c>
      <c r="M190" s="136">
        <f t="shared" ref="M190:M192" si="8">L190/SUM(B190,D190,F190,H190,J190,L190,N190,P190,R190)</f>
        <v>0</v>
      </c>
      <c r="N190" s="137">
        <v>7</v>
      </c>
      <c r="O190" s="136">
        <f t="shared" ref="O190:O192" si="9">N190/SUM(R190,P190,N190,L190,J190,H190,F190,D190,B190)</f>
        <v>0.46666666666666667</v>
      </c>
      <c r="P190" s="137">
        <v>0</v>
      </c>
      <c r="Q190" s="136">
        <v>0</v>
      </c>
      <c r="R190" s="137">
        <v>0</v>
      </c>
      <c r="S190" s="138">
        <f t="shared" ref="S190:S191" si="10">R190/SUM(R190,P190,N190,L190,J190,H190,F190,D190,B190)</f>
        <v>0</v>
      </c>
    </row>
    <row r="191" spans="1:19" ht="24">
      <c r="A191" s="134" t="s">
        <v>8</v>
      </c>
      <c r="B191" s="135">
        <v>26</v>
      </c>
      <c r="C191" s="136">
        <f t="shared" si="3"/>
        <v>0.30952380952380953</v>
      </c>
      <c r="D191" s="137">
        <v>15</v>
      </c>
      <c r="E191" s="136">
        <f t="shared" si="4"/>
        <v>0.17857142857142858</v>
      </c>
      <c r="F191" s="137">
        <v>2</v>
      </c>
      <c r="G191" s="136">
        <f t="shared" si="5"/>
        <v>2.3809523809523808E-2</v>
      </c>
      <c r="H191" s="137">
        <v>4</v>
      </c>
      <c r="I191" s="136">
        <f t="shared" si="6"/>
        <v>4.7619047619047616E-2</v>
      </c>
      <c r="J191" s="137">
        <v>0</v>
      </c>
      <c r="K191" s="136">
        <f t="shared" si="7"/>
        <v>0</v>
      </c>
      <c r="L191" s="137">
        <v>6</v>
      </c>
      <c r="M191" s="136">
        <f t="shared" si="8"/>
        <v>7.1428571428571425E-2</v>
      </c>
      <c r="N191" s="137">
        <v>30</v>
      </c>
      <c r="O191" s="136">
        <f t="shared" si="9"/>
        <v>0.35714285714285715</v>
      </c>
      <c r="P191" s="137">
        <v>0</v>
      </c>
      <c r="Q191" s="136">
        <v>0</v>
      </c>
      <c r="R191" s="137">
        <v>1</v>
      </c>
      <c r="S191" s="138">
        <f t="shared" si="10"/>
        <v>1.1904761904761904E-2</v>
      </c>
    </row>
    <row r="192" spans="1:19" ht="15.75" thickBot="1">
      <c r="A192" s="139" t="s">
        <v>9</v>
      </c>
      <c r="B192" s="140">
        <v>33</v>
      </c>
      <c r="C192" s="141">
        <f t="shared" si="3"/>
        <v>0.35869565217391303</v>
      </c>
      <c r="D192" s="142">
        <v>13</v>
      </c>
      <c r="E192" s="141">
        <f t="shared" si="4"/>
        <v>0.14130434782608695</v>
      </c>
      <c r="F192" s="142">
        <v>5</v>
      </c>
      <c r="G192" s="141">
        <f t="shared" si="5"/>
        <v>5.434782608695652E-2</v>
      </c>
      <c r="H192" s="142">
        <v>14</v>
      </c>
      <c r="I192" s="141">
        <f t="shared" si="6"/>
        <v>0.15217391304347827</v>
      </c>
      <c r="J192" s="142">
        <v>0</v>
      </c>
      <c r="K192" s="141">
        <f t="shared" si="7"/>
        <v>0</v>
      </c>
      <c r="L192" s="142">
        <v>9</v>
      </c>
      <c r="M192" s="141">
        <f t="shared" si="8"/>
        <v>9.7826086956521743E-2</v>
      </c>
      <c r="N192" s="142">
        <v>17</v>
      </c>
      <c r="O192" s="141">
        <f t="shared" si="9"/>
        <v>0.18478260869565216</v>
      </c>
      <c r="P192" s="142">
        <v>0</v>
      </c>
      <c r="Q192" s="141">
        <v>0</v>
      </c>
      <c r="R192" s="142">
        <v>1</v>
      </c>
      <c r="S192" s="143">
        <f>R192/SUM(R192,P192,N192,L192,J192,H192,F192,D192,B192)</f>
        <v>1.0869565217391304E-2</v>
      </c>
    </row>
    <row r="193" spans="1:57" ht="15.75" thickTop="1"/>
    <row r="195" spans="1:57" ht="18" customHeight="1">
      <c r="A195" s="326" t="s">
        <v>115</v>
      </c>
      <c r="B195" s="326"/>
      <c r="C195" s="326"/>
      <c r="D195" s="326"/>
      <c r="E195" s="326"/>
      <c r="F195" s="326"/>
      <c r="G195" s="326"/>
      <c r="H195" s="326"/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326"/>
      <c r="T195" s="326"/>
      <c r="U195" s="326"/>
      <c r="V195" s="326"/>
      <c r="W195" s="326"/>
      <c r="X195" s="326"/>
      <c r="Y195" s="326"/>
      <c r="Z195" s="326"/>
      <c r="AA195" s="326"/>
      <c r="AB195" s="326"/>
      <c r="AC195" s="326"/>
      <c r="AD195" s="326"/>
      <c r="AE195" s="326"/>
      <c r="AF195" s="326"/>
      <c r="AG195" s="326"/>
      <c r="AH195" s="326"/>
      <c r="AI195" s="326"/>
      <c r="AJ195" s="326"/>
      <c r="AK195" s="326"/>
      <c r="AL195" s="326"/>
      <c r="AM195" s="326"/>
      <c r="AN195" s="326"/>
      <c r="AO195" s="326"/>
      <c r="AP195" s="326"/>
      <c r="AQ195" s="326"/>
      <c r="AR195" s="326"/>
      <c r="AS195" s="326"/>
      <c r="AT195" s="326"/>
      <c r="AU195" s="326"/>
      <c r="AV195" s="326"/>
      <c r="AW195" s="326"/>
      <c r="AX195" s="326"/>
      <c r="AY195" s="326"/>
      <c r="AZ195" s="326"/>
      <c r="BA195" s="326"/>
      <c r="BB195" s="326"/>
      <c r="BC195" s="326"/>
      <c r="BD195" s="326"/>
      <c r="BE195" s="326"/>
    </row>
    <row r="196" spans="1:57" ht="15" customHeight="1">
      <c r="A196" s="327"/>
      <c r="B196" s="330" t="s">
        <v>116</v>
      </c>
      <c r="C196" s="331"/>
      <c r="D196" s="331"/>
      <c r="E196" s="331"/>
      <c r="F196" s="331"/>
      <c r="G196" s="331"/>
      <c r="H196" s="331"/>
      <c r="I196" s="331"/>
      <c r="J196" s="331"/>
      <c r="K196" s="331"/>
      <c r="L196" s="331"/>
      <c r="M196" s="331"/>
      <c r="N196" s="331"/>
      <c r="O196" s="331"/>
      <c r="P196" s="331"/>
      <c r="Q196" s="331"/>
      <c r="R196" s="331"/>
      <c r="S196" s="331"/>
      <c r="T196" s="331"/>
      <c r="U196" s="331"/>
      <c r="V196" s="331"/>
      <c r="W196" s="331"/>
      <c r="X196" s="331"/>
      <c r="Y196" s="331"/>
      <c r="Z196" s="331"/>
      <c r="AA196" s="331"/>
      <c r="AB196" s="331"/>
      <c r="AC196" s="331"/>
      <c r="AD196" s="331"/>
      <c r="AE196" s="331"/>
      <c r="AF196" s="331"/>
      <c r="AG196" s="331"/>
      <c r="AH196" s="331"/>
      <c r="AI196" s="331"/>
      <c r="AJ196" s="331"/>
      <c r="AK196" s="331"/>
      <c r="AL196" s="331"/>
      <c r="AM196" s="331"/>
      <c r="AN196" s="331"/>
      <c r="AO196" s="331"/>
      <c r="AP196" s="331"/>
      <c r="AQ196" s="331"/>
      <c r="AR196" s="331"/>
      <c r="AS196" s="331"/>
      <c r="AT196" s="331"/>
      <c r="AU196" s="331"/>
      <c r="AV196" s="331"/>
      <c r="AW196" s="331"/>
      <c r="AX196" s="331"/>
      <c r="AY196" s="331"/>
      <c r="AZ196" s="331"/>
      <c r="BA196" s="331"/>
      <c r="BB196" s="331"/>
      <c r="BC196" s="331"/>
      <c r="BD196" s="331"/>
      <c r="BE196" s="332"/>
    </row>
    <row r="197" spans="1:57" ht="79.5" customHeight="1">
      <c r="A197" s="328"/>
      <c r="B197" s="333" t="s">
        <v>117</v>
      </c>
      <c r="C197" s="324"/>
      <c r="D197" s="324" t="s">
        <v>118</v>
      </c>
      <c r="E197" s="324"/>
      <c r="F197" s="324" t="s">
        <v>119</v>
      </c>
      <c r="G197" s="324"/>
      <c r="H197" s="324" t="s">
        <v>120</v>
      </c>
      <c r="I197" s="324"/>
      <c r="J197" s="324" t="s">
        <v>121</v>
      </c>
      <c r="K197" s="324"/>
      <c r="L197" s="324" t="s">
        <v>122</v>
      </c>
      <c r="M197" s="324"/>
      <c r="N197" s="324" t="s">
        <v>123</v>
      </c>
      <c r="O197" s="324"/>
      <c r="P197" s="324" t="s">
        <v>124</v>
      </c>
      <c r="Q197" s="324"/>
      <c r="R197" s="324" t="s">
        <v>125</v>
      </c>
      <c r="S197" s="324"/>
      <c r="T197" s="324" t="s">
        <v>126</v>
      </c>
      <c r="U197" s="324"/>
      <c r="V197" s="324" t="s">
        <v>127</v>
      </c>
      <c r="W197" s="324"/>
      <c r="X197" s="324" t="s">
        <v>128</v>
      </c>
      <c r="Y197" s="324"/>
      <c r="Z197" s="324" t="s">
        <v>129</v>
      </c>
      <c r="AA197" s="324"/>
      <c r="AB197" s="324" t="s">
        <v>130</v>
      </c>
      <c r="AC197" s="324"/>
      <c r="AD197" s="324" t="s">
        <v>131</v>
      </c>
      <c r="AE197" s="324"/>
      <c r="AF197" s="324" t="s">
        <v>132</v>
      </c>
      <c r="AG197" s="324"/>
      <c r="AH197" s="324" t="s">
        <v>133</v>
      </c>
      <c r="AI197" s="324"/>
      <c r="AJ197" s="324" t="s">
        <v>134</v>
      </c>
      <c r="AK197" s="324"/>
      <c r="AL197" s="324" t="s">
        <v>135</v>
      </c>
      <c r="AM197" s="324"/>
      <c r="AN197" s="324" t="s">
        <v>136</v>
      </c>
      <c r="AO197" s="324"/>
      <c r="AP197" s="324" t="s">
        <v>137</v>
      </c>
      <c r="AQ197" s="324"/>
      <c r="AR197" s="324" t="s">
        <v>138</v>
      </c>
      <c r="AS197" s="324"/>
      <c r="AT197" s="324" t="s">
        <v>139</v>
      </c>
      <c r="AU197" s="324"/>
      <c r="AV197" s="324" t="s">
        <v>140</v>
      </c>
      <c r="AW197" s="324"/>
      <c r="AX197" s="324" t="s">
        <v>141</v>
      </c>
      <c r="AY197" s="324"/>
      <c r="AZ197" s="324" t="s">
        <v>142</v>
      </c>
      <c r="BA197" s="324"/>
      <c r="BB197" s="324" t="s">
        <v>143</v>
      </c>
      <c r="BC197" s="324"/>
      <c r="BD197" s="324" t="s">
        <v>144</v>
      </c>
      <c r="BE197" s="325"/>
    </row>
    <row r="198" spans="1:57" ht="15" customHeight="1">
      <c r="A198" s="329"/>
      <c r="B198" s="57" t="s">
        <v>4</v>
      </c>
      <c r="C198" s="58" t="s">
        <v>5</v>
      </c>
      <c r="D198" s="58" t="s">
        <v>4</v>
      </c>
      <c r="E198" s="58" t="s">
        <v>5</v>
      </c>
      <c r="F198" s="58" t="s">
        <v>4</v>
      </c>
      <c r="G198" s="58" t="s">
        <v>5</v>
      </c>
      <c r="H198" s="58" t="s">
        <v>4</v>
      </c>
      <c r="I198" s="58" t="s">
        <v>5</v>
      </c>
      <c r="J198" s="58" t="s">
        <v>4</v>
      </c>
      <c r="K198" s="58" t="s">
        <v>5</v>
      </c>
      <c r="L198" s="58" t="s">
        <v>4</v>
      </c>
      <c r="M198" s="58" t="s">
        <v>5</v>
      </c>
      <c r="N198" s="58" t="s">
        <v>4</v>
      </c>
      <c r="O198" s="58" t="s">
        <v>5</v>
      </c>
      <c r="P198" s="58" t="s">
        <v>4</v>
      </c>
      <c r="Q198" s="58" t="s">
        <v>5</v>
      </c>
      <c r="R198" s="58" t="s">
        <v>4</v>
      </c>
      <c r="S198" s="58" t="s">
        <v>5</v>
      </c>
      <c r="T198" s="58" t="s">
        <v>4</v>
      </c>
      <c r="U198" s="58" t="s">
        <v>5</v>
      </c>
      <c r="V198" s="58" t="s">
        <v>4</v>
      </c>
      <c r="W198" s="58" t="s">
        <v>5</v>
      </c>
      <c r="X198" s="58" t="s">
        <v>4</v>
      </c>
      <c r="Y198" s="58" t="s">
        <v>5</v>
      </c>
      <c r="Z198" s="58" t="s">
        <v>4</v>
      </c>
      <c r="AA198" s="58" t="s">
        <v>5</v>
      </c>
      <c r="AB198" s="58" t="s">
        <v>4</v>
      </c>
      <c r="AC198" s="58" t="s">
        <v>5</v>
      </c>
      <c r="AD198" s="58" t="s">
        <v>4</v>
      </c>
      <c r="AE198" s="58" t="s">
        <v>5</v>
      </c>
      <c r="AF198" s="58" t="s">
        <v>4</v>
      </c>
      <c r="AG198" s="58" t="s">
        <v>5</v>
      </c>
      <c r="AH198" s="58" t="s">
        <v>4</v>
      </c>
      <c r="AI198" s="58" t="s">
        <v>5</v>
      </c>
      <c r="AJ198" s="58" t="s">
        <v>4</v>
      </c>
      <c r="AK198" s="58" t="s">
        <v>5</v>
      </c>
      <c r="AL198" s="58" t="s">
        <v>4</v>
      </c>
      <c r="AM198" s="58" t="s">
        <v>5</v>
      </c>
      <c r="AN198" s="58" t="s">
        <v>4</v>
      </c>
      <c r="AO198" s="58" t="s">
        <v>5</v>
      </c>
      <c r="AP198" s="58" t="s">
        <v>4</v>
      </c>
      <c r="AQ198" s="58" t="s">
        <v>5</v>
      </c>
      <c r="AR198" s="58" t="s">
        <v>4</v>
      </c>
      <c r="AS198" s="58" t="s">
        <v>5</v>
      </c>
      <c r="AT198" s="58" t="s">
        <v>4</v>
      </c>
      <c r="AU198" s="58" t="s">
        <v>5</v>
      </c>
      <c r="AV198" s="58" t="s">
        <v>4</v>
      </c>
      <c r="AW198" s="58" t="s">
        <v>5</v>
      </c>
      <c r="AX198" s="58" t="s">
        <v>4</v>
      </c>
      <c r="AY198" s="58" t="s">
        <v>5</v>
      </c>
      <c r="AZ198" s="58" t="s">
        <v>4</v>
      </c>
      <c r="BA198" s="58" t="s">
        <v>5</v>
      </c>
      <c r="BB198" s="58" t="s">
        <v>4</v>
      </c>
      <c r="BC198" s="58" t="s">
        <v>5</v>
      </c>
      <c r="BD198" s="58" t="s">
        <v>4</v>
      </c>
      <c r="BE198" s="59" t="s">
        <v>5</v>
      </c>
    </row>
    <row r="199" spans="1:57">
      <c r="A199" s="2" t="s">
        <v>6</v>
      </c>
      <c r="B199" s="5">
        <v>0</v>
      </c>
      <c r="C199" s="6">
        <v>0</v>
      </c>
      <c r="D199" s="7">
        <v>0</v>
      </c>
      <c r="E199" s="6">
        <v>0</v>
      </c>
      <c r="F199" s="7">
        <v>0</v>
      </c>
      <c r="G199" s="6">
        <v>0</v>
      </c>
      <c r="H199" s="7">
        <v>0</v>
      </c>
      <c r="I199" s="6">
        <v>0</v>
      </c>
      <c r="J199" s="7">
        <v>0</v>
      </c>
      <c r="K199" s="6">
        <v>0</v>
      </c>
      <c r="L199" s="7">
        <v>0</v>
      </c>
      <c r="M199" s="6">
        <v>0</v>
      </c>
      <c r="N199" s="7">
        <v>0</v>
      </c>
      <c r="O199" s="6">
        <v>0</v>
      </c>
      <c r="P199" s="7">
        <v>1</v>
      </c>
      <c r="Q199" s="6">
        <v>4.7619047619047616E-2</v>
      </c>
      <c r="R199" s="7">
        <v>6</v>
      </c>
      <c r="S199" s="6">
        <v>0.28571428571428575</v>
      </c>
      <c r="T199" s="7">
        <v>0</v>
      </c>
      <c r="U199" s="6">
        <v>0</v>
      </c>
      <c r="V199" s="7">
        <v>0</v>
      </c>
      <c r="W199" s="6">
        <v>0</v>
      </c>
      <c r="X199" s="7">
        <v>0</v>
      </c>
      <c r="Y199" s="6">
        <v>0</v>
      </c>
      <c r="Z199" s="7">
        <v>0</v>
      </c>
      <c r="AA199" s="6">
        <v>0</v>
      </c>
      <c r="AB199" s="7">
        <v>0</v>
      </c>
      <c r="AC199" s="6">
        <v>0</v>
      </c>
      <c r="AD199" s="7">
        <v>0</v>
      </c>
      <c r="AE199" s="6">
        <v>0</v>
      </c>
      <c r="AF199" s="7">
        <v>0</v>
      </c>
      <c r="AG199" s="6">
        <v>0</v>
      </c>
      <c r="AH199" s="7">
        <v>0</v>
      </c>
      <c r="AI199" s="6">
        <v>0</v>
      </c>
      <c r="AJ199" s="7">
        <v>9</v>
      </c>
      <c r="AK199" s="6">
        <v>0.42857142857142855</v>
      </c>
      <c r="AL199" s="7">
        <v>0</v>
      </c>
      <c r="AM199" s="6">
        <v>0</v>
      </c>
      <c r="AN199" s="7">
        <v>0</v>
      </c>
      <c r="AO199" s="6">
        <v>0</v>
      </c>
      <c r="AP199" s="7">
        <v>0</v>
      </c>
      <c r="AQ199" s="6">
        <v>0</v>
      </c>
      <c r="AR199" s="7">
        <v>1</v>
      </c>
      <c r="AS199" s="6">
        <v>4.7619047619047616E-2</v>
      </c>
      <c r="AT199" s="7">
        <v>0</v>
      </c>
      <c r="AU199" s="6">
        <v>0</v>
      </c>
      <c r="AV199" s="7">
        <v>4</v>
      </c>
      <c r="AW199" s="6">
        <v>0.19047619047619047</v>
      </c>
      <c r="AX199" s="7">
        <v>0</v>
      </c>
      <c r="AY199" s="6">
        <v>0</v>
      </c>
      <c r="AZ199" s="7">
        <v>0</v>
      </c>
      <c r="BA199" s="6">
        <v>0</v>
      </c>
      <c r="BB199" s="7">
        <v>0</v>
      </c>
      <c r="BC199" s="6">
        <v>0</v>
      </c>
      <c r="BD199" s="7">
        <v>0</v>
      </c>
      <c r="BE199" s="8">
        <v>0</v>
      </c>
    </row>
    <row r="200" spans="1:57" ht="24">
      <c r="A200" s="3" t="s">
        <v>7</v>
      </c>
      <c r="B200" s="9">
        <v>0</v>
      </c>
      <c r="C200" s="10">
        <v>0</v>
      </c>
      <c r="D200" s="11">
        <v>0</v>
      </c>
      <c r="E200" s="10">
        <v>0</v>
      </c>
      <c r="F200" s="11">
        <v>0</v>
      </c>
      <c r="G200" s="10">
        <v>0</v>
      </c>
      <c r="H200" s="11">
        <v>0</v>
      </c>
      <c r="I200" s="10">
        <v>0</v>
      </c>
      <c r="J200" s="11">
        <v>0</v>
      </c>
      <c r="K200" s="10">
        <v>0</v>
      </c>
      <c r="L200" s="11">
        <v>1</v>
      </c>
      <c r="M200" s="10">
        <v>0.1</v>
      </c>
      <c r="N200" s="11">
        <v>0</v>
      </c>
      <c r="O200" s="10">
        <v>0</v>
      </c>
      <c r="P200" s="11">
        <v>2</v>
      </c>
      <c r="Q200" s="10">
        <v>0.2</v>
      </c>
      <c r="R200" s="11">
        <v>3</v>
      </c>
      <c r="S200" s="10">
        <v>0.3</v>
      </c>
      <c r="T200" s="11">
        <v>0</v>
      </c>
      <c r="U200" s="10">
        <v>0</v>
      </c>
      <c r="V200" s="11">
        <v>0</v>
      </c>
      <c r="W200" s="10">
        <v>0</v>
      </c>
      <c r="X200" s="11">
        <v>0</v>
      </c>
      <c r="Y200" s="10">
        <v>0</v>
      </c>
      <c r="Z200" s="11">
        <v>0</v>
      </c>
      <c r="AA200" s="10">
        <v>0</v>
      </c>
      <c r="AB200" s="11">
        <v>1</v>
      </c>
      <c r="AC200" s="10">
        <v>0.1</v>
      </c>
      <c r="AD200" s="11">
        <v>0</v>
      </c>
      <c r="AE200" s="10">
        <v>0</v>
      </c>
      <c r="AF200" s="11">
        <v>0</v>
      </c>
      <c r="AG200" s="10">
        <v>0</v>
      </c>
      <c r="AH200" s="11">
        <v>0</v>
      </c>
      <c r="AI200" s="10">
        <v>0</v>
      </c>
      <c r="AJ200" s="11">
        <v>0</v>
      </c>
      <c r="AK200" s="10">
        <v>0</v>
      </c>
      <c r="AL200" s="11">
        <v>0</v>
      </c>
      <c r="AM200" s="10">
        <v>0</v>
      </c>
      <c r="AN200" s="11">
        <v>0</v>
      </c>
      <c r="AO200" s="10">
        <v>0</v>
      </c>
      <c r="AP200" s="11">
        <v>1</v>
      </c>
      <c r="AQ200" s="10">
        <v>0.1</v>
      </c>
      <c r="AR200" s="11">
        <v>0</v>
      </c>
      <c r="AS200" s="10">
        <v>0</v>
      </c>
      <c r="AT200" s="11">
        <v>0</v>
      </c>
      <c r="AU200" s="10">
        <v>0</v>
      </c>
      <c r="AV200" s="11">
        <v>2</v>
      </c>
      <c r="AW200" s="10">
        <v>0.2</v>
      </c>
      <c r="AX200" s="11">
        <v>0</v>
      </c>
      <c r="AY200" s="10">
        <v>0</v>
      </c>
      <c r="AZ200" s="11">
        <v>0</v>
      </c>
      <c r="BA200" s="10">
        <v>0</v>
      </c>
      <c r="BB200" s="11">
        <v>0</v>
      </c>
      <c r="BC200" s="10">
        <v>0</v>
      </c>
      <c r="BD200" s="11">
        <v>0</v>
      </c>
      <c r="BE200" s="12">
        <v>0</v>
      </c>
    </row>
    <row r="201" spans="1:57" ht="24">
      <c r="A201" s="3" t="s">
        <v>8</v>
      </c>
      <c r="B201" s="9">
        <v>0</v>
      </c>
      <c r="C201" s="10">
        <v>0</v>
      </c>
      <c r="D201" s="11">
        <v>0</v>
      </c>
      <c r="E201" s="10">
        <v>0</v>
      </c>
      <c r="F201" s="11">
        <v>1</v>
      </c>
      <c r="G201" s="10">
        <v>2.0833333333333336E-2</v>
      </c>
      <c r="H201" s="11">
        <v>1</v>
      </c>
      <c r="I201" s="10">
        <v>2.0833333333333336E-2</v>
      </c>
      <c r="J201" s="11">
        <v>0</v>
      </c>
      <c r="K201" s="10">
        <v>0</v>
      </c>
      <c r="L201" s="11">
        <v>2</v>
      </c>
      <c r="M201" s="10">
        <v>4.1666666666666671E-2</v>
      </c>
      <c r="N201" s="11">
        <v>2</v>
      </c>
      <c r="O201" s="10">
        <v>4.1666666666666671E-2</v>
      </c>
      <c r="P201" s="11">
        <v>6</v>
      </c>
      <c r="Q201" s="10">
        <v>0.125</v>
      </c>
      <c r="R201" s="11">
        <v>7</v>
      </c>
      <c r="S201" s="10">
        <v>0.14583333333333334</v>
      </c>
      <c r="T201" s="11">
        <v>1</v>
      </c>
      <c r="U201" s="10">
        <v>2.0833333333333336E-2</v>
      </c>
      <c r="V201" s="11">
        <v>6</v>
      </c>
      <c r="W201" s="10">
        <v>0.125</v>
      </c>
      <c r="X201" s="11">
        <v>0</v>
      </c>
      <c r="Y201" s="10">
        <v>0</v>
      </c>
      <c r="Z201" s="11">
        <v>1</v>
      </c>
      <c r="AA201" s="10">
        <v>2.0833333333333336E-2</v>
      </c>
      <c r="AB201" s="11">
        <v>2</v>
      </c>
      <c r="AC201" s="10">
        <v>4.1666666666666671E-2</v>
      </c>
      <c r="AD201" s="11">
        <v>0</v>
      </c>
      <c r="AE201" s="10">
        <v>0</v>
      </c>
      <c r="AF201" s="11">
        <v>1</v>
      </c>
      <c r="AG201" s="10">
        <v>2.0833333333333336E-2</v>
      </c>
      <c r="AH201" s="11">
        <v>0</v>
      </c>
      <c r="AI201" s="10">
        <v>0</v>
      </c>
      <c r="AJ201" s="11">
        <v>2</v>
      </c>
      <c r="AK201" s="10">
        <v>4.1666666666666671E-2</v>
      </c>
      <c r="AL201" s="11">
        <v>1</v>
      </c>
      <c r="AM201" s="10">
        <v>2.0833333333333336E-2</v>
      </c>
      <c r="AN201" s="11">
        <v>0</v>
      </c>
      <c r="AO201" s="10">
        <v>0</v>
      </c>
      <c r="AP201" s="11">
        <v>1</v>
      </c>
      <c r="AQ201" s="10">
        <v>2.0833333333333336E-2</v>
      </c>
      <c r="AR201" s="11">
        <v>9</v>
      </c>
      <c r="AS201" s="10">
        <v>0.1875</v>
      </c>
      <c r="AT201" s="11">
        <v>2</v>
      </c>
      <c r="AU201" s="10">
        <v>4.1666666666666671E-2</v>
      </c>
      <c r="AV201" s="11">
        <v>2</v>
      </c>
      <c r="AW201" s="10">
        <v>4.1666666666666671E-2</v>
      </c>
      <c r="AX201" s="11">
        <v>0</v>
      </c>
      <c r="AY201" s="10">
        <v>0</v>
      </c>
      <c r="AZ201" s="11">
        <v>0</v>
      </c>
      <c r="BA201" s="10">
        <v>0</v>
      </c>
      <c r="BB201" s="11">
        <v>1</v>
      </c>
      <c r="BC201" s="10">
        <v>2.0833333333333336E-2</v>
      </c>
      <c r="BD201" s="11">
        <v>0</v>
      </c>
      <c r="BE201" s="12">
        <v>0</v>
      </c>
    </row>
    <row r="202" spans="1:57">
      <c r="A202" s="3" t="s">
        <v>9</v>
      </c>
      <c r="B202" s="9">
        <v>1</v>
      </c>
      <c r="C202" s="10">
        <v>1.9607843137254902E-2</v>
      </c>
      <c r="D202" s="11">
        <v>0</v>
      </c>
      <c r="E202" s="10">
        <v>0</v>
      </c>
      <c r="F202" s="11">
        <v>0</v>
      </c>
      <c r="G202" s="10">
        <v>0</v>
      </c>
      <c r="H202" s="11">
        <v>4</v>
      </c>
      <c r="I202" s="10">
        <v>7.8431372549019607E-2</v>
      </c>
      <c r="J202" s="11">
        <v>0</v>
      </c>
      <c r="K202" s="10">
        <v>0</v>
      </c>
      <c r="L202" s="11">
        <v>2</v>
      </c>
      <c r="M202" s="10">
        <v>3.9215686274509803E-2</v>
      </c>
      <c r="N202" s="11">
        <v>1</v>
      </c>
      <c r="O202" s="10">
        <v>1.9607843137254902E-2</v>
      </c>
      <c r="P202" s="11">
        <v>8</v>
      </c>
      <c r="Q202" s="10">
        <v>0.15686274509803921</v>
      </c>
      <c r="R202" s="11">
        <v>7</v>
      </c>
      <c r="S202" s="10">
        <v>0.1372549019607843</v>
      </c>
      <c r="T202" s="11">
        <v>1</v>
      </c>
      <c r="U202" s="10">
        <v>1.9607843137254902E-2</v>
      </c>
      <c r="V202" s="11">
        <v>1</v>
      </c>
      <c r="W202" s="10">
        <v>1.9607843137254902E-2</v>
      </c>
      <c r="X202" s="11">
        <v>0</v>
      </c>
      <c r="Y202" s="10">
        <v>0</v>
      </c>
      <c r="Z202" s="11">
        <v>0</v>
      </c>
      <c r="AA202" s="10">
        <v>0</v>
      </c>
      <c r="AB202" s="11">
        <v>2</v>
      </c>
      <c r="AC202" s="10">
        <v>3.9215686274509803E-2</v>
      </c>
      <c r="AD202" s="11">
        <v>3</v>
      </c>
      <c r="AE202" s="10">
        <v>5.8823529411764712E-2</v>
      </c>
      <c r="AF202" s="11">
        <v>1</v>
      </c>
      <c r="AG202" s="10">
        <v>1.9607843137254902E-2</v>
      </c>
      <c r="AH202" s="11">
        <v>2</v>
      </c>
      <c r="AI202" s="10">
        <v>3.9215686274509803E-2</v>
      </c>
      <c r="AJ202" s="11">
        <v>1</v>
      </c>
      <c r="AK202" s="10">
        <v>1.9607843137254902E-2</v>
      </c>
      <c r="AL202" s="11">
        <v>1</v>
      </c>
      <c r="AM202" s="10">
        <v>1.9607843137254902E-2</v>
      </c>
      <c r="AN202" s="11">
        <v>0</v>
      </c>
      <c r="AO202" s="10">
        <v>0</v>
      </c>
      <c r="AP202" s="11">
        <v>1</v>
      </c>
      <c r="AQ202" s="10">
        <v>1.9607843137254902E-2</v>
      </c>
      <c r="AR202" s="11">
        <v>9</v>
      </c>
      <c r="AS202" s="10">
        <v>0.17647058823529413</v>
      </c>
      <c r="AT202" s="11">
        <v>0</v>
      </c>
      <c r="AU202" s="10">
        <v>0</v>
      </c>
      <c r="AV202" s="11">
        <v>5</v>
      </c>
      <c r="AW202" s="10">
        <v>9.8039215686274522E-2</v>
      </c>
      <c r="AX202" s="11">
        <v>1</v>
      </c>
      <c r="AY202" s="10">
        <v>1.9607843137254902E-2</v>
      </c>
      <c r="AZ202" s="11">
        <v>0</v>
      </c>
      <c r="BA202" s="10">
        <v>0</v>
      </c>
      <c r="BB202" s="11">
        <v>0</v>
      </c>
      <c r="BC202" s="10">
        <v>0</v>
      </c>
      <c r="BD202" s="11">
        <v>0</v>
      </c>
      <c r="BE202" s="12">
        <v>0</v>
      </c>
    </row>
    <row r="203" spans="1:57">
      <c r="A203" s="4" t="s">
        <v>10</v>
      </c>
      <c r="B203" s="13">
        <v>1</v>
      </c>
      <c r="C203" s="18">
        <v>7.6923076923076927E-3</v>
      </c>
      <c r="D203" s="15">
        <v>0</v>
      </c>
      <c r="E203" s="14">
        <v>0</v>
      </c>
      <c r="F203" s="15">
        <v>1</v>
      </c>
      <c r="G203" s="18">
        <v>7.6923076923076927E-3</v>
      </c>
      <c r="H203" s="15">
        <v>5</v>
      </c>
      <c r="I203" s="14">
        <v>3.8461538461538464E-2</v>
      </c>
      <c r="J203" s="15">
        <v>0</v>
      </c>
      <c r="K203" s="14">
        <v>0</v>
      </c>
      <c r="L203" s="15">
        <v>5</v>
      </c>
      <c r="M203" s="14">
        <v>3.8461538461538464E-2</v>
      </c>
      <c r="N203" s="15">
        <v>3</v>
      </c>
      <c r="O203" s="14">
        <v>2.3076923076923075E-2</v>
      </c>
      <c r="P203" s="15">
        <v>17</v>
      </c>
      <c r="Q203" s="14">
        <v>0.13076923076923078</v>
      </c>
      <c r="R203" s="15">
        <v>23</v>
      </c>
      <c r="S203" s="14">
        <v>0.17692307692307693</v>
      </c>
      <c r="T203" s="15">
        <v>2</v>
      </c>
      <c r="U203" s="14">
        <v>1.5384615384615385E-2</v>
      </c>
      <c r="V203" s="15">
        <v>7</v>
      </c>
      <c r="W203" s="14">
        <v>5.3846153846153849E-2</v>
      </c>
      <c r="X203" s="15">
        <v>0</v>
      </c>
      <c r="Y203" s="14">
        <v>0</v>
      </c>
      <c r="Z203" s="15">
        <v>1</v>
      </c>
      <c r="AA203" s="18">
        <v>7.6923076923076927E-3</v>
      </c>
      <c r="AB203" s="15">
        <v>5</v>
      </c>
      <c r="AC203" s="14">
        <v>3.8461538461538464E-2</v>
      </c>
      <c r="AD203" s="15">
        <v>3</v>
      </c>
      <c r="AE203" s="14">
        <v>2.3076923076923075E-2</v>
      </c>
      <c r="AF203" s="15">
        <v>2</v>
      </c>
      <c r="AG203" s="14">
        <v>1.5384615384615385E-2</v>
      </c>
      <c r="AH203" s="15">
        <v>2</v>
      </c>
      <c r="AI203" s="14">
        <v>1.5384615384615385E-2</v>
      </c>
      <c r="AJ203" s="15">
        <v>12</v>
      </c>
      <c r="AK203" s="14">
        <v>9.2307692307692299E-2</v>
      </c>
      <c r="AL203" s="15">
        <v>2</v>
      </c>
      <c r="AM203" s="14">
        <v>1.5384615384615385E-2</v>
      </c>
      <c r="AN203" s="15">
        <v>0</v>
      </c>
      <c r="AO203" s="14">
        <v>0</v>
      </c>
      <c r="AP203" s="15">
        <v>3</v>
      </c>
      <c r="AQ203" s="14">
        <v>2.3076923076923075E-2</v>
      </c>
      <c r="AR203" s="15">
        <v>19</v>
      </c>
      <c r="AS203" s="14">
        <v>0.14615384615384616</v>
      </c>
      <c r="AT203" s="15">
        <v>2</v>
      </c>
      <c r="AU203" s="14">
        <v>1.5384615384615385E-2</v>
      </c>
      <c r="AV203" s="15">
        <v>13</v>
      </c>
      <c r="AW203" s="14">
        <v>0.1</v>
      </c>
      <c r="AX203" s="15">
        <v>1</v>
      </c>
      <c r="AY203" s="18">
        <v>7.6923076923076927E-3</v>
      </c>
      <c r="AZ203" s="15">
        <v>0</v>
      </c>
      <c r="BA203" s="14">
        <v>0</v>
      </c>
      <c r="BB203" s="15">
        <v>1</v>
      </c>
      <c r="BC203" s="18">
        <v>7.6923076923076927E-3</v>
      </c>
      <c r="BD203" s="15">
        <v>0</v>
      </c>
      <c r="BE203" s="16">
        <v>0</v>
      </c>
    </row>
    <row r="206" spans="1:57" ht="23.25">
      <c r="A206" s="60" t="s">
        <v>273</v>
      </c>
    </row>
    <row r="207" spans="1:57">
      <c r="A207" s="428" t="s">
        <v>526</v>
      </c>
    </row>
    <row r="208" spans="1:57" ht="18" customHeight="1" thickBot="1">
      <c r="A208" s="435" t="s">
        <v>145</v>
      </c>
      <c r="B208" s="435"/>
      <c r="C208" s="435"/>
      <c r="D208" s="435"/>
      <c r="E208" s="435"/>
      <c r="F208" s="435"/>
      <c r="G208" s="435"/>
      <c r="H208" s="435"/>
      <c r="I208" s="435"/>
      <c r="J208" s="435"/>
      <c r="K208" s="435"/>
      <c r="L208" s="435"/>
      <c r="M208" s="435"/>
    </row>
    <row r="209" spans="1:13" ht="27" customHeight="1" thickTop="1">
      <c r="A209" s="306" t="s">
        <v>454</v>
      </c>
      <c r="B209" s="341" t="s">
        <v>146</v>
      </c>
      <c r="C209" s="342"/>
      <c r="D209" s="361"/>
      <c r="E209" s="434" t="s">
        <v>147</v>
      </c>
      <c r="F209" s="342"/>
      <c r="G209" s="361"/>
      <c r="H209" s="362" t="s">
        <v>148</v>
      </c>
      <c r="I209" s="363"/>
      <c r="J209" s="364"/>
      <c r="K209" s="362" t="s">
        <v>149</v>
      </c>
      <c r="L209" s="363"/>
      <c r="M209" s="365"/>
    </row>
    <row r="210" spans="1:13" ht="15" customHeight="1" thickBot="1">
      <c r="A210" s="308"/>
      <c r="B210" s="57" t="s">
        <v>4</v>
      </c>
      <c r="C210" s="58" t="s">
        <v>150</v>
      </c>
      <c r="D210" s="58" t="s">
        <v>151</v>
      </c>
      <c r="E210" s="58" t="s">
        <v>4</v>
      </c>
      <c r="F210" s="58" t="s">
        <v>150</v>
      </c>
      <c r="G210" s="58" t="s">
        <v>151</v>
      </c>
      <c r="H210" s="58" t="s">
        <v>4</v>
      </c>
      <c r="I210" s="58" t="s">
        <v>150</v>
      </c>
      <c r="J210" s="58" t="s">
        <v>151</v>
      </c>
      <c r="K210" s="58" t="s">
        <v>4</v>
      </c>
      <c r="L210" s="58" t="s">
        <v>150</v>
      </c>
      <c r="M210" s="59" t="s">
        <v>151</v>
      </c>
    </row>
    <row r="211" spans="1:13" ht="15.75" thickTop="1">
      <c r="A211" s="283" t="s">
        <v>6</v>
      </c>
      <c r="B211" s="284">
        <v>18</v>
      </c>
      <c r="C211" s="285">
        <v>4.5</v>
      </c>
      <c r="D211" s="285">
        <v>1.9478494929174643</v>
      </c>
      <c r="E211" s="286">
        <v>18</v>
      </c>
      <c r="F211" s="285">
        <v>4.6111111111111116</v>
      </c>
      <c r="G211" s="285">
        <v>1.7868437137915392</v>
      </c>
      <c r="H211" s="286">
        <v>18</v>
      </c>
      <c r="I211" s="285">
        <v>4.9444444444444455</v>
      </c>
      <c r="J211" s="285">
        <v>1.9242178616479393</v>
      </c>
      <c r="K211" s="286">
        <v>18</v>
      </c>
      <c r="L211" s="285">
        <v>5.1111111111111107</v>
      </c>
      <c r="M211" s="287">
        <v>1.6047315659302059</v>
      </c>
    </row>
    <row r="212" spans="1:13" ht="24">
      <c r="A212" s="288" t="s">
        <v>7</v>
      </c>
      <c r="B212" s="289">
        <v>9</v>
      </c>
      <c r="C212" s="290">
        <v>5</v>
      </c>
      <c r="D212" s="290">
        <v>1.5</v>
      </c>
      <c r="E212" s="80">
        <v>9</v>
      </c>
      <c r="F212" s="290">
        <v>5.5555555555555554</v>
      </c>
      <c r="G212" s="290">
        <v>1.0137937550497031</v>
      </c>
      <c r="H212" s="80">
        <v>9</v>
      </c>
      <c r="I212" s="290">
        <v>5.2222222222222223</v>
      </c>
      <c r="J212" s="290">
        <v>1.5634719199411433</v>
      </c>
      <c r="K212" s="80">
        <v>9</v>
      </c>
      <c r="L212" s="290">
        <v>5.5555555555555554</v>
      </c>
      <c r="M212" s="291">
        <v>1.3333333333333333</v>
      </c>
    </row>
    <row r="213" spans="1:13" ht="24">
      <c r="A213" s="288" t="s">
        <v>8</v>
      </c>
      <c r="B213" s="289">
        <v>45</v>
      </c>
      <c r="C213" s="290">
        <v>4.2000000000000011</v>
      </c>
      <c r="D213" s="290">
        <v>1.8659630708613126</v>
      </c>
      <c r="E213" s="80">
        <v>45</v>
      </c>
      <c r="F213" s="290">
        <v>5.2444444444444427</v>
      </c>
      <c r="G213" s="290">
        <v>1.8235274950634897</v>
      </c>
      <c r="H213" s="80">
        <v>45</v>
      </c>
      <c r="I213" s="290">
        <v>4.866666666666668</v>
      </c>
      <c r="J213" s="290">
        <v>1.8781034921624333</v>
      </c>
      <c r="K213" s="80">
        <v>45</v>
      </c>
      <c r="L213" s="290">
        <v>5.0888888888888886</v>
      </c>
      <c r="M213" s="291">
        <v>1.3787712286706961</v>
      </c>
    </row>
    <row r="214" spans="1:13">
      <c r="A214" s="288" t="s">
        <v>9</v>
      </c>
      <c r="B214" s="289">
        <v>43</v>
      </c>
      <c r="C214" s="290">
        <v>4.4651162790697683</v>
      </c>
      <c r="D214" s="290">
        <v>1.8040805230854584</v>
      </c>
      <c r="E214" s="80">
        <v>43</v>
      </c>
      <c r="F214" s="290">
        <v>4.8837209302325597</v>
      </c>
      <c r="G214" s="290">
        <v>1.6648938522660837</v>
      </c>
      <c r="H214" s="80">
        <v>43</v>
      </c>
      <c r="I214" s="290">
        <v>5.558139534883721</v>
      </c>
      <c r="J214" s="290">
        <v>1.5629996432591884</v>
      </c>
      <c r="K214" s="80">
        <v>43</v>
      </c>
      <c r="L214" s="290">
        <v>5.0697674418604652</v>
      </c>
      <c r="M214" s="291">
        <v>1.5795621580981489</v>
      </c>
    </row>
    <row r="215" spans="1:13" ht="15.75" thickBot="1">
      <c r="A215" s="292" t="s">
        <v>10</v>
      </c>
      <c r="B215" s="293">
        <v>115</v>
      </c>
      <c r="C215" s="294">
        <v>4.4086956521739129</v>
      </c>
      <c r="D215" s="294">
        <v>1.8204281941534106</v>
      </c>
      <c r="E215" s="295">
        <v>115</v>
      </c>
      <c r="F215" s="294">
        <v>5.0347826086956502</v>
      </c>
      <c r="G215" s="294">
        <v>1.7113164870920672</v>
      </c>
      <c r="H215" s="295">
        <v>115</v>
      </c>
      <c r="I215" s="294">
        <v>5.1652173913043464</v>
      </c>
      <c r="J215" s="294">
        <v>1.7568434352085109</v>
      </c>
      <c r="K215" s="295">
        <v>115</v>
      </c>
      <c r="L215" s="294">
        <v>5.1217391304347828</v>
      </c>
      <c r="M215" s="296">
        <v>1.4758157190561672</v>
      </c>
    </row>
    <row r="218" spans="1:13" ht="18">
      <c r="A218" s="1"/>
    </row>
    <row r="220" spans="1:13" ht="18" customHeight="1" thickBot="1">
      <c r="A220" s="351" t="s">
        <v>145</v>
      </c>
      <c r="B220" s="352"/>
      <c r="C220" s="352"/>
      <c r="D220" s="352"/>
      <c r="E220" s="352"/>
      <c r="F220" s="352"/>
      <c r="G220" s="352"/>
      <c r="H220" s="352"/>
      <c r="I220" s="352"/>
      <c r="J220" s="352"/>
      <c r="K220" s="352"/>
      <c r="L220" s="352"/>
      <c r="M220" s="352"/>
    </row>
    <row r="221" spans="1:13" ht="24.75" customHeight="1" thickTop="1">
      <c r="A221" s="281" t="s">
        <v>454</v>
      </c>
      <c r="B221" s="341" t="s">
        <v>152</v>
      </c>
      <c r="C221" s="342"/>
      <c r="D221" s="361"/>
      <c r="E221" s="342" t="s">
        <v>153</v>
      </c>
      <c r="F221" s="342"/>
      <c r="G221" s="361"/>
      <c r="H221" s="362" t="s">
        <v>154</v>
      </c>
      <c r="I221" s="363"/>
      <c r="J221" s="364"/>
      <c r="K221" s="362" t="s">
        <v>155</v>
      </c>
      <c r="L221" s="363"/>
      <c r="M221" s="365"/>
    </row>
    <row r="222" spans="1:13" ht="15" customHeight="1" thickBot="1">
      <c r="A222" s="282"/>
      <c r="B222" s="57" t="s">
        <v>4</v>
      </c>
      <c r="C222" s="58" t="s">
        <v>150</v>
      </c>
      <c r="D222" s="58" t="s">
        <v>151</v>
      </c>
      <c r="E222" s="58" t="s">
        <v>4</v>
      </c>
      <c r="F222" s="58" t="s">
        <v>150</v>
      </c>
      <c r="G222" s="58" t="s">
        <v>151</v>
      </c>
      <c r="H222" s="58" t="s">
        <v>4</v>
      </c>
      <c r="I222" s="58" t="s">
        <v>150</v>
      </c>
      <c r="J222" s="58" t="s">
        <v>151</v>
      </c>
      <c r="K222" s="58" t="s">
        <v>4</v>
      </c>
      <c r="L222" s="58" t="s">
        <v>150</v>
      </c>
      <c r="M222" s="59" t="s">
        <v>151</v>
      </c>
    </row>
    <row r="223" spans="1:13" ht="15.75" thickTop="1">
      <c r="A223" s="283" t="s">
        <v>6</v>
      </c>
      <c r="B223" s="284">
        <v>18</v>
      </c>
      <c r="C223" s="285">
        <v>5.8888888888888893</v>
      </c>
      <c r="D223" s="285">
        <v>0.9633818428657448</v>
      </c>
      <c r="E223" s="286">
        <v>18</v>
      </c>
      <c r="F223" s="285">
        <v>5.166666666666667</v>
      </c>
      <c r="G223" s="285">
        <v>1.5048939771136511</v>
      </c>
      <c r="H223" s="286">
        <v>18</v>
      </c>
      <c r="I223" s="285">
        <v>5.5000000000000009</v>
      </c>
      <c r="J223" s="285">
        <v>1.6538724611187705</v>
      </c>
      <c r="K223" s="286">
        <v>18</v>
      </c>
      <c r="L223" s="285">
        <v>5.5</v>
      </c>
      <c r="M223" s="287">
        <v>1.0981267472114391</v>
      </c>
    </row>
    <row r="224" spans="1:13" ht="24">
      <c r="A224" s="288" t="s">
        <v>7</v>
      </c>
      <c r="B224" s="289">
        <v>9</v>
      </c>
      <c r="C224" s="290">
        <v>6</v>
      </c>
      <c r="D224" s="290">
        <v>1</v>
      </c>
      <c r="E224" s="80">
        <v>9</v>
      </c>
      <c r="F224" s="290">
        <v>5.1111111111111107</v>
      </c>
      <c r="G224" s="290">
        <v>1.6914819275153699</v>
      </c>
      <c r="H224" s="80">
        <v>9</v>
      </c>
      <c r="I224" s="290">
        <v>5.7777777777777777</v>
      </c>
      <c r="J224" s="290">
        <v>1.5634719199411431</v>
      </c>
      <c r="K224" s="80">
        <v>9</v>
      </c>
      <c r="L224" s="290">
        <v>5.666666666666667</v>
      </c>
      <c r="M224" s="291">
        <v>0.86602540378443849</v>
      </c>
    </row>
    <row r="225" spans="1:17" ht="24">
      <c r="A225" s="288" t="s">
        <v>8</v>
      </c>
      <c r="B225" s="289">
        <v>44</v>
      </c>
      <c r="C225" s="290">
        <v>5.7499999999999991</v>
      </c>
      <c r="D225" s="290">
        <v>1.0144307602995188</v>
      </c>
      <c r="E225" s="80">
        <v>45</v>
      </c>
      <c r="F225" s="290">
        <v>5.6444444444444448</v>
      </c>
      <c r="G225" s="290">
        <v>1.2460037128858215</v>
      </c>
      <c r="H225" s="80">
        <v>45</v>
      </c>
      <c r="I225" s="290">
        <v>5.9111111111111097</v>
      </c>
      <c r="J225" s="290">
        <v>0.79264293870747904</v>
      </c>
      <c r="K225" s="80">
        <v>45</v>
      </c>
      <c r="L225" s="290">
        <v>5.0222222222222221</v>
      </c>
      <c r="M225" s="291">
        <v>1.1772249512555304</v>
      </c>
    </row>
    <row r="226" spans="1:17">
      <c r="A226" s="288" t="s">
        <v>9</v>
      </c>
      <c r="B226" s="289">
        <v>43</v>
      </c>
      <c r="C226" s="290">
        <v>5.8837209302325579</v>
      </c>
      <c r="D226" s="290">
        <v>1.1171669595471734</v>
      </c>
      <c r="E226" s="80">
        <v>43</v>
      </c>
      <c r="F226" s="290">
        <v>5.6279069767441863</v>
      </c>
      <c r="G226" s="290">
        <v>1.0915968166810774</v>
      </c>
      <c r="H226" s="80">
        <v>43</v>
      </c>
      <c r="I226" s="290">
        <v>5.5813953488372094</v>
      </c>
      <c r="J226" s="290">
        <v>1.4012334386181557</v>
      </c>
      <c r="K226" s="80">
        <v>43</v>
      </c>
      <c r="L226" s="290">
        <v>4.6744186046511631</v>
      </c>
      <c r="M226" s="291">
        <v>1.3925128063454577</v>
      </c>
    </row>
    <row r="227" spans="1:17" ht="15.75" thickBot="1">
      <c r="A227" s="292" t="s">
        <v>10</v>
      </c>
      <c r="B227" s="293">
        <v>114</v>
      </c>
      <c r="C227" s="294">
        <v>5.8421052631578929</v>
      </c>
      <c r="D227" s="294">
        <v>1.0354678936273767</v>
      </c>
      <c r="E227" s="295">
        <v>115</v>
      </c>
      <c r="F227" s="294">
        <v>5.5217391304347823</v>
      </c>
      <c r="G227" s="294">
        <v>1.272846141437042</v>
      </c>
      <c r="H227" s="295">
        <v>115</v>
      </c>
      <c r="I227" s="294">
        <v>5.713043478260869</v>
      </c>
      <c r="J227" s="294">
        <v>1.254921661015556</v>
      </c>
      <c r="K227" s="295">
        <v>115</v>
      </c>
      <c r="L227" s="294">
        <v>5.017391304347826</v>
      </c>
      <c r="M227" s="296">
        <v>1.2634025951641787</v>
      </c>
    </row>
    <row r="230" spans="1:17" ht="23.25">
      <c r="A230" s="60" t="s">
        <v>274</v>
      </c>
    </row>
    <row r="231" spans="1:17">
      <c r="A231" s="428" t="s">
        <v>527</v>
      </c>
    </row>
    <row r="232" spans="1:17" ht="18" customHeight="1" thickBot="1">
      <c r="A232" s="351" t="s">
        <v>156</v>
      </c>
      <c r="B232" s="352"/>
      <c r="C232" s="352"/>
      <c r="D232" s="352"/>
      <c r="E232" s="352"/>
      <c r="F232" s="352"/>
      <c r="G232" s="352"/>
      <c r="H232" s="352"/>
      <c r="I232" s="352"/>
      <c r="J232" s="352"/>
      <c r="K232" s="352"/>
      <c r="L232" s="352"/>
      <c r="M232" s="352"/>
      <c r="N232" s="352"/>
      <c r="O232" s="352"/>
      <c r="P232" s="352"/>
      <c r="Q232" s="297"/>
    </row>
    <row r="233" spans="1:17" ht="31.5" customHeight="1" thickTop="1">
      <c r="A233" s="306" t="s">
        <v>454</v>
      </c>
      <c r="B233" s="341" t="s">
        <v>157</v>
      </c>
      <c r="C233" s="342"/>
      <c r="D233" s="361"/>
      <c r="E233" s="342" t="s">
        <v>158</v>
      </c>
      <c r="F233" s="342"/>
      <c r="G233" s="361"/>
      <c r="H233" s="362" t="s">
        <v>159</v>
      </c>
      <c r="I233" s="363"/>
      <c r="J233" s="364"/>
      <c r="K233" s="331" t="s">
        <v>160</v>
      </c>
      <c r="L233" s="331"/>
      <c r="M233" s="331"/>
      <c r="N233" s="331" t="s">
        <v>161</v>
      </c>
      <c r="O233" s="331"/>
      <c r="P233" s="436"/>
      <c r="Q233" s="297"/>
    </row>
    <row r="234" spans="1:17" ht="15" customHeight="1" thickBot="1">
      <c r="A234" s="307"/>
      <c r="B234" s="437" t="s">
        <v>4</v>
      </c>
      <c r="C234" s="438" t="s">
        <v>150</v>
      </c>
      <c r="D234" s="438" t="s">
        <v>151</v>
      </c>
      <c r="E234" s="438" t="s">
        <v>4</v>
      </c>
      <c r="F234" s="438" t="s">
        <v>150</v>
      </c>
      <c r="G234" s="438" t="s">
        <v>151</v>
      </c>
      <c r="H234" s="438" t="s">
        <v>4</v>
      </c>
      <c r="I234" s="438" t="s">
        <v>150</v>
      </c>
      <c r="J234" s="438" t="s">
        <v>151</v>
      </c>
      <c r="K234" s="438" t="s">
        <v>4</v>
      </c>
      <c r="L234" s="438" t="s">
        <v>150</v>
      </c>
      <c r="M234" s="439" t="s">
        <v>151</v>
      </c>
      <c r="N234" s="438" t="s">
        <v>4</v>
      </c>
      <c r="O234" s="438" t="s">
        <v>150</v>
      </c>
      <c r="P234" s="440" t="s">
        <v>151</v>
      </c>
      <c r="Q234" s="297"/>
    </row>
    <row r="235" spans="1:17" ht="15.75" thickTop="1">
      <c r="A235" s="72" t="s">
        <v>6</v>
      </c>
      <c r="B235" s="73">
        <v>17</v>
      </c>
      <c r="C235" s="429">
        <v>6.1176470588235299</v>
      </c>
      <c r="D235" s="429">
        <v>1.1663164740528442</v>
      </c>
      <c r="E235" s="75">
        <v>17</v>
      </c>
      <c r="F235" s="429">
        <v>5.1764705882352944</v>
      </c>
      <c r="G235" s="429">
        <v>1.6671567906786338</v>
      </c>
      <c r="H235" s="75">
        <v>17</v>
      </c>
      <c r="I235" s="429">
        <v>5.117647058823529</v>
      </c>
      <c r="J235" s="429">
        <v>1.6538724611187703</v>
      </c>
      <c r="K235" s="75">
        <v>17</v>
      </c>
      <c r="L235" s="429">
        <v>4.8235294117647047</v>
      </c>
      <c r="M235" s="429">
        <v>1.3800042625680118</v>
      </c>
      <c r="N235" s="75">
        <v>20</v>
      </c>
      <c r="O235" s="429">
        <v>5.5499999999999989</v>
      </c>
      <c r="P235" s="430">
        <v>1.145931016569864</v>
      </c>
      <c r="Q235" s="297"/>
    </row>
    <row r="236" spans="1:17" ht="24">
      <c r="A236" s="77" t="s">
        <v>7</v>
      </c>
      <c r="B236" s="78">
        <v>9</v>
      </c>
      <c r="C236" s="290">
        <v>5.7777777777777777</v>
      </c>
      <c r="D236" s="290">
        <v>0.66666666666666674</v>
      </c>
      <c r="E236" s="80">
        <v>9</v>
      </c>
      <c r="F236" s="290">
        <v>4.5555555555555554</v>
      </c>
      <c r="G236" s="290">
        <v>1.6666666666666667</v>
      </c>
      <c r="H236" s="80">
        <v>9</v>
      </c>
      <c r="I236" s="290">
        <v>4.333333333333333</v>
      </c>
      <c r="J236" s="290">
        <v>1.58113883008419</v>
      </c>
      <c r="K236" s="80">
        <v>9</v>
      </c>
      <c r="L236" s="290">
        <v>5.666666666666667</v>
      </c>
      <c r="M236" s="290">
        <v>1.1180339887498949</v>
      </c>
      <c r="N236" s="80">
        <v>9</v>
      </c>
      <c r="O236" s="290">
        <v>5.666666666666667</v>
      </c>
      <c r="P236" s="431">
        <v>0.8660254037844386</v>
      </c>
      <c r="Q236" s="297"/>
    </row>
    <row r="237" spans="1:17" ht="24">
      <c r="A237" s="77" t="s">
        <v>8</v>
      </c>
      <c r="B237" s="78">
        <v>45</v>
      </c>
      <c r="C237" s="290">
        <v>5.3555555555555552</v>
      </c>
      <c r="D237" s="290">
        <v>0.9571633173923958</v>
      </c>
      <c r="E237" s="80">
        <v>45</v>
      </c>
      <c r="F237" s="290">
        <v>4.5777777777777784</v>
      </c>
      <c r="G237" s="290">
        <v>1.6023971941053716</v>
      </c>
      <c r="H237" s="80">
        <v>45</v>
      </c>
      <c r="I237" s="290">
        <v>4.666666666666667</v>
      </c>
      <c r="J237" s="290">
        <v>1.2792042981336624</v>
      </c>
      <c r="K237" s="80">
        <v>45</v>
      </c>
      <c r="L237" s="290">
        <v>4.62222222222222</v>
      </c>
      <c r="M237" s="290">
        <v>1.402739023367058</v>
      </c>
      <c r="N237" s="80">
        <v>46</v>
      </c>
      <c r="O237" s="290">
        <v>5.3260869565217384</v>
      </c>
      <c r="P237" s="431">
        <v>0.92024991354612062</v>
      </c>
      <c r="Q237" s="297"/>
    </row>
    <row r="238" spans="1:17">
      <c r="A238" s="77" t="s">
        <v>9</v>
      </c>
      <c r="B238" s="78">
        <v>45</v>
      </c>
      <c r="C238" s="290">
        <v>5.4222222222222207</v>
      </c>
      <c r="D238" s="290">
        <v>1.0972877489703436</v>
      </c>
      <c r="E238" s="80">
        <v>45</v>
      </c>
      <c r="F238" s="290">
        <v>4.9555555555555557</v>
      </c>
      <c r="G238" s="290">
        <v>1.4917280332729974</v>
      </c>
      <c r="H238" s="80">
        <v>45</v>
      </c>
      <c r="I238" s="290">
        <v>4.2888888888888896</v>
      </c>
      <c r="J238" s="290">
        <v>1.68714689534274</v>
      </c>
      <c r="K238" s="80">
        <v>45</v>
      </c>
      <c r="L238" s="290">
        <v>4.5555555555555545</v>
      </c>
      <c r="M238" s="290">
        <v>1.699673171197595</v>
      </c>
      <c r="N238" s="80">
        <v>46</v>
      </c>
      <c r="O238" s="290">
        <v>5.2826086956521721</v>
      </c>
      <c r="P238" s="431">
        <v>1.2231660826316606</v>
      </c>
      <c r="Q238" s="297"/>
    </row>
    <row r="239" spans="1:17" ht="15.75" thickBot="1">
      <c r="A239" s="82" t="s">
        <v>10</v>
      </c>
      <c r="B239" s="83">
        <v>116</v>
      </c>
      <c r="C239" s="432">
        <v>5.5258620689655169</v>
      </c>
      <c r="D239" s="432">
        <v>1.0505585007120219</v>
      </c>
      <c r="E239" s="85">
        <v>116</v>
      </c>
      <c r="F239" s="432">
        <v>4.8103448275862037</v>
      </c>
      <c r="G239" s="432">
        <v>1.571007946197756</v>
      </c>
      <c r="H239" s="85">
        <v>116</v>
      </c>
      <c r="I239" s="432">
        <v>4.5603448275862073</v>
      </c>
      <c r="J239" s="432">
        <v>1.5338997932433993</v>
      </c>
      <c r="K239" s="85">
        <v>116</v>
      </c>
      <c r="L239" s="432">
        <v>4.706896551724137</v>
      </c>
      <c r="M239" s="432">
        <v>1.5152399229125422</v>
      </c>
      <c r="N239" s="85">
        <v>121</v>
      </c>
      <c r="O239" s="432">
        <v>5.3719008264462813</v>
      </c>
      <c r="P239" s="433">
        <v>1.0734075911550613</v>
      </c>
      <c r="Q239" s="297"/>
    </row>
    <row r="240" spans="1:17" ht="15.75" thickTop="1"/>
    <row r="242" spans="1:19" ht="23.25">
      <c r="A242" s="60" t="s">
        <v>275</v>
      </c>
    </row>
    <row r="243" spans="1:19">
      <c r="A243" s="428" t="s">
        <v>528</v>
      </c>
    </row>
    <row r="244" spans="1:19" ht="18" customHeight="1" thickBot="1">
      <c r="A244" s="351" t="s">
        <v>162</v>
      </c>
      <c r="B244" s="352"/>
      <c r="C244" s="352"/>
      <c r="D244" s="352"/>
      <c r="E244" s="352"/>
      <c r="F244" s="352"/>
      <c r="G244" s="352"/>
      <c r="H244" s="352"/>
      <c r="I244" s="352"/>
      <c r="J244" s="352"/>
      <c r="K244" s="352"/>
      <c r="L244" s="352"/>
      <c r="M244" s="352"/>
    </row>
    <row r="245" spans="1:19" ht="15" customHeight="1" thickTop="1" thickBot="1">
      <c r="A245" s="353" t="s">
        <v>454</v>
      </c>
      <c r="B245" s="355" t="s">
        <v>457</v>
      </c>
      <c r="C245" s="356"/>
      <c r="D245" s="357"/>
      <c r="E245" s="358" t="s">
        <v>458</v>
      </c>
      <c r="F245" s="356"/>
      <c r="G245" s="357"/>
      <c r="H245" s="358" t="s">
        <v>459</v>
      </c>
      <c r="I245" s="356"/>
      <c r="J245" s="357"/>
      <c r="K245" s="359" t="s">
        <v>460</v>
      </c>
      <c r="L245" s="356"/>
      <c r="M245" s="360"/>
    </row>
    <row r="246" spans="1:19" ht="15" customHeight="1" thickBot="1">
      <c r="A246" s="354"/>
      <c r="B246" s="298" t="s">
        <v>4</v>
      </c>
      <c r="C246" s="299" t="s">
        <v>150</v>
      </c>
      <c r="D246" s="299" t="s">
        <v>151</v>
      </c>
      <c r="E246" s="299" t="s">
        <v>4</v>
      </c>
      <c r="F246" s="299" t="s">
        <v>150</v>
      </c>
      <c r="G246" s="299" t="s">
        <v>151</v>
      </c>
      <c r="H246" s="299" t="s">
        <v>4</v>
      </c>
      <c r="I246" s="299" t="s">
        <v>150</v>
      </c>
      <c r="J246" s="299" t="s">
        <v>461</v>
      </c>
      <c r="K246" s="299" t="s">
        <v>4</v>
      </c>
      <c r="L246" s="299" t="s">
        <v>150</v>
      </c>
      <c r="M246" s="300" t="s">
        <v>461</v>
      </c>
    </row>
    <row r="247" spans="1:19" ht="15.75" thickTop="1">
      <c r="A247" s="288" t="s">
        <v>6</v>
      </c>
      <c r="B247" s="289">
        <v>21</v>
      </c>
      <c r="C247" s="290">
        <v>5.0952380952380949</v>
      </c>
      <c r="D247" s="290">
        <v>0.99522670305623862</v>
      </c>
      <c r="E247" s="80">
        <v>21</v>
      </c>
      <c r="F247" s="290">
        <v>3.714285714285714</v>
      </c>
      <c r="G247" s="290">
        <v>1.2305631695633157</v>
      </c>
      <c r="H247" s="80">
        <v>21</v>
      </c>
      <c r="I247" s="290">
        <v>3.0476190476190479</v>
      </c>
      <c r="J247" s="290">
        <v>1.1608699529314417</v>
      </c>
      <c r="K247" s="80">
        <v>21</v>
      </c>
      <c r="L247" s="290">
        <v>3.333333333333333</v>
      </c>
      <c r="M247" s="291">
        <v>1.35400640077266</v>
      </c>
    </row>
    <row r="248" spans="1:19" ht="24">
      <c r="A248" s="288" t="s">
        <v>7</v>
      </c>
      <c r="B248" s="289">
        <v>10</v>
      </c>
      <c r="C248" s="290">
        <v>4.9000000000000004</v>
      </c>
      <c r="D248" s="290">
        <v>0.87559503577091313</v>
      </c>
      <c r="E248" s="80">
        <v>10</v>
      </c>
      <c r="F248" s="290">
        <v>3.9999999999999996</v>
      </c>
      <c r="G248" s="290">
        <v>0.81649658092772603</v>
      </c>
      <c r="H248" s="80">
        <v>10</v>
      </c>
      <c r="I248" s="290">
        <v>4.0999999999999996</v>
      </c>
      <c r="J248" s="290">
        <v>1.2866839377079189</v>
      </c>
      <c r="K248" s="80">
        <v>10</v>
      </c>
      <c r="L248" s="290">
        <v>4.2</v>
      </c>
      <c r="M248" s="291">
        <v>1.3165611772087666</v>
      </c>
    </row>
    <row r="249" spans="1:19" ht="24">
      <c r="A249" s="288" t="s">
        <v>8</v>
      </c>
      <c r="B249" s="289">
        <v>49</v>
      </c>
      <c r="C249" s="290">
        <v>5.2857142857142856</v>
      </c>
      <c r="D249" s="290">
        <v>0.88975652100260949</v>
      </c>
      <c r="E249" s="80">
        <v>48</v>
      </c>
      <c r="F249" s="290">
        <v>4.0625</v>
      </c>
      <c r="G249" s="290">
        <v>1.1560433254047038</v>
      </c>
      <c r="H249" s="80">
        <v>48</v>
      </c>
      <c r="I249" s="290">
        <v>3.4999999999999996</v>
      </c>
      <c r="J249" s="290">
        <v>1.557411928454902</v>
      </c>
      <c r="K249" s="80">
        <v>48</v>
      </c>
      <c r="L249" s="290">
        <v>3.5416666666666665</v>
      </c>
      <c r="M249" s="291">
        <v>1.7130082203890815</v>
      </c>
    </row>
    <row r="250" spans="1:19">
      <c r="A250" s="288" t="s">
        <v>9</v>
      </c>
      <c r="B250" s="289">
        <v>51</v>
      </c>
      <c r="C250" s="290">
        <v>4.9999999999999991</v>
      </c>
      <c r="D250" s="290">
        <v>1.3564659966250534</v>
      </c>
      <c r="E250" s="80">
        <v>51</v>
      </c>
      <c r="F250" s="290">
        <v>3.5686274509803928</v>
      </c>
      <c r="G250" s="290">
        <v>1.4318505782487825</v>
      </c>
      <c r="H250" s="80">
        <v>51</v>
      </c>
      <c r="I250" s="290">
        <v>3.215686274509804</v>
      </c>
      <c r="J250" s="290">
        <v>1.4186433729474943</v>
      </c>
      <c r="K250" s="80">
        <v>51</v>
      </c>
      <c r="L250" s="290">
        <v>4</v>
      </c>
      <c r="M250" s="291">
        <v>1.7776388834631178</v>
      </c>
    </row>
    <row r="251" spans="1:19" ht="15.75" thickBot="1">
      <c r="A251" s="292" t="s">
        <v>10</v>
      </c>
      <c r="B251" s="293">
        <v>131</v>
      </c>
      <c r="C251" s="294">
        <v>5.1145038167938974</v>
      </c>
      <c r="D251" s="294">
        <v>1.1069099148533748</v>
      </c>
      <c r="E251" s="295">
        <v>130</v>
      </c>
      <c r="F251" s="294">
        <v>3.8076923076923075</v>
      </c>
      <c r="G251" s="294">
        <v>1.2703912224507474</v>
      </c>
      <c r="H251" s="295">
        <v>130</v>
      </c>
      <c r="I251" s="294">
        <v>3.361538461538462</v>
      </c>
      <c r="J251" s="294">
        <v>1.4359927347198376</v>
      </c>
      <c r="K251" s="295">
        <v>130</v>
      </c>
      <c r="L251" s="294">
        <v>3.7384615384615403</v>
      </c>
      <c r="M251" s="296">
        <v>1.6684665296387415</v>
      </c>
    </row>
    <row r="254" spans="1:19" ht="18">
      <c r="A254" s="1"/>
    </row>
    <row r="256" spans="1:19" ht="18" customHeight="1" thickBot="1">
      <c r="A256" s="351" t="s">
        <v>165</v>
      </c>
      <c r="B256" s="352"/>
      <c r="C256" s="352"/>
      <c r="D256" s="352"/>
      <c r="E256" s="352"/>
      <c r="F256" s="352"/>
      <c r="G256" s="352"/>
      <c r="H256" s="352"/>
      <c r="I256" s="352"/>
      <c r="J256" s="352"/>
      <c r="K256" s="352"/>
      <c r="L256" s="352"/>
      <c r="M256" s="352"/>
      <c r="N256" s="352"/>
      <c r="O256" s="352"/>
      <c r="P256" s="352"/>
      <c r="Q256" s="352"/>
      <c r="R256" s="352"/>
      <c r="S256" s="352"/>
    </row>
    <row r="257" spans="1:19" ht="30" customHeight="1" thickTop="1" thickBot="1">
      <c r="A257" s="353" t="s">
        <v>454</v>
      </c>
      <c r="B257" s="355" t="s">
        <v>462</v>
      </c>
      <c r="C257" s="356"/>
      <c r="D257" s="357"/>
      <c r="E257" s="358" t="s">
        <v>463</v>
      </c>
      <c r="F257" s="356"/>
      <c r="G257" s="357"/>
      <c r="H257" s="358" t="s">
        <v>464</v>
      </c>
      <c r="I257" s="356"/>
      <c r="J257" s="357"/>
      <c r="K257" s="358" t="s">
        <v>465</v>
      </c>
      <c r="L257" s="356"/>
      <c r="M257" s="357"/>
      <c r="N257" s="358" t="s">
        <v>466</v>
      </c>
      <c r="O257" s="356"/>
      <c r="P257" s="357"/>
      <c r="Q257" s="359" t="s">
        <v>467</v>
      </c>
      <c r="R257" s="356"/>
      <c r="S257" s="360"/>
    </row>
    <row r="258" spans="1:19" ht="15" customHeight="1" thickBot="1">
      <c r="A258" s="354"/>
      <c r="B258" s="298" t="s">
        <v>4</v>
      </c>
      <c r="C258" s="299" t="s">
        <v>150</v>
      </c>
      <c r="D258" s="299" t="s">
        <v>151</v>
      </c>
      <c r="E258" s="299" t="s">
        <v>4</v>
      </c>
      <c r="F258" s="299" t="s">
        <v>150</v>
      </c>
      <c r="G258" s="299" t="s">
        <v>151</v>
      </c>
      <c r="H258" s="299" t="s">
        <v>4</v>
      </c>
      <c r="I258" s="299" t="s">
        <v>150</v>
      </c>
      <c r="J258" s="299" t="s">
        <v>151</v>
      </c>
      <c r="K258" s="299" t="s">
        <v>4</v>
      </c>
      <c r="L258" s="299" t="s">
        <v>150</v>
      </c>
      <c r="M258" s="299" t="s">
        <v>151</v>
      </c>
      <c r="N258" s="299" t="s">
        <v>4</v>
      </c>
      <c r="O258" s="299" t="s">
        <v>150</v>
      </c>
      <c r="P258" s="299" t="s">
        <v>151</v>
      </c>
      <c r="Q258" s="299" t="s">
        <v>4</v>
      </c>
      <c r="R258" s="299" t="s">
        <v>150</v>
      </c>
      <c r="S258" s="300" t="s">
        <v>151</v>
      </c>
    </row>
    <row r="259" spans="1:19" ht="15.75" thickTop="1">
      <c r="A259" s="283" t="s">
        <v>6</v>
      </c>
      <c r="B259" s="284">
        <v>21</v>
      </c>
      <c r="C259" s="285">
        <v>4.8571428571428577</v>
      </c>
      <c r="D259" s="285">
        <v>1.3887301496588271</v>
      </c>
      <c r="E259" s="286">
        <v>21</v>
      </c>
      <c r="F259" s="285">
        <v>5.4285714285714288</v>
      </c>
      <c r="G259" s="285">
        <v>1.5675276256394517</v>
      </c>
      <c r="H259" s="286">
        <v>21</v>
      </c>
      <c r="I259" s="285">
        <v>2.7619047619047619</v>
      </c>
      <c r="J259" s="285">
        <v>1.6704718466577608</v>
      </c>
      <c r="K259" s="286">
        <v>21</v>
      </c>
      <c r="L259" s="285">
        <v>5.7619047619047601</v>
      </c>
      <c r="M259" s="285">
        <v>1.7292993351285915</v>
      </c>
      <c r="N259" s="286">
        <v>21</v>
      </c>
      <c r="O259" s="285">
        <v>3.6190476190476186</v>
      </c>
      <c r="P259" s="285">
        <v>1.9868616075658232</v>
      </c>
      <c r="Q259" s="286">
        <v>21</v>
      </c>
      <c r="R259" s="285">
        <v>5.0952380952380958</v>
      </c>
      <c r="S259" s="287">
        <v>1.4108423691100966</v>
      </c>
    </row>
    <row r="260" spans="1:19" ht="24">
      <c r="A260" s="288" t="s">
        <v>7</v>
      </c>
      <c r="B260" s="289">
        <v>10</v>
      </c>
      <c r="C260" s="290">
        <v>5.0999999999999996</v>
      </c>
      <c r="D260" s="290">
        <v>1.3703203194062976</v>
      </c>
      <c r="E260" s="80">
        <v>10</v>
      </c>
      <c r="F260" s="290">
        <v>5.7</v>
      </c>
      <c r="G260" s="290">
        <v>1.3374935098492586</v>
      </c>
      <c r="H260" s="80">
        <v>10</v>
      </c>
      <c r="I260" s="290">
        <v>2.5</v>
      </c>
      <c r="J260" s="290">
        <v>1.5811388300841898</v>
      </c>
      <c r="K260" s="80">
        <v>10</v>
      </c>
      <c r="L260" s="290">
        <v>6.5</v>
      </c>
      <c r="M260" s="290">
        <v>0.70710678118654746</v>
      </c>
      <c r="N260" s="80">
        <v>10</v>
      </c>
      <c r="O260" s="290">
        <v>4.2</v>
      </c>
      <c r="P260" s="290">
        <v>1.0327955589886444</v>
      </c>
      <c r="Q260" s="80">
        <v>10</v>
      </c>
      <c r="R260" s="290">
        <v>4.5</v>
      </c>
      <c r="S260" s="291">
        <v>1.4337208778404378</v>
      </c>
    </row>
    <row r="261" spans="1:19" ht="24">
      <c r="A261" s="288" t="s">
        <v>8</v>
      </c>
      <c r="B261" s="289">
        <v>49</v>
      </c>
      <c r="C261" s="290">
        <v>4.2244897959183669</v>
      </c>
      <c r="D261" s="290">
        <v>1.7590871937178212</v>
      </c>
      <c r="E261" s="80">
        <v>48</v>
      </c>
      <c r="F261" s="290">
        <v>5.458333333333333</v>
      </c>
      <c r="G261" s="290">
        <v>1.2020962777552002</v>
      </c>
      <c r="H261" s="80">
        <v>49</v>
      </c>
      <c r="I261" s="290">
        <v>2.2244897959183665</v>
      </c>
      <c r="J261" s="290">
        <v>1.4033487645991787</v>
      </c>
      <c r="K261" s="80">
        <v>48</v>
      </c>
      <c r="L261" s="290">
        <v>5.4375000000000018</v>
      </c>
      <c r="M261" s="290">
        <v>1.7733997881218542</v>
      </c>
      <c r="N261" s="80">
        <v>49</v>
      </c>
      <c r="O261" s="290">
        <v>5.1224489795918364</v>
      </c>
      <c r="P261" s="290">
        <v>1.3328017647863795</v>
      </c>
      <c r="Q261" s="80">
        <v>48</v>
      </c>
      <c r="R261" s="290">
        <v>5.1666666666666661</v>
      </c>
      <c r="S261" s="291">
        <v>1.2087153956996737</v>
      </c>
    </row>
    <row r="262" spans="1:19">
      <c r="A262" s="288" t="s">
        <v>9</v>
      </c>
      <c r="B262" s="289">
        <v>51</v>
      </c>
      <c r="C262" s="290">
        <v>4.2549019607843155</v>
      </c>
      <c r="D262" s="290">
        <v>1.5471669238308057</v>
      </c>
      <c r="E262" s="80">
        <v>51</v>
      </c>
      <c r="F262" s="290">
        <v>5.0980392156862768</v>
      </c>
      <c r="G262" s="290">
        <v>1.4866728215822649</v>
      </c>
      <c r="H262" s="80">
        <v>51</v>
      </c>
      <c r="I262" s="290">
        <v>2.0196078431372553</v>
      </c>
      <c r="J262" s="290">
        <v>1.3036900870748598</v>
      </c>
      <c r="K262" s="80">
        <v>51</v>
      </c>
      <c r="L262" s="290">
        <v>5.5490196078431371</v>
      </c>
      <c r="M262" s="290">
        <v>1.6408988450260555</v>
      </c>
      <c r="N262" s="80">
        <v>51</v>
      </c>
      <c r="O262" s="290">
        <v>4.0980392156862733</v>
      </c>
      <c r="P262" s="290">
        <v>1.5264979785218755</v>
      </c>
      <c r="Q262" s="80">
        <v>51</v>
      </c>
      <c r="R262" s="290">
        <v>5.1960784313725501</v>
      </c>
      <c r="S262" s="291">
        <v>1.2332008407901325</v>
      </c>
    </row>
    <row r="263" spans="1:19" ht="15.75" thickBot="1">
      <c r="A263" s="292" t="s">
        <v>10</v>
      </c>
      <c r="B263" s="293">
        <v>131</v>
      </c>
      <c r="C263" s="294">
        <v>4.4045801526717563</v>
      </c>
      <c r="D263" s="294">
        <v>1.6066143376879822</v>
      </c>
      <c r="E263" s="295">
        <v>130</v>
      </c>
      <c r="F263" s="294">
        <v>5.3307692307692296</v>
      </c>
      <c r="G263" s="294">
        <v>1.3887056130318152</v>
      </c>
      <c r="H263" s="295">
        <v>131</v>
      </c>
      <c r="I263" s="294">
        <v>2.2519083969465652</v>
      </c>
      <c r="J263" s="294">
        <v>1.4322844122932354</v>
      </c>
      <c r="K263" s="295">
        <v>130</v>
      </c>
      <c r="L263" s="294">
        <v>5.6153846153846168</v>
      </c>
      <c r="M263" s="294">
        <v>1.6630252408485755</v>
      </c>
      <c r="N263" s="295">
        <v>131</v>
      </c>
      <c r="O263" s="294">
        <v>4.4122137404580117</v>
      </c>
      <c r="P263" s="294">
        <v>1.6022591214984956</v>
      </c>
      <c r="Q263" s="295">
        <v>130</v>
      </c>
      <c r="R263" s="294">
        <v>5.1153846153846141</v>
      </c>
      <c r="S263" s="296">
        <v>1.2675717821951125</v>
      </c>
    </row>
    <row r="266" spans="1:19" ht="18">
      <c r="A266" s="1"/>
    </row>
    <row r="268" spans="1:19" ht="18" customHeight="1" thickBot="1">
      <c r="A268" s="351" t="s">
        <v>169</v>
      </c>
      <c r="B268" s="352"/>
      <c r="C268" s="352"/>
      <c r="D268" s="352"/>
      <c r="E268" s="352"/>
      <c r="F268" s="352"/>
      <c r="G268" s="352"/>
      <c r="H268" s="352"/>
      <c r="I268" s="352"/>
      <c r="J268" s="352"/>
      <c r="K268" s="352"/>
      <c r="L268" s="352"/>
      <c r="M268" s="352"/>
      <c r="N268" s="352"/>
      <c r="O268" s="352"/>
      <c r="P268" s="352"/>
      <c r="Q268" s="352"/>
      <c r="R268" s="352"/>
      <c r="S268" s="352"/>
    </row>
    <row r="269" spans="1:19" ht="15" customHeight="1" thickTop="1" thickBot="1">
      <c r="A269" s="353" t="s">
        <v>454</v>
      </c>
      <c r="B269" s="355" t="s">
        <v>468</v>
      </c>
      <c r="C269" s="356"/>
      <c r="D269" s="357"/>
      <c r="E269" s="358" t="s">
        <v>469</v>
      </c>
      <c r="F269" s="356"/>
      <c r="G269" s="357"/>
      <c r="H269" s="358" t="s">
        <v>470</v>
      </c>
      <c r="I269" s="356"/>
      <c r="J269" s="357"/>
      <c r="K269" s="358" t="s">
        <v>471</v>
      </c>
      <c r="L269" s="356"/>
      <c r="M269" s="357"/>
      <c r="N269" s="358" t="s">
        <v>472</v>
      </c>
      <c r="O269" s="356"/>
      <c r="P269" s="357"/>
      <c r="Q269" s="359" t="s">
        <v>473</v>
      </c>
      <c r="R269" s="356"/>
      <c r="S269" s="360"/>
    </row>
    <row r="270" spans="1:19" ht="15" customHeight="1" thickBot="1">
      <c r="A270" s="354"/>
      <c r="B270" s="298" t="s">
        <v>4</v>
      </c>
      <c r="C270" s="299" t="s">
        <v>150</v>
      </c>
      <c r="D270" s="299" t="s">
        <v>151</v>
      </c>
      <c r="E270" s="299" t="s">
        <v>4</v>
      </c>
      <c r="F270" s="299" t="s">
        <v>150</v>
      </c>
      <c r="G270" s="299" t="s">
        <v>151</v>
      </c>
      <c r="H270" s="299" t="s">
        <v>4</v>
      </c>
      <c r="I270" s="299" t="s">
        <v>150</v>
      </c>
      <c r="J270" s="299" t="s">
        <v>151</v>
      </c>
      <c r="K270" s="299" t="s">
        <v>4</v>
      </c>
      <c r="L270" s="299" t="s">
        <v>150</v>
      </c>
      <c r="M270" s="299" t="s">
        <v>151</v>
      </c>
      <c r="N270" s="299" t="s">
        <v>4</v>
      </c>
      <c r="O270" s="299" t="s">
        <v>150</v>
      </c>
      <c r="P270" s="299" t="s">
        <v>151</v>
      </c>
      <c r="Q270" s="299" t="s">
        <v>4</v>
      </c>
      <c r="R270" s="299" t="s">
        <v>150</v>
      </c>
      <c r="S270" s="300" t="s">
        <v>151</v>
      </c>
    </row>
    <row r="271" spans="1:19" ht="15.75" thickTop="1">
      <c r="A271" s="283" t="s">
        <v>6</v>
      </c>
      <c r="B271" s="284">
        <v>21</v>
      </c>
      <c r="C271" s="285">
        <v>4.2380952380952381</v>
      </c>
      <c r="D271" s="285">
        <v>1.2611408289624872</v>
      </c>
      <c r="E271" s="286">
        <v>21</v>
      </c>
      <c r="F271" s="285">
        <v>5.5238095238095237</v>
      </c>
      <c r="G271" s="285">
        <v>1.0304876330673556</v>
      </c>
      <c r="H271" s="286">
        <v>21</v>
      </c>
      <c r="I271" s="285">
        <v>3.6190476190476191</v>
      </c>
      <c r="J271" s="285">
        <v>1.8567765206451334</v>
      </c>
      <c r="K271" s="286">
        <v>21</v>
      </c>
      <c r="L271" s="285">
        <v>5.8095238095238093</v>
      </c>
      <c r="M271" s="285">
        <v>1.1670067531530233</v>
      </c>
      <c r="N271" s="286">
        <v>21</v>
      </c>
      <c r="O271" s="285">
        <v>3.9047619047619042</v>
      </c>
      <c r="P271" s="285">
        <v>1.6704718466577611</v>
      </c>
      <c r="Q271" s="286">
        <v>21</v>
      </c>
      <c r="R271" s="285">
        <v>5.8571428571428568</v>
      </c>
      <c r="S271" s="287">
        <v>1.0141851056742199</v>
      </c>
    </row>
    <row r="272" spans="1:19" ht="24">
      <c r="A272" s="288" t="s">
        <v>7</v>
      </c>
      <c r="B272" s="289">
        <v>10</v>
      </c>
      <c r="C272" s="290">
        <v>4.6000000000000005</v>
      </c>
      <c r="D272" s="290">
        <v>1.429840705968481</v>
      </c>
      <c r="E272" s="80">
        <v>10</v>
      </c>
      <c r="F272" s="290">
        <v>5.7</v>
      </c>
      <c r="G272" s="290">
        <v>1.0593499054713802</v>
      </c>
      <c r="H272" s="80">
        <v>10</v>
      </c>
      <c r="I272" s="290">
        <v>4.0999999999999996</v>
      </c>
      <c r="J272" s="290">
        <v>1.1972189997378648</v>
      </c>
      <c r="K272" s="80">
        <v>10</v>
      </c>
      <c r="L272" s="290">
        <v>5.2999999999999989</v>
      </c>
      <c r="M272" s="290">
        <v>1.0593499054713802</v>
      </c>
      <c r="N272" s="80">
        <v>10</v>
      </c>
      <c r="O272" s="290">
        <v>3.9999999999999996</v>
      </c>
      <c r="P272" s="290">
        <v>1.5634719199411431</v>
      </c>
      <c r="Q272" s="80">
        <v>10</v>
      </c>
      <c r="R272" s="290">
        <v>5.1000000000000005</v>
      </c>
      <c r="S272" s="291">
        <v>0.99442892601175337</v>
      </c>
    </row>
    <row r="273" spans="1:19" ht="24">
      <c r="A273" s="288" t="s">
        <v>8</v>
      </c>
      <c r="B273" s="289">
        <v>49</v>
      </c>
      <c r="C273" s="290">
        <v>4.9387755102040805</v>
      </c>
      <c r="D273" s="290">
        <v>1.5995854054684775</v>
      </c>
      <c r="E273" s="80">
        <v>48</v>
      </c>
      <c r="F273" s="290">
        <v>6.0416666666666661</v>
      </c>
      <c r="G273" s="290">
        <v>1.0907411755575827</v>
      </c>
      <c r="H273" s="80">
        <v>49</v>
      </c>
      <c r="I273" s="290">
        <v>3.9999999999999996</v>
      </c>
      <c r="J273" s="290">
        <v>1.9257033347152235</v>
      </c>
      <c r="K273" s="80">
        <v>48</v>
      </c>
      <c r="L273" s="290">
        <v>5.9166666666666661</v>
      </c>
      <c r="M273" s="290">
        <v>1.1076779110418011</v>
      </c>
      <c r="N273" s="80">
        <v>49</v>
      </c>
      <c r="O273" s="290">
        <v>4.3673469387755093</v>
      </c>
      <c r="P273" s="290">
        <v>1.6033022894303237</v>
      </c>
      <c r="Q273" s="80">
        <v>48</v>
      </c>
      <c r="R273" s="290">
        <v>5.7291666666666661</v>
      </c>
      <c r="S273" s="291">
        <v>1.0050845911966777</v>
      </c>
    </row>
    <row r="274" spans="1:19">
      <c r="A274" s="288" t="s">
        <v>9</v>
      </c>
      <c r="B274" s="289">
        <v>51</v>
      </c>
      <c r="C274" s="290">
        <v>4.352941176470587</v>
      </c>
      <c r="D274" s="290">
        <v>1.4397712236569347</v>
      </c>
      <c r="E274" s="80">
        <v>51</v>
      </c>
      <c r="F274" s="290">
        <v>5.7647058823529411</v>
      </c>
      <c r="G274" s="290">
        <v>1.2097641967609665</v>
      </c>
      <c r="H274" s="80">
        <v>51</v>
      </c>
      <c r="I274" s="290">
        <v>3.3529411764705883</v>
      </c>
      <c r="J274" s="290">
        <v>1.7184123999990772</v>
      </c>
      <c r="K274" s="80">
        <v>51</v>
      </c>
      <c r="L274" s="290">
        <v>5.450980392156862</v>
      </c>
      <c r="M274" s="290">
        <v>1.5008494326906487</v>
      </c>
      <c r="N274" s="80">
        <v>51</v>
      </c>
      <c r="O274" s="290">
        <v>3.7647058823529402</v>
      </c>
      <c r="P274" s="290">
        <v>1.6197312776398145</v>
      </c>
      <c r="Q274" s="80">
        <v>51</v>
      </c>
      <c r="R274" s="290">
        <v>4.9803921568627452</v>
      </c>
      <c r="S274" s="291">
        <v>1.378262617623091</v>
      </c>
    </row>
    <row r="275" spans="1:19" ht="15.75" thickBot="1">
      <c r="A275" s="292" t="s">
        <v>10</v>
      </c>
      <c r="B275" s="293">
        <v>131</v>
      </c>
      <c r="C275" s="294">
        <v>4.5725190839694649</v>
      </c>
      <c r="D275" s="294">
        <v>1.4885746117118221</v>
      </c>
      <c r="E275" s="295">
        <v>130</v>
      </c>
      <c r="F275" s="294">
        <v>5.8230769230769219</v>
      </c>
      <c r="G275" s="294">
        <v>1.1307223774261144</v>
      </c>
      <c r="H275" s="295">
        <v>131</v>
      </c>
      <c r="I275" s="294">
        <v>3.6946564885496178</v>
      </c>
      <c r="J275" s="294">
        <v>1.7969766479840192</v>
      </c>
      <c r="K275" s="295">
        <v>130</v>
      </c>
      <c r="L275" s="294">
        <v>5.6692307692307722</v>
      </c>
      <c r="M275" s="294">
        <v>1.2903245282459765</v>
      </c>
      <c r="N275" s="295">
        <v>131</v>
      </c>
      <c r="O275" s="294">
        <v>4.0305343511450404</v>
      </c>
      <c r="P275" s="294">
        <v>1.6216749712172476</v>
      </c>
      <c r="Q275" s="295">
        <v>130</v>
      </c>
      <c r="R275" s="294">
        <v>5.4076923076923071</v>
      </c>
      <c r="S275" s="296">
        <v>1.2180563615614715</v>
      </c>
    </row>
    <row r="278" spans="1:19" ht="18">
      <c r="A278" s="1"/>
    </row>
    <row r="280" spans="1:19" ht="18" customHeight="1" thickBot="1">
      <c r="A280" s="351" t="s">
        <v>169</v>
      </c>
      <c r="B280" s="352"/>
      <c r="C280" s="352"/>
      <c r="D280" s="352"/>
      <c r="E280" s="352"/>
      <c r="F280" s="352"/>
      <c r="G280" s="352"/>
      <c r="H280" s="352"/>
      <c r="I280" s="352"/>
      <c r="J280" s="352"/>
      <c r="K280" s="352"/>
      <c r="L280" s="352"/>
      <c r="M280" s="352"/>
      <c r="N280" s="352"/>
      <c r="O280" s="352"/>
      <c r="P280" s="352"/>
      <c r="Q280" s="352"/>
      <c r="R280" s="352"/>
      <c r="S280" s="352"/>
    </row>
    <row r="281" spans="1:19" ht="15" customHeight="1" thickTop="1" thickBot="1">
      <c r="A281" s="353" t="s">
        <v>454</v>
      </c>
      <c r="B281" s="355" t="s">
        <v>474</v>
      </c>
      <c r="C281" s="356"/>
      <c r="D281" s="357"/>
      <c r="E281" s="358" t="s">
        <v>475</v>
      </c>
      <c r="F281" s="356"/>
      <c r="G281" s="357"/>
      <c r="H281" s="358" t="s">
        <v>476</v>
      </c>
      <c r="I281" s="356"/>
      <c r="J281" s="357"/>
      <c r="K281" s="358" t="s">
        <v>477</v>
      </c>
      <c r="L281" s="356"/>
      <c r="M281" s="357"/>
      <c r="N281" s="358" t="s">
        <v>478</v>
      </c>
      <c r="O281" s="356"/>
      <c r="P281" s="357"/>
      <c r="Q281" s="359" t="s">
        <v>479</v>
      </c>
      <c r="R281" s="356"/>
      <c r="S281" s="360"/>
    </row>
    <row r="282" spans="1:19" ht="15" customHeight="1" thickBot="1">
      <c r="A282" s="354"/>
      <c r="B282" s="298" t="s">
        <v>4</v>
      </c>
      <c r="C282" s="299" t="s">
        <v>150</v>
      </c>
      <c r="D282" s="299" t="s">
        <v>151</v>
      </c>
      <c r="E282" s="299" t="s">
        <v>4</v>
      </c>
      <c r="F282" s="299" t="s">
        <v>150</v>
      </c>
      <c r="G282" s="299" t="s">
        <v>151</v>
      </c>
      <c r="H282" s="299" t="s">
        <v>4</v>
      </c>
      <c r="I282" s="299" t="s">
        <v>150</v>
      </c>
      <c r="J282" s="299" t="s">
        <v>151</v>
      </c>
      <c r="K282" s="299" t="s">
        <v>4</v>
      </c>
      <c r="L282" s="299" t="s">
        <v>150</v>
      </c>
      <c r="M282" s="299" t="s">
        <v>151</v>
      </c>
      <c r="N282" s="299" t="s">
        <v>4</v>
      </c>
      <c r="O282" s="299" t="s">
        <v>150</v>
      </c>
      <c r="P282" s="299" t="s">
        <v>151</v>
      </c>
      <c r="Q282" s="299" t="s">
        <v>4</v>
      </c>
      <c r="R282" s="299" t="s">
        <v>150</v>
      </c>
      <c r="S282" s="300" t="s">
        <v>151</v>
      </c>
    </row>
    <row r="283" spans="1:19" ht="15.75" thickTop="1">
      <c r="A283" s="283" t="s">
        <v>6</v>
      </c>
      <c r="B283" s="284">
        <v>21</v>
      </c>
      <c r="C283" s="285">
        <v>4.7142857142857135</v>
      </c>
      <c r="D283" s="285">
        <v>1.2305631695633161</v>
      </c>
      <c r="E283" s="286">
        <v>21</v>
      </c>
      <c r="F283" s="285">
        <v>5.9523809523809517</v>
      </c>
      <c r="G283" s="285">
        <v>1.1169686869465265</v>
      </c>
      <c r="H283" s="286">
        <v>21</v>
      </c>
      <c r="I283" s="285">
        <v>3.0952380952380949</v>
      </c>
      <c r="J283" s="285">
        <v>1.4108423691100964</v>
      </c>
      <c r="K283" s="286">
        <v>21</v>
      </c>
      <c r="L283" s="285">
        <v>4.9523809523809526</v>
      </c>
      <c r="M283" s="285">
        <v>1.3592715135759474</v>
      </c>
      <c r="N283" s="286">
        <v>21</v>
      </c>
      <c r="O283" s="285">
        <v>5.8571428571428568</v>
      </c>
      <c r="P283" s="285">
        <v>1.3887301496588274</v>
      </c>
      <c r="Q283" s="286">
        <v>21</v>
      </c>
      <c r="R283" s="285">
        <v>6.5238095238095237</v>
      </c>
      <c r="S283" s="287">
        <v>0.67963575678797383</v>
      </c>
    </row>
    <row r="284" spans="1:19" ht="24">
      <c r="A284" s="288" t="s">
        <v>7</v>
      </c>
      <c r="B284" s="289">
        <v>10</v>
      </c>
      <c r="C284" s="290">
        <v>5</v>
      </c>
      <c r="D284" s="290">
        <v>1.699673171197595</v>
      </c>
      <c r="E284" s="80">
        <v>10</v>
      </c>
      <c r="F284" s="290">
        <v>6.2</v>
      </c>
      <c r="G284" s="290">
        <v>0.63245553203367577</v>
      </c>
      <c r="H284" s="80">
        <v>10</v>
      </c>
      <c r="I284" s="290">
        <v>4.2</v>
      </c>
      <c r="J284" s="290">
        <v>1.9321835661585918</v>
      </c>
      <c r="K284" s="80">
        <v>10</v>
      </c>
      <c r="L284" s="290">
        <v>5.3999999999999995</v>
      </c>
      <c r="M284" s="290">
        <v>1.5776212754932311</v>
      </c>
      <c r="N284" s="80">
        <v>10</v>
      </c>
      <c r="O284" s="290">
        <v>5.2</v>
      </c>
      <c r="P284" s="290">
        <v>1.9888578520235063</v>
      </c>
      <c r="Q284" s="80">
        <v>10</v>
      </c>
      <c r="R284" s="290">
        <v>6.3999999999999995</v>
      </c>
      <c r="S284" s="291">
        <v>0.84327404271156781</v>
      </c>
    </row>
    <row r="285" spans="1:19" ht="24">
      <c r="A285" s="288" t="s">
        <v>8</v>
      </c>
      <c r="B285" s="289">
        <v>49</v>
      </c>
      <c r="C285" s="290">
        <v>5.1632653061224509</v>
      </c>
      <c r="D285" s="290">
        <v>1.4339185642774805</v>
      </c>
      <c r="E285" s="80">
        <v>48</v>
      </c>
      <c r="F285" s="290">
        <v>5.9999999999999991</v>
      </c>
      <c r="G285" s="290">
        <v>0.92253120802888522</v>
      </c>
      <c r="H285" s="80">
        <v>49</v>
      </c>
      <c r="I285" s="290">
        <v>3.6938775510204085</v>
      </c>
      <c r="J285" s="290">
        <v>1.6228072594613769</v>
      </c>
      <c r="K285" s="80">
        <v>48</v>
      </c>
      <c r="L285" s="290">
        <v>5.5833333333333321</v>
      </c>
      <c r="M285" s="290">
        <v>1.2174849089603119</v>
      </c>
      <c r="N285" s="80">
        <v>49</v>
      </c>
      <c r="O285" s="290">
        <v>4.8571428571428568</v>
      </c>
      <c r="P285" s="290">
        <v>1.4999999999999998</v>
      </c>
      <c r="Q285" s="80">
        <v>48</v>
      </c>
      <c r="R285" s="290">
        <v>6.2916666666666652</v>
      </c>
      <c r="S285" s="291">
        <v>0.74257554478740562</v>
      </c>
    </row>
    <row r="286" spans="1:19">
      <c r="A286" s="288" t="s">
        <v>9</v>
      </c>
      <c r="B286" s="289">
        <v>51</v>
      </c>
      <c r="C286" s="290">
        <v>5.1176470588235299</v>
      </c>
      <c r="D286" s="290">
        <v>1.1427520960125941</v>
      </c>
      <c r="E286" s="80">
        <v>51</v>
      </c>
      <c r="F286" s="290">
        <v>5.5098039215686274</v>
      </c>
      <c r="G286" s="290">
        <v>1.5539954828712705</v>
      </c>
      <c r="H286" s="80">
        <v>51</v>
      </c>
      <c r="I286" s="290">
        <v>3.5490196078431371</v>
      </c>
      <c r="J286" s="290">
        <v>1.6889490873344417</v>
      </c>
      <c r="K286" s="80">
        <v>51</v>
      </c>
      <c r="L286" s="290">
        <v>5.4901960784313708</v>
      </c>
      <c r="M286" s="290">
        <v>1.4747548815936544</v>
      </c>
      <c r="N286" s="80">
        <v>51</v>
      </c>
      <c r="O286" s="290">
        <v>5.4313725490196081</v>
      </c>
      <c r="P286" s="290">
        <v>1.3748440196732765</v>
      </c>
      <c r="Q286" s="80">
        <v>51</v>
      </c>
      <c r="R286" s="290">
        <v>6.3333333333333339</v>
      </c>
      <c r="S286" s="291">
        <v>0.76594168620507053</v>
      </c>
    </row>
    <row r="287" spans="1:19" ht="15.75" thickBot="1">
      <c r="A287" s="292" t="s">
        <v>10</v>
      </c>
      <c r="B287" s="293">
        <v>131</v>
      </c>
      <c r="C287" s="294">
        <v>5.0610687022900764</v>
      </c>
      <c r="D287" s="294">
        <v>1.3112279927952428</v>
      </c>
      <c r="E287" s="295">
        <v>130</v>
      </c>
      <c r="F287" s="294">
        <v>5.8153846153846152</v>
      </c>
      <c r="G287" s="294">
        <v>1.2375558268489064</v>
      </c>
      <c r="H287" s="295">
        <v>131</v>
      </c>
      <c r="I287" s="294">
        <v>3.5801526717557244</v>
      </c>
      <c r="J287" s="294">
        <v>1.6452925784855803</v>
      </c>
      <c r="K287" s="295">
        <v>130</v>
      </c>
      <c r="L287" s="294">
        <v>5.4307692307692301</v>
      </c>
      <c r="M287" s="294">
        <v>1.3749613752909711</v>
      </c>
      <c r="N287" s="295">
        <v>131</v>
      </c>
      <c r="O287" s="294">
        <v>5.2671755725190836</v>
      </c>
      <c r="P287" s="294">
        <v>1.5029428950762722</v>
      </c>
      <c r="Q287" s="295">
        <v>130</v>
      </c>
      <c r="R287" s="294">
        <v>6.3538461538461499</v>
      </c>
      <c r="S287" s="296">
        <v>0.74564927704983219</v>
      </c>
    </row>
    <row r="290" spans="1:19" ht="18">
      <c r="A290" s="1"/>
    </row>
    <row r="292" spans="1:19" ht="18" customHeight="1" thickBot="1">
      <c r="A292" s="351" t="s">
        <v>176</v>
      </c>
      <c r="B292" s="352"/>
      <c r="C292" s="352"/>
      <c r="D292" s="352"/>
      <c r="E292" s="352"/>
      <c r="F292" s="352"/>
      <c r="G292" s="352"/>
      <c r="H292" s="352"/>
      <c r="I292" s="352"/>
      <c r="J292" s="352"/>
      <c r="K292" s="352"/>
      <c r="L292" s="352"/>
      <c r="M292" s="352"/>
      <c r="N292" s="352"/>
      <c r="O292" s="352"/>
      <c r="P292" s="352"/>
      <c r="Q292" s="352"/>
      <c r="R292" s="352"/>
      <c r="S292" s="352"/>
    </row>
    <row r="293" spans="1:19" ht="15" customHeight="1" thickTop="1" thickBot="1">
      <c r="A293" s="353" t="s">
        <v>454</v>
      </c>
      <c r="B293" s="355" t="s">
        <v>480</v>
      </c>
      <c r="C293" s="356"/>
      <c r="D293" s="357"/>
      <c r="E293" s="358" t="s">
        <v>481</v>
      </c>
      <c r="F293" s="356"/>
      <c r="G293" s="357"/>
      <c r="H293" s="358" t="s">
        <v>482</v>
      </c>
      <c r="I293" s="356"/>
      <c r="J293" s="357"/>
      <c r="K293" s="358" t="s">
        <v>483</v>
      </c>
      <c r="L293" s="356"/>
      <c r="M293" s="357"/>
      <c r="N293" s="358" t="s">
        <v>484</v>
      </c>
      <c r="O293" s="356"/>
      <c r="P293" s="357"/>
      <c r="Q293" s="359" t="s">
        <v>485</v>
      </c>
      <c r="R293" s="356"/>
      <c r="S293" s="360"/>
    </row>
    <row r="294" spans="1:19" ht="15" customHeight="1" thickBot="1">
      <c r="A294" s="354"/>
      <c r="B294" s="298" t="s">
        <v>4</v>
      </c>
      <c r="C294" s="299" t="s">
        <v>150</v>
      </c>
      <c r="D294" s="299" t="s">
        <v>151</v>
      </c>
      <c r="E294" s="299" t="s">
        <v>4</v>
      </c>
      <c r="F294" s="299" t="s">
        <v>150</v>
      </c>
      <c r="G294" s="299" t="s">
        <v>151</v>
      </c>
      <c r="H294" s="299" t="s">
        <v>4</v>
      </c>
      <c r="I294" s="299" t="s">
        <v>150</v>
      </c>
      <c r="J294" s="299" t="s">
        <v>151</v>
      </c>
      <c r="K294" s="299" t="s">
        <v>4</v>
      </c>
      <c r="L294" s="299" t="s">
        <v>150</v>
      </c>
      <c r="M294" s="299" t="s">
        <v>151</v>
      </c>
      <c r="N294" s="299" t="s">
        <v>4</v>
      </c>
      <c r="O294" s="299" t="s">
        <v>150</v>
      </c>
      <c r="P294" s="299" t="s">
        <v>151</v>
      </c>
      <c r="Q294" s="299" t="s">
        <v>4</v>
      </c>
      <c r="R294" s="299" t="s">
        <v>150</v>
      </c>
      <c r="S294" s="300" t="s">
        <v>151</v>
      </c>
    </row>
    <row r="295" spans="1:19" ht="15.75" thickTop="1">
      <c r="A295" s="283" t="s">
        <v>6</v>
      </c>
      <c r="B295" s="284">
        <v>21</v>
      </c>
      <c r="C295" s="285">
        <v>4.0952380952380949</v>
      </c>
      <c r="D295" s="285">
        <v>1.5134319246256802</v>
      </c>
      <c r="E295" s="286">
        <v>21</v>
      </c>
      <c r="F295" s="285">
        <v>5.8571428571428577</v>
      </c>
      <c r="G295" s="285">
        <v>0.96362411165943151</v>
      </c>
      <c r="H295" s="286">
        <v>21</v>
      </c>
      <c r="I295" s="285">
        <v>3.4761904761904763</v>
      </c>
      <c r="J295" s="285">
        <v>1.5368489717290901</v>
      </c>
      <c r="K295" s="286">
        <v>21</v>
      </c>
      <c r="L295" s="285">
        <v>5.1428571428571432</v>
      </c>
      <c r="M295" s="285">
        <v>1.5583874449479591</v>
      </c>
      <c r="N295" s="286">
        <v>21</v>
      </c>
      <c r="O295" s="285">
        <v>4.666666666666667</v>
      </c>
      <c r="P295" s="285">
        <v>1.4605934866804431</v>
      </c>
      <c r="Q295" s="286">
        <v>21</v>
      </c>
      <c r="R295" s="285">
        <v>5.666666666666667</v>
      </c>
      <c r="S295" s="287">
        <v>1.2780193008453875</v>
      </c>
    </row>
    <row r="296" spans="1:19" ht="24">
      <c r="A296" s="288" t="s">
        <v>7</v>
      </c>
      <c r="B296" s="289">
        <v>10</v>
      </c>
      <c r="C296" s="290">
        <v>4.6999999999999993</v>
      </c>
      <c r="D296" s="290">
        <v>1.4944341180973264</v>
      </c>
      <c r="E296" s="80">
        <v>10</v>
      </c>
      <c r="F296" s="290">
        <v>6.1</v>
      </c>
      <c r="G296" s="290">
        <v>0.87559503577091302</v>
      </c>
      <c r="H296" s="80">
        <v>10</v>
      </c>
      <c r="I296" s="290">
        <v>3.7999999999999994</v>
      </c>
      <c r="J296" s="290">
        <v>1.4757295747452437</v>
      </c>
      <c r="K296" s="80">
        <v>10</v>
      </c>
      <c r="L296" s="290">
        <v>4.7</v>
      </c>
      <c r="M296" s="290">
        <v>1.4944341180973264</v>
      </c>
      <c r="N296" s="80">
        <v>10</v>
      </c>
      <c r="O296" s="290">
        <v>4.5000000000000009</v>
      </c>
      <c r="P296" s="290">
        <v>1.8408935028645435</v>
      </c>
      <c r="Q296" s="80">
        <v>10</v>
      </c>
      <c r="R296" s="290">
        <v>5.6000000000000005</v>
      </c>
      <c r="S296" s="291">
        <v>1.1737877907772674</v>
      </c>
    </row>
    <row r="297" spans="1:19" ht="24">
      <c r="A297" s="288" t="s">
        <v>8</v>
      </c>
      <c r="B297" s="289">
        <v>49</v>
      </c>
      <c r="C297" s="290">
        <v>4.1224489795918373</v>
      </c>
      <c r="D297" s="290">
        <v>1.6786980701973639</v>
      </c>
      <c r="E297" s="80">
        <v>48</v>
      </c>
      <c r="F297" s="290">
        <v>6.0625000000000009</v>
      </c>
      <c r="G297" s="290">
        <v>1.0190995190790908</v>
      </c>
      <c r="H297" s="80">
        <v>49</v>
      </c>
      <c r="I297" s="290">
        <v>4.0612244897959169</v>
      </c>
      <c r="J297" s="290">
        <v>1.6759097438071524</v>
      </c>
      <c r="K297" s="80">
        <v>48</v>
      </c>
      <c r="L297" s="290">
        <v>4.7499999999999991</v>
      </c>
      <c r="M297" s="290">
        <v>1.4659250220296962</v>
      </c>
      <c r="N297" s="80">
        <v>49</v>
      </c>
      <c r="O297" s="290">
        <v>4.2857142857142865</v>
      </c>
      <c r="P297" s="290">
        <v>1.5000000000000002</v>
      </c>
      <c r="Q297" s="80">
        <v>48</v>
      </c>
      <c r="R297" s="290">
        <v>5.2499999999999991</v>
      </c>
      <c r="S297" s="291">
        <v>1.4513383405406901</v>
      </c>
    </row>
    <row r="298" spans="1:19">
      <c r="A298" s="288" t="s">
        <v>9</v>
      </c>
      <c r="B298" s="289">
        <v>51</v>
      </c>
      <c r="C298" s="290">
        <v>4.3725490196078418</v>
      </c>
      <c r="D298" s="290">
        <v>1.3410560661467588</v>
      </c>
      <c r="E298" s="80">
        <v>51</v>
      </c>
      <c r="F298" s="290">
        <v>5.9607843137254903</v>
      </c>
      <c r="G298" s="290">
        <v>1.0763044980622443</v>
      </c>
      <c r="H298" s="80">
        <v>51</v>
      </c>
      <c r="I298" s="290">
        <v>3.3921568627450984</v>
      </c>
      <c r="J298" s="290">
        <v>1.600980091975525</v>
      </c>
      <c r="K298" s="80">
        <v>51</v>
      </c>
      <c r="L298" s="290">
        <v>4.9607843137254886</v>
      </c>
      <c r="M298" s="290">
        <v>1.3410560661467585</v>
      </c>
      <c r="N298" s="80">
        <v>51</v>
      </c>
      <c r="O298" s="290">
        <v>4.3137254901960764</v>
      </c>
      <c r="P298" s="290">
        <v>1.5555088695141708</v>
      </c>
      <c r="Q298" s="80">
        <v>51</v>
      </c>
      <c r="R298" s="290">
        <v>5.4117647058823524</v>
      </c>
      <c r="S298" s="291">
        <v>1.2988682856738833</v>
      </c>
    </row>
    <row r="299" spans="1:19" ht="15.75" thickBot="1">
      <c r="A299" s="292" t="s">
        <v>10</v>
      </c>
      <c r="B299" s="293">
        <v>131</v>
      </c>
      <c r="C299" s="294">
        <v>4.2595419847328237</v>
      </c>
      <c r="D299" s="294">
        <v>1.5068448251461979</v>
      </c>
      <c r="E299" s="295">
        <v>130</v>
      </c>
      <c r="F299" s="294">
        <v>5.9923076923076923</v>
      </c>
      <c r="G299" s="294">
        <v>1.0153561550735761</v>
      </c>
      <c r="H299" s="295">
        <v>131</v>
      </c>
      <c r="I299" s="294">
        <v>3.6870229007633601</v>
      </c>
      <c r="J299" s="294">
        <v>1.6223628042772342</v>
      </c>
      <c r="K299" s="295">
        <v>130</v>
      </c>
      <c r="L299" s="294">
        <v>4.8923076923076909</v>
      </c>
      <c r="M299" s="294">
        <v>1.4264726042367741</v>
      </c>
      <c r="N299" s="295">
        <v>131</v>
      </c>
      <c r="O299" s="294">
        <v>4.3740458015267167</v>
      </c>
      <c r="P299" s="294">
        <v>1.5308915344314162</v>
      </c>
      <c r="Q299" s="295">
        <v>130</v>
      </c>
      <c r="R299" s="294">
        <v>5.4076923076923071</v>
      </c>
      <c r="S299" s="296">
        <v>1.3393053495451344</v>
      </c>
    </row>
    <row r="301" spans="1:19" ht="32.25" thickBot="1">
      <c r="A301" s="56" t="s">
        <v>276</v>
      </c>
      <c r="B301" s="56"/>
      <c r="C301" s="56"/>
      <c r="D301" s="56"/>
    </row>
    <row r="302" spans="1:19">
      <c r="A302" s="428" t="s">
        <v>529</v>
      </c>
    </row>
    <row r="304" spans="1:19" ht="18" customHeight="1" thickBot="1">
      <c r="A304" s="351" t="s">
        <v>180</v>
      </c>
      <c r="B304" s="352"/>
      <c r="C304" s="352"/>
      <c r="D304" s="352"/>
      <c r="E304" s="352"/>
    </row>
    <row r="305" spans="1:9" ht="15" customHeight="1" thickTop="1" thickBot="1">
      <c r="A305" s="366" t="s">
        <v>454</v>
      </c>
      <c r="B305" s="368" t="s">
        <v>486</v>
      </c>
      <c r="C305" s="369"/>
      <c r="D305" s="370" t="s">
        <v>487</v>
      </c>
      <c r="E305" s="371"/>
    </row>
    <row r="306" spans="1:9" ht="15" customHeight="1" thickBot="1">
      <c r="A306" s="367"/>
      <c r="B306" s="301" t="s">
        <v>4</v>
      </c>
      <c r="C306" s="88" t="s">
        <v>5</v>
      </c>
      <c r="D306" s="88" t="s">
        <v>4</v>
      </c>
      <c r="E306" s="89" t="s">
        <v>5</v>
      </c>
    </row>
    <row r="307" spans="1:9" ht="15.75" thickTop="1">
      <c r="A307" s="288" t="s">
        <v>6</v>
      </c>
      <c r="B307" s="289">
        <v>1</v>
      </c>
      <c r="C307" s="304">
        <v>1</v>
      </c>
      <c r="D307" s="80">
        <v>0</v>
      </c>
      <c r="E307" s="302">
        <v>0</v>
      </c>
    </row>
    <row r="308" spans="1:9" ht="24">
      <c r="A308" s="288" t="s">
        <v>7</v>
      </c>
      <c r="B308" s="289">
        <v>0</v>
      </c>
      <c r="C308" s="304">
        <v>0</v>
      </c>
      <c r="D308" s="80">
        <v>1</v>
      </c>
      <c r="E308" s="302">
        <v>1</v>
      </c>
    </row>
    <row r="309" spans="1:9" ht="24">
      <c r="A309" s="288" t="s">
        <v>8</v>
      </c>
      <c r="B309" s="289">
        <v>3</v>
      </c>
      <c r="C309" s="304">
        <v>1</v>
      </c>
      <c r="D309" s="80">
        <v>0</v>
      </c>
      <c r="E309" s="302">
        <v>0</v>
      </c>
    </row>
    <row r="310" spans="1:9">
      <c r="A310" s="288" t="s">
        <v>9</v>
      </c>
      <c r="B310" s="289">
        <v>3</v>
      </c>
      <c r="C310" s="304">
        <v>0.6</v>
      </c>
      <c r="D310" s="80">
        <v>2</v>
      </c>
      <c r="E310" s="302">
        <v>0.4</v>
      </c>
    </row>
    <row r="311" spans="1:9" ht="15.75" thickBot="1">
      <c r="A311" s="292" t="s">
        <v>10</v>
      </c>
      <c r="B311" s="293">
        <v>7</v>
      </c>
      <c r="C311" s="305">
        <v>0.7</v>
      </c>
      <c r="D311" s="295">
        <v>3</v>
      </c>
      <c r="E311" s="303">
        <v>0.3</v>
      </c>
    </row>
    <row r="314" spans="1:9" ht="23.25">
      <c r="A314" s="60" t="s">
        <v>278</v>
      </c>
    </row>
    <row r="315" spans="1:9">
      <c r="A315" s="428" t="s">
        <v>530</v>
      </c>
    </row>
    <row r="316" spans="1:9" ht="18" customHeight="1">
      <c r="A316" s="326" t="s">
        <v>183</v>
      </c>
      <c r="B316" s="326"/>
      <c r="C316" s="326"/>
      <c r="D316" s="326"/>
      <c r="E316" s="326"/>
      <c r="F316" s="326"/>
      <c r="G316" s="326"/>
      <c r="H316" s="326"/>
      <c r="I316" s="326"/>
    </row>
    <row r="317" spans="1:9" ht="15" customHeight="1">
      <c r="A317" s="327"/>
      <c r="B317" s="330" t="s">
        <v>184</v>
      </c>
      <c r="C317" s="331"/>
      <c r="D317" s="331"/>
      <c r="E317" s="331"/>
      <c r="F317" s="331"/>
      <c r="G317" s="331"/>
      <c r="H317" s="331"/>
      <c r="I317" s="332"/>
    </row>
    <row r="318" spans="1:9" ht="26.25" customHeight="1">
      <c r="A318" s="328"/>
      <c r="B318" s="333" t="s">
        <v>71</v>
      </c>
      <c r="C318" s="324"/>
      <c r="D318" s="324" t="s">
        <v>72</v>
      </c>
      <c r="E318" s="324"/>
      <c r="F318" s="324" t="s">
        <v>185</v>
      </c>
      <c r="G318" s="324"/>
      <c r="H318" s="324" t="s">
        <v>186</v>
      </c>
      <c r="I318" s="325"/>
    </row>
    <row r="319" spans="1:9" ht="15" customHeight="1">
      <c r="A319" s="329"/>
      <c r="B319" s="57" t="s">
        <v>4</v>
      </c>
      <c r="C319" s="58" t="s">
        <v>5</v>
      </c>
      <c r="D319" s="58" t="s">
        <v>4</v>
      </c>
      <c r="E319" s="58" t="s">
        <v>5</v>
      </c>
      <c r="F319" s="58" t="s">
        <v>4</v>
      </c>
      <c r="G319" s="58" t="s">
        <v>5</v>
      </c>
      <c r="H319" s="58" t="s">
        <v>4</v>
      </c>
      <c r="I319" s="59" t="s">
        <v>5</v>
      </c>
    </row>
    <row r="320" spans="1:9">
      <c r="A320" s="2" t="s">
        <v>6</v>
      </c>
      <c r="B320" s="5">
        <v>0</v>
      </c>
      <c r="C320" s="6">
        <v>0</v>
      </c>
      <c r="D320" s="7">
        <v>1</v>
      </c>
      <c r="E320" s="6">
        <v>1</v>
      </c>
      <c r="F320" s="7">
        <v>0</v>
      </c>
      <c r="G320" s="6">
        <v>0</v>
      </c>
      <c r="H320" s="7">
        <v>0</v>
      </c>
      <c r="I320" s="8">
        <v>0</v>
      </c>
    </row>
    <row r="321" spans="1:9" ht="24">
      <c r="A321" s="3" t="s">
        <v>8</v>
      </c>
      <c r="B321" s="9">
        <v>2</v>
      </c>
      <c r="C321" s="10">
        <v>0.66666666666666674</v>
      </c>
      <c r="D321" s="11">
        <v>0</v>
      </c>
      <c r="E321" s="10">
        <v>0</v>
      </c>
      <c r="F321" s="11">
        <v>1</v>
      </c>
      <c r="G321" s="10">
        <v>0.33333333333333337</v>
      </c>
      <c r="H321" s="11">
        <v>0</v>
      </c>
      <c r="I321" s="12">
        <v>0</v>
      </c>
    </row>
    <row r="322" spans="1:9">
      <c r="A322" s="3" t="s">
        <v>9</v>
      </c>
      <c r="B322" s="9">
        <v>3</v>
      </c>
      <c r="C322" s="10">
        <v>1</v>
      </c>
      <c r="D322" s="11">
        <v>0</v>
      </c>
      <c r="E322" s="10">
        <v>0</v>
      </c>
      <c r="F322" s="11">
        <v>0</v>
      </c>
      <c r="G322" s="10">
        <v>0</v>
      </c>
      <c r="H322" s="11">
        <v>0</v>
      </c>
      <c r="I322" s="12">
        <v>0</v>
      </c>
    </row>
    <row r="323" spans="1:9">
      <c r="A323" s="4" t="s">
        <v>10</v>
      </c>
      <c r="B323" s="13">
        <v>5</v>
      </c>
      <c r="C323" s="14">
        <v>0.7142857142857143</v>
      </c>
      <c r="D323" s="15">
        <v>1</v>
      </c>
      <c r="E323" s="14">
        <v>0.14285714285714288</v>
      </c>
      <c r="F323" s="15">
        <v>1</v>
      </c>
      <c r="G323" s="14">
        <v>0.14285714285714288</v>
      </c>
      <c r="H323" s="15">
        <v>0</v>
      </c>
      <c r="I323" s="16">
        <v>0</v>
      </c>
    </row>
    <row r="326" spans="1:9" ht="18">
      <c r="A326" s="1"/>
    </row>
    <row r="328" spans="1:9" ht="18" customHeight="1">
      <c r="A328" s="326" t="s">
        <v>187</v>
      </c>
      <c r="B328" s="326"/>
      <c r="C328" s="326"/>
      <c r="D328" s="326"/>
      <c r="E328" s="326"/>
      <c r="F328" s="326"/>
      <c r="G328" s="326"/>
      <c r="H328" s="326"/>
      <c r="I328" s="326"/>
    </row>
    <row r="329" spans="1:9" ht="15" customHeight="1">
      <c r="A329" s="327"/>
      <c r="B329" s="330" t="s">
        <v>188</v>
      </c>
      <c r="C329" s="331"/>
      <c r="D329" s="331"/>
      <c r="E329" s="331"/>
      <c r="F329" s="331"/>
      <c r="G329" s="331"/>
      <c r="H329" s="331"/>
      <c r="I329" s="332"/>
    </row>
    <row r="330" spans="1:9" ht="15" customHeight="1">
      <c r="A330" s="328"/>
      <c r="B330" s="333" t="s">
        <v>189</v>
      </c>
      <c r="C330" s="324"/>
      <c r="D330" s="324" t="s">
        <v>190</v>
      </c>
      <c r="E330" s="324"/>
      <c r="F330" s="324" t="s">
        <v>191</v>
      </c>
      <c r="G330" s="324"/>
      <c r="H330" s="324" t="s">
        <v>192</v>
      </c>
      <c r="I330" s="325"/>
    </row>
    <row r="331" spans="1:9" ht="15" customHeight="1">
      <c r="A331" s="329"/>
      <c r="B331" s="57" t="s">
        <v>4</v>
      </c>
      <c r="C331" s="58" t="s">
        <v>5</v>
      </c>
      <c r="D331" s="58" t="s">
        <v>4</v>
      </c>
      <c r="E331" s="58" t="s">
        <v>5</v>
      </c>
      <c r="F331" s="58" t="s">
        <v>4</v>
      </c>
      <c r="G331" s="58" t="s">
        <v>5</v>
      </c>
      <c r="H331" s="58" t="s">
        <v>4</v>
      </c>
      <c r="I331" s="59" t="s">
        <v>5</v>
      </c>
    </row>
    <row r="332" spans="1:9">
      <c r="A332" s="2" t="s">
        <v>6</v>
      </c>
      <c r="B332" s="5">
        <v>0</v>
      </c>
      <c r="C332" s="6">
        <v>0</v>
      </c>
      <c r="D332" s="7">
        <v>1</v>
      </c>
      <c r="E332" s="6">
        <v>1</v>
      </c>
      <c r="F332" s="7">
        <v>0</v>
      </c>
      <c r="G332" s="6">
        <v>0</v>
      </c>
      <c r="H332" s="7">
        <v>0</v>
      </c>
      <c r="I332" s="8">
        <v>0</v>
      </c>
    </row>
    <row r="333" spans="1:9" ht="24">
      <c r="A333" s="3" t="s">
        <v>8</v>
      </c>
      <c r="B333" s="9">
        <v>1</v>
      </c>
      <c r="C333" s="10">
        <v>0.33333333333333337</v>
      </c>
      <c r="D333" s="11">
        <v>1</v>
      </c>
      <c r="E333" s="10">
        <v>0.33333333333333337</v>
      </c>
      <c r="F333" s="11">
        <v>1</v>
      </c>
      <c r="G333" s="10">
        <v>0.33333333333333337</v>
      </c>
      <c r="H333" s="11">
        <v>0</v>
      </c>
      <c r="I333" s="12">
        <v>0</v>
      </c>
    </row>
    <row r="334" spans="1:9">
      <c r="A334" s="3" t="s">
        <v>9</v>
      </c>
      <c r="B334" s="9">
        <v>0</v>
      </c>
      <c r="C334" s="10">
        <v>0</v>
      </c>
      <c r="D334" s="11">
        <v>3</v>
      </c>
      <c r="E334" s="10">
        <v>1</v>
      </c>
      <c r="F334" s="11">
        <v>0</v>
      </c>
      <c r="G334" s="10">
        <v>0</v>
      </c>
      <c r="H334" s="11">
        <v>0</v>
      </c>
      <c r="I334" s="12">
        <v>0</v>
      </c>
    </row>
    <row r="335" spans="1:9">
      <c r="A335" s="4" t="s">
        <v>10</v>
      </c>
      <c r="B335" s="13">
        <v>1</v>
      </c>
      <c r="C335" s="14">
        <v>0.14285714285714288</v>
      </c>
      <c r="D335" s="15">
        <v>5</v>
      </c>
      <c r="E335" s="14">
        <v>0.7142857142857143</v>
      </c>
      <c r="F335" s="15">
        <v>1</v>
      </c>
      <c r="G335" s="14">
        <v>0.14285714285714288</v>
      </c>
      <c r="H335" s="15">
        <v>0</v>
      </c>
      <c r="I335" s="16">
        <v>0</v>
      </c>
    </row>
    <row r="338" spans="1:25" ht="18">
      <c r="A338" s="1"/>
    </row>
    <row r="341" spans="1:25" ht="18" customHeight="1">
      <c r="A341" s="326" t="s">
        <v>193</v>
      </c>
      <c r="B341" s="326"/>
      <c r="C341" s="326"/>
      <c r="D341" s="326"/>
      <c r="E341" s="326"/>
      <c r="F341" s="326"/>
      <c r="G341" s="326"/>
      <c r="H341" s="326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326"/>
      <c r="T341" s="326"/>
      <c r="U341" s="326"/>
      <c r="V341" s="326"/>
      <c r="W341" s="326"/>
      <c r="X341" s="326"/>
      <c r="Y341" s="326"/>
    </row>
    <row r="342" spans="1:25" ht="27.95" customHeight="1">
      <c r="A342" s="327"/>
      <c r="B342" s="330" t="s">
        <v>194</v>
      </c>
      <c r="C342" s="331"/>
      <c r="D342" s="331" t="s">
        <v>195</v>
      </c>
      <c r="E342" s="331"/>
      <c r="F342" s="331" t="s">
        <v>196</v>
      </c>
      <c r="G342" s="331"/>
      <c r="H342" s="331" t="s">
        <v>197</v>
      </c>
      <c r="I342" s="331"/>
      <c r="J342" s="331" t="s">
        <v>198</v>
      </c>
      <c r="K342" s="331"/>
      <c r="L342" s="331" t="s">
        <v>199</v>
      </c>
      <c r="M342" s="331"/>
      <c r="N342" s="331" t="s">
        <v>200</v>
      </c>
      <c r="O342" s="331"/>
      <c r="P342" s="331" t="s">
        <v>201</v>
      </c>
      <c r="Q342" s="331"/>
      <c r="R342" s="331" t="s">
        <v>202</v>
      </c>
      <c r="S342" s="331"/>
      <c r="T342" s="331" t="s">
        <v>46</v>
      </c>
      <c r="U342" s="331"/>
      <c r="V342" s="331" t="s">
        <v>203</v>
      </c>
      <c r="W342" s="331"/>
      <c r="X342" s="331" t="s">
        <v>47</v>
      </c>
      <c r="Y342" s="332"/>
    </row>
    <row r="343" spans="1:25" ht="15" customHeight="1">
      <c r="A343" s="328"/>
      <c r="B343" s="333" t="s">
        <v>114</v>
      </c>
      <c r="C343" s="324"/>
      <c r="D343" s="324" t="s">
        <v>27</v>
      </c>
      <c r="E343" s="324"/>
      <c r="F343" s="324" t="s">
        <v>27</v>
      </c>
      <c r="G343" s="324"/>
      <c r="H343" s="324" t="s">
        <v>27</v>
      </c>
      <c r="I343" s="324"/>
      <c r="J343" s="324" t="s">
        <v>27</v>
      </c>
      <c r="K343" s="324"/>
      <c r="L343" s="324" t="s">
        <v>27</v>
      </c>
      <c r="M343" s="324"/>
      <c r="N343" s="324" t="s">
        <v>27</v>
      </c>
      <c r="O343" s="324"/>
      <c r="P343" s="324" t="s">
        <v>27</v>
      </c>
      <c r="Q343" s="324"/>
      <c r="R343" s="324" t="s">
        <v>27</v>
      </c>
      <c r="S343" s="324"/>
      <c r="T343" s="324" t="s">
        <v>27</v>
      </c>
      <c r="U343" s="324"/>
      <c r="V343" s="324" t="s">
        <v>27</v>
      </c>
      <c r="W343" s="324"/>
      <c r="X343" s="324" t="s">
        <v>27</v>
      </c>
      <c r="Y343" s="325"/>
    </row>
    <row r="344" spans="1:25" ht="15" customHeight="1">
      <c r="A344" s="329"/>
      <c r="B344" s="57" t="s">
        <v>4</v>
      </c>
      <c r="C344" s="58" t="s">
        <v>5</v>
      </c>
      <c r="D344" s="58" t="s">
        <v>4</v>
      </c>
      <c r="E344" s="58" t="s">
        <v>5</v>
      </c>
      <c r="F344" s="58" t="s">
        <v>4</v>
      </c>
      <c r="G344" s="58" t="s">
        <v>5</v>
      </c>
      <c r="H344" s="58" t="s">
        <v>4</v>
      </c>
      <c r="I344" s="58" t="s">
        <v>5</v>
      </c>
      <c r="J344" s="58" t="s">
        <v>4</v>
      </c>
      <c r="K344" s="58" t="s">
        <v>5</v>
      </c>
      <c r="L344" s="58" t="s">
        <v>4</v>
      </c>
      <c r="M344" s="58" t="s">
        <v>5</v>
      </c>
      <c r="N344" s="58" t="s">
        <v>4</v>
      </c>
      <c r="O344" s="58" t="s">
        <v>5</v>
      </c>
      <c r="P344" s="58" t="s">
        <v>4</v>
      </c>
      <c r="Q344" s="58" t="s">
        <v>5</v>
      </c>
      <c r="R344" s="58" t="s">
        <v>4</v>
      </c>
      <c r="S344" s="58" t="s">
        <v>5</v>
      </c>
      <c r="T344" s="58" t="s">
        <v>4</v>
      </c>
      <c r="U344" s="58" t="s">
        <v>5</v>
      </c>
      <c r="V344" s="58" t="s">
        <v>4</v>
      </c>
      <c r="W344" s="58" t="s">
        <v>5</v>
      </c>
      <c r="X344" s="58" t="s">
        <v>4</v>
      </c>
      <c r="Y344" s="59" t="s">
        <v>5</v>
      </c>
    </row>
    <row r="345" spans="1:25">
      <c r="A345" s="2" t="s">
        <v>6</v>
      </c>
      <c r="B345" s="5">
        <v>1</v>
      </c>
      <c r="C345" s="6">
        <v>4.7619047619047616E-2</v>
      </c>
      <c r="D345" s="7">
        <v>0</v>
      </c>
      <c r="E345" s="6">
        <v>0</v>
      </c>
      <c r="F345" s="7">
        <v>0</v>
      </c>
      <c r="G345" s="6">
        <v>0</v>
      </c>
      <c r="H345" s="7">
        <v>0</v>
      </c>
      <c r="I345" s="6">
        <v>0</v>
      </c>
      <c r="J345" s="7">
        <v>0</v>
      </c>
      <c r="K345" s="6">
        <v>0</v>
      </c>
      <c r="L345" s="7">
        <v>0</v>
      </c>
      <c r="M345" s="6">
        <v>0</v>
      </c>
      <c r="N345" s="7">
        <v>0</v>
      </c>
      <c r="O345" s="6">
        <v>0</v>
      </c>
      <c r="P345" s="7">
        <v>0</v>
      </c>
      <c r="Q345" s="6">
        <v>0</v>
      </c>
      <c r="R345" s="7">
        <v>0</v>
      </c>
      <c r="S345" s="6">
        <v>0</v>
      </c>
      <c r="T345" s="7">
        <v>1</v>
      </c>
      <c r="U345" s="6">
        <v>4.7619047619047616E-2</v>
      </c>
      <c r="V345" s="7">
        <v>0</v>
      </c>
      <c r="W345" s="6">
        <v>0</v>
      </c>
      <c r="X345" s="7">
        <v>0</v>
      </c>
      <c r="Y345" s="8">
        <v>0</v>
      </c>
    </row>
    <row r="346" spans="1:25" ht="24">
      <c r="A346" s="3" t="s">
        <v>8</v>
      </c>
      <c r="B346" s="9">
        <v>2</v>
      </c>
      <c r="C346" s="10">
        <v>4.1666666666666671E-2</v>
      </c>
      <c r="D346" s="11">
        <v>3</v>
      </c>
      <c r="E346" s="10">
        <v>6.1224489795918366E-2</v>
      </c>
      <c r="F346" s="11">
        <v>1</v>
      </c>
      <c r="G346" s="10">
        <v>2.1276595744680851E-2</v>
      </c>
      <c r="H346" s="11">
        <v>1</v>
      </c>
      <c r="I346" s="10">
        <v>2.1276595744680851E-2</v>
      </c>
      <c r="J346" s="11">
        <v>2</v>
      </c>
      <c r="K346" s="10">
        <v>4.1666666666666671E-2</v>
      </c>
      <c r="L346" s="11">
        <v>0</v>
      </c>
      <c r="M346" s="10">
        <v>0</v>
      </c>
      <c r="N346" s="11">
        <v>1</v>
      </c>
      <c r="O346" s="10">
        <v>2.1276595744680851E-2</v>
      </c>
      <c r="P346" s="11">
        <v>1</v>
      </c>
      <c r="Q346" s="10">
        <v>2.1276595744680851E-2</v>
      </c>
      <c r="R346" s="11">
        <v>2</v>
      </c>
      <c r="S346" s="10">
        <v>4.1666666666666671E-2</v>
      </c>
      <c r="T346" s="11">
        <v>3</v>
      </c>
      <c r="U346" s="10">
        <v>6.1224489795918366E-2</v>
      </c>
      <c r="V346" s="11">
        <v>2</v>
      </c>
      <c r="W346" s="10">
        <v>4.1666666666666671E-2</v>
      </c>
      <c r="X346" s="11">
        <v>0</v>
      </c>
      <c r="Y346" s="12">
        <v>0</v>
      </c>
    </row>
    <row r="347" spans="1:25">
      <c r="A347" s="3" t="s">
        <v>9</v>
      </c>
      <c r="B347" s="9">
        <v>0</v>
      </c>
      <c r="C347" s="10">
        <v>0</v>
      </c>
      <c r="D347" s="11">
        <v>0</v>
      </c>
      <c r="E347" s="10">
        <v>0</v>
      </c>
      <c r="F347" s="11">
        <v>0</v>
      </c>
      <c r="G347" s="10">
        <v>0</v>
      </c>
      <c r="H347" s="11">
        <v>0</v>
      </c>
      <c r="I347" s="10">
        <v>0</v>
      </c>
      <c r="J347" s="11">
        <v>0</v>
      </c>
      <c r="K347" s="10">
        <v>0</v>
      </c>
      <c r="L347" s="11">
        <v>0</v>
      </c>
      <c r="M347" s="10">
        <v>0</v>
      </c>
      <c r="N347" s="11">
        <v>1</v>
      </c>
      <c r="O347" s="10">
        <v>2.0408163265306124E-2</v>
      </c>
      <c r="P347" s="11">
        <v>0</v>
      </c>
      <c r="Q347" s="10">
        <v>0</v>
      </c>
      <c r="R347" s="11">
        <v>1</v>
      </c>
      <c r="S347" s="10">
        <v>2.0408163265306124E-2</v>
      </c>
      <c r="T347" s="11">
        <v>3</v>
      </c>
      <c r="U347" s="10">
        <v>5.8823529411764712E-2</v>
      </c>
      <c r="V347" s="11">
        <v>0</v>
      </c>
      <c r="W347" s="10">
        <v>0</v>
      </c>
      <c r="X347" s="11">
        <v>2</v>
      </c>
      <c r="Y347" s="12">
        <v>0.04</v>
      </c>
    </row>
    <row r="348" spans="1:25">
      <c r="A348" s="4" t="s">
        <v>10</v>
      </c>
      <c r="B348" s="13">
        <v>3</v>
      </c>
      <c r="C348" s="14">
        <v>2.3622047244094488E-2</v>
      </c>
      <c r="D348" s="15">
        <v>3</v>
      </c>
      <c r="E348" s="14">
        <v>2.3622047244094488E-2</v>
      </c>
      <c r="F348" s="15">
        <v>1</v>
      </c>
      <c r="G348" s="18">
        <v>8.0000000000000002E-3</v>
      </c>
      <c r="H348" s="15">
        <v>1</v>
      </c>
      <c r="I348" s="18">
        <v>8.0000000000000002E-3</v>
      </c>
      <c r="J348" s="15">
        <v>2</v>
      </c>
      <c r="K348" s="14">
        <v>1.5873015873015872E-2</v>
      </c>
      <c r="L348" s="15">
        <v>0</v>
      </c>
      <c r="M348" s="14">
        <v>0</v>
      </c>
      <c r="N348" s="15">
        <v>2</v>
      </c>
      <c r="O348" s="14">
        <v>1.5873015873015872E-2</v>
      </c>
      <c r="P348" s="15">
        <v>1</v>
      </c>
      <c r="Q348" s="18">
        <v>8.0000000000000002E-3</v>
      </c>
      <c r="R348" s="15">
        <v>3</v>
      </c>
      <c r="S348" s="14">
        <v>2.3622047244094488E-2</v>
      </c>
      <c r="T348" s="15">
        <v>7</v>
      </c>
      <c r="U348" s="14">
        <v>5.3435114503816793E-2</v>
      </c>
      <c r="V348" s="15">
        <v>2</v>
      </c>
      <c r="W348" s="14">
        <v>1.5873015873015872E-2</v>
      </c>
      <c r="X348" s="15">
        <v>2</v>
      </c>
      <c r="Y348" s="16">
        <v>1.5873015873015872E-2</v>
      </c>
    </row>
    <row r="351" spans="1:25" ht="18">
      <c r="A351" s="1"/>
    </row>
    <row r="353" spans="1:28" ht="18" customHeight="1" thickBot="1">
      <c r="A353" s="339" t="s">
        <v>204</v>
      </c>
      <c r="B353" s="339"/>
      <c r="C353" s="339"/>
      <c r="D353" s="339"/>
      <c r="E353" s="339"/>
      <c r="F353" s="339"/>
      <c r="G353" s="339"/>
      <c r="H353" s="339"/>
      <c r="I353" s="339"/>
      <c r="J353" s="339"/>
      <c r="K353" s="339"/>
      <c r="L353" s="339"/>
      <c r="M353" s="339"/>
      <c r="N353" s="339"/>
      <c r="O353" s="339"/>
      <c r="P353" s="339"/>
      <c r="Q353" s="339"/>
      <c r="R353" s="339"/>
      <c r="S353" s="339"/>
      <c r="T353" s="339"/>
      <c r="U353" s="339"/>
      <c r="V353" s="339"/>
      <c r="W353" s="339"/>
      <c r="X353" s="339"/>
      <c r="Y353" s="339"/>
      <c r="Z353" s="339"/>
      <c r="AA353" s="339"/>
      <c r="AB353" s="339"/>
    </row>
    <row r="354" spans="1:28" ht="43.5" customHeight="1" thickTop="1">
      <c r="A354" s="266"/>
      <c r="B354" s="341" t="s">
        <v>205</v>
      </c>
      <c r="C354" s="342"/>
      <c r="D354" s="361"/>
      <c r="E354" s="362" t="s">
        <v>206</v>
      </c>
      <c r="F354" s="363"/>
      <c r="G354" s="364"/>
      <c r="H354" s="362" t="s">
        <v>207</v>
      </c>
      <c r="I354" s="363"/>
      <c r="J354" s="364"/>
      <c r="K354" s="362" t="s">
        <v>208</v>
      </c>
      <c r="L354" s="363"/>
      <c r="M354" s="364"/>
      <c r="N354" s="362" t="s">
        <v>209</v>
      </c>
      <c r="O354" s="363"/>
      <c r="P354" s="364"/>
      <c r="Q354" s="362" t="s">
        <v>210</v>
      </c>
      <c r="R354" s="363"/>
      <c r="S354" s="364"/>
      <c r="T354" s="362" t="s">
        <v>211</v>
      </c>
      <c r="U354" s="363"/>
      <c r="V354" s="364"/>
      <c r="W354" s="362" t="s">
        <v>212</v>
      </c>
      <c r="X354" s="363"/>
      <c r="Y354" s="364"/>
      <c r="Z354" s="362" t="s">
        <v>213</v>
      </c>
      <c r="AA354" s="363"/>
      <c r="AB354" s="365"/>
    </row>
    <row r="355" spans="1:28" ht="15" customHeight="1" thickBot="1">
      <c r="A355" s="267"/>
      <c r="B355" s="57" t="s">
        <v>4</v>
      </c>
      <c r="C355" s="58" t="s">
        <v>150</v>
      </c>
      <c r="D355" s="58" t="s">
        <v>151</v>
      </c>
      <c r="E355" s="58" t="s">
        <v>4</v>
      </c>
      <c r="F355" s="58" t="s">
        <v>150</v>
      </c>
      <c r="G355" s="58" t="s">
        <v>151</v>
      </c>
      <c r="H355" s="58" t="s">
        <v>4</v>
      </c>
      <c r="I355" s="58" t="s">
        <v>150</v>
      </c>
      <c r="J355" s="58" t="s">
        <v>151</v>
      </c>
      <c r="K355" s="58" t="s">
        <v>4</v>
      </c>
      <c r="L355" s="58" t="s">
        <v>150</v>
      </c>
      <c r="M355" s="58" t="s">
        <v>151</v>
      </c>
      <c r="N355" s="58" t="s">
        <v>4</v>
      </c>
      <c r="O355" s="58" t="s">
        <v>150</v>
      </c>
      <c r="P355" s="58" t="s">
        <v>151</v>
      </c>
      <c r="Q355" s="58" t="s">
        <v>4</v>
      </c>
      <c r="R355" s="58" t="s">
        <v>150</v>
      </c>
      <c r="S355" s="58" t="s">
        <v>151</v>
      </c>
      <c r="T355" s="58" t="s">
        <v>4</v>
      </c>
      <c r="U355" s="58" t="s">
        <v>150</v>
      </c>
      <c r="V355" s="58" t="s">
        <v>151</v>
      </c>
      <c r="W355" s="58" t="s">
        <v>4</v>
      </c>
      <c r="X355" s="58" t="s">
        <v>150</v>
      </c>
      <c r="Y355" s="58" t="s">
        <v>151</v>
      </c>
      <c r="Z355" s="58" t="s">
        <v>4</v>
      </c>
      <c r="AA355" s="58" t="s">
        <v>150</v>
      </c>
      <c r="AB355" s="59" t="s">
        <v>151</v>
      </c>
    </row>
    <row r="356" spans="1:28" ht="15.75" thickTop="1">
      <c r="A356" s="2" t="s">
        <v>6</v>
      </c>
      <c r="B356" s="5">
        <v>1</v>
      </c>
      <c r="C356" s="19" t="s">
        <v>488</v>
      </c>
      <c r="D356" s="24" t="s">
        <v>489</v>
      </c>
      <c r="E356" s="7">
        <v>1</v>
      </c>
      <c r="F356" s="19" t="s">
        <v>488</v>
      </c>
      <c r="G356" s="24" t="s">
        <v>489</v>
      </c>
      <c r="H356" s="7">
        <v>1</v>
      </c>
      <c r="I356" s="19" t="s">
        <v>490</v>
      </c>
      <c r="J356" s="24" t="s">
        <v>489</v>
      </c>
      <c r="K356" s="7">
        <v>1</v>
      </c>
      <c r="L356" s="19" t="s">
        <v>491</v>
      </c>
      <c r="M356" s="24" t="s">
        <v>489</v>
      </c>
      <c r="N356" s="7">
        <v>1</v>
      </c>
      <c r="O356" s="19" t="s">
        <v>492</v>
      </c>
      <c r="P356" s="24" t="s">
        <v>489</v>
      </c>
      <c r="Q356" s="7">
        <v>1</v>
      </c>
      <c r="R356" s="19" t="s">
        <v>491</v>
      </c>
      <c r="S356" s="24" t="s">
        <v>489</v>
      </c>
      <c r="T356" s="7">
        <v>1</v>
      </c>
      <c r="U356" s="19" t="s">
        <v>488</v>
      </c>
      <c r="V356" s="24" t="s">
        <v>489</v>
      </c>
      <c r="W356" s="7">
        <v>1</v>
      </c>
      <c r="X356" s="19" t="s">
        <v>488</v>
      </c>
      <c r="Y356" s="24" t="s">
        <v>489</v>
      </c>
      <c r="Z356" s="7">
        <v>1</v>
      </c>
      <c r="AA356" s="19" t="s">
        <v>490</v>
      </c>
      <c r="AB356" s="25" t="s">
        <v>489</v>
      </c>
    </row>
    <row r="357" spans="1:28" ht="24">
      <c r="A357" s="3" t="s">
        <v>8</v>
      </c>
      <c r="B357" s="9">
        <v>3</v>
      </c>
      <c r="C357" s="20" t="s">
        <v>493</v>
      </c>
      <c r="D357" s="20" t="s">
        <v>494</v>
      </c>
      <c r="E357" s="11">
        <v>3</v>
      </c>
      <c r="F357" s="20" t="s">
        <v>493</v>
      </c>
      <c r="G357" s="20" t="s">
        <v>495</v>
      </c>
      <c r="H357" s="11">
        <v>3</v>
      </c>
      <c r="I357" s="20" t="s">
        <v>496</v>
      </c>
      <c r="J357" s="20" t="s">
        <v>497</v>
      </c>
      <c r="K357" s="11">
        <v>3</v>
      </c>
      <c r="L357" s="20" t="s">
        <v>496</v>
      </c>
      <c r="M357" s="20" t="s">
        <v>498</v>
      </c>
      <c r="N357" s="11">
        <v>3</v>
      </c>
      <c r="O357" s="20" t="s">
        <v>499</v>
      </c>
      <c r="P357" s="20" t="s">
        <v>500</v>
      </c>
      <c r="Q357" s="11">
        <v>3</v>
      </c>
      <c r="R357" s="20" t="s">
        <v>496</v>
      </c>
      <c r="S357" s="20" t="s">
        <v>498</v>
      </c>
      <c r="T357" s="11">
        <v>3</v>
      </c>
      <c r="U357" s="20" t="s">
        <v>501</v>
      </c>
      <c r="V357" s="20" t="s">
        <v>488</v>
      </c>
      <c r="W357" s="11">
        <v>3</v>
      </c>
      <c r="X357" s="20" t="s">
        <v>492</v>
      </c>
      <c r="Y357" s="20" t="s">
        <v>488</v>
      </c>
      <c r="Z357" s="11">
        <v>3</v>
      </c>
      <c r="AA357" s="20" t="s">
        <v>502</v>
      </c>
      <c r="AB357" s="21" t="s">
        <v>494</v>
      </c>
    </row>
    <row r="358" spans="1:28">
      <c r="A358" s="3" t="s">
        <v>9</v>
      </c>
      <c r="B358" s="9">
        <v>3</v>
      </c>
      <c r="C358" s="20" t="s">
        <v>490</v>
      </c>
      <c r="D358" s="20" t="s">
        <v>492</v>
      </c>
      <c r="E358" s="11">
        <v>3</v>
      </c>
      <c r="F358" s="20" t="s">
        <v>490</v>
      </c>
      <c r="G358" s="20" t="s">
        <v>503</v>
      </c>
      <c r="H358" s="11">
        <v>3</v>
      </c>
      <c r="I358" s="20" t="s">
        <v>504</v>
      </c>
      <c r="J358" s="20" t="s">
        <v>495</v>
      </c>
      <c r="K358" s="11">
        <v>3</v>
      </c>
      <c r="L358" s="20" t="s">
        <v>455</v>
      </c>
      <c r="M358" s="20" t="s">
        <v>492</v>
      </c>
      <c r="N358" s="11">
        <v>3</v>
      </c>
      <c r="O358" s="20" t="s">
        <v>505</v>
      </c>
      <c r="P358" s="20" t="s">
        <v>494</v>
      </c>
      <c r="Q358" s="11">
        <v>3</v>
      </c>
      <c r="R358" s="20" t="s">
        <v>490</v>
      </c>
      <c r="S358" s="20" t="s">
        <v>501</v>
      </c>
      <c r="T358" s="11">
        <v>3</v>
      </c>
      <c r="U358" s="20" t="s">
        <v>499</v>
      </c>
      <c r="V358" s="20" t="s">
        <v>506</v>
      </c>
      <c r="W358" s="11">
        <v>3</v>
      </c>
      <c r="X358" s="20" t="s">
        <v>490</v>
      </c>
      <c r="Y358" s="20" t="s">
        <v>507</v>
      </c>
      <c r="Z358" s="11">
        <v>3</v>
      </c>
      <c r="AA358" s="20" t="s">
        <v>499</v>
      </c>
      <c r="AB358" s="21" t="s">
        <v>494</v>
      </c>
    </row>
    <row r="359" spans="1:28" ht="15.75" thickBot="1">
      <c r="A359" s="4" t="s">
        <v>10</v>
      </c>
      <c r="B359" s="13">
        <v>7</v>
      </c>
      <c r="C359" s="22" t="s">
        <v>508</v>
      </c>
      <c r="D359" s="22" t="s">
        <v>509</v>
      </c>
      <c r="E359" s="15">
        <v>7</v>
      </c>
      <c r="F359" s="22" t="s">
        <v>508</v>
      </c>
      <c r="G359" s="22" t="s">
        <v>510</v>
      </c>
      <c r="H359" s="15">
        <v>7</v>
      </c>
      <c r="I359" s="22" t="s">
        <v>511</v>
      </c>
      <c r="J359" s="22" t="s">
        <v>512</v>
      </c>
      <c r="K359" s="15">
        <v>7</v>
      </c>
      <c r="L359" s="22" t="s">
        <v>513</v>
      </c>
      <c r="M359" s="22" t="s">
        <v>514</v>
      </c>
      <c r="N359" s="15">
        <v>7</v>
      </c>
      <c r="O359" s="22" t="s">
        <v>515</v>
      </c>
      <c r="P359" s="22" t="s">
        <v>456</v>
      </c>
      <c r="Q359" s="15">
        <v>7</v>
      </c>
      <c r="R359" s="22" t="s">
        <v>511</v>
      </c>
      <c r="S359" s="22" t="s">
        <v>516</v>
      </c>
      <c r="T359" s="15">
        <v>7</v>
      </c>
      <c r="U359" s="22" t="s">
        <v>508</v>
      </c>
      <c r="V359" s="22" t="s">
        <v>517</v>
      </c>
      <c r="W359" s="15">
        <v>7</v>
      </c>
      <c r="X359" s="22" t="s">
        <v>518</v>
      </c>
      <c r="Y359" s="22" t="s">
        <v>519</v>
      </c>
      <c r="Z359" s="15">
        <v>7</v>
      </c>
      <c r="AA359" s="22" t="s">
        <v>520</v>
      </c>
      <c r="AB359" s="23" t="s">
        <v>521</v>
      </c>
    </row>
    <row r="360" spans="1:28" ht="15.75" thickTop="1"/>
    <row r="362" spans="1:28" ht="23.25">
      <c r="A362" s="60" t="s">
        <v>279</v>
      </c>
    </row>
    <row r="363" spans="1:28">
      <c r="A363" s="428" t="s">
        <v>531</v>
      </c>
    </row>
    <row r="364" spans="1:28" ht="18" customHeight="1">
      <c r="A364" s="326" t="s">
        <v>214</v>
      </c>
      <c r="B364" s="326"/>
      <c r="C364" s="326"/>
      <c r="D364" s="326"/>
      <c r="E364" s="326"/>
      <c r="F364" s="326"/>
      <c r="G364" s="326"/>
    </row>
    <row r="365" spans="1:28">
      <c r="A365" s="327"/>
      <c r="B365" s="330" t="s">
        <v>215</v>
      </c>
      <c r="C365" s="331"/>
      <c r="D365" s="331"/>
      <c r="E365" s="331"/>
      <c r="F365" s="331"/>
      <c r="G365" s="332"/>
    </row>
    <row r="366" spans="1:28" ht="29.25" customHeight="1">
      <c r="A366" s="328"/>
      <c r="B366" s="333" t="s">
        <v>216</v>
      </c>
      <c r="C366" s="324"/>
      <c r="D366" s="324" t="s">
        <v>217</v>
      </c>
      <c r="E366" s="324"/>
      <c r="F366" s="324" t="s">
        <v>47</v>
      </c>
      <c r="G366" s="325"/>
    </row>
    <row r="367" spans="1:28">
      <c r="A367" s="329"/>
      <c r="B367" s="57" t="s">
        <v>4</v>
      </c>
      <c r="C367" s="58" t="s">
        <v>5</v>
      </c>
      <c r="D367" s="58" t="s">
        <v>4</v>
      </c>
      <c r="E367" s="58" t="s">
        <v>5</v>
      </c>
      <c r="F367" s="58" t="s">
        <v>4</v>
      </c>
      <c r="G367" s="59" t="s">
        <v>5</v>
      </c>
    </row>
    <row r="368" spans="1:28" ht="24">
      <c r="A368" s="2" t="s">
        <v>7</v>
      </c>
      <c r="B368" s="5">
        <v>0</v>
      </c>
      <c r="C368" s="6">
        <v>0</v>
      </c>
      <c r="D368" s="7">
        <v>0</v>
      </c>
      <c r="E368" s="6">
        <v>0</v>
      </c>
      <c r="F368" s="7">
        <v>1</v>
      </c>
      <c r="G368" s="8">
        <v>1</v>
      </c>
    </row>
    <row r="369" spans="1:10">
      <c r="A369" s="3" t="s">
        <v>9</v>
      </c>
      <c r="B369" s="9">
        <v>1</v>
      </c>
      <c r="C369" s="10">
        <v>0.5</v>
      </c>
      <c r="D369" s="11">
        <v>0</v>
      </c>
      <c r="E369" s="10">
        <v>0</v>
      </c>
      <c r="F369" s="11">
        <v>1</v>
      </c>
      <c r="G369" s="12">
        <v>0.5</v>
      </c>
    </row>
    <row r="370" spans="1:10">
      <c r="A370" s="4" t="s">
        <v>10</v>
      </c>
      <c r="B370" s="13">
        <v>1</v>
      </c>
      <c r="C370" s="14">
        <v>0.33333333333333337</v>
      </c>
      <c r="D370" s="15">
        <v>0</v>
      </c>
      <c r="E370" s="14">
        <v>0</v>
      </c>
      <c r="F370" s="15">
        <v>2</v>
      </c>
      <c r="G370" s="16">
        <v>0.66666666666666674</v>
      </c>
    </row>
    <row r="373" spans="1:10" ht="32.25" thickBot="1">
      <c r="A373" s="56" t="s">
        <v>280</v>
      </c>
      <c r="B373" s="56"/>
      <c r="C373" s="56"/>
      <c r="D373" s="56"/>
      <c r="E373" s="56"/>
      <c r="F373" s="56"/>
      <c r="G373" s="56"/>
      <c r="H373" s="56"/>
      <c r="I373" s="56"/>
      <c r="J373" s="56"/>
    </row>
    <row r="375" spans="1:10" ht="18" customHeight="1">
      <c r="A375" s="326" t="s">
        <v>218</v>
      </c>
      <c r="B375" s="326"/>
      <c r="C375" s="326"/>
      <c r="D375" s="326"/>
      <c r="E375" s="326"/>
      <c r="F375" s="326"/>
      <c r="G375" s="326"/>
      <c r="H375" s="326"/>
      <c r="I375" s="326"/>
    </row>
    <row r="376" spans="1:10" ht="15" customHeight="1">
      <c r="A376" s="327"/>
      <c r="B376" s="330" t="s">
        <v>219</v>
      </c>
      <c r="C376" s="331"/>
      <c r="D376" s="331"/>
      <c r="E376" s="331"/>
      <c r="F376" s="331" t="s">
        <v>220</v>
      </c>
      <c r="G376" s="331"/>
      <c r="H376" s="331"/>
      <c r="I376" s="332"/>
    </row>
    <row r="377" spans="1:10" ht="15" customHeight="1">
      <c r="A377" s="328"/>
      <c r="B377" s="333" t="s">
        <v>113</v>
      </c>
      <c r="C377" s="324"/>
      <c r="D377" s="324" t="s">
        <v>114</v>
      </c>
      <c r="E377" s="324"/>
      <c r="F377" s="324" t="s">
        <v>113</v>
      </c>
      <c r="G377" s="324"/>
      <c r="H377" s="324" t="s">
        <v>114</v>
      </c>
      <c r="I377" s="325"/>
    </row>
    <row r="378" spans="1:10" ht="15" customHeight="1">
      <c r="A378" s="329"/>
      <c r="B378" s="57" t="s">
        <v>4</v>
      </c>
      <c r="C378" s="58" t="s">
        <v>5</v>
      </c>
      <c r="D378" s="58" t="s">
        <v>4</v>
      </c>
      <c r="E378" s="58" t="s">
        <v>5</v>
      </c>
      <c r="F378" s="58" t="s">
        <v>4</v>
      </c>
      <c r="G378" s="58" t="s">
        <v>5</v>
      </c>
      <c r="H378" s="58" t="s">
        <v>4</v>
      </c>
      <c r="I378" s="59" t="s">
        <v>5</v>
      </c>
    </row>
    <row r="379" spans="1:10">
      <c r="A379" s="2" t="s">
        <v>6</v>
      </c>
      <c r="B379" s="5">
        <v>5</v>
      </c>
      <c r="C379" s="6">
        <v>0.23809523809523811</v>
      </c>
      <c r="D379" s="7">
        <v>16</v>
      </c>
      <c r="E379" s="6">
        <v>0.76190476190476186</v>
      </c>
      <c r="F379" s="7">
        <v>3</v>
      </c>
      <c r="G379" s="6">
        <v>0.15</v>
      </c>
      <c r="H379" s="7">
        <v>17</v>
      </c>
      <c r="I379" s="8">
        <v>0.85</v>
      </c>
    </row>
    <row r="380" spans="1:10" ht="24">
      <c r="A380" s="3" t="s">
        <v>7</v>
      </c>
      <c r="B380" s="9">
        <v>3</v>
      </c>
      <c r="C380" s="10">
        <v>0.3</v>
      </c>
      <c r="D380" s="11">
        <v>7</v>
      </c>
      <c r="E380" s="10">
        <v>0.7</v>
      </c>
      <c r="F380" s="11">
        <v>2</v>
      </c>
      <c r="G380" s="10">
        <v>0.2</v>
      </c>
      <c r="H380" s="11">
        <v>8</v>
      </c>
      <c r="I380" s="12">
        <v>0.8</v>
      </c>
    </row>
    <row r="381" spans="1:10" ht="24">
      <c r="A381" s="3" t="s">
        <v>8</v>
      </c>
      <c r="B381" s="9">
        <v>9</v>
      </c>
      <c r="C381" s="10">
        <v>0.18367346938775511</v>
      </c>
      <c r="D381" s="11">
        <v>40</v>
      </c>
      <c r="E381" s="10">
        <v>0.81632653061224492</v>
      </c>
      <c r="F381" s="11">
        <v>4</v>
      </c>
      <c r="G381" s="10">
        <v>8.1632653061224497E-2</v>
      </c>
      <c r="H381" s="11">
        <v>45</v>
      </c>
      <c r="I381" s="12">
        <v>0.91836734693877542</v>
      </c>
    </row>
    <row r="382" spans="1:10">
      <c r="A382" s="3" t="s">
        <v>9</v>
      </c>
      <c r="B382" s="9">
        <v>10</v>
      </c>
      <c r="C382" s="10">
        <v>0.19607843137254904</v>
      </c>
      <c r="D382" s="11">
        <v>41</v>
      </c>
      <c r="E382" s="10">
        <v>0.80392156862745101</v>
      </c>
      <c r="F382" s="11">
        <v>8</v>
      </c>
      <c r="G382" s="10">
        <v>0.16</v>
      </c>
      <c r="H382" s="11">
        <v>42</v>
      </c>
      <c r="I382" s="12">
        <v>0.84</v>
      </c>
    </row>
    <row r="383" spans="1:10" ht="15" customHeight="1">
      <c r="A383" s="4" t="s">
        <v>10</v>
      </c>
      <c r="B383" s="13">
        <v>27</v>
      </c>
      <c r="C383" s="14">
        <v>0.20610687022900762</v>
      </c>
      <c r="D383" s="15">
        <v>104</v>
      </c>
      <c r="E383" s="14">
        <v>0.79389312977099236</v>
      </c>
      <c r="F383" s="15">
        <v>17</v>
      </c>
      <c r="G383" s="14">
        <v>0.13178294573643412</v>
      </c>
      <c r="H383" s="15">
        <v>112</v>
      </c>
      <c r="I383" s="16">
        <v>0.86821705426356588</v>
      </c>
    </row>
    <row r="386" spans="1:17" ht="18">
      <c r="A386" s="1"/>
    </row>
    <row r="388" spans="1:17" ht="18" customHeight="1">
      <c r="A388" s="326" t="s">
        <v>221</v>
      </c>
      <c r="B388" s="326"/>
      <c r="C388" s="326"/>
      <c r="D388" s="326"/>
      <c r="E388" s="326"/>
      <c r="F388" s="326"/>
      <c r="G388" s="326"/>
      <c r="H388" s="326"/>
      <c r="I388" s="326"/>
      <c r="J388" s="326"/>
      <c r="K388" s="326"/>
      <c r="L388" s="326"/>
      <c r="M388" s="326"/>
      <c r="N388" s="326"/>
      <c r="O388" s="326"/>
      <c r="P388" s="326"/>
      <c r="Q388" s="326"/>
    </row>
    <row r="389" spans="1:17" ht="15" customHeight="1">
      <c r="A389" s="327"/>
      <c r="B389" s="330" t="s">
        <v>222</v>
      </c>
      <c r="C389" s="331"/>
      <c r="D389" s="331"/>
      <c r="E389" s="331"/>
      <c r="F389" s="331"/>
      <c r="G389" s="331"/>
      <c r="H389" s="331"/>
      <c r="I389" s="331"/>
      <c r="J389" s="331"/>
      <c r="K389" s="331"/>
      <c r="L389" s="331"/>
      <c r="M389" s="331"/>
      <c r="N389" s="331" t="s">
        <v>223</v>
      </c>
      <c r="O389" s="331"/>
      <c r="P389" s="331"/>
      <c r="Q389" s="332"/>
    </row>
    <row r="390" spans="1:17" ht="26.25" customHeight="1">
      <c r="A390" s="328"/>
      <c r="B390" s="333" t="s">
        <v>26</v>
      </c>
      <c r="C390" s="324"/>
      <c r="D390" s="324" t="s">
        <v>224</v>
      </c>
      <c r="E390" s="324"/>
      <c r="F390" s="324" t="s">
        <v>225</v>
      </c>
      <c r="G390" s="324"/>
      <c r="H390" s="324" t="s">
        <v>226</v>
      </c>
      <c r="I390" s="324"/>
      <c r="J390" s="324" t="s">
        <v>227</v>
      </c>
      <c r="K390" s="324"/>
      <c r="L390" s="324" t="s">
        <v>228</v>
      </c>
      <c r="M390" s="324"/>
      <c r="N390" s="324" t="s">
        <v>113</v>
      </c>
      <c r="O390" s="324"/>
      <c r="P390" s="324" t="s">
        <v>114</v>
      </c>
      <c r="Q390" s="325"/>
    </row>
    <row r="391" spans="1:17" ht="15" customHeight="1">
      <c r="A391" s="329"/>
      <c r="B391" s="57" t="s">
        <v>4</v>
      </c>
      <c r="C391" s="58" t="s">
        <v>5</v>
      </c>
      <c r="D391" s="58" t="s">
        <v>4</v>
      </c>
      <c r="E391" s="58" t="s">
        <v>5</v>
      </c>
      <c r="F391" s="58" t="s">
        <v>4</v>
      </c>
      <c r="G391" s="58" t="s">
        <v>5</v>
      </c>
      <c r="H391" s="58" t="s">
        <v>4</v>
      </c>
      <c r="I391" s="58" t="s">
        <v>5</v>
      </c>
      <c r="J391" s="58" t="s">
        <v>4</v>
      </c>
      <c r="K391" s="58" t="s">
        <v>5</v>
      </c>
      <c r="L391" s="58" t="s">
        <v>4</v>
      </c>
      <c r="M391" s="58" t="s">
        <v>5</v>
      </c>
      <c r="N391" s="58" t="s">
        <v>4</v>
      </c>
      <c r="O391" s="58" t="s">
        <v>5</v>
      </c>
      <c r="P391" s="58" t="s">
        <v>4</v>
      </c>
      <c r="Q391" s="59" t="s">
        <v>5</v>
      </c>
    </row>
    <row r="392" spans="1:17">
      <c r="A392" s="2" t="s">
        <v>6</v>
      </c>
      <c r="B392" s="5">
        <v>5</v>
      </c>
      <c r="C392" s="6">
        <v>0.23809523809523811</v>
      </c>
      <c r="D392" s="7">
        <v>4</v>
      </c>
      <c r="E392" s="6">
        <v>0.19047619047619047</v>
      </c>
      <c r="F392" s="7">
        <v>0</v>
      </c>
      <c r="G392" s="6">
        <v>0</v>
      </c>
      <c r="H392" s="7">
        <v>5</v>
      </c>
      <c r="I392" s="6">
        <v>0.23809523809523811</v>
      </c>
      <c r="J392" s="7">
        <v>5</v>
      </c>
      <c r="K392" s="6">
        <v>0.23809523809523811</v>
      </c>
      <c r="L392" s="7">
        <v>2</v>
      </c>
      <c r="M392" s="6">
        <v>9.5238095238095233E-2</v>
      </c>
      <c r="N392" s="7">
        <v>12</v>
      </c>
      <c r="O392" s="6">
        <v>0.75</v>
      </c>
      <c r="P392" s="7">
        <v>4</v>
      </c>
      <c r="Q392" s="8">
        <v>0.25</v>
      </c>
    </row>
    <row r="393" spans="1:17" ht="24">
      <c r="A393" s="3" t="s">
        <v>7</v>
      </c>
      <c r="B393" s="9">
        <v>5</v>
      </c>
      <c r="C393" s="10">
        <v>0.5</v>
      </c>
      <c r="D393" s="11">
        <v>1</v>
      </c>
      <c r="E393" s="10">
        <v>0.1</v>
      </c>
      <c r="F393" s="11">
        <v>0</v>
      </c>
      <c r="G393" s="10">
        <v>0</v>
      </c>
      <c r="H393" s="11">
        <v>3</v>
      </c>
      <c r="I393" s="10">
        <v>0.3</v>
      </c>
      <c r="J393" s="11">
        <v>0</v>
      </c>
      <c r="K393" s="10">
        <v>0</v>
      </c>
      <c r="L393" s="11">
        <v>1</v>
      </c>
      <c r="M393" s="10">
        <v>0.1</v>
      </c>
      <c r="N393" s="11">
        <v>2</v>
      </c>
      <c r="O393" s="10">
        <v>0.4</v>
      </c>
      <c r="P393" s="11">
        <v>3</v>
      </c>
      <c r="Q393" s="12">
        <v>0.6</v>
      </c>
    </row>
    <row r="394" spans="1:17" ht="24">
      <c r="A394" s="3" t="s">
        <v>8</v>
      </c>
      <c r="B394" s="9">
        <v>17</v>
      </c>
      <c r="C394" s="10">
        <v>0.34693877551020408</v>
      </c>
      <c r="D394" s="11">
        <v>11</v>
      </c>
      <c r="E394" s="10">
        <v>0.22448979591836735</v>
      </c>
      <c r="F394" s="11">
        <v>1</v>
      </c>
      <c r="G394" s="10">
        <v>2.0408163265306124E-2</v>
      </c>
      <c r="H394" s="11">
        <v>19</v>
      </c>
      <c r="I394" s="10">
        <v>0.38775510204081631</v>
      </c>
      <c r="J394" s="11">
        <v>0</v>
      </c>
      <c r="K394" s="10">
        <v>0</v>
      </c>
      <c r="L394" s="11">
        <v>1</v>
      </c>
      <c r="M394" s="10">
        <v>2.0408163265306124E-2</v>
      </c>
      <c r="N394" s="11">
        <v>22</v>
      </c>
      <c r="O394" s="10">
        <v>0.6875</v>
      </c>
      <c r="P394" s="11">
        <v>10</v>
      </c>
      <c r="Q394" s="12">
        <v>0.3125</v>
      </c>
    </row>
    <row r="395" spans="1:17">
      <c r="A395" s="3" t="s">
        <v>9</v>
      </c>
      <c r="B395" s="9">
        <v>15</v>
      </c>
      <c r="C395" s="10">
        <v>0.29411764705882354</v>
      </c>
      <c r="D395" s="11">
        <v>9</v>
      </c>
      <c r="E395" s="10">
        <v>0.17647058823529413</v>
      </c>
      <c r="F395" s="11">
        <v>0</v>
      </c>
      <c r="G395" s="10">
        <v>0</v>
      </c>
      <c r="H395" s="11">
        <v>20</v>
      </c>
      <c r="I395" s="10">
        <v>0.39215686274509809</v>
      </c>
      <c r="J395" s="11">
        <v>2</v>
      </c>
      <c r="K395" s="10">
        <v>3.9215686274509803E-2</v>
      </c>
      <c r="L395" s="11">
        <v>5</v>
      </c>
      <c r="M395" s="10">
        <v>9.8039215686274522E-2</v>
      </c>
      <c r="N395" s="11">
        <v>26</v>
      </c>
      <c r="O395" s="10">
        <v>0.72222222222222232</v>
      </c>
      <c r="P395" s="11">
        <v>10</v>
      </c>
      <c r="Q395" s="12">
        <v>0.27777777777777779</v>
      </c>
    </row>
    <row r="396" spans="1:17" ht="15" customHeight="1">
      <c r="A396" s="4" t="s">
        <v>10</v>
      </c>
      <c r="B396" s="13">
        <v>42</v>
      </c>
      <c r="C396" s="14">
        <v>0.3206106870229008</v>
      </c>
      <c r="D396" s="15">
        <v>25</v>
      </c>
      <c r="E396" s="14">
        <v>0.19083969465648856</v>
      </c>
      <c r="F396" s="15">
        <v>1</v>
      </c>
      <c r="G396" s="18">
        <v>7.6335877862595426E-3</v>
      </c>
      <c r="H396" s="15">
        <v>47</v>
      </c>
      <c r="I396" s="14">
        <v>0.35877862595419852</v>
      </c>
      <c r="J396" s="15">
        <v>7</v>
      </c>
      <c r="K396" s="14">
        <v>5.3435114503816793E-2</v>
      </c>
      <c r="L396" s="15">
        <v>9</v>
      </c>
      <c r="M396" s="14">
        <v>6.8702290076335881E-2</v>
      </c>
      <c r="N396" s="15">
        <v>62</v>
      </c>
      <c r="O396" s="14">
        <v>0.6966292134831461</v>
      </c>
      <c r="P396" s="15">
        <v>27</v>
      </c>
      <c r="Q396" s="16">
        <v>0.3033707865168539</v>
      </c>
    </row>
    <row r="399" spans="1:17" ht="18">
      <c r="A399" s="1"/>
    </row>
    <row r="401" spans="1:10" ht="18" customHeight="1">
      <c r="A401" s="326" t="s">
        <v>229</v>
      </c>
      <c r="B401" s="326"/>
      <c r="C401" s="326"/>
      <c r="D401" s="326"/>
      <c r="E401" s="326"/>
      <c r="F401" s="326"/>
      <c r="G401" s="326"/>
      <c r="H401" s="326"/>
      <c r="I401" s="326"/>
    </row>
    <row r="402" spans="1:10" ht="15" customHeight="1">
      <c r="A402" s="327"/>
      <c r="B402" s="330" t="s">
        <v>230</v>
      </c>
      <c r="C402" s="331"/>
      <c r="D402" s="331"/>
      <c r="E402" s="331"/>
      <c r="F402" s="331"/>
      <c r="G402" s="331"/>
      <c r="H402" s="331"/>
      <c r="I402" s="332"/>
    </row>
    <row r="403" spans="1:10" ht="15" customHeight="1">
      <c r="A403" s="328"/>
      <c r="B403" s="333" t="s">
        <v>26</v>
      </c>
      <c r="C403" s="324"/>
      <c r="D403" s="324" t="s">
        <v>231</v>
      </c>
      <c r="E403" s="324"/>
      <c r="F403" s="324" t="s">
        <v>232</v>
      </c>
      <c r="G403" s="324"/>
      <c r="H403" s="324" t="s">
        <v>233</v>
      </c>
      <c r="I403" s="325"/>
    </row>
    <row r="404" spans="1:10" ht="15" customHeight="1">
      <c r="A404" s="329"/>
      <c r="B404" s="57" t="s">
        <v>4</v>
      </c>
      <c r="C404" s="58" t="s">
        <v>5</v>
      </c>
      <c r="D404" s="58" t="s">
        <v>4</v>
      </c>
      <c r="E404" s="58" t="s">
        <v>5</v>
      </c>
      <c r="F404" s="58" t="s">
        <v>4</v>
      </c>
      <c r="G404" s="58" t="s">
        <v>5</v>
      </c>
      <c r="H404" s="58" t="s">
        <v>4</v>
      </c>
      <c r="I404" s="59" t="s">
        <v>5</v>
      </c>
    </row>
    <row r="405" spans="1:10">
      <c r="A405" s="2" t="s">
        <v>6</v>
      </c>
      <c r="B405" s="5">
        <v>2</v>
      </c>
      <c r="C405" s="6">
        <v>9.5238095238095233E-2</v>
      </c>
      <c r="D405" s="7">
        <v>5</v>
      </c>
      <c r="E405" s="6">
        <v>0.23809523809523811</v>
      </c>
      <c r="F405" s="7">
        <v>7</v>
      </c>
      <c r="G405" s="6">
        <v>0.33333333333333337</v>
      </c>
      <c r="H405" s="7">
        <v>7</v>
      </c>
      <c r="I405" s="8">
        <v>0.33333333333333337</v>
      </c>
    </row>
    <row r="406" spans="1:10" ht="24">
      <c r="A406" s="3" t="s">
        <v>7</v>
      </c>
      <c r="B406" s="9">
        <v>9</v>
      </c>
      <c r="C406" s="10">
        <v>0.9</v>
      </c>
      <c r="D406" s="11">
        <v>1</v>
      </c>
      <c r="E406" s="10">
        <v>0.1</v>
      </c>
      <c r="F406" s="11">
        <v>0</v>
      </c>
      <c r="G406" s="10">
        <v>0</v>
      </c>
      <c r="H406" s="11">
        <v>0</v>
      </c>
      <c r="I406" s="12">
        <v>0</v>
      </c>
    </row>
    <row r="407" spans="1:10" ht="24">
      <c r="A407" s="3" t="s">
        <v>8</v>
      </c>
      <c r="B407" s="9">
        <v>30</v>
      </c>
      <c r="C407" s="10">
        <v>0.61224489795918369</v>
      </c>
      <c r="D407" s="11">
        <v>8</v>
      </c>
      <c r="E407" s="10">
        <v>0.16326530612244899</v>
      </c>
      <c r="F407" s="11">
        <v>11</v>
      </c>
      <c r="G407" s="10">
        <v>0.22448979591836735</v>
      </c>
      <c r="H407" s="11">
        <v>0</v>
      </c>
      <c r="I407" s="12">
        <v>0</v>
      </c>
    </row>
    <row r="408" spans="1:10">
      <c r="A408" s="3" t="s">
        <v>9</v>
      </c>
      <c r="B408" s="9">
        <v>18</v>
      </c>
      <c r="C408" s="10">
        <v>0.35294117647058826</v>
      </c>
      <c r="D408" s="11">
        <v>12</v>
      </c>
      <c r="E408" s="10">
        <v>0.23529411764705885</v>
      </c>
      <c r="F408" s="11">
        <v>11</v>
      </c>
      <c r="G408" s="10">
        <v>0.21568627450980393</v>
      </c>
      <c r="H408" s="11">
        <v>10</v>
      </c>
      <c r="I408" s="12">
        <v>0.19607843137254904</v>
      </c>
    </row>
    <row r="409" spans="1:10" ht="15" customHeight="1">
      <c r="A409" s="4" t="s">
        <v>10</v>
      </c>
      <c r="B409" s="13">
        <v>59</v>
      </c>
      <c r="C409" s="14">
        <v>0.45038167938931295</v>
      </c>
      <c r="D409" s="15">
        <v>26</v>
      </c>
      <c r="E409" s="14">
        <v>0.19847328244274809</v>
      </c>
      <c r="F409" s="15">
        <v>29</v>
      </c>
      <c r="G409" s="14">
        <v>0.22137404580152673</v>
      </c>
      <c r="H409" s="15">
        <v>17</v>
      </c>
      <c r="I409" s="16">
        <v>0.12977099236641221</v>
      </c>
    </row>
    <row r="412" spans="1:10" ht="32.25" thickBot="1">
      <c r="A412" s="56" t="s">
        <v>281</v>
      </c>
      <c r="B412" s="56"/>
      <c r="C412" s="56"/>
      <c r="D412" s="56"/>
      <c r="E412" s="56"/>
      <c r="F412" s="56"/>
      <c r="G412" s="56"/>
      <c r="H412" s="56"/>
      <c r="I412" s="56"/>
      <c r="J412" s="56"/>
    </row>
    <row r="414" spans="1:10" ht="18" customHeight="1">
      <c r="A414" s="326" t="s">
        <v>234</v>
      </c>
      <c r="B414" s="326"/>
      <c r="C414" s="326"/>
      <c r="D414" s="326"/>
      <c r="E414" s="326"/>
      <c r="F414" s="326"/>
      <c r="G414" s="326"/>
      <c r="H414" s="326"/>
      <c r="I414" s="326"/>
    </row>
    <row r="415" spans="1:10" ht="15" customHeight="1">
      <c r="A415" s="327"/>
      <c r="B415" s="330" t="s">
        <v>235</v>
      </c>
      <c r="C415" s="331"/>
      <c r="D415" s="331"/>
      <c r="E415" s="331"/>
      <c r="F415" s="331"/>
      <c r="G415" s="331"/>
      <c r="H415" s="331"/>
      <c r="I415" s="332"/>
    </row>
    <row r="416" spans="1:10" ht="15" customHeight="1">
      <c r="A416" s="328"/>
      <c r="B416" s="333" t="s">
        <v>236</v>
      </c>
      <c r="C416" s="324"/>
      <c r="D416" s="324" t="s">
        <v>237</v>
      </c>
      <c r="E416" s="324"/>
      <c r="F416" s="324" t="s">
        <v>238</v>
      </c>
      <c r="G416" s="324"/>
      <c r="H416" s="324" t="s">
        <v>239</v>
      </c>
      <c r="I416" s="325"/>
    </row>
    <row r="417" spans="1:11" ht="15" customHeight="1">
      <c r="A417" s="329"/>
      <c r="B417" s="57" t="s">
        <v>4</v>
      </c>
      <c r="C417" s="58" t="s">
        <v>5</v>
      </c>
      <c r="D417" s="58" t="s">
        <v>4</v>
      </c>
      <c r="E417" s="58" t="s">
        <v>5</v>
      </c>
      <c r="F417" s="58" t="s">
        <v>4</v>
      </c>
      <c r="G417" s="58" t="s">
        <v>5</v>
      </c>
      <c r="H417" s="58" t="s">
        <v>4</v>
      </c>
      <c r="I417" s="59" t="s">
        <v>5</v>
      </c>
    </row>
    <row r="418" spans="1:11">
      <c r="A418" s="2" t="s">
        <v>6</v>
      </c>
      <c r="B418" s="5">
        <v>10</v>
      </c>
      <c r="C418" s="6">
        <v>0.47619047619047622</v>
      </c>
      <c r="D418" s="7">
        <v>11</v>
      </c>
      <c r="E418" s="6">
        <v>0.52380952380952384</v>
      </c>
      <c r="F418" s="7">
        <v>0</v>
      </c>
      <c r="G418" s="6">
        <v>0</v>
      </c>
      <c r="H418" s="7">
        <v>0</v>
      </c>
      <c r="I418" s="8">
        <v>0</v>
      </c>
    </row>
    <row r="419" spans="1:11" ht="24">
      <c r="A419" s="3" t="s">
        <v>7</v>
      </c>
      <c r="B419" s="9">
        <v>2</v>
      </c>
      <c r="C419" s="10">
        <v>0.2</v>
      </c>
      <c r="D419" s="11">
        <v>8</v>
      </c>
      <c r="E419" s="10">
        <v>0.8</v>
      </c>
      <c r="F419" s="11">
        <v>0</v>
      </c>
      <c r="G419" s="10">
        <v>0</v>
      </c>
      <c r="H419" s="11">
        <v>0</v>
      </c>
      <c r="I419" s="12">
        <v>0</v>
      </c>
    </row>
    <row r="420" spans="1:11" ht="24">
      <c r="A420" s="3" t="s">
        <v>8</v>
      </c>
      <c r="B420" s="9">
        <v>23</v>
      </c>
      <c r="C420" s="10">
        <v>0.46938775510204084</v>
      </c>
      <c r="D420" s="11">
        <v>26</v>
      </c>
      <c r="E420" s="10">
        <v>0.53061224489795922</v>
      </c>
      <c r="F420" s="11">
        <v>0</v>
      </c>
      <c r="G420" s="10">
        <v>0</v>
      </c>
      <c r="H420" s="11">
        <v>0</v>
      </c>
      <c r="I420" s="12">
        <v>0</v>
      </c>
    </row>
    <row r="421" spans="1:11">
      <c r="A421" s="3" t="s">
        <v>9</v>
      </c>
      <c r="B421" s="9">
        <v>43</v>
      </c>
      <c r="C421" s="10">
        <v>0.86</v>
      </c>
      <c r="D421" s="11">
        <v>7</v>
      </c>
      <c r="E421" s="10">
        <v>0.14000000000000001</v>
      </c>
      <c r="F421" s="11">
        <v>0</v>
      </c>
      <c r="G421" s="10">
        <v>0</v>
      </c>
      <c r="H421" s="11">
        <v>0</v>
      </c>
      <c r="I421" s="12">
        <v>0</v>
      </c>
    </row>
    <row r="422" spans="1:11" ht="15" customHeight="1">
      <c r="A422" s="4" t="s">
        <v>10</v>
      </c>
      <c r="B422" s="13">
        <v>78</v>
      </c>
      <c r="C422" s="14">
        <v>0.6</v>
      </c>
      <c r="D422" s="15">
        <v>52</v>
      </c>
      <c r="E422" s="14">
        <v>0.4</v>
      </c>
      <c r="F422" s="15">
        <v>0</v>
      </c>
      <c r="G422" s="14">
        <v>0</v>
      </c>
      <c r="H422" s="15">
        <v>0</v>
      </c>
      <c r="I422" s="16">
        <v>0</v>
      </c>
    </row>
    <row r="423" spans="1:11" ht="15" customHeight="1"/>
    <row r="424" spans="1:11" ht="15" customHeight="1"/>
    <row r="425" spans="1:11" ht="15" customHeight="1" thickBot="1">
      <c r="A425" s="351" t="s">
        <v>314</v>
      </c>
      <c r="B425" s="351"/>
      <c r="C425" s="351"/>
      <c r="D425" s="351"/>
      <c r="E425" s="351"/>
      <c r="F425" s="351"/>
      <c r="G425" s="351"/>
      <c r="H425" s="351"/>
      <c r="I425" s="351"/>
      <c r="J425" s="351"/>
      <c r="K425" s="351"/>
    </row>
    <row r="426" spans="1:11" ht="15" customHeight="1" thickTop="1">
      <c r="A426" s="372"/>
      <c r="B426" s="375" t="s">
        <v>308</v>
      </c>
      <c r="C426" s="376"/>
      <c r="D426" s="376"/>
      <c r="E426" s="376"/>
      <c r="F426" s="376"/>
      <c r="G426" s="376"/>
      <c r="H426" s="376"/>
      <c r="I426" s="376"/>
      <c r="J426" s="376"/>
      <c r="K426" s="377"/>
    </row>
    <row r="427" spans="1:11" ht="40.5" customHeight="1">
      <c r="A427" s="373"/>
      <c r="B427" s="378" t="s">
        <v>309</v>
      </c>
      <c r="C427" s="379"/>
      <c r="D427" s="379" t="s">
        <v>310</v>
      </c>
      <c r="E427" s="379"/>
      <c r="F427" s="379" t="s">
        <v>311</v>
      </c>
      <c r="G427" s="379"/>
      <c r="H427" s="379" t="s">
        <v>312</v>
      </c>
      <c r="I427" s="379"/>
      <c r="J427" s="379" t="s">
        <v>313</v>
      </c>
      <c r="K427" s="380"/>
    </row>
    <row r="428" spans="1:11" ht="15" customHeight="1" thickBot="1">
      <c r="A428" s="374"/>
      <c r="B428" s="87" t="s">
        <v>4</v>
      </c>
      <c r="C428" s="88" t="s">
        <v>5</v>
      </c>
      <c r="D428" s="88" t="s">
        <v>4</v>
      </c>
      <c r="E428" s="88" t="s">
        <v>5</v>
      </c>
      <c r="F428" s="88" t="s">
        <v>4</v>
      </c>
      <c r="G428" s="88" t="s">
        <v>5</v>
      </c>
      <c r="H428" s="88" t="s">
        <v>4</v>
      </c>
      <c r="I428" s="88" t="s">
        <v>5</v>
      </c>
      <c r="J428" s="88" t="s">
        <v>4</v>
      </c>
      <c r="K428" s="89" t="s">
        <v>5</v>
      </c>
    </row>
    <row r="429" spans="1:11" ht="15" customHeight="1" thickTop="1">
      <c r="A429" s="72" t="s">
        <v>6</v>
      </c>
      <c r="B429" s="73">
        <v>6</v>
      </c>
      <c r="C429" s="74">
        <v>0.28571428571428575</v>
      </c>
      <c r="D429" s="75">
        <v>5</v>
      </c>
      <c r="E429" s="74">
        <v>0.23809523809523811</v>
      </c>
      <c r="F429" s="75">
        <v>1</v>
      </c>
      <c r="G429" s="74">
        <v>4.7619047619047616E-2</v>
      </c>
      <c r="H429" s="75">
        <v>5</v>
      </c>
      <c r="I429" s="74">
        <v>0.23809523809523811</v>
      </c>
      <c r="J429" s="75">
        <v>4</v>
      </c>
      <c r="K429" s="76">
        <v>0.19047619047619047</v>
      </c>
    </row>
    <row r="430" spans="1:11" ht="15" customHeight="1">
      <c r="A430" s="77" t="s">
        <v>7</v>
      </c>
      <c r="B430" s="78">
        <v>6</v>
      </c>
      <c r="C430" s="79">
        <v>0.6</v>
      </c>
      <c r="D430" s="80">
        <v>0</v>
      </c>
      <c r="E430" s="79">
        <v>0</v>
      </c>
      <c r="F430" s="80">
        <v>1</v>
      </c>
      <c r="G430" s="79">
        <v>0.1</v>
      </c>
      <c r="H430" s="80">
        <v>2</v>
      </c>
      <c r="I430" s="79">
        <v>0.2</v>
      </c>
      <c r="J430" s="80">
        <v>1</v>
      </c>
      <c r="K430" s="81">
        <v>0.1</v>
      </c>
    </row>
    <row r="431" spans="1:11" ht="15" customHeight="1">
      <c r="A431" s="77" t="s">
        <v>8</v>
      </c>
      <c r="B431" s="78">
        <v>31</v>
      </c>
      <c r="C431" s="79">
        <v>0.64583333333333326</v>
      </c>
      <c r="D431" s="80">
        <v>3</v>
      </c>
      <c r="E431" s="79">
        <v>6.25E-2</v>
      </c>
      <c r="F431" s="80">
        <v>6</v>
      </c>
      <c r="G431" s="79">
        <v>0.125</v>
      </c>
      <c r="H431" s="80">
        <v>6</v>
      </c>
      <c r="I431" s="79">
        <v>0.125</v>
      </c>
      <c r="J431" s="80">
        <v>2</v>
      </c>
      <c r="K431" s="81">
        <v>4.1666666666666671E-2</v>
      </c>
    </row>
    <row r="432" spans="1:11" ht="15" customHeight="1">
      <c r="A432" s="77" t="s">
        <v>9</v>
      </c>
      <c r="B432" s="78">
        <v>9</v>
      </c>
      <c r="C432" s="79">
        <v>0.17647058823529413</v>
      </c>
      <c r="D432" s="80">
        <v>4</v>
      </c>
      <c r="E432" s="79">
        <v>7.8431372549019607E-2</v>
      </c>
      <c r="F432" s="80">
        <v>4</v>
      </c>
      <c r="G432" s="79">
        <v>7.8431372549019607E-2</v>
      </c>
      <c r="H432" s="80">
        <v>18</v>
      </c>
      <c r="I432" s="79">
        <v>0.35294117647058826</v>
      </c>
      <c r="J432" s="80">
        <v>16</v>
      </c>
      <c r="K432" s="81">
        <v>0.31372549019607843</v>
      </c>
    </row>
    <row r="433" spans="1:11" ht="15" customHeight="1" thickBot="1">
      <c r="A433" s="82" t="s">
        <v>10</v>
      </c>
      <c r="B433" s="83">
        <v>52</v>
      </c>
      <c r="C433" s="84">
        <v>0.4</v>
      </c>
      <c r="D433" s="85">
        <v>12</v>
      </c>
      <c r="E433" s="84">
        <v>9.2307692307692299E-2</v>
      </c>
      <c r="F433" s="85">
        <v>12</v>
      </c>
      <c r="G433" s="84">
        <v>9.2307692307692299E-2</v>
      </c>
      <c r="H433" s="85">
        <v>31</v>
      </c>
      <c r="I433" s="84">
        <v>0.23846153846153847</v>
      </c>
      <c r="J433" s="85">
        <v>23</v>
      </c>
      <c r="K433" s="86">
        <v>0.17692307692307693</v>
      </c>
    </row>
    <row r="434" spans="1:11" ht="15" customHeight="1" thickTop="1"/>
    <row r="435" spans="1:11" ht="15" customHeight="1"/>
    <row r="436" spans="1:11" ht="15" customHeight="1"/>
    <row r="437" spans="1:11" ht="15" customHeight="1"/>
    <row r="438" spans="1:11" ht="15" customHeight="1"/>
    <row r="439" spans="1:11" ht="15" customHeight="1"/>
    <row r="440" spans="1:11" ht="15" customHeight="1"/>
    <row r="441" spans="1:11" ht="15" customHeight="1"/>
    <row r="442" spans="1:11" ht="15" customHeight="1"/>
    <row r="443" spans="1:11" ht="15" customHeight="1"/>
    <row r="444" spans="1:11" ht="15" customHeight="1"/>
    <row r="445" spans="1:11" ht="15" customHeight="1"/>
    <row r="446" spans="1:11" ht="15" customHeight="1"/>
    <row r="447" spans="1:11" ht="15" customHeight="1"/>
    <row r="448" spans="1:11" ht="15" customHeight="1"/>
    <row r="449" ht="15" customHeight="1"/>
  </sheetData>
  <mergeCells count="335">
    <mergeCell ref="B354:D354"/>
    <mergeCell ref="E354:G354"/>
    <mergeCell ref="H354:J354"/>
    <mergeCell ref="K354:M354"/>
    <mergeCell ref="Z354:AB354"/>
    <mergeCell ref="A353:AB353"/>
    <mergeCell ref="K281:M281"/>
    <mergeCell ref="N281:P281"/>
    <mergeCell ref="Q281:S281"/>
    <mergeCell ref="A292:S292"/>
    <mergeCell ref="A293:A294"/>
    <mergeCell ref="B293:D293"/>
    <mergeCell ref="E293:G293"/>
    <mergeCell ref="H293:J293"/>
    <mergeCell ref="K293:M293"/>
    <mergeCell ref="N293:P293"/>
    <mergeCell ref="Q293:S293"/>
    <mergeCell ref="N354:P354"/>
    <mergeCell ref="Q354:S354"/>
    <mergeCell ref="T354:V354"/>
    <mergeCell ref="W354:Y354"/>
    <mergeCell ref="A341:Y341"/>
    <mergeCell ref="A342:A344"/>
    <mergeCell ref="B342:C342"/>
    <mergeCell ref="A185:S185"/>
    <mergeCell ref="A186:A188"/>
    <mergeCell ref="B186:C186"/>
    <mergeCell ref="D186:E186"/>
    <mergeCell ref="F186:G186"/>
    <mergeCell ref="H186:I186"/>
    <mergeCell ref="J186:K186"/>
    <mergeCell ref="L186:M186"/>
    <mergeCell ref="N186:O186"/>
    <mergeCell ref="P186:Q186"/>
    <mergeCell ref="R186:S186"/>
    <mergeCell ref="B187:C187"/>
    <mergeCell ref="D187:E187"/>
    <mergeCell ref="F187:G187"/>
    <mergeCell ref="H187:I187"/>
    <mergeCell ref="J187:K187"/>
    <mergeCell ref="L187:M187"/>
    <mergeCell ref="N187:O187"/>
    <mergeCell ref="P187:Q187"/>
    <mergeCell ref="R187:S187"/>
    <mergeCell ref="A84:M84"/>
    <mergeCell ref="A85:A89"/>
    <mergeCell ref="B85:M85"/>
    <mergeCell ref="B86:E86"/>
    <mergeCell ref="F86:I86"/>
    <mergeCell ref="J86:M86"/>
    <mergeCell ref="B87:E87"/>
    <mergeCell ref="F87:I87"/>
    <mergeCell ref="J87:M87"/>
    <mergeCell ref="B88:C88"/>
    <mergeCell ref="D88:E88"/>
    <mergeCell ref="F88:G88"/>
    <mergeCell ref="H88:I88"/>
    <mergeCell ref="J88:K88"/>
    <mergeCell ref="L88:M88"/>
    <mergeCell ref="A388:Q388"/>
    <mergeCell ref="A389:A391"/>
    <mergeCell ref="B389:M389"/>
    <mergeCell ref="N389:Q389"/>
    <mergeCell ref="B390:C390"/>
    <mergeCell ref="D390:E390"/>
    <mergeCell ref="F390:G390"/>
    <mergeCell ref="H390:I390"/>
    <mergeCell ref="J390:K390"/>
    <mergeCell ref="L390:M390"/>
    <mergeCell ref="N390:O390"/>
    <mergeCell ref="P390:Q390"/>
    <mergeCell ref="A401:I401"/>
    <mergeCell ref="A402:A404"/>
    <mergeCell ref="B402:I402"/>
    <mergeCell ref="B403:C403"/>
    <mergeCell ref="D403:E403"/>
    <mergeCell ref="F403:G403"/>
    <mergeCell ref="H403:I403"/>
    <mergeCell ref="A425:K425"/>
    <mergeCell ref="A426:A428"/>
    <mergeCell ref="B426:K426"/>
    <mergeCell ref="B427:C427"/>
    <mergeCell ref="D427:E427"/>
    <mergeCell ref="F427:G427"/>
    <mergeCell ref="H427:I427"/>
    <mergeCell ref="J427:K427"/>
    <mergeCell ref="A414:I414"/>
    <mergeCell ref="A415:A417"/>
    <mergeCell ref="B415:I415"/>
    <mergeCell ref="B416:C416"/>
    <mergeCell ref="D416:E416"/>
    <mergeCell ref="F416:G416"/>
    <mergeCell ref="H416:I416"/>
    <mergeCell ref="F377:G377"/>
    <mergeCell ref="H377:I377"/>
    <mergeCell ref="A364:G364"/>
    <mergeCell ref="A365:A367"/>
    <mergeCell ref="B365:G365"/>
    <mergeCell ref="B366:C366"/>
    <mergeCell ref="D366:E366"/>
    <mergeCell ref="F366:G366"/>
    <mergeCell ref="A375:I375"/>
    <mergeCell ref="A376:A378"/>
    <mergeCell ref="B376:E376"/>
    <mergeCell ref="F376:I376"/>
    <mergeCell ref="B377:C377"/>
    <mergeCell ref="D377:E377"/>
    <mergeCell ref="V342:W342"/>
    <mergeCell ref="X342:Y342"/>
    <mergeCell ref="B343:C343"/>
    <mergeCell ref="X343:Y343"/>
    <mergeCell ref="N343:O343"/>
    <mergeCell ref="P343:Q343"/>
    <mergeCell ref="R343:S343"/>
    <mergeCell ref="T343:U343"/>
    <mergeCell ref="V343:W343"/>
    <mergeCell ref="D343:E343"/>
    <mergeCell ref="F343:G343"/>
    <mergeCell ref="H343:I343"/>
    <mergeCell ref="D342:E342"/>
    <mergeCell ref="F342:G342"/>
    <mergeCell ref="H342:I342"/>
    <mergeCell ref="J342:K342"/>
    <mergeCell ref="L342:M342"/>
    <mergeCell ref="N342:O342"/>
    <mergeCell ref="P342:Q342"/>
    <mergeCell ref="R342:S342"/>
    <mergeCell ref="T342:U342"/>
    <mergeCell ref="A328:I328"/>
    <mergeCell ref="A329:A331"/>
    <mergeCell ref="B329:I329"/>
    <mergeCell ref="B330:C330"/>
    <mergeCell ref="D330:E330"/>
    <mergeCell ref="F330:G330"/>
    <mergeCell ref="H330:I330"/>
    <mergeCell ref="J343:K343"/>
    <mergeCell ref="L343:M343"/>
    <mergeCell ref="A316:I316"/>
    <mergeCell ref="A317:A319"/>
    <mergeCell ref="B317:I317"/>
    <mergeCell ref="B318:C318"/>
    <mergeCell ref="D318:E318"/>
    <mergeCell ref="F318:G318"/>
    <mergeCell ref="H318:I318"/>
    <mergeCell ref="A305:A306"/>
    <mergeCell ref="B305:C305"/>
    <mergeCell ref="D305:E305"/>
    <mergeCell ref="A281:A282"/>
    <mergeCell ref="B281:D281"/>
    <mergeCell ref="E281:G281"/>
    <mergeCell ref="H281:J281"/>
    <mergeCell ref="A304:E304"/>
    <mergeCell ref="A257:A258"/>
    <mergeCell ref="B257:D257"/>
    <mergeCell ref="E257:G257"/>
    <mergeCell ref="H257:J257"/>
    <mergeCell ref="A280:S280"/>
    <mergeCell ref="K257:M257"/>
    <mergeCell ref="N257:P257"/>
    <mergeCell ref="Q257:S257"/>
    <mergeCell ref="A269:A270"/>
    <mergeCell ref="B269:D269"/>
    <mergeCell ref="E269:G269"/>
    <mergeCell ref="H269:J269"/>
    <mergeCell ref="K269:M269"/>
    <mergeCell ref="N269:P269"/>
    <mergeCell ref="Q269:S269"/>
    <mergeCell ref="A268:S268"/>
    <mergeCell ref="A245:A246"/>
    <mergeCell ref="B245:D245"/>
    <mergeCell ref="E245:G245"/>
    <mergeCell ref="H245:J245"/>
    <mergeCell ref="K245:M245"/>
    <mergeCell ref="A256:S256"/>
    <mergeCell ref="B221:D221"/>
    <mergeCell ref="E221:G221"/>
    <mergeCell ref="H221:J221"/>
    <mergeCell ref="K221:M221"/>
    <mergeCell ref="B233:D233"/>
    <mergeCell ref="E233:G233"/>
    <mergeCell ref="H233:J233"/>
    <mergeCell ref="K233:M233"/>
    <mergeCell ref="N233:P233"/>
    <mergeCell ref="A232:P232"/>
    <mergeCell ref="AT197:AU197"/>
    <mergeCell ref="AV197:AW197"/>
    <mergeCell ref="AF197:AG197"/>
    <mergeCell ref="AH197:AI197"/>
    <mergeCell ref="AJ197:AK197"/>
    <mergeCell ref="AL197:AM197"/>
    <mergeCell ref="AN197:AO197"/>
    <mergeCell ref="A208:M208"/>
    <mergeCell ref="A244:M244"/>
    <mergeCell ref="B209:D209"/>
    <mergeCell ref="E209:G209"/>
    <mergeCell ref="H209:J209"/>
    <mergeCell ref="K209:M209"/>
    <mergeCell ref="A220:M220"/>
    <mergeCell ref="AZ197:BA197"/>
    <mergeCell ref="BB197:BC197"/>
    <mergeCell ref="BD197:BE197"/>
    <mergeCell ref="AX197:AY197"/>
    <mergeCell ref="A195:BE195"/>
    <mergeCell ref="A196:A198"/>
    <mergeCell ref="B196:BE196"/>
    <mergeCell ref="B197:C197"/>
    <mergeCell ref="D197:E197"/>
    <mergeCell ref="F197:G197"/>
    <mergeCell ref="H197:I197"/>
    <mergeCell ref="J197:K197"/>
    <mergeCell ref="L197:M197"/>
    <mergeCell ref="N197:O197"/>
    <mergeCell ref="P197:Q197"/>
    <mergeCell ref="R197:S197"/>
    <mergeCell ref="T197:U197"/>
    <mergeCell ref="V197:W197"/>
    <mergeCell ref="X197:Y197"/>
    <mergeCell ref="Z197:AA197"/>
    <mergeCell ref="AB197:AC197"/>
    <mergeCell ref="AD197:AE197"/>
    <mergeCell ref="AP197:AQ197"/>
    <mergeCell ref="AR197:AS197"/>
    <mergeCell ref="J176:K176"/>
    <mergeCell ref="L176:M176"/>
    <mergeCell ref="A161:Q161"/>
    <mergeCell ref="A162:A164"/>
    <mergeCell ref="B162:Q162"/>
    <mergeCell ref="B163:C163"/>
    <mergeCell ref="D163:E163"/>
    <mergeCell ref="F163:G163"/>
    <mergeCell ref="H163:I163"/>
    <mergeCell ref="J163:K163"/>
    <mergeCell ref="L163:M163"/>
    <mergeCell ref="N163:O163"/>
    <mergeCell ref="P163:Q163"/>
    <mergeCell ref="A174:M174"/>
    <mergeCell ref="A175:A177"/>
    <mergeCell ref="B175:M175"/>
    <mergeCell ref="B176:C176"/>
    <mergeCell ref="D176:E176"/>
    <mergeCell ref="F176:G176"/>
    <mergeCell ref="H176:I176"/>
    <mergeCell ref="A148:S148"/>
    <mergeCell ref="A149:A151"/>
    <mergeCell ref="B149:E149"/>
    <mergeCell ref="F149:S149"/>
    <mergeCell ref="B150:C150"/>
    <mergeCell ref="D150:E150"/>
    <mergeCell ref="F150:G150"/>
    <mergeCell ref="H150:I150"/>
    <mergeCell ref="J150:K150"/>
    <mergeCell ref="L150:M150"/>
    <mergeCell ref="N150:O150"/>
    <mergeCell ref="P150:Q150"/>
    <mergeCell ref="R150:S150"/>
    <mergeCell ref="A135:G135"/>
    <mergeCell ref="A136:A138"/>
    <mergeCell ref="B136:G136"/>
    <mergeCell ref="B137:C137"/>
    <mergeCell ref="D137:E137"/>
    <mergeCell ref="F137:G137"/>
    <mergeCell ref="A122:E122"/>
    <mergeCell ref="A123:A125"/>
    <mergeCell ref="B123:E123"/>
    <mergeCell ref="B124:C124"/>
    <mergeCell ref="D124:E124"/>
    <mergeCell ref="A60:Y60"/>
    <mergeCell ref="A61:A63"/>
    <mergeCell ref="B61:Y61"/>
    <mergeCell ref="B62:C62"/>
    <mergeCell ref="F62:G62"/>
    <mergeCell ref="A110:E110"/>
    <mergeCell ref="A111:A113"/>
    <mergeCell ref="B111:E111"/>
    <mergeCell ref="B112:C112"/>
    <mergeCell ref="D112:E112"/>
    <mergeCell ref="A97:K97"/>
    <mergeCell ref="A98:A100"/>
    <mergeCell ref="B98:K98"/>
    <mergeCell ref="B99:C99"/>
    <mergeCell ref="D99:E99"/>
    <mergeCell ref="F99:G99"/>
    <mergeCell ref="H99:I99"/>
    <mergeCell ref="J99:K99"/>
    <mergeCell ref="J62:K62"/>
    <mergeCell ref="L62:M62"/>
    <mergeCell ref="N62:O62"/>
    <mergeCell ref="P62:Q62"/>
    <mergeCell ref="R62:S62"/>
    <mergeCell ref="T62:U62"/>
    <mergeCell ref="A47:Q47"/>
    <mergeCell ref="A48:A50"/>
    <mergeCell ref="B48:E48"/>
    <mergeCell ref="F48:Q48"/>
    <mergeCell ref="B49:C49"/>
    <mergeCell ref="D49:E49"/>
    <mergeCell ref="F49:G49"/>
    <mergeCell ref="H49:I49"/>
    <mergeCell ref="J49:K49"/>
    <mergeCell ref="L49:M49"/>
    <mergeCell ref="N49:O49"/>
    <mergeCell ref="P49:Q49"/>
    <mergeCell ref="A73:K73"/>
    <mergeCell ref="V62:W62"/>
    <mergeCell ref="D75:E75"/>
    <mergeCell ref="F75:G75"/>
    <mergeCell ref="H75:I75"/>
    <mergeCell ref="J75:K75"/>
    <mergeCell ref="A74:A76"/>
    <mergeCell ref="B75:C75"/>
    <mergeCell ref="B74:K74"/>
    <mergeCell ref="X62:Y62"/>
    <mergeCell ref="A7:E7"/>
    <mergeCell ref="A8:A10"/>
    <mergeCell ref="B8:E8"/>
    <mergeCell ref="B9:C9"/>
    <mergeCell ref="D9:E9"/>
    <mergeCell ref="A1:P1"/>
    <mergeCell ref="A33:K33"/>
    <mergeCell ref="A34:A36"/>
    <mergeCell ref="B34:K34"/>
    <mergeCell ref="B35:C35"/>
    <mergeCell ref="D35:E35"/>
    <mergeCell ref="F35:G35"/>
    <mergeCell ref="H35:I35"/>
    <mergeCell ref="J35:K35"/>
    <mergeCell ref="A20:G20"/>
    <mergeCell ref="A21:A23"/>
    <mergeCell ref="B21:G21"/>
    <mergeCell ref="B22:C22"/>
    <mergeCell ref="D22:E22"/>
    <mergeCell ref="F22:G22"/>
    <mergeCell ref="F8:G9"/>
    <mergeCell ref="D62:E62"/>
    <mergeCell ref="H62:I6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D950"/>
  <sheetViews>
    <sheetView showGridLines="0" workbookViewId="0"/>
  </sheetViews>
  <sheetFormatPr defaultRowHeight="15"/>
  <cols>
    <col min="17" max="17" width="19" customWidth="1"/>
  </cols>
  <sheetData>
    <row r="1" spans="2:17" ht="28.5">
      <c r="B1" s="334" t="s">
        <v>241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</row>
    <row r="2" spans="2:17" ht="18">
      <c r="B2" s="1"/>
    </row>
    <row r="3" spans="2:17" ht="29.25" thickBot="1">
      <c r="B3" s="55" t="s">
        <v>269</v>
      </c>
    </row>
    <row r="5" spans="2:17" ht="21">
      <c r="B5" s="70" t="s">
        <v>288</v>
      </c>
    </row>
    <row r="27" spans="2:26" ht="21">
      <c r="B27" s="70" t="s">
        <v>289</v>
      </c>
    </row>
    <row r="29" spans="2:26" ht="15" customHeight="1"/>
    <row r="30" spans="2:26" ht="15" customHeight="1"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</row>
    <row r="31" spans="2:26" ht="15" customHeight="1">
      <c r="K31" s="90"/>
      <c r="L31" s="90"/>
      <c r="M31" s="90" t="s">
        <v>1</v>
      </c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</row>
    <row r="32" spans="2:26" ht="15" customHeight="1"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</row>
    <row r="33" spans="11:26" ht="15" customHeight="1">
      <c r="K33" s="90"/>
      <c r="L33" s="90"/>
      <c r="M33" s="90" t="s">
        <v>2</v>
      </c>
      <c r="N33" s="90" t="s">
        <v>3</v>
      </c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</row>
    <row r="34" spans="11:26" ht="15" customHeight="1">
      <c r="K34" s="90"/>
      <c r="L34" s="91" t="s">
        <v>6</v>
      </c>
      <c r="M34" s="92">
        <v>9.5238095238095233E-2</v>
      </c>
      <c r="N34" s="93">
        <v>0.90476190476190477</v>
      </c>
      <c r="O34" s="94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</row>
    <row r="35" spans="11:26" ht="15" customHeight="1">
      <c r="K35" s="90"/>
      <c r="L35" s="95" t="s">
        <v>7</v>
      </c>
      <c r="M35" s="96">
        <v>0.2</v>
      </c>
      <c r="N35" s="97">
        <v>0.8</v>
      </c>
      <c r="O35" s="98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</row>
    <row r="36" spans="11:26" ht="15" customHeight="1">
      <c r="K36" s="90"/>
      <c r="L36" s="95" t="s">
        <v>8</v>
      </c>
      <c r="M36" s="96">
        <v>0.28571428571428575</v>
      </c>
      <c r="N36" s="97">
        <v>0.7142857142857143</v>
      </c>
      <c r="O36" s="98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</row>
    <row r="37" spans="11:26" ht="15" customHeight="1">
      <c r="K37" s="90"/>
      <c r="L37" s="95" t="s">
        <v>9</v>
      </c>
      <c r="M37" s="96">
        <v>0.15686274509803921</v>
      </c>
      <c r="N37" s="97">
        <v>0.84313725490196079</v>
      </c>
      <c r="O37" s="98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</row>
    <row r="38" spans="11:26" ht="15" customHeight="1">
      <c r="K38" s="90"/>
      <c r="L38" s="99"/>
      <c r="M38" s="100"/>
      <c r="N38" s="101"/>
      <c r="O38" s="102"/>
      <c r="P38" s="103"/>
      <c r="Q38" s="90"/>
      <c r="R38" s="90"/>
      <c r="S38" s="90"/>
      <c r="T38" s="90"/>
      <c r="U38" s="90"/>
      <c r="V38" s="90"/>
      <c r="W38" s="90"/>
      <c r="X38" s="90"/>
      <c r="Y38" s="90"/>
      <c r="Z38" s="90"/>
    </row>
    <row r="39" spans="11:26" ht="15" customHeight="1"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</row>
    <row r="40" spans="11:26" ht="15" customHeight="1"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</row>
    <row r="41" spans="11:26" ht="15" customHeight="1"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</row>
    <row r="42" spans="11:26" ht="15" customHeight="1"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</row>
    <row r="43" spans="11:26" ht="15" customHeight="1"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</row>
    <row r="44" spans="11:26" ht="15" customHeight="1"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</row>
    <row r="45" spans="11:26" ht="15" customHeight="1"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</row>
    <row r="46" spans="11:26" ht="15" customHeight="1"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</row>
    <row r="47" spans="11:26" ht="15" customHeight="1"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</row>
    <row r="48" spans="11:26" ht="15" customHeight="1"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</row>
    <row r="49" spans="2:26" ht="15" customHeight="1">
      <c r="B49" s="70" t="s">
        <v>11</v>
      </c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</row>
    <row r="50" spans="2:26" ht="15" customHeight="1">
      <c r="K50" s="90"/>
      <c r="L50" s="90"/>
      <c r="M50" s="90"/>
      <c r="N50" s="90" t="s">
        <v>12</v>
      </c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</row>
    <row r="51" spans="2:26" ht="15" customHeight="1"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</row>
    <row r="52" spans="2:26" ht="15" customHeight="1">
      <c r="K52" s="90"/>
      <c r="L52" s="90"/>
      <c r="M52" s="90"/>
      <c r="N52" s="90" t="s">
        <v>13</v>
      </c>
      <c r="O52" s="90" t="s">
        <v>14</v>
      </c>
      <c r="P52" s="90" t="s">
        <v>15</v>
      </c>
      <c r="Q52" s="90"/>
      <c r="R52" s="90"/>
      <c r="S52" s="90"/>
      <c r="T52" s="90"/>
      <c r="U52" s="90"/>
      <c r="V52" s="90"/>
      <c r="W52" s="90"/>
      <c r="X52" s="90"/>
      <c r="Y52" s="90"/>
      <c r="Z52" s="90"/>
    </row>
    <row r="53" spans="2:26" ht="15" customHeight="1">
      <c r="K53" s="90"/>
      <c r="L53" s="90"/>
      <c r="M53" s="91" t="s">
        <v>6</v>
      </c>
      <c r="N53" s="92">
        <v>0.95238095238095244</v>
      </c>
      <c r="O53" s="92">
        <v>4.7619047619047616E-2</v>
      </c>
      <c r="P53" s="93">
        <v>0</v>
      </c>
      <c r="Q53" s="90"/>
      <c r="R53" s="94"/>
      <c r="S53" s="90"/>
      <c r="T53" s="90"/>
      <c r="U53" s="90"/>
      <c r="V53" s="90"/>
      <c r="W53" s="90"/>
      <c r="X53" s="90"/>
      <c r="Y53" s="90"/>
      <c r="Z53" s="90"/>
    </row>
    <row r="54" spans="2:26" ht="15" customHeight="1">
      <c r="K54" s="90"/>
      <c r="L54" s="90"/>
      <c r="M54" s="95" t="s">
        <v>7</v>
      </c>
      <c r="N54" s="96">
        <v>0.9</v>
      </c>
      <c r="O54" s="96">
        <v>0.1</v>
      </c>
      <c r="P54" s="97">
        <v>0</v>
      </c>
      <c r="Q54" s="90"/>
      <c r="R54" s="98"/>
      <c r="S54" s="90"/>
      <c r="T54" s="90"/>
      <c r="U54" s="90"/>
      <c r="V54" s="90"/>
      <c r="W54" s="90"/>
      <c r="X54" s="90"/>
      <c r="Y54" s="90"/>
      <c r="Z54" s="90"/>
    </row>
    <row r="55" spans="2:26" ht="15" customHeight="1">
      <c r="K55" s="90"/>
      <c r="L55" s="90"/>
      <c r="M55" s="95" t="s">
        <v>8</v>
      </c>
      <c r="N55" s="96">
        <v>0.93877551020408168</v>
      </c>
      <c r="O55" s="96">
        <v>4.0816326530612249E-2</v>
      </c>
      <c r="P55" s="97">
        <v>2.0408163265306124E-2</v>
      </c>
      <c r="Q55" s="90"/>
      <c r="R55" s="98"/>
      <c r="S55" s="90"/>
      <c r="T55" s="90"/>
      <c r="U55" s="90"/>
      <c r="V55" s="90"/>
      <c r="W55" s="90"/>
      <c r="X55" s="90"/>
      <c r="Y55" s="90"/>
      <c r="Z55" s="90"/>
    </row>
    <row r="56" spans="2:26" ht="15" customHeight="1">
      <c r="K56" s="90"/>
      <c r="L56" s="90"/>
      <c r="M56" s="95" t="s">
        <v>9</v>
      </c>
      <c r="N56" s="96">
        <v>0.90196078431372551</v>
      </c>
      <c r="O56" s="96">
        <v>9.8039215686274522E-2</v>
      </c>
      <c r="P56" s="97">
        <v>0</v>
      </c>
      <c r="Q56" s="90"/>
      <c r="R56" s="98"/>
      <c r="S56" s="90"/>
      <c r="T56" s="90"/>
      <c r="U56" s="90"/>
      <c r="V56" s="90"/>
      <c r="W56" s="90"/>
      <c r="X56" s="90"/>
      <c r="Y56" s="90"/>
      <c r="Z56" s="90"/>
    </row>
    <row r="57" spans="2:26" ht="15" customHeight="1">
      <c r="K57" s="90"/>
      <c r="L57" s="90"/>
      <c r="M57" s="99"/>
      <c r="N57" s="100"/>
      <c r="O57" s="101"/>
      <c r="P57" s="102"/>
      <c r="Q57" s="101"/>
      <c r="R57" s="102"/>
      <c r="S57" s="104"/>
      <c r="T57" s="90"/>
      <c r="U57" s="90"/>
      <c r="V57" s="90"/>
      <c r="W57" s="90"/>
      <c r="X57" s="90"/>
      <c r="Y57" s="90"/>
      <c r="Z57" s="90"/>
    </row>
    <row r="58" spans="2:26" ht="15" customHeight="1"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</row>
    <row r="59" spans="2:26" ht="15" customHeight="1"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</row>
    <row r="60" spans="2:26" ht="15" customHeight="1"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</row>
    <row r="61" spans="2:26" ht="15" customHeight="1"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</row>
    <row r="62" spans="2:26" ht="15" customHeight="1"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</row>
    <row r="63" spans="2:26" ht="15" customHeight="1"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</row>
    <row r="64" spans="2:26" ht="15" customHeight="1"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</row>
    <row r="65" spans="2:82" ht="15" customHeight="1"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</row>
    <row r="66" spans="2:82" ht="15" customHeight="1"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</row>
    <row r="67" spans="2:82" ht="15" customHeight="1"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</row>
    <row r="68" spans="2:82" ht="15" customHeight="1"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</row>
    <row r="69" spans="2:82" ht="15" customHeight="1"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</row>
    <row r="70" spans="2:82" ht="14.25" customHeight="1"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</row>
    <row r="71" spans="2:82" ht="30.75" customHeight="1" thickBot="1">
      <c r="B71" s="110" t="s">
        <v>270</v>
      </c>
      <c r="C71" s="111"/>
      <c r="D71" s="112"/>
      <c r="E71" s="112"/>
      <c r="F71" s="113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5"/>
      <c r="R71" s="115"/>
      <c r="S71" s="115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0"/>
      <c r="BS71" s="90"/>
      <c r="BT71" s="90"/>
      <c r="BU71" s="90"/>
      <c r="BV71" s="90"/>
      <c r="BW71" s="90"/>
      <c r="BX71" s="90"/>
      <c r="BY71" s="90"/>
      <c r="BZ71" s="90"/>
      <c r="CA71" s="90"/>
      <c r="CB71" s="90"/>
      <c r="CC71" s="90"/>
      <c r="CD71" s="90"/>
    </row>
    <row r="72" spans="2:82" ht="15" customHeight="1">
      <c r="B72" s="7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</row>
    <row r="73" spans="2:82" ht="25.5" customHeight="1">
      <c r="B73" s="60" t="s">
        <v>271</v>
      </c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</row>
    <row r="75" spans="2:82" ht="15" customHeight="1">
      <c r="B75" s="70" t="s">
        <v>290</v>
      </c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</row>
    <row r="76" spans="2:82" ht="15" customHeight="1">
      <c r="K76" s="90"/>
      <c r="L76" s="90"/>
      <c r="M76" s="90"/>
      <c r="N76" s="90" t="s">
        <v>24</v>
      </c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</row>
    <row r="77" spans="2:82" ht="15" customHeight="1"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</row>
    <row r="78" spans="2:82" ht="15" customHeight="1">
      <c r="K78" s="90"/>
      <c r="L78" s="90"/>
      <c r="M78" s="90"/>
      <c r="N78" s="90" t="s">
        <v>26</v>
      </c>
      <c r="O78" s="90" t="s">
        <v>27</v>
      </c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</row>
    <row r="79" spans="2:82" ht="15" customHeight="1">
      <c r="K79" s="90"/>
      <c r="L79" s="90"/>
      <c r="M79" s="91" t="s">
        <v>6</v>
      </c>
      <c r="N79" s="92">
        <v>0.47619047619047622</v>
      </c>
      <c r="O79" s="92">
        <v>0.52380952380952384</v>
      </c>
      <c r="P79" s="94"/>
      <c r="Q79" s="90"/>
      <c r="R79" s="90"/>
      <c r="S79" s="90"/>
      <c r="T79" s="90"/>
      <c r="U79" s="90"/>
      <c r="V79" s="90"/>
      <c r="W79" s="90"/>
      <c r="X79" s="90"/>
      <c r="Y79" s="90"/>
      <c r="Z79" s="90"/>
    </row>
    <row r="80" spans="2:82" ht="15" customHeight="1">
      <c r="K80" s="90"/>
      <c r="L80" s="90"/>
      <c r="M80" s="95" t="s">
        <v>7</v>
      </c>
      <c r="N80" s="96">
        <v>0.8</v>
      </c>
      <c r="O80" s="96">
        <v>0.2</v>
      </c>
      <c r="P80" s="98"/>
      <c r="Q80" s="90"/>
      <c r="R80" s="90"/>
      <c r="S80" s="90"/>
      <c r="T80" s="90"/>
      <c r="U80" s="90"/>
      <c r="V80" s="90"/>
      <c r="W80" s="90"/>
      <c r="X80" s="90"/>
      <c r="Y80" s="90"/>
      <c r="Z80" s="90"/>
    </row>
    <row r="81" spans="2:26" ht="15" customHeight="1">
      <c r="K81" s="90"/>
      <c r="L81" s="90"/>
      <c r="M81" s="95" t="s">
        <v>8</v>
      </c>
      <c r="N81" s="96">
        <v>0.77083333333333326</v>
      </c>
      <c r="O81" s="96">
        <v>0.22916666666666669</v>
      </c>
      <c r="P81" s="98"/>
      <c r="Q81" s="90"/>
      <c r="R81" s="90"/>
      <c r="S81" s="90"/>
      <c r="T81" s="90"/>
      <c r="U81" s="90"/>
      <c r="V81" s="90"/>
      <c r="W81" s="90"/>
      <c r="X81" s="90"/>
      <c r="Y81" s="90"/>
      <c r="Z81" s="90"/>
    </row>
    <row r="82" spans="2:26" ht="15" customHeight="1">
      <c r="K82" s="90"/>
      <c r="L82" s="90"/>
      <c r="M82" s="95" t="s">
        <v>9</v>
      </c>
      <c r="N82" s="96">
        <v>0.72549019607843135</v>
      </c>
      <c r="O82" s="96">
        <v>0.2745098039215686</v>
      </c>
      <c r="P82" s="98"/>
      <c r="Q82" s="90"/>
      <c r="R82" s="90"/>
      <c r="S82" s="90"/>
      <c r="T82" s="90"/>
      <c r="U82" s="90"/>
      <c r="V82" s="90"/>
      <c r="W82" s="90"/>
      <c r="X82" s="90"/>
      <c r="Y82" s="90"/>
      <c r="Z82" s="90"/>
    </row>
    <row r="83" spans="2:26" ht="15" customHeight="1">
      <c r="K83" s="90"/>
      <c r="L83" s="90"/>
      <c r="M83" s="99"/>
      <c r="N83" s="100"/>
      <c r="O83" s="101"/>
      <c r="P83" s="102"/>
      <c r="Q83" s="101"/>
      <c r="R83" s="90"/>
      <c r="S83" s="90"/>
      <c r="T83" s="90"/>
      <c r="U83" s="90"/>
      <c r="V83" s="90"/>
      <c r="W83" s="90"/>
      <c r="X83" s="90"/>
      <c r="Y83" s="90"/>
      <c r="Z83" s="90"/>
    </row>
    <row r="84" spans="2:26" ht="15" customHeight="1"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</row>
    <row r="85" spans="2:26" ht="15" customHeight="1"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</row>
    <row r="86" spans="2:26" ht="15" customHeight="1"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</row>
    <row r="87" spans="2:26" ht="15" customHeight="1"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</row>
    <row r="88" spans="2:26" ht="15" customHeight="1"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</row>
    <row r="89" spans="2:26" ht="15" customHeight="1"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</row>
    <row r="90" spans="2:26" ht="15" customHeight="1"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</row>
    <row r="91" spans="2:26" ht="15" customHeight="1"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</row>
    <row r="92" spans="2:26" ht="15" customHeight="1"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</row>
    <row r="93" spans="2:26" ht="15" customHeight="1"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</row>
    <row r="94" spans="2:26" ht="15" customHeight="1"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</row>
    <row r="95" spans="2:26" ht="15" customHeight="1"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</row>
    <row r="96" spans="2:26" ht="15" customHeight="1">
      <c r="B96" s="70" t="s">
        <v>291</v>
      </c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</row>
    <row r="97" spans="11:26" ht="15" customHeight="1"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</row>
    <row r="98" spans="11:26" ht="15" customHeight="1"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</row>
    <row r="99" spans="11:26" ht="15" customHeight="1">
      <c r="K99" s="90"/>
      <c r="L99" s="90"/>
      <c r="M99" s="90"/>
      <c r="N99" s="90" t="s">
        <v>25</v>
      </c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</row>
    <row r="100" spans="11:26" ht="15" customHeight="1"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</row>
    <row r="101" spans="11:26" ht="15" customHeight="1">
      <c r="K101" s="90"/>
      <c r="L101" s="90"/>
      <c r="M101" s="90"/>
      <c r="N101" s="90" t="s">
        <v>28</v>
      </c>
      <c r="O101" s="90" t="s">
        <v>29</v>
      </c>
      <c r="P101" s="90" t="s">
        <v>30</v>
      </c>
      <c r="Q101" s="90" t="s">
        <v>31</v>
      </c>
      <c r="R101" s="90" t="s">
        <v>32</v>
      </c>
      <c r="S101" s="90" t="s">
        <v>33</v>
      </c>
      <c r="T101" s="90"/>
      <c r="U101" s="90"/>
      <c r="V101" s="90"/>
      <c r="W101" s="90"/>
      <c r="X101" s="90"/>
      <c r="Y101" s="90"/>
      <c r="Z101" s="90"/>
    </row>
    <row r="102" spans="11:26" ht="15" customHeight="1">
      <c r="K102" s="90"/>
      <c r="L102" s="90"/>
      <c r="M102" s="91" t="s">
        <v>6</v>
      </c>
      <c r="N102" s="92">
        <v>0.42857142857142855</v>
      </c>
      <c r="O102" s="92">
        <v>0.19047619047619047</v>
      </c>
      <c r="P102" s="92">
        <v>0.19047619047619047</v>
      </c>
      <c r="Q102" s="92">
        <v>9.5238095238095233E-2</v>
      </c>
      <c r="R102" s="92">
        <v>9.5238095238095233E-2</v>
      </c>
      <c r="S102" s="93">
        <v>0</v>
      </c>
      <c r="T102" s="90"/>
      <c r="U102" s="90"/>
      <c r="V102" s="90"/>
      <c r="W102" s="90"/>
      <c r="X102" s="90"/>
      <c r="Y102" s="90"/>
      <c r="Z102" s="90"/>
    </row>
    <row r="103" spans="11:26" ht="15" customHeight="1">
      <c r="K103" s="90"/>
      <c r="L103" s="90"/>
      <c r="M103" s="95" t="s">
        <v>7</v>
      </c>
      <c r="N103" s="96">
        <v>0.5</v>
      </c>
      <c r="O103" s="96">
        <v>0.3</v>
      </c>
      <c r="P103" s="96">
        <v>0</v>
      </c>
      <c r="Q103" s="96">
        <v>0.1</v>
      </c>
      <c r="R103" s="96">
        <v>0</v>
      </c>
      <c r="S103" s="97">
        <v>0.1</v>
      </c>
      <c r="T103" s="90"/>
      <c r="U103" s="90"/>
      <c r="V103" s="90"/>
      <c r="W103" s="90"/>
      <c r="X103" s="90"/>
      <c r="Y103" s="90"/>
      <c r="Z103" s="90"/>
    </row>
    <row r="104" spans="11:26" ht="15" customHeight="1">
      <c r="K104" s="90"/>
      <c r="L104" s="90"/>
      <c r="M104" s="95" t="s">
        <v>8</v>
      </c>
      <c r="N104" s="96">
        <v>0.875</v>
      </c>
      <c r="O104" s="96">
        <v>2.0833333333333336E-2</v>
      </c>
      <c r="P104" s="96">
        <v>6.25E-2</v>
      </c>
      <c r="Q104" s="96">
        <v>0</v>
      </c>
      <c r="R104" s="96">
        <v>2.0833333333333336E-2</v>
      </c>
      <c r="S104" s="97">
        <v>2.0833333333333336E-2</v>
      </c>
      <c r="T104" s="90"/>
      <c r="U104" s="90"/>
      <c r="V104" s="90"/>
      <c r="W104" s="90"/>
      <c r="X104" s="90"/>
      <c r="Y104" s="90"/>
      <c r="Z104" s="90"/>
    </row>
    <row r="105" spans="11:26" ht="15" customHeight="1">
      <c r="K105" s="90"/>
      <c r="L105" s="90"/>
      <c r="M105" s="95" t="s">
        <v>9</v>
      </c>
      <c r="N105" s="96">
        <v>0.72549019607843135</v>
      </c>
      <c r="O105" s="96">
        <v>5.8823529411764712E-2</v>
      </c>
      <c r="P105" s="96">
        <v>7.8431372549019607E-2</v>
      </c>
      <c r="Q105" s="96">
        <v>7.8431372549019607E-2</v>
      </c>
      <c r="R105" s="96">
        <v>1.9607843137254902E-2</v>
      </c>
      <c r="S105" s="97">
        <v>3.9215686274509803E-2</v>
      </c>
      <c r="T105" s="90"/>
      <c r="U105" s="90"/>
      <c r="V105" s="90"/>
      <c r="W105" s="90"/>
      <c r="X105" s="90"/>
      <c r="Y105" s="90"/>
      <c r="Z105" s="90"/>
    </row>
    <row r="106" spans="11:26" ht="15" customHeight="1">
      <c r="K106" s="90"/>
      <c r="L106" s="90"/>
      <c r="M106" s="99"/>
      <c r="N106" s="102"/>
      <c r="O106" s="101"/>
      <c r="P106" s="102"/>
      <c r="Q106" s="101"/>
      <c r="R106" s="102"/>
      <c r="S106" s="101"/>
      <c r="T106" s="102"/>
      <c r="U106" s="101"/>
      <c r="V106" s="102"/>
      <c r="W106" s="101"/>
      <c r="X106" s="102"/>
      <c r="Y106" s="103"/>
      <c r="Z106" s="90"/>
    </row>
    <row r="107" spans="11:26" ht="15" customHeight="1"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</row>
    <row r="108" spans="11:26" ht="15" customHeight="1"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</row>
    <row r="109" spans="11:26" ht="15" customHeight="1"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</row>
    <row r="110" spans="11:26" ht="15" customHeight="1"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</row>
    <row r="111" spans="11:26" ht="15" customHeight="1"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</row>
    <row r="112" spans="11:26" ht="15" customHeight="1"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</row>
    <row r="113" spans="2:26" ht="15" customHeight="1"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</row>
    <row r="114" spans="2:26" ht="15" customHeight="1"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</row>
    <row r="115" spans="2:26" ht="15" customHeight="1"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</row>
    <row r="116" spans="2:26" ht="15" customHeight="1"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</row>
    <row r="117" spans="2:26" ht="15" customHeight="1"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</row>
    <row r="118" spans="2:26" ht="15" customHeight="1"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</row>
    <row r="119" spans="2:26" ht="15" customHeight="1"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</row>
    <row r="120" spans="2:26" ht="15" customHeight="1"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</row>
    <row r="121" spans="2:26" ht="15" customHeight="1"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</row>
    <row r="122" spans="2:26" ht="15" customHeight="1">
      <c r="B122" s="70" t="s">
        <v>34</v>
      </c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</row>
    <row r="123" spans="2:26" ht="15" customHeight="1"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</row>
    <row r="124" spans="2:26" ht="15" customHeight="1"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</row>
    <row r="125" spans="2:26" ht="15" customHeight="1"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</row>
    <row r="126" spans="2:26" ht="15" customHeight="1"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</row>
    <row r="127" spans="2:26" ht="15" customHeight="1"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</row>
    <row r="128" spans="2:26" ht="15" customHeight="1"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</row>
    <row r="129" spans="8:27" ht="15" customHeight="1"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</row>
    <row r="130" spans="8:27" ht="15" customHeight="1">
      <c r="H130" s="128"/>
      <c r="I130" s="128"/>
      <c r="J130" s="128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</row>
    <row r="131" spans="8:27" ht="15" customHeight="1">
      <c r="H131" s="128"/>
      <c r="I131" s="128"/>
      <c r="J131" s="128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</row>
    <row r="132" spans="8:27" ht="15" customHeight="1">
      <c r="H132" s="128"/>
      <c r="I132" s="128"/>
      <c r="J132" s="128"/>
      <c r="K132" s="90"/>
      <c r="L132" s="90"/>
      <c r="M132" s="90"/>
      <c r="N132" s="90" t="s">
        <v>35</v>
      </c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121"/>
      <c r="Z132" s="121"/>
      <c r="AA132" s="151"/>
    </row>
    <row r="133" spans="8:27" ht="15" customHeight="1">
      <c r="H133" s="128"/>
      <c r="I133" s="128"/>
      <c r="J133" s="128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121"/>
      <c r="Z133" s="121"/>
      <c r="AA133" s="151"/>
    </row>
    <row r="134" spans="8:27" ht="15" customHeight="1">
      <c r="H134" s="128"/>
      <c r="I134" s="128"/>
      <c r="J134" s="128"/>
      <c r="K134" s="90"/>
      <c r="L134" s="90"/>
      <c r="M134" s="90"/>
      <c r="N134" s="90" t="s">
        <v>36</v>
      </c>
      <c r="O134" s="90" t="s">
        <v>38</v>
      </c>
      <c r="P134" s="90" t="s">
        <v>40</v>
      </c>
      <c r="Q134" s="90" t="s">
        <v>41</v>
      </c>
      <c r="R134" s="90" t="s">
        <v>42</v>
      </c>
      <c r="S134" s="90" t="s">
        <v>43</v>
      </c>
      <c r="T134" s="90" t="s">
        <v>44</v>
      </c>
      <c r="U134" s="90" t="s">
        <v>46</v>
      </c>
      <c r="V134" s="90" t="s">
        <v>47</v>
      </c>
      <c r="W134" s="90"/>
      <c r="X134" s="128"/>
    </row>
    <row r="135" spans="8:27" ht="15" customHeight="1">
      <c r="H135" s="128"/>
      <c r="I135" s="128"/>
      <c r="J135" s="128"/>
      <c r="K135" s="90"/>
      <c r="L135" s="90"/>
      <c r="M135" s="91" t="s">
        <v>6</v>
      </c>
      <c r="N135" s="92">
        <v>0.23809523809523811</v>
      </c>
      <c r="O135" s="92">
        <v>4.7619047619047616E-2</v>
      </c>
      <c r="P135" s="92">
        <v>0</v>
      </c>
      <c r="Q135" s="92">
        <v>0</v>
      </c>
      <c r="R135" s="92">
        <v>0.28571428571428575</v>
      </c>
      <c r="S135" s="92">
        <v>4.7619047619047616E-2</v>
      </c>
      <c r="T135" s="92">
        <v>0</v>
      </c>
      <c r="U135" s="92">
        <v>0.33333333333333337</v>
      </c>
      <c r="V135" s="93">
        <v>4.7619047619047616E-2</v>
      </c>
      <c r="W135" s="90"/>
      <c r="X135" s="128"/>
    </row>
    <row r="136" spans="8:27" ht="15" customHeight="1">
      <c r="H136" s="128"/>
      <c r="I136" s="128"/>
      <c r="J136" s="128"/>
      <c r="K136" s="90"/>
      <c r="L136" s="90"/>
      <c r="M136" s="95" t="s">
        <v>7</v>
      </c>
      <c r="N136" s="96">
        <v>0.4</v>
      </c>
      <c r="O136" s="96">
        <v>0.1</v>
      </c>
      <c r="P136" s="96">
        <v>0</v>
      </c>
      <c r="Q136" s="96">
        <v>0</v>
      </c>
      <c r="R136" s="96">
        <v>0.1</v>
      </c>
      <c r="S136" s="96">
        <v>0.1</v>
      </c>
      <c r="T136" s="96">
        <v>0.1</v>
      </c>
      <c r="U136" s="96">
        <v>0.1</v>
      </c>
      <c r="V136" s="97">
        <v>0.1</v>
      </c>
      <c r="W136" s="90"/>
      <c r="X136" s="128"/>
    </row>
    <row r="137" spans="8:27" ht="15" customHeight="1">
      <c r="H137" s="128"/>
      <c r="I137" s="128"/>
      <c r="J137" s="128"/>
      <c r="K137" s="90"/>
      <c r="L137" s="90"/>
      <c r="M137" s="95" t="s">
        <v>8</v>
      </c>
      <c r="N137" s="96">
        <v>0.4375</v>
      </c>
      <c r="O137" s="96">
        <v>0</v>
      </c>
      <c r="P137" s="96">
        <v>4.1666666666666671E-2</v>
      </c>
      <c r="Q137" s="96">
        <v>0</v>
      </c>
      <c r="R137" s="96">
        <v>6.25E-2</v>
      </c>
      <c r="S137" s="96">
        <v>8.3333333333333343E-2</v>
      </c>
      <c r="T137" s="96">
        <v>0.125</v>
      </c>
      <c r="U137" s="96">
        <v>0.22916666666666669</v>
      </c>
      <c r="V137" s="97">
        <v>2.0833333333333336E-2</v>
      </c>
      <c r="W137" s="90"/>
      <c r="X137" s="128"/>
    </row>
    <row r="138" spans="8:27" ht="15" customHeight="1">
      <c r="H138" s="128"/>
      <c r="I138" s="128"/>
      <c r="J138" s="128"/>
      <c r="K138" s="90"/>
      <c r="L138" s="90"/>
      <c r="M138" s="95" t="s">
        <v>9</v>
      </c>
      <c r="N138" s="96">
        <v>0.37254901960784315</v>
      </c>
      <c r="O138" s="96">
        <v>0</v>
      </c>
      <c r="P138" s="96">
        <v>1.9607843137254902E-2</v>
      </c>
      <c r="Q138" s="96">
        <v>3.9215686274509803E-2</v>
      </c>
      <c r="R138" s="96">
        <v>9.8039215686274522E-2</v>
      </c>
      <c r="S138" s="96">
        <v>0.23529411764705885</v>
      </c>
      <c r="T138" s="96">
        <v>1.9607843137254902E-2</v>
      </c>
      <c r="U138" s="96">
        <v>0.15686274509803921</v>
      </c>
      <c r="V138" s="97">
        <v>5.8823529411764712E-2</v>
      </c>
      <c r="W138" s="90"/>
      <c r="X138" s="128"/>
    </row>
    <row r="139" spans="8:27" ht="15" customHeight="1">
      <c r="H139" s="128"/>
      <c r="I139" s="128"/>
      <c r="J139" s="128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121"/>
      <c r="Z139" s="121"/>
      <c r="AA139" s="151"/>
    </row>
    <row r="140" spans="8:27" ht="15" customHeight="1">
      <c r="H140" s="128"/>
      <c r="I140" s="128"/>
      <c r="J140" s="128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121"/>
      <c r="Z140" s="121"/>
      <c r="AA140" s="151"/>
    </row>
    <row r="141" spans="8:27" ht="15" customHeight="1">
      <c r="H141" s="128"/>
      <c r="I141" s="128"/>
      <c r="J141" s="128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</row>
    <row r="142" spans="8:27" ht="15" customHeight="1">
      <c r="H142" s="128"/>
      <c r="I142" s="128"/>
      <c r="J142" s="128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</row>
    <row r="143" spans="8:27" ht="15" customHeight="1"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</row>
    <row r="144" spans="8:27" ht="15" customHeight="1"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</row>
    <row r="145" spans="2:26" ht="15" customHeight="1"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</row>
    <row r="146" spans="2:26" ht="15" customHeight="1"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</row>
    <row r="147" spans="2:26" ht="15" customHeight="1"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</row>
    <row r="148" spans="2:26" ht="24" customHeight="1">
      <c r="B148" s="60" t="s">
        <v>272</v>
      </c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</row>
    <row r="149" spans="2:26" ht="15" customHeight="1"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</row>
    <row r="150" spans="2:26" ht="15" customHeight="1">
      <c r="B150" s="70" t="s">
        <v>292</v>
      </c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</row>
    <row r="151" spans="2:26" ht="15" customHeight="1"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</row>
    <row r="152" spans="2:26" ht="15" customHeight="1"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</row>
    <row r="153" spans="2:26" ht="15" customHeight="1"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</row>
    <row r="154" spans="2:26" ht="15" customHeight="1">
      <c r="K154" s="90"/>
      <c r="L154" s="90"/>
      <c r="M154" s="90"/>
      <c r="N154" s="90"/>
      <c r="O154" s="90" t="s">
        <v>287</v>
      </c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</row>
    <row r="155" spans="2:26" ht="15" customHeight="1"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</row>
    <row r="156" spans="2:26" ht="15" customHeight="1">
      <c r="K156" s="90"/>
      <c r="L156" s="90"/>
      <c r="M156" s="90"/>
      <c r="N156" s="90"/>
      <c r="O156" s="90" t="s">
        <v>286</v>
      </c>
      <c r="P156" s="90" t="s">
        <v>285</v>
      </c>
      <c r="Q156" s="90" t="s">
        <v>284</v>
      </c>
      <c r="R156" s="90" t="s">
        <v>283</v>
      </c>
      <c r="S156" s="90" t="s">
        <v>282</v>
      </c>
      <c r="T156" s="90"/>
      <c r="U156" s="90"/>
      <c r="V156" s="90"/>
      <c r="W156" s="90"/>
      <c r="X156" s="90"/>
      <c r="Y156" s="90"/>
      <c r="Z156" s="90"/>
    </row>
    <row r="157" spans="2:26" ht="15" customHeight="1">
      <c r="K157" s="90"/>
      <c r="L157" s="90"/>
      <c r="M157" s="90"/>
      <c r="N157" s="91" t="s">
        <v>6</v>
      </c>
      <c r="O157" s="92">
        <v>0.42899999999999999</v>
      </c>
      <c r="P157" s="92">
        <v>0.33333333333333337</v>
      </c>
      <c r="Q157" s="92">
        <v>0.19047619047619047</v>
      </c>
      <c r="R157" s="92">
        <v>4.7619047619047616E-2</v>
      </c>
      <c r="S157" s="93">
        <v>0</v>
      </c>
      <c r="T157" s="90"/>
      <c r="U157" s="90"/>
      <c r="V157" s="90"/>
      <c r="W157" s="90"/>
      <c r="X157" s="90"/>
      <c r="Y157" s="90"/>
      <c r="Z157" s="90"/>
    </row>
    <row r="158" spans="2:26" ht="15" customHeight="1">
      <c r="K158" s="90"/>
      <c r="L158" s="90"/>
      <c r="M158" s="90"/>
      <c r="N158" s="95" t="s">
        <v>7</v>
      </c>
      <c r="O158" s="96">
        <v>0.5</v>
      </c>
      <c r="P158" s="96">
        <v>0.4</v>
      </c>
      <c r="Q158" s="96">
        <v>0.1</v>
      </c>
      <c r="R158" s="96">
        <v>0</v>
      </c>
      <c r="S158" s="97">
        <v>0</v>
      </c>
      <c r="T158" s="90"/>
      <c r="U158" s="90"/>
      <c r="V158" s="90"/>
      <c r="W158" s="90"/>
      <c r="X158" s="90"/>
      <c r="Y158" s="90"/>
      <c r="Z158" s="90"/>
    </row>
    <row r="159" spans="2:26" ht="15" customHeight="1">
      <c r="K159" s="90"/>
      <c r="L159" s="90"/>
      <c r="M159" s="90"/>
      <c r="N159" s="95" t="s">
        <v>8</v>
      </c>
      <c r="O159" s="96">
        <v>0.70799999999999996</v>
      </c>
      <c r="P159" s="96">
        <v>0.10416666666666666</v>
      </c>
      <c r="Q159" s="96">
        <v>0.10416666666666666</v>
      </c>
      <c r="R159" s="96">
        <v>4.1666666666666671E-2</v>
      </c>
      <c r="S159" s="97">
        <v>4.1666666666666671E-2</v>
      </c>
      <c r="T159" s="90"/>
      <c r="U159" s="90"/>
      <c r="V159" s="90"/>
      <c r="W159" s="90"/>
      <c r="X159" s="90"/>
      <c r="Y159" s="90"/>
      <c r="Z159" s="90"/>
    </row>
    <row r="160" spans="2:26" ht="15" customHeight="1">
      <c r="K160" s="90"/>
      <c r="L160" s="90"/>
      <c r="M160" s="90"/>
      <c r="N160" s="95" t="s">
        <v>9</v>
      </c>
      <c r="O160" s="96">
        <v>0.45100000000000001</v>
      </c>
      <c r="P160" s="96">
        <v>0.21568627450980393</v>
      </c>
      <c r="Q160" s="96">
        <v>9.8039215686274522E-2</v>
      </c>
      <c r="R160" s="96">
        <v>0.21568627450980393</v>
      </c>
      <c r="S160" s="97">
        <v>1.9607843137254902E-2</v>
      </c>
      <c r="T160" s="90"/>
      <c r="U160" s="90"/>
      <c r="V160" s="90"/>
      <c r="W160" s="90"/>
      <c r="X160" s="90"/>
      <c r="Y160" s="90"/>
      <c r="Z160" s="90"/>
    </row>
    <row r="161" spans="2:29" ht="15" customHeight="1"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</row>
    <row r="162" spans="2:29" ht="15" customHeight="1"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</row>
    <row r="163" spans="2:29" ht="15" customHeight="1">
      <c r="K163" s="90"/>
      <c r="L163" s="90"/>
      <c r="M163" s="90"/>
      <c r="N163" s="90"/>
      <c r="O163" s="90"/>
      <c r="P163" s="121"/>
      <c r="Q163" s="121"/>
      <c r="R163" s="121"/>
      <c r="S163" s="121"/>
      <c r="T163" s="121"/>
      <c r="U163" s="121"/>
      <c r="V163" s="121"/>
      <c r="W163" s="121"/>
      <c r="X163" s="121"/>
      <c r="Y163" s="90"/>
      <c r="Z163" s="90"/>
    </row>
    <row r="164" spans="2:29" ht="15" customHeight="1">
      <c r="K164" s="90"/>
      <c r="L164" s="90"/>
      <c r="M164" s="90"/>
      <c r="N164" s="90"/>
      <c r="O164" s="90"/>
      <c r="P164" s="121"/>
      <c r="Q164" s="121"/>
      <c r="R164" s="121"/>
      <c r="S164" s="121"/>
      <c r="T164" s="121"/>
      <c r="U164" s="121"/>
      <c r="V164" s="121"/>
      <c r="W164" s="121"/>
      <c r="X164" s="121"/>
      <c r="Y164" s="90"/>
      <c r="Z164" s="90"/>
    </row>
    <row r="165" spans="2:29" ht="15" customHeight="1">
      <c r="K165" s="90"/>
      <c r="L165" s="90"/>
      <c r="M165" s="90"/>
      <c r="N165" s="90"/>
      <c r="O165" s="90"/>
      <c r="P165" s="121"/>
      <c r="Q165" s="261"/>
      <c r="R165" s="261"/>
      <c r="S165" s="261"/>
      <c r="T165" s="261"/>
      <c r="U165" s="261"/>
      <c r="V165" s="261"/>
      <c r="W165" s="261"/>
      <c r="X165" s="261"/>
      <c r="Y165" s="90"/>
      <c r="Z165" s="90"/>
    </row>
    <row r="166" spans="2:29" ht="15" customHeight="1">
      <c r="K166" s="90"/>
      <c r="L166" s="90"/>
      <c r="M166" s="90"/>
      <c r="N166" s="90"/>
      <c r="O166" s="90"/>
      <c r="P166" s="121"/>
      <c r="Q166" s="261"/>
      <c r="R166" s="261"/>
      <c r="S166" s="261"/>
      <c r="T166" s="261"/>
      <c r="U166" s="261"/>
      <c r="V166" s="261"/>
      <c r="W166" s="261"/>
      <c r="X166" s="261"/>
      <c r="Y166" s="90"/>
      <c r="Z166" s="90"/>
    </row>
    <row r="167" spans="2:29" ht="15" customHeight="1">
      <c r="K167" s="90"/>
      <c r="L167" s="90"/>
      <c r="M167" s="90"/>
      <c r="N167" s="90"/>
      <c r="O167" s="90"/>
      <c r="P167" s="121"/>
      <c r="Q167" s="261"/>
      <c r="R167" s="261"/>
      <c r="S167" s="261"/>
      <c r="T167" s="261"/>
      <c r="U167" s="261"/>
      <c r="V167" s="261"/>
      <c r="W167" s="261"/>
      <c r="X167" s="261"/>
      <c r="Y167" s="90"/>
      <c r="Z167" s="90"/>
      <c r="AA167" s="255"/>
      <c r="AB167" s="255"/>
      <c r="AC167" s="255"/>
    </row>
    <row r="168" spans="2:29" ht="15" customHeight="1">
      <c r="K168" s="90"/>
      <c r="L168" s="90"/>
      <c r="M168" s="90"/>
      <c r="N168" s="121"/>
      <c r="O168" s="121"/>
      <c r="P168" s="121"/>
      <c r="Q168" s="261"/>
      <c r="R168" s="261"/>
      <c r="S168" s="261"/>
      <c r="T168" s="261"/>
      <c r="U168" s="261"/>
      <c r="V168" s="261"/>
      <c r="W168" s="261"/>
      <c r="X168" s="261"/>
      <c r="Y168" s="90"/>
      <c r="Z168" s="121"/>
      <c r="AA168" s="255"/>
      <c r="AB168" s="255"/>
      <c r="AC168" s="255"/>
    </row>
    <row r="169" spans="2:29" ht="15" customHeight="1">
      <c r="K169" s="90"/>
      <c r="L169" s="90"/>
      <c r="M169" s="90"/>
      <c r="N169" s="121"/>
      <c r="O169" s="121"/>
      <c r="P169" s="121"/>
      <c r="Q169" s="262"/>
      <c r="R169" s="262" t="s">
        <v>50</v>
      </c>
      <c r="S169" s="262"/>
      <c r="T169" s="262"/>
      <c r="U169" s="262"/>
      <c r="V169" s="262"/>
      <c r="W169" s="262"/>
      <c r="X169" s="262"/>
      <c r="Y169" s="255"/>
      <c r="Z169" s="257"/>
      <c r="AA169" s="255"/>
      <c r="AB169" s="255"/>
      <c r="AC169" s="255"/>
    </row>
    <row r="170" spans="2:29" ht="15" customHeight="1">
      <c r="K170" s="90"/>
      <c r="L170" s="90"/>
      <c r="M170" s="90"/>
      <c r="N170" s="121"/>
      <c r="O170" s="121"/>
      <c r="P170" s="121"/>
      <c r="Q170" s="262"/>
      <c r="R170" s="262"/>
      <c r="S170" s="262"/>
      <c r="T170" s="262"/>
      <c r="U170" s="262"/>
      <c r="V170" s="262"/>
      <c r="W170" s="262"/>
      <c r="X170" s="262"/>
      <c r="Y170" s="255"/>
      <c r="Z170" s="257"/>
      <c r="AA170" s="255"/>
      <c r="AB170" s="255"/>
      <c r="AC170" s="255"/>
    </row>
    <row r="171" spans="2:29" ht="15" customHeight="1">
      <c r="K171" s="90"/>
      <c r="L171" s="90"/>
      <c r="M171" s="90"/>
      <c r="N171" s="121"/>
      <c r="O171" s="121"/>
      <c r="P171" s="121"/>
      <c r="Q171" s="262"/>
      <c r="R171" s="262"/>
      <c r="S171" s="262"/>
      <c r="T171" s="262"/>
      <c r="U171" s="262"/>
      <c r="V171" s="262"/>
      <c r="W171" s="262"/>
      <c r="X171" s="262"/>
      <c r="Y171" s="255"/>
      <c r="Z171" s="257"/>
      <c r="AA171" s="255"/>
      <c r="AB171" s="255"/>
      <c r="AC171" s="255"/>
    </row>
    <row r="172" spans="2:29" ht="15" customHeight="1">
      <c r="K172" s="90"/>
      <c r="L172" s="90"/>
      <c r="M172" s="90"/>
      <c r="N172" s="121"/>
      <c r="O172" s="121"/>
      <c r="P172" s="121"/>
      <c r="Q172" s="262"/>
      <c r="R172" s="395" t="s">
        <v>51</v>
      </c>
      <c r="S172" s="395"/>
      <c r="T172" s="395" t="s">
        <v>52</v>
      </c>
      <c r="U172" s="395"/>
      <c r="V172" s="395" t="s">
        <v>53</v>
      </c>
      <c r="W172" s="395"/>
      <c r="X172" s="262"/>
      <c r="Y172" s="255"/>
      <c r="Z172" s="257"/>
      <c r="AA172" s="255"/>
      <c r="AB172" s="255"/>
      <c r="AC172" s="255"/>
    </row>
    <row r="173" spans="2:29" ht="15" customHeight="1">
      <c r="K173" s="90"/>
      <c r="L173" s="90"/>
      <c r="M173" s="90"/>
      <c r="N173" s="121"/>
      <c r="O173" s="121"/>
      <c r="P173" s="121"/>
      <c r="Q173" s="262"/>
      <c r="R173" s="262" t="s">
        <v>317</v>
      </c>
      <c r="S173" s="262" t="s">
        <v>316</v>
      </c>
      <c r="T173" s="262" t="s">
        <v>317</v>
      </c>
      <c r="U173" s="262" t="s">
        <v>316</v>
      </c>
      <c r="V173" s="262" t="s">
        <v>317</v>
      </c>
      <c r="W173" s="262" t="s">
        <v>316</v>
      </c>
      <c r="X173" s="262"/>
      <c r="Y173" s="255" t="s">
        <v>5</v>
      </c>
      <c r="Z173" s="257"/>
      <c r="AA173" s="255" t="s">
        <v>5</v>
      </c>
      <c r="AB173" s="255"/>
      <c r="AC173" s="255" t="s">
        <v>5</v>
      </c>
    </row>
    <row r="174" spans="2:29" ht="15" customHeight="1">
      <c r="K174" s="90"/>
      <c r="L174" s="90"/>
      <c r="M174" s="90"/>
      <c r="N174" s="121"/>
      <c r="O174" s="121"/>
      <c r="P174" s="121"/>
      <c r="Q174" s="263" t="s">
        <v>7</v>
      </c>
      <c r="R174" s="264">
        <v>0.4</v>
      </c>
      <c r="S174" s="264">
        <v>0.1</v>
      </c>
      <c r="T174" s="264">
        <v>0.4</v>
      </c>
      <c r="U174" s="264">
        <v>0</v>
      </c>
      <c r="V174" s="264">
        <v>0.1</v>
      </c>
      <c r="W174" s="264">
        <v>0</v>
      </c>
      <c r="X174" s="265"/>
      <c r="Y174" s="255"/>
      <c r="Z174" s="258"/>
      <c r="AA174" s="255"/>
      <c r="AB174" s="256"/>
      <c r="AC174" s="255"/>
    </row>
    <row r="175" spans="2:29" ht="15" customHeight="1">
      <c r="B175" s="70" t="s">
        <v>49</v>
      </c>
      <c r="K175" s="90"/>
      <c r="L175" s="90"/>
      <c r="M175" s="90"/>
      <c r="N175" s="121"/>
      <c r="O175" s="121"/>
      <c r="P175" s="121"/>
      <c r="Q175" s="263" t="s">
        <v>8</v>
      </c>
      <c r="R175" s="264">
        <v>0.4375</v>
      </c>
      <c r="S175" s="264">
        <v>0</v>
      </c>
      <c r="T175" s="264">
        <v>0.39583333333333331</v>
      </c>
      <c r="U175" s="264">
        <v>0.10416666666666667</v>
      </c>
      <c r="V175" s="264">
        <v>2.0833333333333332E-2</v>
      </c>
      <c r="W175" s="264">
        <v>4.1666666666666664E-2</v>
      </c>
      <c r="X175" s="265"/>
      <c r="Y175" s="255"/>
      <c r="Z175" s="258"/>
      <c r="AA175" s="255"/>
      <c r="AB175" s="256"/>
      <c r="AC175" s="255"/>
    </row>
    <row r="176" spans="2:29" ht="15" customHeight="1">
      <c r="K176" s="90"/>
      <c r="L176" s="90"/>
      <c r="M176" s="90"/>
      <c r="N176" s="121"/>
      <c r="O176" s="121"/>
      <c r="P176" s="121"/>
      <c r="Q176" s="263" t="s">
        <v>9</v>
      </c>
      <c r="R176" s="264">
        <v>0.37254901960784315</v>
      </c>
      <c r="S176" s="264">
        <v>5.8823529411764705E-2</v>
      </c>
      <c r="T176" s="264">
        <v>0.41176470588235292</v>
      </c>
      <c r="U176" s="264">
        <v>1.9607843137254902E-2</v>
      </c>
      <c r="V176" s="264">
        <v>3.9215686274509803E-2</v>
      </c>
      <c r="W176" s="264">
        <v>9.8039215686274508E-2</v>
      </c>
      <c r="X176" s="265"/>
      <c r="Y176" s="255"/>
      <c r="Z176" s="258"/>
      <c r="AA176" s="255"/>
      <c r="AB176" s="256"/>
      <c r="AC176" s="255"/>
    </row>
    <row r="177" spans="11:29" ht="15" customHeight="1">
      <c r="K177" s="90"/>
      <c r="L177" s="90"/>
      <c r="M177" s="90"/>
      <c r="N177" s="121"/>
      <c r="O177" s="121"/>
      <c r="P177" s="121"/>
      <c r="Q177" s="263" t="s">
        <v>6</v>
      </c>
      <c r="R177" s="264">
        <v>0.7142857142857143</v>
      </c>
      <c r="S177" s="264">
        <v>0</v>
      </c>
      <c r="T177" s="264">
        <v>0.2857142857142857</v>
      </c>
      <c r="U177" s="264">
        <v>0</v>
      </c>
      <c r="V177" s="264">
        <v>0</v>
      </c>
      <c r="W177" s="264">
        <v>0</v>
      </c>
      <c r="X177" s="265"/>
      <c r="Y177" s="255"/>
      <c r="Z177" s="258"/>
      <c r="AA177" s="255"/>
      <c r="AB177" s="256"/>
      <c r="AC177" s="255"/>
    </row>
    <row r="178" spans="11:29" ht="15" customHeight="1">
      <c r="K178" s="90"/>
      <c r="L178" s="90"/>
      <c r="M178" s="90"/>
      <c r="N178" s="121"/>
      <c r="O178" s="121"/>
      <c r="P178" s="121"/>
      <c r="Q178" s="263"/>
      <c r="R178" s="262"/>
      <c r="S178" s="264"/>
      <c r="T178" s="262"/>
      <c r="U178" s="264"/>
      <c r="V178" s="264"/>
      <c r="W178" s="264"/>
      <c r="X178" s="265"/>
      <c r="Y178" s="255"/>
      <c r="Z178" s="258"/>
      <c r="AA178" s="255"/>
      <c r="AB178" s="256"/>
      <c r="AC178" s="255"/>
    </row>
    <row r="179" spans="11:29" ht="15" customHeight="1">
      <c r="K179" s="90"/>
      <c r="L179" s="90"/>
      <c r="M179" s="90"/>
      <c r="N179" s="121"/>
      <c r="O179" s="121"/>
      <c r="P179" s="121"/>
      <c r="Q179" s="261"/>
      <c r="R179" s="261"/>
      <c r="S179" s="261"/>
      <c r="T179" s="262"/>
      <c r="U179" s="261"/>
      <c r="V179" s="261"/>
      <c r="W179" s="261"/>
      <c r="X179" s="261"/>
      <c r="Y179" s="90"/>
      <c r="Z179" s="121"/>
      <c r="AA179" s="90"/>
      <c r="AB179" s="255"/>
      <c r="AC179" s="255"/>
    </row>
    <row r="180" spans="11:29" ht="15" customHeight="1">
      <c r="K180" s="90"/>
      <c r="L180" s="90"/>
      <c r="M180" s="90"/>
      <c r="N180" s="121"/>
      <c r="O180" s="121"/>
      <c r="P180" s="121"/>
      <c r="Q180" s="121"/>
      <c r="R180" s="151"/>
      <c r="S180" s="121"/>
      <c r="T180" s="151"/>
      <c r="U180" s="121"/>
      <c r="V180" s="121"/>
      <c r="W180" s="151"/>
      <c r="X180" s="121"/>
      <c r="Y180" s="90"/>
      <c r="Z180" s="121"/>
      <c r="AA180" s="90"/>
      <c r="AB180" s="255"/>
      <c r="AC180" s="255"/>
    </row>
    <row r="181" spans="11:29" ht="15" customHeight="1">
      <c r="K181" s="90"/>
      <c r="L181" s="90"/>
      <c r="M181" s="90"/>
      <c r="N181" s="121"/>
      <c r="O181" s="121"/>
      <c r="P181" s="121"/>
      <c r="Q181" s="121"/>
      <c r="R181" s="151"/>
      <c r="S181" s="121"/>
      <c r="T181" s="151"/>
      <c r="U181" s="121"/>
      <c r="V181" s="121"/>
      <c r="W181" s="151"/>
      <c r="X181" s="121"/>
      <c r="Y181" s="90"/>
      <c r="Z181" s="121"/>
      <c r="AA181" s="90"/>
      <c r="AB181" s="255"/>
      <c r="AC181" s="255"/>
    </row>
    <row r="182" spans="11:29" ht="15" customHeight="1">
      <c r="K182" s="90"/>
      <c r="L182" s="90"/>
      <c r="M182" s="90"/>
      <c r="N182" s="121"/>
      <c r="O182" s="121"/>
      <c r="P182" s="121"/>
      <c r="Q182" s="121"/>
      <c r="R182" s="151"/>
      <c r="S182" s="121"/>
      <c r="T182" s="151"/>
      <c r="U182" s="121"/>
      <c r="V182" s="121"/>
      <c r="W182" s="151"/>
      <c r="X182" s="121"/>
      <c r="Y182" s="90"/>
      <c r="Z182" s="121"/>
      <c r="AA182" s="90"/>
    </row>
    <row r="183" spans="11:29" ht="15" customHeight="1">
      <c r="K183" s="90"/>
      <c r="L183" s="90"/>
      <c r="M183" s="90"/>
      <c r="N183" s="259"/>
      <c r="O183" s="259"/>
      <c r="P183" s="259"/>
      <c r="Q183" s="260"/>
      <c r="R183" s="128"/>
      <c r="S183" s="260"/>
      <c r="T183" s="128"/>
      <c r="U183" s="260"/>
      <c r="V183" s="260"/>
      <c r="W183" s="128"/>
      <c r="X183" s="260"/>
      <c r="Y183" s="260"/>
      <c r="Z183" s="259"/>
      <c r="AA183" s="90"/>
    </row>
    <row r="184" spans="11:29" ht="15" customHeight="1">
      <c r="K184" s="90"/>
      <c r="L184" s="90"/>
      <c r="M184" s="90"/>
      <c r="N184" s="90"/>
      <c r="O184" s="116"/>
      <c r="P184" s="116"/>
      <c r="Q184" s="116"/>
      <c r="R184" s="128"/>
      <c r="S184" s="116"/>
      <c r="T184" s="128"/>
      <c r="U184" s="116"/>
      <c r="V184" s="116"/>
      <c r="W184" s="128"/>
      <c r="X184" s="116"/>
      <c r="Y184" s="116"/>
      <c r="Z184" s="116"/>
      <c r="AA184" s="90"/>
    </row>
    <row r="185" spans="11:29" ht="15" customHeight="1">
      <c r="K185" s="90"/>
      <c r="L185" s="90"/>
      <c r="M185" s="90"/>
      <c r="N185" s="90"/>
      <c r="O185" s="90"/>
      <c r="P185" s="90"/>
      <c r="Q185" s="116"/>
      <c r="R185" s="128"/>
      <c r="S185" s="116"/>
      <c r="T185" s="116"/>
      <c r="U185" s="116"/>
      <c r="V185" s="116"/>
      <c r="W185" s="128"/>
      <c r="X185" s="116"/>
      <c r="Y185" s="116"/>
      <c r="Z185" s="116"/>
      <c r="AA185" s="90"/>
    </row>
    <row r="186" spans="11:29" ht="15" customHeight="1">
      <c r="K186" s="90"/>
      <c r="L186" s="90"/>
      <c r="M186" s="90"/>
      <c r="N186" s="90"/>
      <c r="O186" s="116"/>
      <c r="P186" s="116"/>
      <c r="Q186" s="116"/>
      <c r="R186" s="116"/>
      <c r="S186" s="116"/>
      <c r="T186" s="116"/>
      <c r="U186" s="116"/>
      <c r="V186" s="116"/>
      <c r="W186" s="90"/>
      <c r="X186" s="116"/>
      <c r="Y186" s="116"/>
      <c r="Z186" s="116"/>
      <c r="AA186" s="90"/>
    </row>
    <row r="187" spans="11:29" ht="15" customHeight="1">
      <c r="K187" s="90"/>
      <c r="L187" s="90"/>
      <c r="M187" s="90"/>
      <c r="N187" s="90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90"/>
    </row>
    <row r="188" spans="11:29" ht="15" customHeight="1">
      <c r="K188" s="90"/>
      <c r="L188" s="90"/>
      <c r="M188" s="90"/>
      <c r="N188" s="90"/>
      <c r="O188" s="251"/>
      <c r="P188" s="251"/>
      <c r="Q188" s="251"/>
      <c r="R188" s="251"/>
      <c r="S188" s="251"/>
      <c r="T188" s="251"/>
      <c r="U188" s="251"/>
      <c r="V188" s="251"/>
      <c r="W188" s="251"/>
      <c r="X188" s="251"/>
      <c r="Y188" s="251"/>
      <c r="Z188" s="251"/>
      <c r="AA188" s="90"/>
    </row>
    <row r="189" spans="11:29" ht="15" customHeight="1">
      <c r="K189" s="90"/>
      <c r="L189" s="90"/>
      <c r="M189" s="90"/>
      <c r="N189" s="117"/>
      <c r="O189" s="118"/>
      <c r="P189" s="118"/>
      <c r="Q189" s="118"/>
      <c r="R189" s="118"/>
      <c r="S189" s="118"/>
      <c r="T189" s="118"/>
      <c r="U189" s="119"/>
      <c r="V189" s="90"/>
      <c r="W189" s="119"/>
      <c r="X189" s="90"/>
      <c r="Y189" s="119"/>
      <c r="Z189" s="90"/>
      <c r="AA189" s="90"/>
    </row>
    <row r="190" spans="11:29" ht="15" customHeight="1">
      <c r="K190" s="90"/>
      <c r="L190" s="90"/>
      <c r="M190" s="90"/>
      <c r="N190" s="117"/>
      <c r="O190" s="118"/>
      <c r="P190" s="118"/>
      <c r="Q190" s="118"/>
      <c r="R190" s="118"/>
      <c r="S190" s="118"/>
      <c r="T190" s="118"/>
      <c r="U190" s="119"/>
      <c r="V190" s="90"/>
      <c r="W190" s="119"/>
      <c r="X190" s="90"/>
      <c r="Y190" s="119"/>
      <c r="Z190" s="90"/>
      <c r="AA190" s="90"/>
    </row>
    <row r="191" spans="11:29" ht="15" customHeight="1">
      <c r="K191" s="90"/>
      <c r="L191" s="90"/>
      <c r="M191" s="90"/>
      <c r="N191" s="117"/>
      <c r="O191" s="118"/>
      <c r="P191" s="118"/>
      <c r="Q191" s="118"/>
      <c r="R191" s="118"/>
      <c r="S191" s="118"/>
      <c r="T191" s="118"/>
      <c r="U191" s="119"/>
      <c r="V191" s="90"/>
      <c r="W191" s="119"/>
      <c r="X191" s="90"/>
      <c r="Y191" s="119"/>
      <c r="Z191" s="90"/>
      <c r="AA191" s="90"/>
    </row>
    <row r="192" spans="11:29" ht="15" customHeight="1">
      <c r="K192" s="90"/>
      <c r="L192" s="90"/>
      <c r="M192" s="90"/>
      <c r="N192" s="117"/>
      <c r="O192" s="118"/>
      <c r="P192" s="118"/>
      <c r="Q192" s="118"/>
      <c r="R192" s="118"/>
      <c r="S192" s="118"/>
      <c r="T192" s="118"/>
      <c r="U192" s="119"/>
      <c r="V192" s="90"/>
      <c r="W192" s="119"/>
      <c r="X192" s="90"/>
      <c r="Y192" s="119"/>
      <c r="Z192" s="90"/>
      <c r="AA192" s="90"/>
    </row>
    <row r="193" spans="2:27" ht="15" customHeight="1">
      <c r="K193" s="90"/>
      <c r="L193" s="90"/>
      <c r="M193" s="90"/>
      <c r="N193" s="117"/>
      <c r="O193" s="119"/>
      <c r="P193" s="118"/>
      <c r="Q193" s="119"/>
      <c r="R193" s="118"/>
      <c r="S193" s="119"/>
      <c r="T193" s="118"/>
      <c r="U193" s="119"/>
      <c r="V193" s="118"/>
      <c r="W193" s="119"/>
      <c r="X193" s="118"/>
      <c r="Y193" s="119"/>
      <c r="Z193" s="118"/>
      <c r="AA193" s="90"/>
    </row>
    <row r="194" spans="2:27" ht="15" customHeight="1"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  <c r="AA194" s="90"/>
    </row>
    <row r="195" spans="2:27" ht="15" customHeight="1"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  <c r="AA195" s="90"/>
    </row>
    <row r="196" spans="2:27" ht="15" customHeight="1"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  <c r="AA196" s="90"/>
    </row>
    <row r="197" spans="2:27" ht="15" customHeight="1"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  <c r="AA197" s="90"/>
    </row>
    <row r="198" spans="2:27" ht="15" customHeight="1"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90"/>
    </row>
    <row r="199" spans="2:27" ht="15" customHeight="1"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</row>
    <row r="200" spans="2:27" ht="15" customHeight="1"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</row>
    <row r="201" spans="2:27" ht="15" customHeight="1"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</row>
    <row r="202" spans="2:27" ht="15" customHeight="1">
      <c r="B202" s="70" t="s">
        <v>56</v>
      </c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90"/>
    </row>
    <row r="203" spans="2:27" ht="15" customHeight="1"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90"/>
    </row>
    <row r="204" spans="2:27" ht="15" customHeight="1"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</row>
    <row r="205" spans="2:27" ht="15" customHeight="1"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90"/>
    </row>
    <row r="206" spans="2:27" ht="15" customHeight="1">
      <c r="K206" s="90"/>
      <c r="L206" s="90"/>
      <c r="M206" s="90"/>
      <c r="N206" s="90" t="s">
        <v>57</v>
      </c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</row>
    <row r="207" spans="2:27" ht="15" customHeight="1"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/>
      <c r="Z207" s="90"/>
    </row>
    <row r="208" spans="2:27" ht="15" customHeight="1">
      <c r="K208" s="90"/>
      <c r="L208" s="90"/>
      <c r="M208" s="90"/>
      <c r="N208" s="90" t="s">
        <v>58</v>
      </c>
      <c r="O208" s="90" t="s">
        <v>59</v>
      </c>
      <c r="P208" s="90" t="s">
        <v>60</v>
      </c>
      <c r="Q208" s="90" t="s">
        <v>61</v>
      </c>
      <c r="R208" s="90" t="s">
        <v>62</v>
      </c>
      <c r="S208" s="90"/>
      <c r="T208" s="90"/>
      <c r="U208" s="90"/>
      <c r="V208" s="90"/>
      <c r="W208" s="90"/>
      <c r="X208" s="90"/>
      <c r="Y208" s="90"/>
      <c r="Z208" s="90"/>
    </row>
    <row r="209" spans="2:26" ht="15" customHeight="1">
      <c r="K209" s="90"/>
      <c r="L209" s="90"/>
      <c r="M209" s="91" t="s">
        <v>6</v>
      </c>
      <c r="N209" s="92">
        <v>0.7142857142857143</v>
      </c>
      <c r="O209" s="92">
        <v>0</v>
      </c>
      <c r="P209" s="92">
        <v>0.14285714285714288</v>
      </c>
      <c r="Q209" s="92">
        <v>0.14285714285714288</v>
      </c>
      <c r="R209" s="93">
        <v>0</v>
      </c>
      <c r="S209" s="90"/>
      <c r="T209" s="90"/>
      <c r="U209" s="90"/>
      <c r="V209" s="90"/>
      <c r="W209" s="90"/>
      <c r="X209" s="90"/>
      <c r="Y209" s="90"/>
      <c r="Z209" s="90"/>
    </row>
    <row r="210" spans="2:26" ht="15" customHeight="1">
      <c r="K210" s="90"/>
      <c r="L210" s="90"/>
      <c r="M210" s="95" t="s">
        <v>7</v>
      </c>
      <c r="N210" s="96">
        <v>0.6</v>
      </c>
      <c r="O210" s="96">
        <v>0.1</v>
      </c>
      <c r="P210" s="96">
        <v>0.3</v>
      </c>
      <c r="Q210" s="96">
        <v>0</v>
      </c>
      <c r="R210" s="97">
        <v>0</v>
      </c>
      <c r="S210" s="90"/>
      <c r="T210" s="90"/>
      <c r="U210" s="90"/>
      <c r="V210" s="90"/>
      <c r="W210" s="90"/>
      <c r="X210" s="90"/>
      <c r="Y210" s="90"/>
      <c r="Z210" s="90"/>
    </row>
    <row r="211" spans="2:26" ht="15" customHeight="1">
      <c r="K211" s="90"/>
      <c r="L211" s="90"/>
      <c r="M211" s="95" t="s">
        <v>8</v>
      </c>
      <c r="N211" s="96">
        <v>0.8125</v>
      </c>
      <c r="O211" s="96">
        <v>2.0833333333333336E-2</v>
      </c>
      <c r="P211" s="96">
        <v>0.14583333333333334</v>
      </c>
      <c r="Q211" s="96">
        <v>2.0833333333333336E-2</v>
      </c>
      <c r="R211" s="97">
        <v>0</v>
      </c>
      <c r="S211" s="90"/>
      <c r="T211" s="90"/>
      <c r="U211" s="90"/>
      <c r="V211" s="90"/>
      <c r="W211" s="90"/>
      <c r="X211" s="90"/>
      <c r="Y211" s="90"/>
      <c r="Z211" s="90"/>
    </row>
    <row r="212" spans="2:26" ht="15" customHeight="1">
      <c r="K212" s="90"/>
      <c r="L212" s="90"/>
      <c r="M212" s="95" t="s">
        <v>9</v>
      </c>
      <c r="N212" s="96">
        <v>0.62745098039215685</v>
      </c>
      <c r="O212" s="96">
        <v>0.1372549019607843</v>
      </c>
      <c r="P212" s="96">
        <v>0.19607843137254904</v>
      </c>
      <c r="Q212" s="96">
        <v>3.9215686274509803E-2</v>
      </c>
      <c r="R212" s="97">
        <v>0</v>
      </c>
      <c r="S212" s="90"/>
      <c r="T212" s="90"/>
      <c r="U212" s="90"/>
      <c r="V212" s="90"/>
      <c r="W212" s="90"/>
      <c r="X212" s="90"/>
      <c r="Y212" s="90"/>
      <c r="Z212" s="90"/>
    </row>
    <row r="213" spans="2:26" ht="15" customHeight="1">
      <c r="K213" s="90"/>
      <c r="L213" s="90"/>
      <c r="M213" s="99"/>
      <c r="N213" s="100"/>
      <c r="O213" s="101"/>
      <c r="P213" s="102"/>
      <c r="Q213" s="101"/>
      <c r="R213" s="102"/>
      <c r="S213" s="101"/>
      <c r="T213" s="102"/>
      <c r="U213" s="101"/>
      <c r="V213" s="102"/>
      <c r="W213" s="103"/>
      <c r="X213" s="90"/>
      <c r="Y213" s="90"/>
      <c r="Z213" s="90"/>
    </row>
    <row r="214" spans="2:26" ht="15" customHeight="1"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90"/>
    </row>
    <row r="215" spans="2:26" ht="15" customHeight="1"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  <c r="Z215" s="90"/>
    </row>
    <row r="216" spans="2:26" ht="15" customHeight="1"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90"/>
      <c r="Z216" s="90"/>
    </row>
    <row r="217" spans="2:26" ht="15" customHeight="1"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90"/>
    </row>
    <row r="218" spans="2:26" ht="15" customHeight="1"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</row>
    <row r="219" spans="2:26" ht="15" customHeight="1"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</row>
    <row r="220" spans="2:26" ht="15" customHeight="1"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</row>
    <row r="221" spans="2:26" ht="15" customHeight="1"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  <c r="X221" s="90"/>
      <c r="Y221" s="90"/>
      <c r="Z221" s="90"/>
    </row>
    <row r="222" spans="2:26" ht="15" customHeight="1"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  <c r="X222" s="90"/>
      <c r="Y222" s="90"/>
      <c r="Z222" s="90"/>
    </row>
    <row r="223" spans="2:26" ht="15" customHeight="1">
      <c r="B223" s="70" t="s">
        <v>293</v>
      </c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90"/>
    </row>
    <row r="224" spans="2:26" ht="15" customHeight="1"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  <c r="X224" s="90"/>
      <c r="Y224" s="90"/>
      <c r="Z224" s="90"/>
    </row>
    <row r="225" spans="11:26" ht="15" customHeight="1"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  <c r="X225" s="90"/>
      <c r="Y225" s="90"/>
      <c r="Z225" s="90"/>
    </row>
    <row r="226" spans="11:26" ht="15" customHeight="1"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  <c r="Z226" s="90"/>
    </row>
    <row r="227" spans="11:26" ht="15" customHeight="1"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  <c r="X227" s="90"/>
      <c r="Y227" s="90"/>
      <c r="Z227" s="90"/>
    </row>
    <row r="228" spans="11:26" ht="15" customHeight="1"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  <c r="X228" s="90"/>
      <c r="Y228" s="90"/>
      <c r="Z228" s="90"/>
    </row>
    <row r="229" spans="11:26" ht="15" customHeight="1">
      <c r="K229" s="90"/>
      <c r="L229" s="90"/>
      <c r="M229" s="90"/>
      <c r="N229" s="90" t="s">
        <v>68</v>
      </c>
      <c r="O229" s="90"/>
      <c r="P229" s="90"/>
      <c r="Q229" s="90"/>
      <c r="R229" s="90"/>
      <c r="S229" s="90"/>
      <c r="T229" s="90"/>
      <c r="U229" s="90"/>
      <c r="V229" s="90"/>
      <c r="W229" s="90"/>
      <c r="X229" s="90"/>
      <c r="Y229" s="90"/>
      <c r="Z229" s="90"/>
    </row>
    <row r="230" spans="11:26" ht="15" customHeight="1"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  <c r="X230" s="90"/>
      <c r="Y230" s="90"/>
      <c r="Z230" s="90"/>
    </row>
    <row r="231" spans="11:26" ht="15" customHeight="1">
      <c r="K231" s="90"/>
      <c r="L231" s="90"/>
      <c r="M231" s="90"/>
      <c r="N231" s="90" t="s">
        <v>26</v>
      </c>
      <c r="O231" s="90" t="s">
        <v>27</v>
      </c>
      <c r="P231" s="90"/>
      <c r="Q231" s="90"/>
      <c r="R231" s="90"/>
      <c r="S231" s="90"/>
      <c r="T231" s="90"/>
      <c r="U231" s="90"/>
      <c r="V231" s="90"/>
      <c r="W231" s="90"/>
      <c r="X231" s="90"/>
      <c r="Y231" s="90"/>
      <c r="Z231" s="90"/>
    </row>
    <row r="232" spans="11:26" ht="15" customHeight="1">
      <c r="K232" s="90"/>
      <c r="L232" s="90"/>
      <c r="M232" s="91" t="s">
        <v>6</v>
      </c>
      <c r="N232" s="92">
        <v>0</v>
      </c>
      <c r="O232" s="93">
        <v>1</v>
      </c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</row>
    <row r="233" spans="11:26" ht="15" customHeight="1">
      <c r="K233" s="90"/>
      <c r="L233" s="90"/>
      <c r="M233" s="95" t="s">
        <v>7</v>
      </c>
      <c r="N233" s="96">
        <v>0.1</v>
      </c>
      <c r="O233" s="97">
        <v>0.9</v>
      </c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90"/>
    </row>
    <row r="234" spans="11:26" ht="15" customHeight="1">
      <c r="K234" s="90"/>
      <c r="L234" s="90"/>
      <c r="M234" s="95" t="s">
        <v>8</v>
      </c>
      <c r="N234" s="96">
        <v>0.10638297872340426</v>
      </c>
      <c r="O234" s="97">
        <v>0.8936170212765957</v>
      </c>
      <c r="P234" s="90"/>
      <c r="Q234" s="90"/>
      <c r="R234" s="90"/>
      <c r="S234" s="90"/>
      <c r="T234" s="90"/>
      <c r="U234" s="90"/>
      <c r="V234" s="90"/>
      <c r="W234" s="90"/>
      <c r="X234" s="90"/>
      <c r="Y234" s="90"/>
      <c r="Z234" s="90"/>
    </row>
    <row r="235" spans="11:26" ht="15" customHeight="1">
      <c r="K235" s="90"/>
      <c r="L235" s="90"/>
      <c r="M235" s="95" t="s">
        <v>9</v>
      </c>
      <c r="N235" s="96">
        <v>6.1224489795918366E-2</v>
      </c>
      <c r="O235" s="97">
        <v>0.93877551020408168</v>
      </c>
      <c r="P235" s="90"/>
      <c r="Q235" s="90"/>
      <c r="R235" s="90"/>
      <c r="S235" s="90"/>
      <c r="T235" s="90"/>
      <c r="U235" s="90"/>
      <c r="V235" s="90"/>
      <c r="W235" s="90"/>
      <c r="X235" s="90"/>
      <c r="Y235" s="90"/>
      <c r="Z235" s="90"/>
    </row>
    <row r="236" spans="11:26" ht="15" customHeight="1"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  <c r="X236" s="90"/>
      <c r="Y236" s="90"/>
      <c r="Z236" s="90"/>
    </row>
    <row r="237" spans="11:26" ht="15" customHeight="1"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  <c r="X237" s="90"/>
      <c r="Y237" s="90"/>
      <c r="Z237" s="90"/>
    </row>
    <row r="238" spans="11:26" ht="15" customHeight="1"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  <c r="Z238" s="90"/>
    </row>
    <row r="239" spans="11:26" ht="15" customHeight="1"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  <c r="X239" s="90"/>
      <c r="Y239" s="90"/>
      <c r="Z239" s="90"/>
    </row>
    <row r="240" spans="11:26" ht="15" customHeight="1"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  <c r="X240" s="90"/>
      <c r="Y240" s="90"/>
      <c r="Z240" s="90"/>
    </row>
    <row r="241" spans="2:26" ht="15" customHeight="1"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  <c r="X241" s="90"/>
      <c r="Y241" s="90"/>
      <c r="Z241" s="90"/>
    </row>
    <row r="242" spans="2:26" ht="15" customHeight="1"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  <c r="X242" s="90"/>
      <c r="Y242" s="90"/>
      <c r="Z242" s="90"/>
    </row>
    <row r="243" spans="2:26" ht="15" customHeight="1"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  <c r="X243" s="90"/>
      <c r="Y243" s="90"/>
      <c r="Z243" s="90"/>
    </row>
    <row r="244" spans="2:26" ht="15" customHeight="1">
      <c r="B244" s="70" t="s">
        <v>69</v>
      </c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  <c r="X244" s="90"/>
      <c r="Y244" s="90"/>
      <c r="Z244" s="90"/>
    </row>
    <row r="245" spans="2:26" ht="15" customHeight="1">
      <c r="B245" s="120" t="s">
        <v>318</v>
      </c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  <c r="X245" s="90"/>
      <c r="Y245" s="90"/>
      <c r="Z245" s="90"/>
    </row>
    <row r="246" spans="2:26" ht="15" customHeight="1"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  <c r="X246" s="90"/>
      <c r="Y246" s="90"/>
      <c r="Z246" s="90"/>
    </row>
    <row r="247" spans="2:26" ht="15" customHeight="1"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  <c r="X247" s="90"/>
      <c r="Y247" s="90"/>
      <c r="Z247" s="90"/>
    </row>
    <row r="248" spans="2:26" ht="15" customHeight="1"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  <c r="X248" s="90"/>
      <c r="Y248" s="90"/>
      <c r="Z248" s="90"/>
    </row>
    <row r="249" spans="2:26" ht="15" customHeight="1"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  <c r="X249" s="90"/>
      <c r="Y249" s="90"/>
      <c r="Z249" s="90"/>
    </row>
    <row r="250" spans="2:26" ht="15" customHeight="1"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  <c r="X250" s="90"/>
      <c r="Y250" s="90"/>
      <c r="Z250" s="90"/>
    </row>
    <row r="251" spans="2:26" ht="15" customHeight="1">
      <c r="K251" s="90"/>
      <c r="L251" s="90"/>
      <c r="M251" s="90"/>
      <c r="N251" s="90" t="s">
        <v>70</v>
      </c>
      <c r="O251" s="90"/>
      <c r="P251" s="90"/>
      <c r="Q251" s="90"/>
      <c r="R251" s="90"/>
      <c r="S251" s="90"/>
      <c r="T251" s="90"/>
      <c r="U251" s="90"/>
      <c r="V251" s="90"/>
      <c r="W251" s="90"/>
      <c r="X251" s="90"/>
      <c r="Y251" s="90"/>
      <c r="Z251" s="90"/>
    </row>
    <row r="252" spans="2:26" ht="15" customHeight="1"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  <c r="X252" s="90"/>
      <c r="Y252" s="90"/>
      <c r="Z252" s="90"/>
    </row>
    <row r="253" spans="2:26" ht="15" customHeight="1">
      <c r="K253" s="90"/>
      <c r="L253" s="90"/>
      <c r="M253" s="90"/>
      <c r="N253" s="90" t="s">
        <v>71</v>
      </c>
      <c r="O253" s="90" t="s">
        <v>72</v>
      </c>
      <c r="P253" s="90" t="s">
        <v>33</v>
      </c>
      <c r="Q253" s="90"/>
      <c r="R253" s="90"/>
      <c r="S253" s="90"/>
      <c r="T253" s="90"/>
      <c r="U253" s="90"/>
      <c r="V253" s="90"/>
      <c r="W253" s="90"/>
      <c r="X253" s="90"/>
      <c r="Y253" s="90"/>
      <c r="Z253" s="90"/>
    </row>
    <row r="254" spans="2:26" ht="15" customHeight="1">
      <c r="K254" s="90"/>
      <c r="L254" s="90"/>
      <c r="M254" s="91" t="s">
        <v>6</v>
      </c>
      <c r="N254" s="92">
        <v>0</v>
      </c>
      <c r="O254" s="92">
        <v>0.66666666666666674</v>
      </c>
      <c r="P254" s="93">
        <v>0.33333333333333337</v>
      </c>
      <c r="Q254" s="90"/>
      <c r="R254" s="90"/>
      <c r="S254" s="90"/>
      <c r="T254" s="90"/>
      <c r="U254" s="90"/>
      <c r="V254" s="90"/>
      <c r="W254" s="90"/>
      <c r="X254" s="90"/>
      <c r="Y254" s="90"/>
      <c r="Z254" s="90"/>
    </row>
    <row r="255" spans="2:26" ht="15" customHeight="1">
      <c r="K255" s="90"/>
      <c r="L255" s="90"/>
      <c r="M255" s="95" t="s">
        <v>7</v>
      </c>
      <c r="N255" s="96">
        <v>0</v>
      </c>
      <c r="O255" s="96">
        <v>0.33333333333333337</v>
      </c>
      <c r="P255" s="97">
        <v>0.66666666666666674</v>
      </c>
      <c r="Q255" s="90"/>
      <c r="R255" s="90"/>
      <c r="S255" s="90"/>
      <c r="T255" s="90"/>
      <c r="U255" s="90"/>
      <c r="V255" s="90"/>
      <c r="W255" s="90"/>
      <c r="X255" s="90"/>
      <c r="Y255" s="90"/>
      <c r="Z255" s="90"/>
    </row>
    <row r="256" spans="2:26" ht="15" customHeight="1">
      <c r="K256" s="90"/>
      <c r="L256" s="90"/>
      <c r="M256" s="95" t="s">
        <v>8</v>
      </c>
      <c r="N256" s="96">
        <v>0.14285714285714288</v>
      </c>
      <c r="O256" s="96">
        <v>0.57142857142857151</v>
      </c>
      <c r="P256" s="97">
        <v>0.28571428571428575</v>
      </c>
      <c r="Q256" s="90"/>
      <c r="R256" s="90"/>
      <c r="S256" s="90"/>
      <c r="T256" s="90"/>
      <c r="U256" s="90"/>
      <c r="V256" s="90"/>
      <c r="W256" s="90"/>
      <c r="X256" s="90"/>
      <c r="Y256" s="90"/>
      <c r="Z256" s="90"/>
    </row>
    <row r="257" spans="2:26" ht="15" customHeight="1">
      <c r="K257" s="90"/>
      <c r="L257" s="90"/>
      <c r="M257" s="95" t="s">
        <v>9</v>
      </c>
      <c r="N257" s="96">
        <v>0.1</v>
      </c>
      <c r="O257" s="96">
        <v>0.5</v>
      </c>
      <c r="P257" s="97">
        <v>0.4</v>
      </c>
      <c r="Q257" s="90"/>
      <c r="R257" s="90"/>
      <c r="S257" s="90"/>
      <c r="T257" s="90"/>
      <c r="U257" s="90"/>
      <c r="V257" s="90"/>
      <c r="W257" s="90"/>
      <c r="X257" s="90"/>
      <c r="Y257" s="90"/>
      <c r="Z257" s="90"/>
    </row>
    <row r="258" spans="2:26" ht="15" customHeight="1"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  <c r="X258" s="90"/>
      <c r="Y258" s="90"/>
      <c r="Z258" s="90"/>
    </row>
    <row r="259" spans="2:26" ht="15" customHeight="1"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  <c r="X259" s="90"/>
      <c r="Y259" s="90"/>
      <c r="Z259" s="90"/>
    </row>
    <row r="260" spans="2:26" ht="15" customHeight="1"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  <c r="X260" s="90"/>
      <c r="Y260" s="90"/>
      <c r="Z260" s="90"/>
    </row>
    <row r="261" spans="2:26" ht="15" customHeight="1"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  <c r="X261" s="90"/>
      <c r="Y261" s="90"/>
      <c r="Z261" s="90"/>
    </row>
    <row r="262" spans="2:26" ht="15" customHeight="1"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  <c r="X262" s="90"/>
      <c r="Y262" s="90"/>
      <c r="Z262" s="90"/>
    </row>
    <row r="263" spans="2:26" ht="15" customHeight="1"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  <c r="X263" s="90"/>
      <c r="Y263" s="90"/>
      <c r="Z263" s="90"/>
    </row>
    <row r="264" spans="2:26" ht="15" customHeight="1"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  <c r="X264" s="90"/>
      <c r="Y264" s="90"/>
      <c r="Z264" s="90"/>
    </row>
    <row r="265" spans="2:26" ht="15" customHeight="1"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  <c r="X265" s="90"/>
      <c r="Y265" s="90"/>
      <c r="Z265" s="90"/>
    </row>
    <row r="266" spans="2:26" ht="15" customHeight="1">
      <c r="B266" s="70" t="s">
        <v>294</v>
      </c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  <c r="X266" s="90"/>
      <c r="Y266" s="90"/>
      <c r="Z266" s="90"/>
    </row>
    <row r="267" spans="2:26" ht="15" customHeight="1"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  <c r="X267" s="90"/>
      <c r="Y267" s="90"/>
      <c r="Z267" s="90"/>
    </row>
    <row r="268" spans="2:26" ht="15" customHeight="1"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  <c r="X268" s="90"/>
      <c r="Y268" s="90"/>
      <c r="Z268" s="90"/>
    </row>
    <row r="269" spans="2:26" ht="15" customHeight="1"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  <c r="X269" s="90"/>
      <c r="Y269" s="90"/>
      <c r="Z269" s="90"/>
    </row>
    <row r="270" spans="2:26" ht="15" customHeight="1"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  <c r="X270" s="90"/>
      <c r="Y270" s="90"/>
      <c r="Z270" s="90"/>
    </row>
    <row r="271" spans="2:26" ht="15" customHeight="1"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  <c r="X271" s="90"/>
      <c r="Y271" s="90"/>
      <c r="Z271" s="90"/>
    </row>
    <row r="272" spans="2:26" ht="15" customHeight="1"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  <c r="Z272" s="90"/>
    </row>
    <row r="273" spans="2:26" ht="15" customHeight="1">
      <c r="K273" s="90"/>
      <c r="L273" s="90"/>
      <c r="M273" s="90"/>
      <c r="N273" s="90" t="s">
        <v>74</v>
      </c>
      <c r="O273" s="90"/>
      <c r="P273" s="90"/>
      <c r="Q273" s="90"/>
      <c r="R273" s="90"/>
      <c r="S273" s="90"/>
      <c r="T273" s="90"/>
      <c r="U273" s="90"/>
      <c r="V273" s="90"/>
      <c r="W273" s="90"/>
      <c r="X273" s="90"/>
      <c r="Y273" s="90"/>
      <c r="Z273" s="90"/>
    </row>
    <row r="274" spans="2:26" ht="15" customHeight="1"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  <c r="X274" s="90"/>
      <c r="Y274" s="90"/>
      <c r="Z274" s="90"/>
    </row>
    <row r="275" spans="2:26" ht="15" customHeight="1">
      <c r="K275" s="90"/>
      <c r="L275" s="90"/>
      <c r="M275" s="90"/>
      <c r="N275" s="90" t="s">
        <v>76</v>
      </c>
      <c r="O275" s="90" t="s">
        <v>77</v>
      </c>
      <c r="P275" s="90"/>
      <c r="Q275" s="90"/>
      <c r="R275" s="90"/>
      <c r="S275" s="90"/>
      <c r="T275" s="90"/>
      <c r="U275" s="90"/>
      <c r="V275" s="90"/>
      <c r="W275" s="90"/>
      <c r="X275" s="90"/>
      <c r="Y275" s="90"/>
      <c r="Z275" s="90"/>
    </row>
    <row r="276" spans="2:26" ht="15" customHeight="1">
      <c r="K276" s="90"/>
      <c r="L276" s="90"/>
      <c r="M276" s="91" t="s">
        <v>6</v>
      </c>
      <c r="N276" s="92">
        <v>0.33333333333333337</v>
      </c>
      <c r="O276" s="92">
        <v>0.66666666666666674</v>
      </c>
      <c r="P276" s="90"/>
      <c r="Q276" s="90"/>
      <c r="R276" s="90"/>
      <c r="S276" s="90"/>
      <c r="T276" s="90"/>
      <c r="U276" s="90"/>
      <c r="V276" s="90"/>
      <c r="W276" s="90"/>
      <c r="X276" s="90"/>
      <c r="Y276" s="90"/>
      <c r="Z276" s="90"/>
    </row>
    <row r="277" spans="2:26" ht="15" customHeight="1">
      <c r="K277" s="90"/>
      <c r="L277" s="90"/>
      <c r="M277" s="95" t="s">
        <v>7</v>
      </c>
      <c r="N277" s="96">
        <v>0.1</v>
      </c>
      <c r="O277" s="96">
        <v>0.9</v>
      </c>
      <c r="P277" s="90"/>
      <c r="Q277" s="90"/>
      <c r="R277" s="90"/>
      <c r="S277" s="90"/>
      <c r="T277" s="90"/>
      <c r="U277" s="90"/>
      <c r="V277" s="90"/>
      <c r="W277" s="90"/>
      <c r="X277" s="90"/>
      <c r="Y277" s="90"/>
      <c r="Z277" s="90"/>
    </row>
    <row r="278" spans="2:26" ht="15" customHeight="1">
      <c r="K278" s="90"/>
      <c r="L278" s="90"/>
      <c r="M278" s="95" t="s">
        <v>8</v>
      </c>
      <c r="N278" s="96">
        <v>4.1666666666666671E-2</v>
      </c>
      <c r="O278" s="96">
        <v>0.95833333333333326</v>
      </c>
      <c r="P278" s="90"/>
      <c r="Q278" s="90"/>
      <c r="R278" s="90"/>
      <c r="S278" s="90"/>
      <c r="T278" s="90"/>
      <c r="U278" s="90"/>
      <c r="V278" s="90"/>
      <c r="W278" s="90"/>
      <c r="X278" s="90"/>
      <c r="Y278" s="90"/>
      <c r="Z278" s="90"/>
    </row>
    <row r="279" spans="2:26" ht="15" customHeight="1">
      <c r="K279" s="90"/>
      <c r="L279" s="90"/>
      <c r="M279" s="95" t="s">
        <v>9</v>
      </c>
      <c r="N279" s="96">
        <v>5.8823529411764712E-2</v>
      </c>
      <c r="O279" s="96">
        <v>0.94117647058823539</v>
      </c>
      <c r="P279" s="90"/>
      <c r="Q279" s="90"/>
      <c r="R279" s="90"/>
      <c r="S279" s="90"/>
      <c r="T279" s="90"/>
      <c r="U279" s="90"/>
      <c r="V279" s="90"/>
      <c r="W279" s="90"/>
      <c r="X279" s="90"/>
      <c r="Y279" s="90"/>
      <c r="Z279" s="90"/>
    </row>
    <row r="280" spans="2:26" ht="15" customHeight="1">
      <c r="K280" s="90"/>
      <c r="L280" s="90"/>
      <c r="M280" s="99"/>
      <c r="N280" s="100"/>
      <c r="O280" s="101"/>
      <c r="P280" s="102"/>
      <c r="Q280" s="101"/>
      <c r="R280" s="90"/>
      <c r="S280" s="90"/>
      <c r="T280" s="90"/>
      <c r="U280" s="90"/>
      <c r="V280" s="90"/>
      <c r="W280" s="90"/>
      <c r="X280" s="90"/>
      <c r="Y280" s="90"/>
      <c r="Z280" s="90"/>
    </row>
    <row r="281" spans="2:26" ht="15" customHeight="1"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  <c r="X281" s="90"/>
      <c r="Y281" s="90"/>
      <c r="Z281" s="90"/>
    </row>
    <row r="282" spans="2:26" ht="15" customHeight="1"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  <c r="X282" s="90"/>
      <c r="Y282" s="90"/>
      <c r="Z282" s="90"/>
    </row>
    <row r="283" spans="2:26" ht="15" customHeight="1"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  <c r="X283" s="90"/>
      <c r="Y283" s="90"/>
      <c r="Z283" s="90"/>
    </row>
    <row r="284" spans="2:26" ht="15" customHeight="1"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  <c r="X284" s="90"/>
      <c r="Y284" s="90"/>
      <c r="Z284" s="90"/>
    </row>
    <row r="285" spans="2:26" ht="15" customHeight="1"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  <c r="X285" s="90"/>
      <c r="Y285" s="90"/>
      <c r="Z285" s="90"/>
    </row>
    <row r="286" spans="2:26" ht="15" customHeight="1"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  <c r="X286" s="90"/>
      <c r="Y286" s="90"/>
      <c r="Z286" s="90"/>
    </row>
    <row r="287" spans="2:26" ht="15" customHeight="1">
      <c r="B287" s="70" t="s">
        <v>295</v>
      </c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  <c r="X287" s="90"/>
      <c r="Y287" s="90"/>
      <c r="Z287" s="90"/>
    </row>
    <row r="288" spans="2:26" ht="15" customHeight="1"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  <c r="X288" s="90"/>
      <c r="Y288" s="90"/>
      <c r="Z288" s="90"/>
    </row>
    <row r="289" spans="11:26" ht="15" customHeight="1"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  <c r="X289" s="90"/>
      <c r="Y289" s="90"/>
      <c r="Z289" s="90"/>
    </row>
    <row r="290" spans="11:26" ht="15" customHeight="1"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  <c r="X290" s="90"/>
      <c r="Y290" s="90"/>
      <c r="Z290" s="90"/>
    </row>
    <row r="291" spans="11:26" ht="15" customHeight="1"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  <c r="X291" s="90"/>
      <c r="Y291" s="90"/>
      <c r="Z291" s="90"/>
    </row>
    <row r="292" spans="11:26" ht="15" customHeight="1"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  <c r="X292" s="90"/>
      <c r="Y292" s="90"/>
      <c r="Z292" s="90"/>
    </row>
    <row r="293" spans="11:26" ht="15" customHeight="1"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  <c r="X293" s="90"/>
      <c r="Y293" s="90"/>
      <c r="Z293" s="90"/>
    </row>
    <row r="294" spans="11:26" ht="15" customHeight="1"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  <c r="X294" s="90"/>
      <c r="Y294" s="90"/>
      <c r="Z294" s="90"/>
    </row>
    <row r="295" spans="11:26" ht="15" customHeight="1">
      <c r="K295" s="90"/>
      <c r="L295" s="90"/>
      <c r="M295" s="90"/>
      <c r="N295" s="90" t="s">
        <v>75</v>
      </c>
      <c r="O295" s="90"/>
      <c r="P295" s="90"/>
      <c r="Q295" s="90"/>
      <c r="R295" s="90"/>
      <c r="S295" s="90"/>
      <c r="T295" s="90"/>
      <c r="U295" s="90"/>
      <c r="V295" s="90"/>
      <c r="W295" s="90"/>
      <c r="X295" s="90"/>
      <c r="Y295" s="90"/>
      <c r="Z295" s="90"/>
    </row>
    <row r="296" spans="11:26" ht="15" customHeight="1"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  <c r="X296" s="90"/>
      <c r="Y296" s="90"/>
      <c r="Z296" s="90"/>
    </row>
    <row r="297" spans="11:26" ht="15" customHeight="1">
      <c r="K297" s="90"/>
      <c r="L297" s="90"/>
      <c r="M297" s="90"/>
      <c r="N297" s="90" t="s">
        <v>78</v>
      </c>
      <c r="O297" s="90" t="s">
        <v>79</v>
      </c>
      <c r="P297" s="90" t="s">
        <v>80</v>
      </c>
      <c r="Q297" s="90" t="s">
        <v>81</v>
      </c>
      <c r="R297" s="90" t="s">
        <v>82</v>
      </c>
      <c r="S297" s="90" t="s">
        <v>83</v>
      </c>
      <c r="T297" s="90" t="s">
        <v>84</v>
      </c>
      <c r="U297" s="90"/>
      <c r="V297" s="90"/>
      <c r="W297" s="90"/>
      <c r="X297" s="90"/>
      <c r="Y297" s="90"/>
      <c r="Z297" s="90"/>
    </row>
    <row r="298" spans="11:26" ht="15" customHeight="1">
      <c r="K298" s="90"/>
      <c r="L298" s="90"/>
      <c r="M298" s="91" t="s">
        <v>6</v>
      </c>
      <c r="N298" s="92">
        <v>0.42857142857142855</v>
      </c>
      <c r="O298" s="92">
        <v>0</v>
      </c>
      <c r="P298" s="92">
        <v>0</v>
      </c>
      <c r="Q298" s="92">
        <v>0</v>
      </c>
      <c r="R298" s="92">
        <v>0.19047619047619047</v>
      </c>
      <c r="S298" s="92">
        <v>0.33333333333333337</v>
      </c>
      <c r="T298" s="93">
        <v>4.7619047619047616E-2</v>
      </c>
      <c r="U298" s="90"/>
      <c r="V298" s="90"/>
      <c r="W298" s="90"/>
      <c r="X298" s="90"/>
      <c r="Y298" s="90"/>
      <c r="Z298" s="90"/>
    </row>
    <row r="299" spans="11:26" ht="15" customHeight="1">
      <c r="K299" s="90"/>
      <c r="L299" s="90"/>
      <c r="M299" s="95" t="s">
        <v>7</v>
      </c>
      <c r="N299" s="96">
        <v>1</v>
      </c>
      <c r="O299" s="96">
        <v>0</v>
      </c>
      <c r="P299" s="96">
        <v>0</v>
      </c>
      <c r="Q299" s="96">
        <v>0</v>
      </c>
      <c r="R299" s="96">
        <v>0</v>
      </c>
      <c r="S299" s="96">
        <v>0</v>
      </c>
      <c r="T299" s="97">
        <v>0</v>
      </c>
      <c r="U299" s="90"/>
      <c r="V299" s="90"/>
      <c r="W299" s="90"/>
      <c r="X299" s="90"/>
      <c r="Y299" s="90"/>
      <c r="Z299" s="90"/>
    </row>
    <row r="300" spans="11:26" ht="15" customHeight="1">
      <c r="K300" s="90"/>
      <c r="L300" s="90"/>
      <c r="M300" s="95" t="s">
        <v>8</v>
      </c>
      <c r="N300" s="96">
        <v>0.875</v>
      </c>
      <c r="O300" s="96">
        <v>8.3333333333333343E-2</v>
      </c>
      <c r="P300" s="96">
        <v>0</v>
      </c>
      <c r="Q300" s="96">
        <v>4.1666666666666671E-2</v>
      </c>
      <c r="R300" s="96">
        <v>0</v>
      </c>
      <c r="S300" s="96">
        <v>0</v>
      </c>
      <c r="T300" s="97">
        <v>0</v>
      </c>
      <c r="U300" s="90"/>
      <c r="V300" s="90"/>
      <c r="W300" s="90"/>
      <c r="X300" s="90"/>
      <c r="Y300" s="90"/>
      <c r="Z300" s="90"/>
    </row>
    <row r="301" spans="11:26" ht="15" customHeight="1">
      <c r="K301" s="90"/>
      <c r="L301" s="90"/>
      <c r="M301" s="95" t="s">
        <v>9</v>
      </c>
      <c r="N301" s="96">
        <v>0.74</v>
      </c>
      <c r="O301" s="96">
        <v>0.06</v>
      </c>
      <c r="P301" s="96">
        <v>0</v>
      </c>
      <c r="Q301" s="96">
        <v>0.02</v>
      </c>
      <c r="R301" s="96">
        <v>0.12</v>
      </c>
      <c r="S301" s="96">
        <v>0.04</v>
      </c>
      <c r="T301" s="97">
        <v>0.02</v>
      </c>
      <c r="U301" s="90"/>
      <c r="V301" s="90"/>
      <c r="W301" s="90"/>
      <c r="X301" s="90"/>
      <c r="Y301" s="90"/>
      <c r="Z301" s="90"/>
    </row>
    <row r="302" spans="11:26" ht="15" customHeight="1"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  <c r="X302" s="90"/>
      <c r="Y302" s="90"/>
      <c r="Z302" s="90"/>
    </row>
    <row r="303" spans="11:26" ht="15" customHeight="1"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  <c r="X303" s="90"/>
      <c r="Y303" s="90"/>
      <c r="Z303" s="90"/>
    </row>
    <row r="304" spans="11:26" ht="15" customHeight="1"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  <c r="X304" s="90"/>
      <c r="Y304" s="90"/>
      <c r="Z304" s="90"/>
    </row>
    <row r="305" spans="2:26" ht="15" customHeight="1"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  <c r="X305" s="90"/>
      <c r="Y305" s="90"/>
      <c r="Z305" s="90"/>
    </row>
    <row r="306" spans="2:26" ht="15" customHeight="1"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  <c r="Z306" s="90"/>
    </row>
    <row r="307" spans="2:26" ht="15" customHeight="1"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  <c r="X307" s="90"/>
      <c r="Y307" s="90"/>
      <c r="Z307" s="90"/>
    </row>
    <row r="308" spans="2:26" ht="15" customHeight="1"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  <c r="X308" s="90"/>
      <c r="Y308" s="90"/>
      <c r="Z308" s="90"/>
    </row>
    <row r="309" spans="2:26" ht="15" customHeight="1"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  <c r="X309" s="90"/>
      <c r="Y309" s="90"/>
      <c r="Z309" s="90"/>
    </row>
    <row r="310" spans="2:26" ht="15" customHeight="1"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  <c r="X310" s="90"/>
      <c r="Y310" s="90"/>
      <c r="Z310" s="90"/>
    </row>
    <row r="311" spans="2:26" ht="15" customHeight="1">
      <c r="B311" s="70" t="s">
        <v>296</v>
      </c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  <c r="X311" s="90"/>
      <c r="Y311" s="90"/>
      <c r="Z311" s="90"/>
    </row>
    <row r="312" spans="2:26" ht="15" customHeight="1"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  <c r="X312" s="90"/>
      <c r="Y312" s="90"/>
      <c r="Z312" s="90"/>
    </row>
    <row r="313" spans="2:26" ht="15" customHeight="1"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  <c r="X313" s="90"/>
      <c r="Y313" s="90"/>
      <c r="Z313" s="90"/>
    </row>
    <row r="314" spans="2:26" ht="15" customHeight="1"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  <c r="X314" s="90"/>
      <c r="Y314" s="90"/>
      <c r="Z314" s="90"/>
    </row>
    <row r="315" spans="2:26" ht="15" customHeight="1"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  <c r="X315" s="90"/>
      <c r="Y315" s="90"/>
      <c r="Z315" s="90"/>
    </row>
    <row r="316" spans="2:26" ht="15" customHeight="1"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  <c r="X316" s="90"/>
      <c r="Y316" s="90"/>
      <c r="Z316" s="90"/>
    </row>
    <row r="317" spans="2:26" ht="15" customHeight="1"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  <c r="X317" s="90"/>
      <c r="Y317" s="90"/>
      <c r="Z317" s="90"/>
    </row>
    <row r="318" spans="2:26" ht="15" customHeight="1">
      <c r="K318" s="90"/>
      <c r="L318" s="90"/>
      <c r="M318" s="90"/>
      <c r="N318" s="90" t="s">
        <v>86</v>
      </c>
      <c r="O318" s="90"/>
      <c r="P318" s="90"/>
      <c r="Q318" s="90"/>
      <c r="R318" s="90"/>
      <c r="S318" s="90"/>
      <c r="T318" s="90"/>
      <c r="U318" s="90"/>
      <c r="V318" s="90"/>
      <c r="W318" s="90"/>
      <c r="X318" s="90"/>
      <c r="Y318" s="90"/>
      <c r="Z318" s="90"/>
    </row>
    <row r="319" spans="2:26" ht="15" customHeight="1"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  <c r="X319" s="90"/>
      <c r="Y319" s="90"/>
      <c r="Z319" s="90"/>
    </row>
    <row r="320" spans="2:26" ht="15" customHeight="1">
      <c r="K320" s="90"/>
      <c r="L320" s="90"/>
      <c r="M320" s="90"/>
      <c r="N320" s="90" t="s">
        <v>87</v>
      </c>
      <c r="O320" s="90" t="s">
        <v>88</v>
      </c>
      <c r="P320" s="90" t="s">
        <v>89</v>
      </c>
      <c r="Q320" s="90" t="s">
        <v>90</v>
      </c>
      <c r="R320" s="90" t="s">
        <v>91</v>
      </c>
      <c r="S320" s="90" t="s">
        <v>92</v>
      </c>
      <c r="T320" s="90" t="s">
        <v>93</v>
      </c>
      <c r="U320" s="90" t="s">
        <v>94</v>
      </c>
      <c r="V320" s="90"/>
      <c r="W320" s="90"/>
      <c r="X320" s="90"/>
      <c r="Y320" s="90"/>
      <c r="Z320" s="90"/>
    </row>
    <row r="321" spans="2:26" ht="15" customHeight="1">
      <c r="K321" s="90"/>
      <c r="L321" s="90"/>
      <c r="M321" s="91" t="s">
        <v>6</v>
      </c>
      <c r="N321" s="92">
        <v>0</v>
      </c>
      <c r="O321" s="92">
        <v>0</v>
      </c>
      <c r="P321" s="92">
        <v>0.1</v>
      </c>
      <c r="Q321" s="92">
        <v>0</v>
      </c>
      <c r="R321" s="92">
        <v>0.15</v>
      </c>
      <c r="S321" s="92">
        <v>0.2</v>
      </c>
      <c r="T321" s="92">
        <v>0.25</v>
      </c>
      <c r="U321" s="93">
        <v>0.3</v>
      </c>
      <c r="V321" s="90"/>
      <c r="W321" s="90"/>
      <c r="X321" s="90"/>
      <c r="Y321" s="90"/>
      <c r="Z321" s="90"/>
    </row>
    <row r="322" spans="2:26" ht="15" customHeight="1">
      <c r="K322" s="90"/>
      <c r="L322" s="90"/>
      <c r="M322" s="95" t="s">
        <v>7</v>
      </c>
      <c r="N322" s="96">
        <v>0.1</v>
      </c>
      <c r="O322" s="96">
        <v>0</v>
      </c>
      <c r="P322" s="96">
        <v>0</v>
      </c>
      <c r="Q322" s="96">
        <v>0</v>
      </c>
      <c r="R322" s="96">
        <v>0.3</v>
      </c>
      <c r="S322" s="96">
        <v>0.4</v>
      </c>
      <c r="T322" s="96">
        <v>0</v>
      </c>
      <c r="U322" s="97">
        <v>0.2</v>
      </c>
      <c r="V322" s="90"/>
      <c r="W322" s="90"/>
      <c r="X322" s="90"/>
      <c r="Y322" s="90"/>
      <c r="Z322" s="90"/>
    </row>
    <row r="323" spans="2:26" ht="15" customHeight="1">
      <c r="K323" s="90"/>
      <c r="L323" s="90"/>
      <c r="M323" s="95" t="s">
        <v>8</v>
      </c>
      <c r="N323" s="96">
        <v>4.5454545454545456E-2</v>
      </c>
      <c r="O323" s="96">
        <v>0</v>
      </c>
      <c r="P323" s="96">
        <v>2.2727272727272728E-2</v>
      </c>
      <c r="Q323" s="96">
        <v>2.2727272727272728E-2</v>
      </c>
      <c r="R323" s="96">
        <v>0.13636363636363635</v>
      </c>
      <c r="S323" s="96">
        <v>0.18181818181818182</v>
      </c>
      <c r="T323" s="96">
        <v>0.25</v>
      </c>
      <c r="U323" s="97">
        <v>0.34090909090909094</v>
      </c>
      <c r="V323" s="90"/>
      <c r="W323" s="90"/>
      <c r="X323" s="90"/>
      <c r="Y323" s="90"/>
      <c r="Z323" s="90"/>
    </row>
    <row r="324" spans="2:26" ht="15" customHeight="1">
      <c r="K324" s="90"/>
      <c r="L324" s="90"/>
      <c r="M324" s="95" t="s">
        <v>9</v>
      </c>
      <c r="N324" s="96">
        <v>8.3333333333333343E-2</v>
      </c>
      <c r="O324" s="96">
        <v>6.25E-2</v>
      </c>
      <c r="P324" s="96">
        <v>2.0833333333333336E-2</v>
      </c>
      <c r="Q324" s="96">
        <v>4.1666666666666671E-2</v>
      </c>
      <c r="R324" s="96">
        <v>0.125</v>
      </c>
      <c r="S324" s="96">
        <v>0.29166666666666669</v>
      </c>
      <c r="T324" s="96">
        <v>0.25</v>
      </c>
      <c r="U324" s="97">
        <v>0.125</v>
      </c>
      <c r="V324" s="90"/>
      <c r="W324" s="90"/>
      <c r="X324" s="90"/>
      <c r="Y324" s="90"/>
      <c r="Z324" s="90"/>
    </row>
    <row r="325" spans="2:26" ht="15" customHeight="1"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  <c r="X325" s="90"/>
      <c r="Y325" s="90"/>
      <c r="Z325" s="90"/>
    </row>
    <row r="326" spans="2:26" ht="15" customHeight="1"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  <c r="X326" s="90"/>
      <c r="Y326" s="90"/>
      <c r="Z326" s="90"/>
    </row>
    <row r="327" spans="2:26" ht="15" customHeight="1"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  <c r="X327" s="90"/>
      <c r="Y327" s="90"/>
      <c r="Z327" s="90"/>
    </row>
    <row r="328" spans="2:26" ht="15" customHeight="1"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  <c r="X328" s="90"/>
      <c r="Y328" s="90"/>
      <c r="Z328" s="90"/>
    </row>
    <row r="329" spans="2:26" ht="15" customHeight="1"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  <c r="X329" s="90"/>
      <c r="Y329" s="90"/>
      <c r="Z329" s="90"/>
    </row>
    <row r="330" spans="2:26" ht="15" customHeight="1"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  <c r="X330" s="90"/>
      <c r="Y330" s="90"/>
      <c r="Z330" s="90"/>
    </row>
    <row r="331" spans="2:26" ht="15" customHeight="1"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  <c r="X331" s="90"/>
      <c r="Y331" s="90"/>
      <c r="Z331" s="90"/>
    </row>
    <row r="332" spans="2:26" ht="15" customHeight="1"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  <c r="X332" s="90"/>
      <c r="Y332" s="90"/>
      <c r="Z332" s="90"/>
    </row>
    <row r="333" spans="2:26" ht="15" customHeight="1">
      <c r="B333" s="70" t="s">
        <v>95</v>
      </c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  <c r="X333" s="90"/>
      <c r="Y333" s="90"/>
      <c r="Z333" s="90"/>
    </row>
    <row r="334" spans="2:26" ht="15" customHeight="1"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  <c r="X334" s="90"/>
      <c r="Y334" s="90"/>
      <c r="Z334" s="90"/>
    </row>
    <row r="335" spans="2:26" ht="15" customHeight="1"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  <c r="X335" s="90"/>
      <c r="Y335" s="90"/>
      <c r="Z335" s="90"/>
    </row>
    <row r="336" spans="2:26" ht="15" customHeight="1"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  <c r="X336" s="90"/>
      <c r="Y336" s="90"/>
      <c r="Z336" s="90"/>
    </row>
    <row r="337" spans="11:26" ht="15" customHeight="1"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  <c r="X337" s="90"/>
      <c r="Y337" s="90"/>
      <c r="Z337" s="90"/>
    </row>
    <row r="338" spans="11:26" ht="15" customHeight="1"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  <c r="X338" s="90"/>
      <c r="Y338" s="90"/>
      <c r="Z338" s="90"/>
    </row>
    <row r="339" spans="11:26" ht="15" customHeight="1"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  <c r="X339" s="90"/>
      <c r="Y339" s="90"/>
      <c r="Z339" s="90"/>
    </row>
    <row r="340" spans="11:26" ht="15" customHeight="1">
      <c r="K340" s="90"/>
      <c r="L340" s="90"/>
      <c r="M340" s="90"/>
      <c r="N340" s="90" t="s">
        <v>96</v>
      </c>
      <c r="O340" s="90"/>
      <c r="P340" s="90"/>
      <c r="Q340" s="90"/>
      <c r="R340" s="90"/>
      <c r="S340" s="90"/>
      <c r="T340" s="90"/>
      <c r="U340" s="90"/>
      <c r="V340" s="90"/>
      <c r="W340" s="90"/>
      <c r="X340" s="90"/>
      <c r="Y340" s="90"/>
      <c r="Z340" s="90"/>
    </row>
    <row r="341" spans="11:26" ht="15" customHeight="1"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  <c r="X341" s="90"/>
      <c r="Y341" s="90"/>
      <c r="Z341" s="90"/>
    </row>
    <row r="342" spans="11:26" ht="15" customHeight="1">
      <c r="K342" s="90"/>
      <c r="L342" s="90"/>
      <c r="M342" s="90"/>
      <c r="N342" s="90" t="s">
        <v>97</v>
      </c>
      <c r="O342" s="90" t="s">
        <v>98</v>
      </c>
      <c r="P342" s="90" t="s">
        <v>99</v>
      </c>
      <c r="Q342" s="90" t="s">
        <v>100</v>
      </c>
      <c r="R342" s="90" t="s">
        <v>101</v>
      </c>
      <c r="S342" s="90" t="s">
        <v>102</v>
      </c>
      <c r="T342" s="90"/>
      <c r="U342" s="90"/>
      <c r="V342" s="90"/>
      <c r="W342" s="90"/>
      <c r="X342" s="90"/>
      <c r="Y342" s="90"/>
      <c r="Z342" s="90"/>
    </row>
    <row r="343" spans="11:26" ht="15" customHeight="1">
      <c r="K343" s="90"/>
      <c r="L343" s="90"/>
      <c r="M343" s="91" t="s">
        <v>6</v>
      </c>
      <c r="N343" s="92">
        <v>5.5555555555555552E-2</v>
      </c>
      <c r="O343" s="92">
        <v>0</v>
      </c>
      <c r="P343" s="92">
        <v>0.16666666666666669</v>
      </c>
      <c r="Q343" s="92">
        <v>0.22222222222222221</v>
      </c>
      <c r="R343" s="92">
        <v>0.1111111111111111</v>
      </c>
      <c r="S343" s="93">
        <v>0.44444444444444442</v>
      </c>
      <c r="T343" s="90"/>
      <c r="U343" s="90"/>
      <c r="V343" s="90"/>
      <c r="W343" s="90"/>
      <c r="X343" s="90"/>
      <c r="Y343" s="90"/>
      <c r="Z343" s="90"/>
    </row>
    <row r="344" spans="11:26" ht="15" customHeight="1">
      <c r="K344" s="90"/>
      <c r="L344" s="90"/>
      <c r="M344" s="95" t="s">
        <v>7</v>
      </c>
      <c r="N344" s="96">
        <v>0.2</v>
      </c>
      <c r="O344" s="96">
        <v>0.1</v>
      </c>
      <c r="P344" s="96">
        <v>0.1</v>
      </c>
      <c r="Q344" s="96">
        <v>0.2</v>
      </c>
      <c r="R344" s="96">
        <v>0</v>
      </c>
      <c r="S344" s="97">
        <v>0.4</v>
      </c>
      <c r="T344" s="90"/>
      <c r="U344" s="90"/>
      <c r="V344" s="90"/>
      <c r="W344" s="90"/>
      <c r="X344" s="90"/>
      <c r="Y344" s="90"/>
      <c r="Z344" s="90"/>
    </row>
    <row r="345" spans="11:26" ht="15" customHeight="1">
      <c r="K345" s="90"/>
      <c r="L345" s="90"/>
      <c r="M345" s="95" t="s">
        <v>8</v>
      </c>
      <c r="N345" s="96">
        <v>4.3478260869565216E-2</v>
      </c>
      <c r="O345" s="96">
        <v>0.17391304347826086</v>
      </c>
      <c r="P345" s="96">
        <v>2.1739130434782608E-2</v>
      </c>
      <c r="Q345" s="96">
        <v>0.17391304347826086</v>
      </c>
      <c r="R345" s="96">
        <v>8.6956521739130432E-2</v>
      </c>
      <c r="S345" s="97">
        <v>0.5</v>
      </c>
      <c r="T345" s="90"/>
      <c r="U345" s="90"/>
      <c r="V345" s="90"/>
      <c r="W345" s="90"/>
      <c r="X345" s="90"/>
      <c r="Y345" s="90"/>
      <c r="Z345" s="90"/>
    </row>
    <row r="346" spans="11:26" ht="15" customHeight="1">
      <c r="K346" s="90"/>
      <c r="L346" s="90"/>
      <c r="M346" s="95" t="s">
        <v>9</v>
      </c>
      <c r="N346" s="96">
        <v>0.20408163265306123</v>
      </c>
      <c r="O346" s="96">
        <v>0.26530612244897961</v>
      </c>
      <c r="P346" s="96">
        <v>6.1224489795918366E-2</v>
      </c>
      <c r="Q346" s="96">
        <v>8.1632653061224497E-2</v>
      </c>
      <c r="R346" s="96">
        <v>2.0408163265306124E-2</v>
      </c>
      <c r="S346" s="97">
        <v>0.36734693877551022</v>
      </c>
      <c r="T346" s="90"/>
      <c r="U346" s="90"/>
      <c r="V346" s="90"/>
      <c r="W346" s="90"/>
      <c r="X346" s="90"/>
      <c r="Y346" s="90"/>
      <c r="Z346" s="90"/>
    </row>
    <row r="347" spans="11:26" ht="15" customHeight="1"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  <c r="X347" s="90"/>
      <c r="Y347" s="90"/>
      <c r="Z347" s="90"/>
    </row>
    <row r="348" spans="11:26" ht="15" customHeight="1"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  <c r="X348" s="90"/>
      <c r="Y348" s="90"/>
      <c r="Z348" s="90"/>
    </row>
    <row r="349" spans="11:26" ht="15" customHeight="1"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  <c r="X349" s="90"/>
      <c r="Y349" s="90"/>
      <c r="Z349" s="90"/>
    </row>
    <row r="350" spans="11:26" ht="15" customHeight="1"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  <c r="Z350" s="90"/>
    </row>
    <row r="351" spans="11:26" ht="15" customHeight="1"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  <c r="X351" s="90"/>
      <c r="Y351" s="90"/>
      <c r="Z351" s="90"/>
    </row>
    <row r="352" spans="11:26" ht="15" customHeight="1"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  <c r="X352" s="90"/>
      <c r="Y352" s="90"/>
      <c r="Z352" s="90"/>
    </row>
    <row r="353" spans="2:26" ht="15" customHeight="1"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  <c r="X353" s="90"/>
      <c r="Y353" s="90"/>
      <c r="Z353" s="90"/>
    </row>
    <row r="354" spans="2:26" ht="15" customHeight="1"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  <c r="X354" s="90"/>
      <c r="Y354" s="90"/>
      <c r="Z354" s="90"/>
    </row>
    <row r="355" spans="2:26" ht="15" customHeight="1">
      <c r="B355" s="70" t="s">
        <v>103</v>
      </c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  <c r="X355" s="90"/>
      <c r="Y355" s="90"/>
      <c r="Z355" s="90"/>
    </row>
    <row r="356" spans="2:26" ht="15" customHeight="1"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  <c r="X356" s="90"/>
      <c r="Y356" s="90"/>
      <c r="Z356" s="90"/>
    </row>
    <row r="357" spans="2:26" ht="15" customHeight="1"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  <c r="X357" s="90"/>
      <c r="Y357" s="90"/>
      <c r="Z357" s="90"/>
    </row>
    <row r="358" spans="2:26" ht="15" customHeight="1"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</row>
    <row r="359" spans="2:26" ht="15" customHeight="1"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</row>
    <row r="360" spans="2:26" ht="15" customHeight="1"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  <c r="X360" s="90"/>
      <c r="Y360" s="90"/>
      <c r="Z360" s="90"/>
    </row>
    <row r="361" spans="2:26" ht="15" customHeight="1"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</row>
    <row r="362" spans="2:26" ht="15" customHeight="1"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  <c r="X362" s="90"/>
      <c r="Y362" s="90"/>
      <c r="Z362" s="90"/>
    </row>
    <row r="363" spans="2:26" ht="15" customHeight="1"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  <c r="X363" s="90"/>
      <c r="Y363" s="90"/>
      <c r="Z363" s="90"/>
    </row>
    <row r="364" spans="2:26" ht="15" customHeight="1"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  <c r="X364" s="90"/>
      <c r="Y364" s="90"/>
      <c r="Z364" s="90"/>
    </row>
    <row r="365" spans="2:26" ht="15" customHeight="1">
      <c r="K365" s="90"/>
      <c r="L365" s="90"/>
      <c r="M365" s="90"/>
      <c r="N365" s="90" t="s">
        <v>104</v>
      </c>
      <c r="O365" s="90" t="s">
        <v>105</v>
      </c>
      <c r="P365" s="90" t="s">
        <v>106</v>
      </c>
      <c r="Q365" s="90" t="s">
        <v>107</v>
      </c>
      <c r="R365" s="90" t="s">
        <v>108</v>
      </c>
      <c r="S365" s="90" t="s">
        <v>109</v>
      </c>
      <c r="T365" s="90" t="s">
        <v>110</v>
      </c>
      <c r="U365" s="90" t="s">
        <v>111</v>
      </c>
      <c r="V365" s="90" t="s">
        <v>112</v>
      </c>
      <c r="W365" s="90"/>
      <c r="X365" s="90"/>
      <c r="Y365" s="90"/>
      <c r="Z365" s="90"/>
    </row>
    <row r="366" spans="2:26" ht="15" customHeight="1">
      <c r="K366" s="90"/>
      <c r="L366" s="90"/>
      <c r="M366" s="91" t="s">
        <v>6</v>
      </c>
      <c r="N366" s="92">
        <v>0.19047619047619047</v>
      </c>
      <c r="O366" s="92">
        <v>9.5238095238095233E-2</v>
      </c>
      <c r="P366" s="92">
        <v>0.14285714285714288</v>
      </c>
      <c r="Q366" s="92">
        <v>0.33333333333333337</v>
      </c>
      <c r="R366" s="92">
        <v>0</v>
      </c>
      <c r="S366" s="92">
        <v>0.23809523809523811</v>
      </c>
      <c r="T366" s="92">
        <v>0.57142857142857151</v>
      </c>
      <c r="U366" s="92">
        <v>0</v>
      </c>
      <c r="V366" s="93">
        <v>0</v>
      </c>
      <c r="W366" s="90"/>
      <c r="X366" s="90"/>
      <c r="Y366" s="90"/>
      <c r="Z366" s="90"/>
    </row>
    <row r="367" spans="2:26" ht="15" customHeight="1">
      <c r="K367" s="90"/>
      <c r="L367" s="90"/>
      <c r="M367" s="95" t="s">
        <v>7</v>
      </c>
      <c r="N367" s="96">
        <v>0.4</v>
      </c>
      <c r="O367" s="96">
        <v>0.2</v>
      </c>
      <c r="P367" s="96">
        <v>0.2</v>
      </c>
      <c r="Q367" s="96">
        <v>0</v>
      </c>
      <c r="R367" s="96">
        <v>0</v>
      </c>
      <c r="S367" s="96">
        <v>0</v>
      </c>
      <c r="T367" s="96">
        <v>0.7</v>
      </c>
      <c r="U367" s="96">
        <v>0</v>
      </c>
      <c r="V367" s="97">
        <v>0</v>
      </c>
      <c r="W367" s="90"/>
      <c r="X367" s="90"/>
      <c r="Y367" s="90"/>
      <c r="Z367" s="90"/>
    </row>
    <row r="368" spans="2:26" ht="15" customHeight="1">
      <c r="K368" s="90"/>
      <c r="L368" s="90"/>
      <c r="M368" s="95" t="s">
        <v>8</v>
      </c>
      <c r="N368" s="96">
        <v>0.54166666666666663</v>
      </c>
      <c r="O368" s="96">
        <v>0.3125</v>
      </c>
      <c r="P368" s="96">
        <v>4.1666666666666671E-2</v>
      </c>
      <c r="Q368" s="96">
        <v>8.3333333333333343E-2</v>
      </c>
      <c r="R368" s="96">
        <v>0</v>
      </c>
      <c r="S368" s="96">
        <v>0.125</v>
      </c>
      <c r="T368" s="96">
        <v>0.625</v>
      </c>
      <c r="U368" s="96">
        <v>0</v>
      </c>
      <c r="V368" s="97">
        <v>1</v>
      </c>
      <c r="W368" s="90"/>
      <c r="X368" s="90"/>
      <c r="Y368" s="90"/>
      <c r="Z368" s="90"/>
    </row>
    <row r="369" spans="2:26" ht="15" customHeight="1">
      <c r="K369" s="90"/>
      <c r="L369" s="90"/>
      <c r="M369" s="95" t="s">
        <v>9</v>
      </c>
      <c r="N369" s="96">
        <v>0.64705882352941169</v>
      </c>
      <c r="O369" s="96">
        <v>0.25490196078431371</v>
      </c>
      <c r="P369" s="96">
        <v>9.8039215686274522E-2</v>
      </c>
      <c r="Q369" s="96">
        <v>0.2745098039215686</v>
      </c>
      <c r="R369" s="96">
        <v>0</v>
      </c>
      <c r="S369" s="96">
        <v>0.17647058823529413</v>
      </c>
      <c r="T369" s="96">
        <v>0.33333333333333337</v>
      </c>
      <c r="U369" s="96">
        <v>0</v>
      </c>
      <c r="V369" s="97">
        <v>1</v>
      </c>
      <c r="W369" s="90"/>
      <c r="X369" s="90"/>
      <c r="Y369" s="90"/>
      <c r="Z369" s="90"/>
    </row>
    <row r="370" spans="2:26" ht="15" customHeight="1"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</row>
    <row r="371" spans="2:26" ht="15" customHeight="1"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</row>
    <row r="372" spans="2:26" ht="15" customHeight="1"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</row>
    <row r="373" spans="2:26" ht="15" customHeight="1"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  <c r="X373" s="90"/>
      <c r="Y373" s="90"/>
      <c r="Z373" s="90"/>
    </row>
    <row r="374" spans="2:26" ht="15" customHeight="1"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  <c r="X374" s="90"/>
      <c r="Y374" s="90"/>
      <c r="Z374" s="90"/>
    </row>
    <row r="375" spans="2:26" ht="15" customHeight="1"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  <c r="X375" s="90"/>
      <c r="Y375" s="90"/>
      <c r="Z375" s="90"/>
    </row>
    <row r="376" spans="2:26" ht="15" customHeight="1"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  <c r="W376" s="90"/>
      <c r="X376" s="90"/>
      <c r="Y376" s="90"/>
      <c r="Z376" s="90"/>
    </row>
    <row r="377" spans="2:26" ht="15" customHeight="1"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  <c r="W377" s="90"/>
      <c r="X377" s="90"/>
      <c r="Y377" s="90"/>
      <c r="Z377" s="90"/>
    </row>
    <row r="378" spans="2:26" ht="15" customHeight="1"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  <c r="W378" s="90"/>
      <c r="X378" s="90"/>
      <c r="Y378" s="90"/>
      <c r="Z378" s="90"/>
    </row>
    <row r="379" spans="2:26" ht="15" customHeight="1"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  <c r="W379" s="90"/>
      <c r="X379" s="90"/>
      <c r="Y379" s="90"/>
      <c r="Z379" s="90"/>
    </row>
    <row r="380" spans="2:26" ht="15" customHeight="1">
      <c r="B380" s="70" t="s">
        <v>115</v>
      </c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  <c r="W380" s="90"/>
      <c r="X380" s="90"/>
      <c r="Y380" s="90"/>
      <c r="Z380" s="90"/>
    </row>
    <row r="381" spans="2:26" ht="15" customHeight="1"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  <c r="V381" s="90"/>
      <c r="W381" s="90"/>
      <c r="X381" s="90"/>
      <c r="Y381" s="90"/>
      <c r="Z381" s="90"/>
    </row>
    <row r="382" spans="2:26" ht="15" customHeight="1"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  <c r="V382" s="90"/>
      <c r="W382" s="90"/>
      <c r="X382" s="90"/>
      <c r="Y382" s="90"/>
      <c r="Z382" s="90"/>
    </row>
    <row r="383" spans="2:26" ht="15" customHeight="1"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</row>
    <row r="384" spans="2:26" ht="15" customHeight="1"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</row>
    <row r="385" spans="11:41" ht="15" customHeight="1">
      <c r="K385" s="90"/>
      <c r="L385" s="90"/>
      <c r="M385" s="90"/>
      <c r="N385" s="90"/>
      <c r="O385" s="90"/>
      <c r="P385" s="90"/>
      <c r="Q385" s="90"/>
      <c r="R385" s="90" t="s">
        <v>116</v>
      </c>
      <c r="S385" s="90"/>
      <c r="T385" s="90"/>
      <c r="U385" s="90"/>
      <c r="V385" s="90"/>
      <c r="W385" s="90"/>
      <c r="X385" s="90"/>
      <c r="Y385" s="90"/>
      <c r="Z385" s="90"/>
      <c r="AA385" s="90"/>
      <c r="AB385" s="90"/>
      <c r="AC385" s="90"/>
      <c r="AD385" s="90"/>
      <c r="AE385" s="90"/>
      <c r="AF385" s="90"/>
      <c r="AG385" s="90"/>
      <c r="AH385" s="90"/>
      <c r="AI385" s="90"/>
      <c r="AJ385" s="90"/>
      <c r="AK385" s="90"/>
      <c r="AL385" s="90"/>
      <c r="AM385" s="90"/>
      <c r="AN385" s="90"/>
      <c r="AO385" s="90"/>
    </row>
    <row r="386" spans="11:41" ht="15" customHeight="1"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  <c r="AA386" s="90"/>
      <c r="AB386" s="90"/>
      <c r="AC386" s="90"/>
      <c r="AD386" s="90"/>
      <c r="AE386" s="90"/>
      <c r="AF386" s="90"/>
      <c r="AG386" s="90"/>
      <c r="AH386" s="90"/>
      <c r="AI386" s="90"/>
      <c r="AJ386" s="90"/>
      <c r="AK386" s="90"/>
      <c r="AL386" s="90"/>
      <c r="AM386" s="90"/>
      <c r="AN386" s="90"/>
      <c r="AO386" s="90"/>
    </row>
    <row r="387" spans="11:41" ht="15" customHeight="1">
      <c r="K387" s="90"/>
      <c r="L387" s="90"/>
      <c r="M387" s="90"/>
      <c r="N387" s="90"/>
      <c r="O387" s="90"/>
      <c r="P387" s="90"/>
      <c r="Q387" s="90"/>
      <c r="R387" s="90" t="s">
        <v>117</v>
      </c>
      <c r="S387" s="90" t="s">
        <v>119</v>
      </c>
      <c r="T387" s="90" t="s">
        <v>120</v>
      </c>
      <c r="U387" s="90" t="s">
        <v>122</v>
      </c>
      <c r="V387" s="90" t="s">
        <v>123</v>
      </c>
      <c r="W387" s="90" t="s">
        <v>124</v>
      </c>
      <c r="X387" s="90" t="s">
        <v>125</v>
      </c>
      <c r="Y387" s="90" t="s">
        <v>126</v>
      </c>
      <c r="Z387" s="90" t="s">
        <v>127</v>
      </c>
      <c r="AA387" s="90" t="s">
        <v>129</v>
      </c>
      <c r="AB387" s="90" t="s">
        <v>130</v>
      </c>
      <c r="AC387" s="90" t="s">
        <v>131</v>
      </c>
      <c r="AD387" s="90" t="s">
        <v>132</v>
      </c>
      <c r="AE387" s="90" t="s">
        <v>133</v>
      </c>
      <c r="AF387" s="90" t="s">
        <v>134</v>
      </c>
      <c r="AG387" s="90" t="s">
        <v>135</v>
      </c>
      <c r="AH387" s="90" t="s">
        <v>137</v>
      </c>
      <c r="AI387" s="90" t="s">
        <v>138</v>
      </c>
      <c r="AJ387" s="90" t="s">
        <v>139</v>
      </c>
      <c r="AK387" s="90" t="s">
        <v>140</v>
      </c>
      <c r="AL387" s="90" t="s">
        <v>141</v>
      </c>
      <c r="AM387" s="90" t="s">
        <v>143</v>
      </c>
      <c r="AN387" s="90"/>
      <c r="AO387" s="90"/>
    </row>
    <row r="388" spans="11:41" ht="15" customHeight="1">
      <c r="K388" s="90"/>
      <c r="L388" s="90"/>
      <c r="M388" s="90"/>
      <c r="N388" s="90"/>
      <c r="O388" s="90"/>
      <c r="P388" s="90"/>
      <c r="Q388" s="91" t="s">
        <v>6</v>
      </c>
      <c r="R388" s="92">
        <v>0</v>
      </c>
      <c r="S388" s="92">
        <v>0</v>
      </c>
      <c r="T388" s="92">
        <v>0</v>
      </c>
      <c r="U388" s="92">
        <v>0</v>
      </c>
      <c r="V388" s="92">
        <v>0</v>
      </c>
      <c r="W388" s="92">
        <v>4.7619047619047616E-2</v>
      </c>
      <c r="X388" s="92">
        <v>0.28571428571428575</v>
      </c>
      <c r="Y388" s="92">
        <v>0</v>
      </c>
      <c r="Z388" s="92">
        <v>0</v>
      </c>
      <c r="AA388" s="92">
        <v>0</v>
      </c>
      <c r="AB388" s="92">
        <v>0</v>
      </c>
      <c r="AC388" s="92">
        <v>0</v>
      </c>
      <c r="AD388" s="92">
        <v>0</v>
      </c>
      <c r="AE388" s="92">
        <v>0</v>
      </c>
      <c r="AF388" s="92">
        <v>0.42857142857142855</v>
      </c>
      <c r="AG388" s="92">
        <v>0</v>
      </c>
      <c r="AH388" s="92">
        <v>0</v>
      </c>
      <c r="AI388" s="92">
        <v>4.7619047619047616E-2</v>
      </c>
      <c r="AJ388" s="92">
        <v>0</v>
      </c>
      <c r="AK388" s="92">
        <v>0.19047619047619047</v>
      </c>
      <c r="AL388" s="92">
        <v>0</v>
      </c>
      <c r="AM388" s="92">
        <v>0</v>
      </c>
      <c r="AN388" s="90"/>
      <c r="AO388" s="90"/>
    </row>
    <row r="389" spans="11:41" ht="15" customHeight="1">
      <c r="K389" s="90"/>
      <c r="L389" s="90"/>
      <c r="M389" s="90"/>
      <c r="N389" s="90"/>
      <c r="O389" s="90"/>
      <c r="P389" s="90"/>
      <c r="Q389" s="95" t="s">
        <v>7</v>
      </c>
      <c r="R389" s="96">
        <v>0</v>
      </c>
      <c r="S389" s="96">
        <v>0</v>
      </c>
      <c r="T389" s="96">
        <v>0</v>
      </c>
      <c r="U389" s="96">
        <v>0.1</v>
      </c>
      <c r="V389" s="96">
        <v>0</v>
      </c>
      <c r="W389" s="96">
        <v>0.2</v>
      </c>
      <c r="X389" s="96">
        <v>0.3</v>
      </c>
      <c r="Y389" s="96">
        <v>0</v>
      </c>
      <c r="Z389" s="96">
        <v>0</v>
      </c>
      <c r="AA389" s="96">
        <v>0</v>
      </c>
      <c r="AB389" s="96">
        <v>0.1</v>
      </c>
      <c r="AC389" s="96">
        <v>0</v>
      </c>
      <c r="AD389" s="96">
        <v>0</v>
      </c>
      <c r="AE389" s="96">
        <v>0</v>
      </c>
      <c r="AF389" s="96">
        <v>0</v>
      </c>
      <c r="AG389" s="96">
        <v>0</v>
      </c>
      <c r="AH389" s="96">
        <v>0.1</v>
      </c>
      <c r="AI389" s="96">
        <v>0</v>
      </c>
      <c r="AJ389" s="96">
        <v>0</v>
      </c>
      <c r="AK389" s="96">
        <v>0.2</v>
      </c>
      <c r="AL389" s="96">
        <v>0</v>
      </c>
      <c r="AM389" s="96">
        <v>0</v>
      </c>
      <c r="AN389" s="90"/>
      <c r="AO389" s="90"/>
    </row>
    <row r="390" spans="11:41" ht="15" customHeight="1">
      <c r="K390" s="90"/>
      <c r="L390" s="90"/>
      <c r="M390" s="90"/>
      <c r="N390" s="90"/>
      <c r="O390" s="90"/>
      <c r="P390" s="90"/>
      <c r="Q390" s="95" t="s">
        <v>8</v>
      </c>
      <c r="R390" s="96">
        <v>0</v>
      </c>
      <c r="S390" s="96">
        <v>2.0833333333333336E-2</v>
      </c>
      <c r="T390" s="96">
        <v>2.0833333333333336E-2</v>
      </c>
      <c r="U390" s="96">
        <v>4.1666666666666671E-2</v>
      </c>
      <c r="V390" s="96">
        <v>4.1666666666666671E-2</v>
      </c>
      <c r="W390" s="96">
        <v>0.125</v>
      </c>
      <c r="X390" s="96">
        <v>0.14583333333333334</v>
      </c>
      <c r="Y390" s="96">
        <v>2.0833333333333336E-2</v>
      </c>
      <c r="Z390" s="96">
        <v>0.125</v>
      </c>
      <c r="AA390" s="96">
        <v>2.0833333333333336E-2</v>
      </c>
      <c r="AB390" s="96">
        <v>4.1666666666666671E-2</v>
      </c>
      <c r="AC390" s="96">
        <v>0</v>
      </c>
      <c r="AD390" s="96">
        <v>2.0833333333333336E-2</v>
      </c>
      <c r="AE390" s="96">
        <v>0</v>
      </c>
      <c r="AF390" s="96">
        <v>4.1666666666666671E-2</v>
      </c>
      <c r="AG390" s="96">
        <v>2.0833333333333336E-2</v>
      </c>
      <c r="AH390" s="96">
        <v>2.0833333333333336E-2</v>
      </c>
      <c r="AI390" s="96">
        <v>0.1875</v>
      </c>
      <c r="AJ390" s="96">
        <v>4.1666666666666671E-2</v>
      </c>
      <c r="AK390" s="96">
        <v>4.1666666666666671E-2</v>
      </c>
      <c r="AL390" s="96">
        <v>0</v>
      </c>
      <c r="AM390" s="96">
        <v>2.0833333333333336E-2</v>
      </c>
      <c r="AN390" s="90"/>
      <c r="AO390" s="90"/>
    </row>
    <row r="391" spans="11:41" ht="15" customHeight="1">
      <c r="K391" s="90"/>
      <c r="L391" s="90"/>
      <c r="M391" s="90"/>
      <c r="N391" s="90"/>
      <c r="O391" s="90"/>
      <c r="P391" s="90"/>
      <c r="Q391" s="95" t="s">
        <v>9</v>
      </c>
      <c r="R391" s="96">
        <v>1.9607843137254902E-2</v>
      </c>
      <c r="S391" s="96">
        <v>0</v>
      </c>
      <c r="T391" s="96">
        <v>7.8431372549019607E-2</v>
      </c>
      <c r="U391" s="96">
        <v>3.9215686274509803E-2</v>
      </c>
      <c r="V391" s="96">
        <v>1.9607843137254902E-2</v>
      </c>
      <c r="W391" s="96">
        <v>0.15686274509803921</v>
      </c>
      <c r="X391" s="96">
        <v>0.1372549019607843</v>
      </c>
      <c r="Y391" s="96">
        <v>1.9607843137254902E-2</v>
      </c>
      <c r="Z391" s="96">
        <v>1.9607843137254902E-2</v>
      </c>
      <c r="AA391" s="96">
        <v>0</v>
      </c>
      <c r="AB391" s="96">
        <v>3.9215686274509803E-2</v>
      </c>
      <c r="AC391" s="96">
        <v>5.8823529411764712E-2</v>
      </c>
      <c r="AD391" s="96">
        <v>1.9607843137254902E-2</v>
      </c>
      <c r="AE391" s="96">
        <v>3.9215686274509803E-2</v>
      </c>
      <c r="AF391" s="96">
        <v>1.9607843137254902E-2</v>
      </c>
      <c r="AG391" s="96">
        <v>1.9607843137254902E-2</v>
      </c>
      <c r="AH391" s="96">
        <v>1.9607843137254902E-2</v>
      </c>
      <c r="AI391" s="96">
        <v>0.17647058823529413</v>
      </c>
      <c r="AJ391" s="96">
        <v>0</v>
      </c>
      <c r="AK391" s="96">
        <v>9.8039215686274522E-2</v>
      </c>
      <c r="AL391" s="96">
        <v>1.9607843137254902E-2</v>
      </c>
      <c r="AM391" s="96">
        <v>0</v>
      </c>
      <c r="AN391" s="90"/>
      <c r="AO391" s="90"/>
    </row>
    <row r="392" spans="11:41" ht="15" customHeight="1">
      <c r="K392" s="90"/>
      <c r="L392" s="90"/>
      <c r="M392" s="90"/>
      <c r="N392" s="90"/>
      <c r="O392" s="90"/>
      <c r="P392" s="90"/>
      <c r="Q392" s="90"/>
      <c r="R392" s="90"/>
      <c r="S392" s="90"/>
      <c r="T392" s="90"/>
      <c r="U392" s="90"/>
      <c r="V392" s="90"/>
      <c r="W392" s="90"/>
      <c r="X392" s="90"/>
      <c r="Y392" s="90"/>
      <c r="Z392" s="90"/>
      <c r="AA392" s="90"/>
      <c r="AB392" s="90"/>
      <c r="AC392" s="90"/>
      <c r="AD392" s="90"/>
      <c r="AE392" s="90"/>
      <c r="AF392" s="90"/>
      <c r="AG392" s="90"/>
      <c r="AH392" s="90"/>
      <c r="AI392" s="90"/>
      <c r="AJ392" s="90"/>
      <c r="AK392" s="90"/>
      <c r="AL392" s="90"/>
      <c r="AM392" s="90"/>
      <c r="AN392" s="90"/>
      <c r="AO392" s="90"/>
    </row>
    <row r="393" spans="11:41" ht="15" customHeight="1">
      <c r="K393" s="90"/>
      <c r="L393" s="90"/>
      <c r="M393" s="90"/>
      <c r="N393" s="90"/>
      <c r="O393" s="90"/>
      <c r="P393" s="90"/>
      <c r="Q393" s="90"/>
      <c r="R393" s="90"/>
      <c r="S393" s="90"/>
      <c r="T393" s="90"/>
      <c r="U393" s="90"/>
      <c r="V393" s="90"/>
      <c r="W393" s="90"/>
      <c r="X393" s="90"/>
      <c r="Y393" s="90"/>
      <c r="Z393" s="90"/>
      <c r="AA393" s="90"/>
      <c r="AB393" s="90"/>
      <c r="AC393" s="90"/>
      <c r="AD393" s="90"/>
      <c r="AE393" s="90"/>
      <c r="AF393" s="90"/>
      <c r="AG393" s="90"/>
      <c r="AH393" s="90"/>
      <c r="AI393" s="90"/>
      <c r="AJ393" s="90"/>
      <c r="AK393" s="90"/>
      <c r="AL393" s="90"/>
      <c r="AM393" s="90"/>
      <c r="AN393" s="90"/>
      <c r="AO393" s="90"/>
    </row>
    <row r="394" spans="11:41" ht="15" customHeight="1">
      <c r="K394" s="90"/>
      <c r="L394" s="90"/>
      <c r="M394" s="90"/>
      <c r="N394" s="90"/>
      <c r="O394" s="90"/>
      <c r="P394" s="90"/>
      <c r="Q394" s="90"/>
      <c r="R394" s="90"/>
      <c r="S394" s="90"/>
      <c r="T394" s="90"/>
      <c r="U394" s="90"/>
      <c r="V394" s="90"/>
      <c r="W394" s="90"/>
      <c r="X394" s="90"/>
      <c r="Y394" s="90"/>
      <c r="Z394" s="90"/>
      <c r="AA394" s="90"/>
      <c r="AB394" s="90"/>
      <c r="AC394" s="90"/>
      <c r="AD394" s="90"/>
      <c r="AE394" s="90"/>
      <c r="AF394" s="90"/>
      <c r="AG394" s="90"/>
      <c r="AH394" s="90"/>
      <c r="AI394" s="90"/>
      <c r="AJ394" s="90"/>
      <c r="AK394" s="90"/>
      <c r="AL394" s="90"/>
      <c r="AM394" s="90"/>
      <c r="AN394" s="90"/>
      <c r="AO394" s="90"/>
    </row>
    <row r="395" spans="11:41" ht="15" customHeight="1">
      <c r="K395" s="90"/>
      <c r="L395" s="90"/>
      <c r="M395" s="90"/>
      <c r="N395" s="90"/>
      <c r="O395" s="90"/>
      <c r="P395" s="90"/>
      <c r="Q395" s="90"/>
      <c r="R395" s="90"/>
      <c r="S395" s="90"/>
      <c r="T395" s="90"/>
      <c r="U395" s="90"/>
      <c r="V395" s="90"/>
      <c r="W395" s="90"/>
      <c r="X395" s="90"/>
      <c r="Y395" s="90"/>
      <c r="Z395" s="90"/>
    </row>
    <row r="396" spans="11:41" ht="15" customHeight="1">
      <c r="K396" s="90"/>
      <c r="L396" s="90"/>
      <c r="M396" s="90"/>
      <c r="N396" s="90"/>
      <c r="O396" s="90"/>
      <c r="P396" s="90"/>
      <c r="Q396" s="90"/>
      <c r="R396" s="90"/>
      <c r="S396" s="90"/>
      <c r="T396" s="90"/>
      <c r="U396" s="90"/>
      <c r="V396" s="90"/>
      <c r="W396" s="90"/>
      <c r="X396" s="90"/>
      <c r="Y396" s="90"/>
      <c r="Z396" s="90"/>
    </row>
    <row r="397" spans="11:41" ht="15" customHeight="1">
      <c r="K397" s="90"/>
      <c r="L397" s="90"/>
      <c r="M397" s="90"/>
      <c r="N397" s="90"/>
      <c r="O397" s="90"/>
      <c r="P397" s="90"/>
      <c r="Q397" s="90"/>
      <c r="R397" s="90"/>
      <c r="S397" s="90"/>
      <c r="T397" s="90"/>
      <c r="U397" s="90"/>
      <c r="V397" s="90"/>
      <c r="W397" s="90"/>
      <c r="X397" s="90"/>
      <c r="Y397" s="90"/>
      <c r="Z397" s="90"/>
    </row>
    <row r="398" spans="11:41" ht="15" customHeight="1">
      <c r="K398" s="90"/>
      <c r="L398" s="90"/>
      <c r="M398" s="90"/>
      <c r="N398" s="90"/>
      <c r="O398" s="90"/>
      <c r="P398" s="90"/>
      <c r="Q398" s="90"/>
      <c r="R398" s="90"/>
      <c r="S398" s="90"/>
      <c r="T398" s="90"/>
      <c r="U398" s="90"/>
      <c r="V398" s="90"/>
      <c r="W398" s="90"/>
      <c r="X398" s="90"/>
      <c r="Y398" s="90"/>
      <c r="Z398" s="90"/>
    </row>
    <row r="399" spans="11:41" ht="15" customHeight="1">
      <c r="K399" s="90"/>
      <c r="L399" s="90"/>
      <c r="M399" s="90"/>
      <c r="N399" s="90"/>
      <c r="O399" s="90"/>
      <c r="P399" s="90"/>
      <c r="Q399" s="90"/>
      <c r="R399" s="90"/>
      <c r="S399" s="90"/>
      <c r="T399" s="90"/>
      <c r="U399" s="90"/>
      <c r="V399" s="90"/>
      <c r="W399" s="90"/>
      <c r="X399" s="90"/>
      <c r="Y399" s="90"/>
      <c r="Z399" s="90"/>
    </row>
    <row r="400" spans="11:41" ht="15" customHeight="1">
      <c r="K400" s="90"/>
      <c r="L400" s="90"/>
      <c r="M400" s="90"/>
      <c r="N400" s="90"/>
      <c r="O400" s="90"/>
      <c r="P400" s="90"/>
      <c r="Q400" s="90"/>
      <c r="R400" s="90"/>
      <c r="S400" s="90"/>
      <c r="T400" s="90"/>
      <c r="U400" s="90"/>
      <c r="V400" s="90"/>
      <c r="W400" s="90"/>
      <c r="X400" s="90"/>
      <c r="Y400" s="90"/>
      <c r="Z400" s="90"/>
    </row>
    <row r="401" spans="2:26" ht="15" customHeight="1">
      <c r="K401" s="90"/>
      <c r="L401" s="90"/>
      <c r="M401" s="90"/>
      <c r="N401" s="90"/>
      <c r="O401" s="90"/>
      <c r="P401" s="90"/>
      <c r="Q401" s="90"/>
      <c r="R401" s="90"/>
      <c r="S401" s="90"/>
      <c r="T401" s="90"/>
      <c r="U401" s="90"/>
      <c r="V401" s="90"/>
      <c r="W401" s="90"/>
      <c r="X401" s="90"/>
      <c r="Y401" s="90"/>
      <c r="Z401" s="90"/>
    </row>
    <row r="402" spans="2:26" ht="15" customHeight="1">
      <c r="K402" s="90"/>
      <c r="L402" s="90"/>
      <c r="M402" s="90"/>
      <c r="N402" s="90"/>
      <c r="O402" s="90"/>
      <c r="P402" s="90"/>
      <c r="Q402" s="90"/>
      <c r="R402" s="90"/>
      <c r="S402" s="90"/>
      <c r="T402" s="90"/>
      <c r="U402" s="90"/>
      <c r="V402" s="90"/>
      <c r="W402" s="90"/>
      <c r="X402" s="90"/>
      <c r="Y402" s="90"/>
      <c r="Z402" s="90"/>
    </row>
    <row r="403" spans="2:26" ht="15" customHeight="1">
      <c r="K403" s="90"/>
      <c r="L403" s="90"/>
      <c r="M403" s="90"/>
      <c r="N403" s="90"/>
      <c r="O403" s="90"/>
      <c r="P403" s="90"/>
      <c r="Q403" s="90"/>
      <c r="R403" s="90"/>
      <c r="S403" s="90"/>
      <c r="T403" s="90"/>
      <c r="U403" s="90"/>
      <c r="V403" s="90"/>
      <c r="W403" s="90"/>
      <c r="X403" s="90"/>
      <c r="Y403" s="90"/>
      <c r="Z403" s="90"/>
    </row>
    <row r="404" spans="2:26" ht="15" customHeight="1">
      <c r="K404" s="90"/>
      <c r="L404" s="90"/>
      <c r="M404" s="90"/>
      <c r="N404" s="90"/>
      <c r="O404" s="90"/>
      <c r="P404" s="90"/>
      <c r="Q404" s="90"/>
      <c r="R404" s="90"/>
      <c r="S404" s="90"/>
      <c r="T404" s="90"/>
      <c r="U404" s="90"/>
      <c r="V404" s="90"/>
      <c r="W404" s="90"/>
      <c r="X404" s="90"/>
      <c r="Y404" s="90"/>
      <c r="Z404" s="90"/>
    </row>
    <row r="405" spans="2:26" ht="15" customHeight="1">
      <c r="K405" s="90"/>
      <c r="L405" s="90"/>
      <c r="M405" s="90"/>
      <c r="N405" s="90"/>
      <c r="O405" s="90"/>
      <c r="P405" s="90"/>
      <c r="Q405" s="90"/>
      <c r="R405" s="90"/>
      <c r="S405" s="90"/>
      <c r="T405" s="90"/>
      <c r="U405" s="90"/>
      <c r="V405" s="90"/>
      <c r="W405" s="90"/>
      <c r="X405" s="90"/>
      <c r="Y405" s="90"/>
      <c r="Z405" s="90"/>
    </row>
    <row r="406" spans="2:26" ht="15" customHeight="1">
      <c r="K406" s="90"/>
      <c r="L406" s="90"/>
      <c r="M406" s="90"/>
      <c r="N406" s="90"/>
      <c r="O406" s="90"/>
      <c r="P406" s="90"/>
      <c r="Q406" s="90"/>
      <c r="R406" s="90"/>
      <c r="S406" s="90"/>
      <c r="T406" s="90"/>
      <c r="U406" s="90"/>
      <c r="V406" s="90"/>
      <c r="W406" s="90"/>
      <c r="X406" s="90"/>
      <c r="Y406" s="90"/>
      <c r="Z406" s="90"/>
    </row>
    <row r="407" spans="2:26" ht="15" customHeight="1">
      <c r="K407" s="90"/>
      <c r="L407" s="90"/>
      <c r="M407" s="90"/>
      <c r="N407" s="90"/>
      <c r="O407" s="90"/>
      <c r="P407" s="90"/>
      <c r="Q407" s="90"/>
      <c r="R407" s="90"/>
      <c r="S407" s="90"/>
      <c r="T407" s="90"/>
      <c r="U407" s="90"/>
      <c r="V407" s="90"/>
      <c r="W407" s="90"/>
      <c r="X407" s="90"/>
      <c r="Y407" s="90"/>
      <c r="Z407" s="90"/>
    </row>
    <row r="408" spans="2:26" ht="15" customHeight="1">
      <c r="K408" s="90"/>
      <c r="L408" s="90"/>
      <c r="M408" s="90"/>
      <c r="N408" s="90"/>
      <c r="O408" s="90"/>
      <c r="P408" s="90"/>
      <c r="Q408" s="90"/>
      <c r="R408" s="90"/>
      <c r="S408" s="90"/>
      <c r="T408" s="90"/>
      <c r="U408" s="90"/>
      <c r="V408" s="90"/>
      <c r="W408" s="90"/>
      <c r="X408" s="90"/>
      <c r="Y408" s="90"/>
      <c r="Z408" s="90"/>
    </row>
    <row r="409" spans="2:26" ht="15" customHeight="1">
      <c r="K409" s="90"/>
      <c r="L409" s="90"/>
      <c r="M409" s="90"/>
      <c r="N409" s="90"/>
      <c r="O409" s="90"/>
      <c r="P409" s="90"/>
      <c r="Q409" s="90"/>
      <c r="R409" s="90"/>
      <c r="S409" s="90"/>
      <c r="T409" s="90"/>
      <c r="U409" s="90"/>
      <c r="V409" s="90"/>
      <c r="W409" s="90"/>
      <c r="X409" s="90"/>
      <c r="Y409" s="90"/>
      <c r="Z409" s="90"/>
    </row>
    <row r="410" spans="2:26" ht="15" customHeight="1">
      <c r="K410" s="90"/>
      <c r="L410" s="90"/>
      <c r="M410" s="90"/>
      <c r="N410" s="90"/>
      <c r="O410" s="90"/>
      <c r="P410" s="90"/>
      <c r="Q410" s="90"/>
      <c r="R410" s="90"/>
      <c r="S410" s="90"/>
      <c r="T410" s="90"/>
      <c r="U410" s="90"/>
      <c r="V410" s="90"/>
      <c r="W410" s="90"/>
      <c r="X410" s="90"/>
      <c r="Y410" s="90"/>
      <c r="Z410" s="90"/>
    </row>
    <row r="411" spans="2:26" ht="15" customHeight="1">
      <c r="K411" s="90"/>
      <c r="L411" s="90"/>
      <c r="M411" s="90"/>
      <c r="N411" s="90"/>
      <c r="O411" s="90"/>
      <c r="P411" s="90"/>
      <c r="Q411" s="90"/>
      <c r="R411" s="90"/>
      <c r="S411" s="90"/>
      <c r="T411" s="90"/>
      <c r="U411" s="90"/>
      <c r="V411" s="90"/>
      <c r="W411" s="90"/>
      <c r="X411" s="90"/>
      <c r="Y411" s="90"/>
      <c r="Z411" s="90"/>
    </row>
    <row r="412" spans="2:26" ht="15" customHeight="1">
      <c r="K412" s="90"/>
      <c r="L412" s="90"/>
      <c r="M412" s="90"/>
      <c r="N412" s="90"/>
      <c r="O412" s="90"/>
      <c r="P412" s="90"/>
      <c r="Q412" s="90"/>
      <c r="R412" s="90"/>
      <c r="S412" s="90"/>
      <c r="T412" s="90"/>
      <c r="U412" s="90"/>
      <c r="V412" s="90"/>
      <c r="W412" s="90"/>
      <c r="X412" s="90"/>
      <c r="Y412" s="90"/>
      <c r="Z412" s="90"/>
    </row>
    <row r="413" spans="2:26" ht="15" customHeight="1">
      <c r="K413" s="90"/>
      <c r="L413" s="90"/>
      <c r="M413" s="90"/>
      <c r="N413" s="90"/>
      <c r="O413" s="90"/>
      <c r="P413" s="90"/>
      <c r="Q413" s="90"/>
      <c r="R413" s="90"/>
      <c r="S413" s="90"/>
      <c r="T413" s="90"/>
      <c r="U413" s="90"/>
      <c r="V413" s="90"/>
      <c r="W413" s="90"/>
      <c r="X413" s="90"/>
      <c r="Y413" s="90"/>
      <c r="Z413" s="90"/>
    </row>
    <row r="414" spans="2:26" ht="15" customHeight="1">
      <c r="K414" s="90"/>
      <c r="L414" s="90"/>
      <c r="M414" s="90"/>
      <c r="N414" s="90"/>
      <c r="O414" s="90"/>
      <c r="P414" s="90"/>
      <c r="Q414" s="90"/>
      <c r="R414" s="90"/>
      <c r="S414" s="90"/>
      <c r="T414" s="90"/>
      <c r="U414" s="90"/>
      <c r="V414" s="90"/>
      <c r="W414" s="90"/>
      <c r="X414" s="90"/>
      <c r="Y414" s="90"/>
      <c r="Z414" s="90"/>
    </row>
    <row r="415" spans="2:26" ht="15" customHeight="1">
      <c r="B415" s="70" t="s">
        <v>297</v>
      </c>
      <c r="J415" s="124"/>
      <c r="K415" s="90"/>
      <c r="L415" s="90"/>
      <c r="M415" s="90"/>
      <c r="N415" s="90"/>
      <c r="O415" s="90"/>
      <c r="P415" s="90"/>
      <c r="Q415" s="90"/>
      <c r="R415" s="90"/>
      <c r="S415" s="90"/>
      <c r="T415" s="90"/>
      <c r="U415" s="90"/>
      <c r="V415" s="90"/>
      <c r="W415" s="90"/>
      <c r="X415" s="90"/>
      <c r="Y415" s="90"/>
      <c r="Z415" s="90"/>
    </row>
    <row r="416" spans="2:26" ht="15" customHeight="1">
      <c r="J416" s="124"/>
      <c r="K416" s="90"/>
      <c r="L416" s="90"/>
      <c r="M416" s="90"/>
      <c r="N416" s="90"/>
      <c r="O416" s="90"/>
      <c r="P416" s="90"/>
      <c r="Q416" s="90"/>
      <c r="R416" s="90"/>
      <c r="S416" s="90"/>
      <c r="T416" s="90"/>
      <c r="U416" s="90"/>
      <c r="V416" s="90"/>
      <c r="W416" s="90"/>
      <c r="X416" s="90"/>
      <c r="Y416" s="90"/>
      <c r="Z416" s="90"/>
    </row>
    <row r="417" spans="10:26" ht="15" customHeight="1">
      <c r="J417" s="124"/>
      <c r="K417" s="90"/>
      <c r="L417" s="90"/>
      <c r="M417" s="90"/>
      <c r="N417" s="90"/>
      <c r="O417" s="90"/>
      <c r="P417" s="90"/>
      <c r="Q417" s="90"/>
      <c r="R417" s="90"/>
      <c r="S417" s="90"/>
      <c r="T417" s="90"/>
      <c r="U417" s="90"/>
      <c r="V417" s="90"/>
      <c r="W417" s="90"/>
      <c r="X417" s="90"/>
      <c r="Y417" s="90"/>
      <c r="Z417" s="90"/>
    </row>
    <row r="418" spans="10:26" ht="15" customHeight="1">
      <c r="J418" s="124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  <c r="Z418" s="90"/>
    </row>
    <row r="419" spans="10:26" ht="15" customHeight="1">
      <c r="J419" s="124"/>
      <c r="K419" s="90"/>
      <c r="L419" s="90"/>
      <c r="M419" s="90"/>
      <c r="N419" s="90"/>
      <c r="O419" s="90"/>
      <c r="P419" s="90"/>
      <c r="Q419" s="90"/>
      <c r="R419" s="90"/>
      <c r="S419" s="90"/>
      <c r="T419" s="90"/>
      <c r="U419" s="90"/>
      <c r="V419" s="90"/>
      <c r="W419" s="90"/>
      <c r="X419" s="90"/>
      <c r="Y419" s="90"/>
      <c r="Z419" s="90"/>
    </row>
    <row r="420" spans="10:26" ht="15" customHeight="1">
      <c r="J420" s="124"/>
      <c r="K420" s="90"/>
      <c r="L420" s="90"/>
      <c r="M420" s="90"/>
      <c r="N420" s="90" t="s">
        <v>146</v>
      </c>
      <c r="O420" s="90" t="s">
        <v>147</v>
      </c>
      <c r="P420" s="90" t="s">
        <v>148</v>
      </c>
      <c r="Q420" s="90" t="s">
        <v>149</v>
      </c>
      <c r="R420" s="90" t="s">
        <v>152</v>
      </c>
      <c r="S420" s="90" t="s">
        <v>153</v>
      </c>
      <c r="T420" s="90" t="s">
        <v>154</v>
      </c>
      <c r="U420" s="90" t="s">
        <v>155</v>
      </c>
      <c r="V420" s="90"/>
      <c r="W420" s="90"/>
      <c r="X420" s="90"/>
      <c r="Y420" s="90"/>
      <c r="Z420" s="90"/>
    </row>
    <row r="421" spans="10:26" ht="15" customHeight="1">
      <c r="J421" s="124"/>
      <c r="K421" s="90"/>
      <c r="L421" s="90"/>
      <c r="M421" s="91" t="s">
        <v>6</v>
      </c>
      <c r="N421" s="105">
        <v>4.5</v>
      </c>
      <c r="O421" s="105">
        <v>4.6111111111111116</v>
      </c>
      <c r="P421" s="105">
        <v>4.9444444444444455</v>
      </c>
      <c r="Q421" s="105">
        <v>5.1111111111111107</v>
      </c>
      <c r="R421" s="105">
        <v>5.8888888888888893</v>
      </c>
      <c r="S421" s="105">
        <v>5.166666666666667</v>
      </c>
      <c r="T421" s="105">
        <v>5.5000000000000009</v>
      </c>
      <c r="U421" s="105">
        <v>5.5</v>
      </c>
      <c r="V421" s="90"/>
      <c r="W421" s="90"/>
      <c r="X421" s="90"/>
      <c r="Y421" s="90"/>
      <c r="Z421" s="90"/>
    </row>
    <row r="422" spans="10:26" ht="15" customHeight="1">
      <c r="J422" s="124"/>
      <c r="K422" s="90"/>
      <c r="L422" s="90"/>
      <c r="M422" s="95" t="s">
        <v>7</v>
      </c>
      <c r="N422" s="106">
        <v>5</v>
      </c>
      <c r="O422" s="106">
        <v>5.5555555555555554</v>
      </c>
      <c r="P422" s="106">
        <v>5.2222222222222223</v>
      </c>
      <c r="Q422" s="106">
        <v>5.5555555555555554</v>
      </c>
      <c r="R422" s="106">
        <v>6</v>
      </c>
      <c r="S422" s="106">
        <v>5.1111111111111107</v>
      </c>
      <c r="T422" s="106">
        <v>5.7777777777777777</v>
      </c>
      <c r="U422" s="106">
        <v>5.666666666666667</v>
      </c>
      <c r="V422" s="90"/>
      <c r="W422" s="90"/>
      <c r="X422" s="90"/>
      <c r="Y422" s="90"/>
      <c r="Z422" s="90"/>
    </row>
    <row r="423" spans="10:26" ht="15" customHeight="1">
      <c r="J423" s="124"/>
      <c r="K423" s="90"/>
      <c r="L423" s="90"/>
      <c r="M423" s="95" t="s">
        <v>8</v>
      </c>
      <c r="N423" s="106">
        <v>4.2000000000000011</v>
      </c>
      <c r="O423" s="106">
        <v>5.2444444444444427</v>
      </c>
      <c r="P423" s="106">
        <v>4.866666666666668</v>
      </c>
      <c r="Q423" s="106">
        <v>5.0888888888888886</v>
      </c>
      <c r="R423" s="106">
        <v>5.7499999999999991</v>
      </c>
      <c r="S423" s="106">
        <v>5.6444444444444448</v>
      </c>
      <c r="T423" s="106">
        <v>5.9111111111111097</v>
      </c>
      <c r="U423" s="106">
        <v>5.0222222222222221</v>
      </c>
      <c r="V423" s="90"/>
      <c r="W423" s="90"/>
      <c r="X423" s="90"/>
      <c r="Y423" s="90"/>
      <c r="Z423" s="90"/>
    </row>
    <row r="424" spans="10:26" ht="15" customHeight="1">
      <c r="J424" s="124"/>
      <c r="K424" s="90"/>
      <c r="L424" s="90"/>
      <c r="M424" s="95" t="s">
        <v>9</v>
      </c>
      <c r="N424" s="106">
        <v>4.4651162790697683</v>
      </c>
      <c r="O424" s="106">
        <v>4.8837209302325597</v>
      </c>
      <c r="P424" s="106">
        <v>5.558139534883721</v>
      </c>
      <c r="Q424" s="106">
        <v>5.0697674418604652</v>
      </c>
      <c r="R424" s="106">
        <v>5.8837209302325579</v>
      </c>
      <c r="S424" s="106">
        <v>5.6279069767441863</v>
      </c>
      <c r="T424" s="106">
        <v>5.5813953488372094</v>
      </c>
      <c r="U424" s="106">
        <v>4.6744186046511631</v>
      </c>
      <c r="V424" s="90"/>
      <c r="W424" s="90"/>
      <c r="X424" s="90"/>
      <c r="Y424" s="90"/>
      <c r="Z424" s="90"/>
    </row>
    <row r="425" spans="10:26" ht="15" customHeight="1">
      <c r="J425" s="124"/>
      <c r="K425" s="90"/>
      <c r="L425" s="90"/>
      <c r="M425" s="90"/>
      <c r="N425" s="90"/>
      <c r="O425" s="90"/>
      <c r="P425" s="90"/>
      <c r="Q425" s="90"/>
      <c r="R425" s="90"/>
      <c r="S425" s="90"/>
      <c r="T425" s="90"/>
      <c r="U425" s="90"/>
      <c r="V425" s="90"/>
      <c r="W425" s="90"/>
      <c r="X425" s="90"/>
      <c r="Y425" s="90"/>
      <c r="Z425" s="90"/>
    </row>
    <row r="426" spans="10:26" ht="15" customHeight="1">
      <c r="J426" s="124"/>
      <c r="K426" s="90"/>
      <c r="L426" s="90"/>
      <c r="M426" s="90"/>
      <c r="N426" s="90"/>
      <c r="O426" s="90"/>
      <c r="P426" s="90"/>
      <c r="Q426" s="90"/>
      <c r="R426" s="90"/>
      <c r="S426" s="90"/>
      <c r="T426" s="90"/>
      <c r="U426" s="90"/>
      <c r="V426" s="90"/>
      <c r="W426" s="90"/>
      <c r="X426" s="90"/>
      <c r="Y426" s="90"/>
      <c r="Z426" s="90"/>
    </row>
    <row r="427" spans="10:26" ht="15" customHeight="1">
      <c r="J427" s="124"/>
      <c r="K427" s="90"/>
      <c r="L427" s="90"/>
      <c r="M427" s="90"/>
      <c r="N427" s="90"/>
      <c r="O427" s="90"/>
      <c r="P427" s="90"/>
      <c r="Q427" s="90"/>
      <c r="R427" s="90"/>
      <c r="S427" s="90"/>
      <c r="T427" s="90"/>
      <c r="U427" s="90"/>
      <c r="V427" s="90"/>
      <c r="W427" s="90"/>
      <c r="X427" s="90"/>
      <c r="Y427" s="90"/>
      <c r="Z427" s="90"/>
    </row>
    <row r="428" spans="10:26" ht="15" customHeight="1">
      <c r="J428" s="124"/>
      <c r="K428" s="90"/>
      <c r="L428" s="90"/>
      <c r="M428" s="90"/>
      <c r="N428" s="90"/>
      <c r="O428" s="90"/>
      <c r="P428" s="90"/>
      <c r="Q428" s="90"/>
      <c r="R428" s="90"/>
      <c r="S428" s="90"/>
      <c r="T428" s="90"/>
      <c r="U428" s="90"/>
      <c r="V428" s="90"/>
      <c r="W428" s="90"/>
      <c r="X428" s="90"/>
      <c r="Y428" s="90"/>
      <c r="Z428" s="90"/>
    </row>
    <row r="429" spans="10:26" ht="15" customHeight="1">
      <c r="J429" s="124"/>
      <c r="K429" s="90"/>
      <c r="L429" s="90"/>
      <c r="M429" s="90"/>
      <c r="N429" s="90"/>
      <c r="O429" s="90"/>
      <c r="P429" s="90"/>
      <c r="Q429" s="90"/>
      <c r="R429" s="90"/>
      <c r="S429" s="90"/>
      <c r="T429" s="90"/>
      <c r="U429" s="90"/>
      <c r="V429" s="90"/>
      <c r="W429" s="90"/>
      <c r="X429" s="90"/>
      <c r="Y429" s="90"/>
      <c r="Z429" s="90"/>
    </row>
    <row r="430" spans="10:26" ht="15" customHeight="1">
      <c r="J430" s="124"/>
      <c r="K430" s="90"/>
      <c r="L430" s="90"/>
      <c r="M430" s="90"/>
      <c r="N430" s="90"/>
      <c r="O430" s="90"/>
      <c r="P430" s="90"/>
      <c r="Q430" s="90"/>
      <c r="R430" s="90"/>
      <c r="S430" s="90"/>
      <c r="T430" s="90"/>
      <c r="U430" s="90"/>
      <c r="V430" s="90"/>
      <c r="W430" s="90"/>
      <c r="X430" s="90"/>
      <c r="Y430" s="90"/>
      <c r="Z430" s="90"/>
    </row>
    <row r="431" spans="10:26" ht="15" customHeight="1">
      <c r="K431" s="90"/>
      <c r="L431" s="90"/>
      <c r="M431" s="90"/>
      <c r="N431" s="90"/>
      <c r="O431" s="90"/>
      <c r="P431" s="90"/>
      <c r="Q431" s="90"/>
      <c r="R431" s="90"/>
      <c r="S431" s="90"/>
      <c r="T431" s="90"/>
      <c r="U431" s="90"/>
      <c r="V431" s="90"/>
      <c r="W431" s="90"/>
      <c r="X431" s="90"/>
      <c r="Y431" s="90"/>
      <c r="Z431" s="90"/>
    </row>
    <row r="432" spans="10:26" ht="15" customHeight="1">
      <c r="K432" s="90"/>
      <c r="L432" s="90"/>
      <c r="M432" s="90"/>
      <c r="N432" s="90"/>
      <c r="O432" s="90"/>
      <c r="P432" s="90"/>
      <c r="Q432" s="90"/>
      <c r="R432" s="90"/>
      <c r="S432" s="90"/>
      <c r="T432" s="90"/>
      <c r="U432" s="90"/>
      <c r="V432" s="90"/>
      <c r="W432" s="90"/>
      <c r="X432" s="90"/>
      <c r="Y432" s="90"/>
      <c r="Z432" s="90"/>
    </row>
    <row r="433" spans="2:26" ht="15" customHeight="1">
      <c r="K433" s="90"/>
      <c r="L433" s="90"/>
      <c r="M433" s="90"/>
      <c r="N433" s="90"/>
      <c r="O433" s="90"/>
      <c r="P433" s="90"/>
      <c r="Q433" s="90"/>
      <c r="R433" s="90"/>
      <c r="S433" s="90"/>
      <c r="T433" s="90"/>
      <c r="U433" s="90"/>
      <c r="V433" s="90"/>
      <c r="W433" s="90"/>
      <c r="X433" s="90"/>
      <c r="Y433" s="90"/>
      <c r="Z433" s="90"/>
    </row>
    <row r="434" spans="2:26" ht="15" customHeight="1">
      <c r="K434" s="90"/>
      <c r="L434" s="90"/>
      <c r="M434" s="90"/>
      <c r="N434" s="90"/>
      <c r="O434" s="90"/>
      <c r="P434" s="90"/>
      <c r="Q434" s="90"/>
      <c r="R434" s="90"/>
      <c r="S434" s="90"/>
      <c r="T434" s="90"/>
      <c r="U434" s="90"/>
      <c r="V434" s="90"/>
      <c r="W434" s="90"/>
      <c r="X434" s="90"/>
      <c r="Y434" s="90"/>
      <c r="Z434" s="90"/>
    </row>
    <row r="435" spans="2:26" ht="15" customHeight="1">
      <c r="K435" s="90"/>
      <c r="L435" s="90"/>
      <c r="M435" s="90"/>
      <c r="N435" s="90"/>
      <c r="O435" s="90"/>
      <c r="P435" s="90"/>
      <c r="Q435" s="90"/>
      <c r="R435" s="90"/>
      <c r="S435" s="90"/>
      <c r="T435" s="90"/>
      <c r="U435" s="90"/>
      <c r="V435" s="90"/>
      <c r="W435" s="90"/>
      <c r="X435" s="90"/>
      <c r="Y435" s="90"/>
      <c r="Z435" s="90"/>
    </row>
    <row r="436" spans="2:26" ht="15" customHeight="1">
      <c r="K436" s="90"/>
      <c r="L436" s="90"/>
      <c r="M436" s="90"/>
      <c r="N436" s="90"/>
      <c r="O436" s="90"/>
      <c r="P436" s="90"/>
      <c r="Q436" s="90"/>
      <c r="R436" s="90"/>
      <c r="S436" s="90"/>
      <c r="T436" s="90"/>
      <c r="U436" s="90"/>
      <c r="V436" s="90"/>
      <c r="W436" s="90"/>
      <c r="X436" s="90"/>
      <c r="Y436" s="90"/>
      <c r="Z436" s="90"/>
    </row>
    <row r="437" spans="2:26" ht="15" customHeight="1">
      <c r="K437" s="90"/>
      <c r="L437" s="90"/>
      <c r="M437" s="90"/>
      <c r="N437" s="90"/>
      <c r="O437" s="90"/>
      <c r="P437" s="90"/>
      <c r="Q437" s="90"/>
      <c r="R437" s="90"/>
      <c r="S437" s="90"/>
      <c r="T437" s="90"/>
      <c r="U437" s="90"/>
      <c r="V437" s="90"/>
      <c r="W437" s="90"/>
      <c r="X437" s="90"/>
      <c r="Y437" s="90"/>
      <c r="Z437" s="90"/>
    </row>
    <row r="438" spans="2:26" ht="15" customHeight="1">
      <c r="K438" s="90"/>
      <c r="L438" s="90"/>
      <c r="M438" s="90"/>
      <c r="N438" s="90"/>
      <c r="O438" s="90"/>
      <c r="P438" s="90"/>
      <c r="Q438" s="90"/>
      <c r="R438" s="90"/>
      <c r="S438" s="90"/>
      <c r="T438" s="90"/>
      <c r="U438" s="90"/>
      <c r="V438" s="90"/>
      <c r="W438" s="90"/>
      <c r="X438" s="90"/>
      <c r="Y438" s="90"/>
      <c r="Z438" s="90"/>
    </row>
    <row r="439" spans="2:26" ht="15" customHeight="1">
      <c r="B439" s="70"/>
      <c r="K439" s="90"/>
      <c r="L439" s="121"/>
      <c r="M439" s="121"/>
      <c r="N439" s="121"/>
      <c r="O439" s="121"/>
      <c r="P439" s="121"/>
      <c r="Q439" s="121"/>
      <c r="R439" s="121"/>
      <c r="S439" s="121"/>
      <c r="T439" s="90"/>
      <c r="U439" s="90"/>
      <c r="V439" s="90"/>
      <c r="W439" s="90"/>
      <c r="X439" s="90"/>
      <c r="Y439" s="90"/>
      <c r="Z439" s="90"/>
    </row>
    <row r="440" spans="2:26" ht="15" customHeight="1">
      <c r="K440" s="90"/>
      <c r="L440" s="121"/>
      <c r="M440" s="121"/>
      <c r="N440" s="121"/>
      <c r="O440" s="121"/>
      <c r="P440" s="121"/>
      <c r="Q440" s="121"/>
      <c r="R440" s="121"/>
      <c r="S440" s="121"/>
      <c r="T440" s="90"/>
      <c r="U440" s="90"/>
      <c r="V440" s="90"/>
      <c r="W440" s="90"/>
      <c r="X440" s="90"/>
      <c r="Y440" s="90"/>
      <c r="Z440" s="90"/>
    </row>
    <row r="441" spans="2:26" ht="15" customHeight="1">
      <c r="B441" s="70" t="s">
        <v>298</v>
      </c>
      <c r="K441" s="90"/>
      <c r="L441" s="121"/>
      <c r="M441" s="121"/>
      <c r="N441" s="121"/>
      <c r="O441" s="121"/>
      <c r="P441" s="121"/>
      <c r="Q441" s="121"/>
      <c r="R441" s="121"/>
      <c r="S441" s="121"/>
      <c r="T441" s="90"/>
      <c r="U441" s="90"/>
      <c r="V441" s="90"/>
      <c r="W441" s="90"/>
      <c r="X441" s="90"/>
      <c r="Y441" s="90"/>
      <c r="Z441" s="90"/>
    </row>
    <row r="442" spans="2:26" ht="15" customHeight="1">
      <c r="K442" s="90"/>
      <c r="L442" s="121"/>
      <c r="M442" s="121"/>
      <c r="R442" s="121"/>
      <c r="S442" s="121"/>
      <c r="T442" s="90"/>
      <c r="U442" s="90"/>
      <c r="V442" s="90"/>
      <c r="W442" s="90"/>
      <c r="X442" s="90"/>
      <c r="Y442" s="90"/>
      <c r="Z442" s="90"/>
    </row>
    <row r="443" spans="2:26" ht="15" customHeight="1">
      <c r="K443" s="90"/>
      <c r="L443" s="121"/>
      <c r="M443" s="122"/>
      <c r="R443" s="121"/>
      <c r="S443" s="121"/>
      <c r="T443" s="90"/>
      <c r="U443" s="90"/>
      <c r="V443" s="90"/>
      <c r="W443" s="90"/>
      <c r="X443" s="90"/>
      <c r="Y443" s="90"/>
      <c r="Z443" s="90"/>
    </row>
    <row r="444" spans="2:26" ht="15" customHeight="1">
      <c r="K444" s="90"/>
      <c r="L444" s="121"/>
      <c r="M444" s="123"/>
      <c r="R444" s="121"/>
      <c r="S444" s="121"/>
      <c r="T444" s="90"/>
      <c r="U444" s="90"/>
      <c r="V444" s="90"/>
      <c r="W444" s="90"/>
      <c r="X444" s="90"/>
      <c r="Y444" s="90"/>
      <c r="Z444" s="90"/>
    </row>
    <row r="445" spans="2:26" ht="15" customHeight="1">
      <c r="K445" s="90"/>
      <c r="L445" s="121"/>
      <c r="M445" s="123"/>
      <c r="R445" s="121"/>
      <c r="S445" s="121"/>
      <c r="T445" s="90"/>
      <c r="U445" s="90"/>
      <c r="V445" s="90"/>
      <c r="W445" s="90"/>
      <c r="X445" s="90"/>
      <c r="Y445" s="90"/>
      <c r="Z445" s="90"/>
    </row>
    <row r="446" spans="2:26" ht="15" customHeight="1">
      <c r="K446" s="90"/>
      <c r="L446" s="121"/>
      <c r="M446" s="123"/>
      <c r="R446" s="121"/>
      <c r="S446" s="121"/>
      <c r="T446" s="90"/>
      <c r="U446" s="90"/>
      <c r="V446" s="90"/>
      <c r="W446" s="90"/>
      <c r="X446" s="90"/>
      <c r="Y446" s="90"/>
      <c r="Z446" s="90"/>
    </row>
    <row r="447" spans="2:26" ht="15" customHeight="1">
      <c r="K447" s="90"/>
      <c r="L447" s="121"/>
      <c r="M447" s="121"/>
      <c r="N447" s="121"/>
      <c r="O447" s="121"/>
      <c r="P447" s="121"/>
      <c r="Q447" s="121"/>
      <c r="R447" s="121"/>
      <c r="S447" s="121"/>
      <c r="T447" s="90"/>
      <c r="U447" s="90"/>
      <c r="V447" s="90"/>
      <c r="W447" s="90"/>
      <c r="X447" s="90"/>
      <c r="Y447" s="90"/>
      <c r="Z447" s="90"/>
    </row>
    <row r="448" spans="2:26" ht="15" customHeight="1">
      <c r="K448" s="90"/>
      <c r="L448" s="121"/>
      <c r="M448" s="121"/>
      <c r="N448" s="121"/>
      <c r="O448" s="121"/>
      <c r="P448" s="121"/>
      <c r="Q448" s="121"/>
      <c r="R448" s="121"/>
      <c r="S448" s="121"/>
      <c r="T448" s="90"/>
      <c r="U448" s="90"/>
      <c r="V448" s="90"/>
      <c r="W448" s="90"/>
      <c r="X448" s="90"/>
      <c r="Y448" s="90"/>
      <c r="Z448" s="90"/>
    </row>
    <row r="449" spans="11:26" ht="15" customHeight="1">
      <c r="K449" s="90"/>
      <c r="L449" s="90"/>
      <c r="M449" s="90"/>
      <c r="N449" s="90"/>
      <c r="O449" s="90"/>
      <c r="P449" s="90"/>
      <c r="Q449" s="90"/>
      <c r="R449" s="90"/>
      <c r="S449" s="90"/>
      <c r="T449" s="90"/>
      <c r="U449" s="90"/>
      <c r="V449" s="90"/>
      <c r="W449" s="90"/>
      <c r="X449" s="90"/>
      <c r="Y449" s="90"/>
      <c r="Z449" s="90"/>
    </row>
    <row r="450" spans="11:26" ht="15" customHeight="1">
      <c r="K450" s="90"/>
      <c r="L450" s="90"/>
      <c r="M450" s="90"/>
      <c r="N450" s="90"/>
      <c r="O450" s="90"/>
      <c r="P450" s="90"/>
      <c r="Q450" s="90"/>
      <c r="R450" s="90"/>
      <c r="S450" s="90"/>
      <c r="T450" s="90"/>
      <c r="U450" s="90"/>
      <c r="V450" s="90"/>
      <c r="W450" s="90"/>
      <c r="X450" s="90"/>
      <c r="Y450" s="90"/>
      <c r="Z450" s="90"/>
    </row>
    <row r="451" spans="11:26" ht="15" customHeight="1">
      <c r="K451" s="90"/>
      <c r="L451" s="90"/>
      <c r="M451" s="90"/>
      <c r="N451" s="90"/>
      <c r="O451" s="90"/>
      <c r="P451" s="90"/>
      <c r="Q451" s="90"/>
      <c r="R451" s="90"/>
      <c r="S451" s="90"/>
      <c r="T451" s="90"/>
      <c r="U451" s="90"/>
      <c r="V451" s="90"/>
      <c r="W451" s="90"/>
      <c r="X451" s="90"/>
      <c r="Y451" s="90"/>
      <c r="Z451" s="90"/>
    </row>
    <row r="452" spans="11:26" ht="15" customHeight="1"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  <c r="Z452" s="90"/>
    </row>
    <row r="453" spans="11:26" ht="15" customHeight="1">
      <c r="K453" s="90"/>
      <c r="L453" s="90"/>
      <c r="M453" s="90"/>
      <c r="N453" s="90"/>
      <c r="O453" s="90"/>
      <c r="P453" s="90"/>
      <c r="Q453" s="90"/>
      <c r="R453" s="90"/>
      <c r="S453" s="90"/>
      <c r="T453" s="90"/>
      <c r="U453" s="90"/>
      <c r="V453" s="90"/>
      <c r="W453" s="90"/>
      <c r="X453" s="90"/>
      <c r="Y453" s="90"/>
      <c r="Z453" s="90"/>
    </row>
    <row r="454" spans="11:26" ht="15" customHeight="1">
      <c r="K454" s="90"/>
      <c r="L454" s="90"/>
      <c r="M454" s="90"/>
      <c r="N454" s="90"/>
      <c r="O454" s="90"/>
      <c r="P454" s="90"/>
      <c r="Q454" s="90"/>
      <c r="R454" s="90"/>
      <c r="S454" s="90"/>
      <c r="T454" s="90"/>
      <c r="U454" s="90"/>
      <c r="V454" s="90"/>
      <c r="W454" s="90"/>
      <c r="X454" s="90"/>
      <c r="Y454" s="90"/>
      <c r="Z454" s="90"/>
    </row>
    <row r="455" spans="11:26" ht="15" customHeight="1">
      <c r="K455" s="90"/>
      <c r="L455" s="90"/>
      <c r="M455" s="90"/>
      <c r="N455" s="90"/>
      <c r="O455" s="90"/>
      <c r="P455" s="90"/>
      <c r="Q455" s="90"/>
      <c r="R455" s="90"/>
      <c r="S455" s="90"/>
      <c r="T455" s="90"/>
      <c r="U455" s="90"/>
      <c r="V455" s="90"/>
      <c r="W455" s="90"/>
      <c r="X455" s="90"/>
      <c r="Y455" s="90"/>
      <c r="Z455" s="90"/>
    </row>
    <row r="456" spans="11:26" ht="15" customHeight="1">
      <c r="K456" s="90"/>
      <c r="L456" s="90"/>
      <c r="M456" s="90"/>
      <c r="N456" s="90"/>
      <c r="O456" s="90"/>
      <c r="P456" s="90"/>
      <c r="Q456" s="90"/>
      <c r="R456" s="90"/>
      <c r="S456" s="90"/>
      <c r="T456" s="90"/>
      <c r="U456" s="90"/>
      <c r="V456" s="90"/>
      <c r="W456" s="90"/>
      <c r="X456" s="90"/>
      <c r="Y456" s="90"/>
      <c r="Z456" s="90"/>
    </row>
    <row r="457" spans="11:26" ht="15" customHeight="1">
      <c r="K457" s="90"/>
      <c r="L457" s="90"/>
      <c r="M457" s="90"/>
      <c r="N457" s="90"/>
      <c r="O457" s="90"/>
      <c r="P457" s="90"/>
      <c r="Q457" s="90"/>
      <c r="R457" s="90"/>
      <c r="S457" s="90"/>
      <c r="T457" s="90"/>
      <c r="U457" s="90"/>
      <c r="V457" s="90"/>
      <c r="W457" s="90"/>
      <c r="X457" s="90"/>
      <c r="Y457" s="90"/>
      <c r="Z457" s="90"/>
    </row>
    <row r="458" spans="11:26" ht="15" customHeight="1">
      <c r="K458" s="90"/>
      <c r="L458" s="90"/>
      <c r="M458" s="90"/>
      <c r="N458" s="90"/>
      <c r="O458" s="90"/>
      <c r="P458" s="90"/>
      <c r="Q458" s="90"/>
      <c r="R458" s="90"/>
      <c r="S458" s="90"/>
      <c r="T458" s="90"/>
      <c r="U458" s="90"/>
      <c r="V458" s="90"/>
      <c r="W458" s="90"/>
      <c r="X458" s="90"/>
      <c r="Y458" s="90"/>
      <c r="Z458" s="90"/>
    </row>
    <row r="459" spans="11:26" ht="15" customHeight="1">
      <c r="K459" s="90"/>
      <c r="L459" s="90"/>
      <c r="M459" s="90"/>
      <c r="N459" s="90"/>
      <c r="O459" s="90"/>
      <c r="P459" s="90"/>
      <c r="Q459" s="90"/>
      <c r="R459" s="90"/>
      <c r="S459" s="90"/>
      <c r="T459" s="90"/>
      <c r="U459" s="90"/>
      <c r="V459" s="90"/>
      <c r="W459" s="90"/>
      <c r="X459" s="90"/>
      <c r="Y459" s="90"/>
      <c r="Z459" s="90"/>
    </row>
    <row r="460" spans="11:26" ht="15" customHeight="1">
      <c r="K460" s="90"/>
      <c r="L460" s="90"/>
      <c r="M460" s="90"/>
      <c r="N460" s="90"/>
      <c r="O460" s="90"/>
      <c r="P460" s="90"/>
      <c r="Q460" s="90"/>
      <c r="R460" s="90"/>
      <c r="S460" s="90"/>
      <c r="T460" s="90"/>
      <c r="U460" s="90"/>
      <c r="V460" s="90"/>
      <c r="W460" s="90"/>
      <c r="X460" s="90"/>
      <c r="Y460" s="90"/>
      <c r="Z460" s="90"/>
    </row>
    <row r="461" spans="11:26" ht="15" customHeight="1">
      <c r="K461" s="90"/>
      <c r="L461" s="90"/>
      <c r="M461" s="90"/>
      <c r="N461" s="90"/>
      <c r="O461" s="90"/>
      <c r="P461" s="90"/>
      <c r="Q461" s="90"/>
      <c r="R461" s="90"/>
      <c r="S461" s="90"/>
      <c r="T461" s="90"/>
      <c r="U461" s="90"/>
      <c r="V461" s="90"/>
      <c r="W461" s="90"/>
      <c r="X461" s="90"/>
      <c r="Y461" s="90"/>
      <c r="Z461" s="90"/>
    </row>
    <row r="462" spans="11:26" ht="15" customHeight="1">
      <c r="K462" s="90"/>
      <c r="L462" s="90"/>
      <c r="M462" s="90"/>
      <c r="N462" s="90"/>
      <c r="O462" s="90"/>
      <c r="P462" s="90"/>
      <c r="Q462" s="90"/>
      <c r="R462" s="90"/>
      <c r="S462" s="90"/>
      <c r="T462" s="90"/>
      <c r="U462" s="90"/>
      <c r="V462" s="90"/>
      <c r="W462" s="90"/>
      <c r="X462" s="90"/>
      <c r="Y462" s="90"/>
      <c r="Z462" s="90"/>
    </row>
    <row r="463" spans="11:26" ht="15" customHeight="1">
      <c r="K463" s="90"/>
      <c r="L463" s="90"/>
      <c r="M463" s="90"/>
      <c r="N463" s="90"/>
      <c r="O463" s="90"/>
      <c r="P463" s="90"/>
      <c r="Q463" s="90"/>
      <c r="R463" s="90"/>
      <c r="S463" s="90"/>
      <c r="T463" s="90"/>
      <c r="U463" s="90"/>
      <c r="V463" s="90"/>
      <c r="W463" s="90"/>
      <c r="X463" s="90"/>
      <c r="Y463" s="90"/>
      <c r="Z463" s="90"/>
    </row>
    <row r="464" spans="11:26" ht="15" customHeight="1">
      <c r="K464" s="90"/>
      <c r="L464" s="90"/>
      <c r="M464" s="90"/>
      <c r="N464" s="90"/>
      <c r="O464" s="90"/>
      <c r="P464" s="90"/>
      <c r="Q464" s="90"/>
      <c r="R464" s="90"/>
      <c r="S464" s="90"/>
      <c r="T464" s="90"/>
      <c r="U464" s="90"/>
      <c r="V464" s="90"/>
      <c r="W464" s="90"/>
      <c r="X464" s="90"/>
      <c r="Y464" s="90"/>
      <c r="Z464" s="90"/>
    </row>
    <row r="465" spans="2:33" ht="15" customHeight="1">
      <c r="K465" s="90"/>
      <c r="L465" s="90"/>
      <c r="M465" s="90"/>
      <c r="N465" s="90" t="s">
        <v>157</v>
      </c>
      <c r="O465" s="90" t="s">
        <v>158</v>
      </c>
      <c r="P465" s="90" t="s">
        <v>159</v>
      </c>
      <c r="Q465" s="90" t="s">
        <v>160</v>
      </c>
      <c r="R465" s="90" t="s">
        <v>161</v>
      </c>
      <c r="S465" s="90"/>
      <c r="T465" s="90"/>
      <c r="U465" s="90"/>
      <c r="V465" s="90"/>
      <c r="W465" s="90"/>
      <c r="X465" s="90"/>
      <c r="Y465" s="90"/>
      <c r="Z465" s="90"/>
    </row>
    <row r="466" spans="2:33" ht="15" customHeight="1">
      <c r="K466" s="90"/>
      <c r="L466" s="90"/>
      <c r="M466" s="91" t="s">
        <v>6</v>
      </c>
      <c r="N466" s="105">
        <v>6.1176470588235299</v>
      </c>
      <c r="O466" s="105">
        <v>5.1764705882352944</v>
      </c>
      <c r="P466" s="105">
        <v>5.117647058823529</v>
      </c>
      <c r="Q466" s="105">
        <v>4.8235294117647047</v>
      </c>
      <c r="R466" s="105">
        <v>5.5499999999999989</v>
      </c>
      <c r="S466" s="90"/>
      <c r="T466" s="90"/>
      <c r="U466" s="90"/>
      <c r="V466" s="90"/>
      <c r="W466" s="90"/>
      <c r="X466" s="90"/>
      <c r="Y466" s="90"/>
      <c r="Z466" s="90"/>
    </row>
    <row r="467" spans="2:33" ht="15" customHeight="1">
      <c r="B467" s="70" t="s">
        <v>275</v>
      </c>
      <c r="K467" s="90"/>
      <c r="L467" s="90"/>
      <c r="M467" s="95" t="s">
        <v>7</v>
      </c>
      <c r="N467" s="106">
        <v>5.7777777777777777</v>
      </c>
      <c r="O467" s="106">
        <v>4.5555555555555554</v>
      </c>
      <c r="P467" s="106">
        <v>4.333333333333333</v>
      </c>
      <c r="Q467" s="106">
        <v>5.666666666666667</v>
      </c>
      <c r="R467" s="106">
        <v>5.666666666666667</v>
      </c>
      <c r="S467" s="90"/>
      <c r="T467" s="90"/>
      <c r="U467" s="90"/>
      <c r="V467" s="90"/>
      <c r="W467" s="90"/>
      <c r="X467" s="90"/>
      <c r="Y467" s="90"/>
      <c r="Z467" s="90"/>
    </row>
    <row r="468" spans="2:33" ht="15" customHeight="1">
      <c r="K468" s="90"/>
      <c r="L468" s="90"/>
      <c r="M468" s="95" t="s">
        <v>8</v>
      </c>
      <c r="N468" s="106">
        <v>5.3555555555555552</v>
      </c>
      <c r="O468" s="106">
        <v>4.5777777777777784</v>
      </c>
      <c r="P468" s="106">
        <v>4.666666666666667</v>
      </c>
      <c r="Q468" s="106">
        <v>4.62222222222222</v>
      </c>
      <c r="R468" s="106">
        <v>5.3260869565217384</v>
      </c>
      <c r="S468" s="90"/>
      <c r="T468" s="90"/>
      <c r="U468" s="90"/>
      <c r="V468" s="90"/>
      <c r="W468" s="90"/>
      <c r="X468" s="90"/>
      <c r="Y468" s="90"/>
      <c r="Z468" s="90"/>
    </row>
    <row r="469" spans="2:33" ht="15" customHeight="1">
      <c r="B469" s="70" t="s">
        <v>162</v>
      </c>
      <c r="K469" s="90"/>
      <c r="L469" s="90"/>
      <c r="M469" s="95" t="s">
        <v>9</v>
      </c>
      <c r="N469" s="106">
        <v>5.4222222222222207</v>
      </c>
      <c r="O469" s="106">
        <v>4.9555555555555557</v>
      </c>
      <c r="P469" s="106">
        <v>4.2888888888888896</v>
      </c>
      <c r="Q469" s="106">
        <v>4.5555555555555545</v>
      </c>
      <c r="R469" s="106">
        <v>5.2826086956521721</v>
      </c>
      <c r="S469" s="90"/>
      <c r="T469" s="90"/>
      <c r="U469" s="90"/>
      <c r="V469" s="90"/>
      <c r="W469" s="90"/>
      <c r="X469" s="90"/>
      <c r="Y469" s="90"/>
      <c r="Z469" s="90"/>
    </row>
    <row r="470" spans="2:33" ht="15" customHeight="1">
      <c r="K470" s="90"/>
      <c r="L470" s="90"/>
      <c r="M470" s="90"/>
      <c r="N470" s="90"/>
      <c r="O470" s="90"/>
      <c r="P470" s="90"/>
      <c r="Q470" s="90"/>
      <c r="R470" s="90"/>
      <c r="S470" s="90"/>
      <c r="T470" s="90"/>
      <c r="U470" s="90"/>
      <c r="V470" s="90"/>
      <c r="W470" s="90"/>
      <c r="X470" s="90"/>
      <c r="Y470" s="90"/>
      <c r="Z470" s="90"/>
    </row>
    <row r="471" spans="2:33" ht="15" customHeight="1">
      <c r="K471" s="90"/>
      <c r="L471" s="90"/>
      <c r="M471" s="90"/>
      <c r="N471" s="90"/>
      <c r="O471" s="90"/>
      <c r="P471" s="90"/>
      <c r="Q471" s="90"/>
      <c r="R471" s="90"/>
      <c r="S471" s="90"/>
      <c r="T471" s="90"/>
      <c r="U471" s="90"/>
      <c r="V471" s="90"/>
      <c r="W471" s="90"/>
      <c r="X471" s="90"/>
      <c r="Y471" s="90"/>
      <c r="Z471" s="90"/>
    </row>
    <row r="472" spans="2:33" ht="15" customHeight="1">
      <c r="K472" s="90"/>
      <c r="L472" s="90"/>
      <c r="M472" s="90"/>
      <c r="N472" s="90"/>
      <c r="O472" s="90"/>
      <c r="P472" s="90"/>
      <c r="Q472" s="90"/>
      <c r="R472" s="90"/>
      <c r="S472" s="90"/>
      <c r="T472" s="90"/>
      <c r="U472" s="90"/>
      <c r="V472" s="90"/>
      <c r="W472" s="90"/>
      <c r="X472" s="90"/>
      <c r="Y472" s="90"/>
      <c r="Z472" s="90"/>
    </row>
    <row r="473" spans="2:33" ht="15" customHeight="1">
      <c r="K473" s="90"/>
      <c r="L473" s="90"/>
      <c r="M473" s="90"/>
      <c r="N473" s="90"/>
      <c r="O473" s="90"/>
      <c r="P473" s="90"/>
      <c r="Q473" s="90"/>
      <c r="R473" s="90"/>
      <c r="S473" s="90"/>
      <c r="T473" s="90"/>
      <c r="U473" s="90"/>
      <c r="V473" s="90"/>
      <c r="W473" s="90"/>
      <c r="X473" s="90"/>
      <c r="Y473" s="90"/>
      <c r="Z473" s="90"/>
    </row>
    <row r="474" spans="2:33" ht="15" customHeight="1">
      <c r="K474" s="90"/>
      <c r="L474" s="90"/>
      <c r="M474" s="90"/>
      <c r="N474" s="90"/>
      <c r="O474" s="90"/>
      <c r="P474" s="90"/>
      <c r="Q474" s="90"/>
      <c r="R474" s="90"/>
      <c r="S474" s="90"/>
      <c r="T474" s="90"/>
      <c r="U474" s="90"/>
      <c r="V474" s="90"/>
      <c r="W474" s="90"/>
      <c r="X474" s="90"/>
      <c r="Y474" s="90"/>
      <c r="Z474" s="90"/>
    </row>
    <row r="475" spans="2:33" ht="15" customHeight="1">
      <c r="K475" s="90"/>
      <c r="L475" s="90"/>
      <c r="M475" s="90"/>
      <c r="N475" s="90"/>
      <c r="O475" s="90"/>
      <c r="P475" s="90"/>
      <c r="Q475" s="90"/>
      <c r="R475" s="90"/>
      <c r="S475" s="90"/>
      <c r="T475" s="90"/>
      <c r="U475" s="90"/>
      <c r="V475" s="90"/>
      <c r="W475" s="90"/>
      <c r="X475" s="90"/>
      <c r="Y475" s="90"/>
      <c r="Z475" s="90"/>
    </row>
    <row r="476" spans="2:33" ht="15" customHeight="1">
      <c r="K476" s="90"/>
      <c r="L476" s="90"/>
      <c r="M476" s="90"/>
      <c r="N476" s="90"/>
      <c r="O476" s="90"/>
      <c r="P476" s="90"/>
      <c r="Q476" s="90"/>
      <c r="R476" s="90"/>
      <c r="S476" s="90"/>
      <c r="T476" s="90"/>
      <c r="U476" s="90"/>
      <c r="V476" s="90"/>
      <c r="W476" s="90"/>
      <c r="X476" s="90"/>
      <c r="Y476" s="90"/>
      <c r="Z476" s="90"/>
    </row>
    <row r="477" spans="2:33" ht="15" customHeight="1">
      <c r="K477" s="90"/>
      <c r="L477" s="90"/>
      <c r="M477" s="90"/>
      <c r="N477" s="90"/>
      <c r="O477" s="90"/>
      <c r="P477" s="90"/>
      <c r="Q477" s="90"/>
      <c r="R477" s="90"/>
      <c r="S477" s="90"/>
      <c r="T477" s="90"/>
      <c r="U477" s="90"/>
      <c r="V477" s="90"/>
      <c r="W477" s="90"/>
      <c r="X477" s="90"/>
      <c r="Y477" s="90"/>
      <c r="Z477" s="90"/>
    </row>
    <row r="478" spans="2:33" ht="15" customHeight="1">
      <c r="K478" s="90"/>
      <c r="L478" s="90"/>
      <c r="M478" s="90"/>
      <c r="N478" s="90"/>
      <c r="O478" s="90"/>
      <c r="P478" s="90"/>
      <c r="Q478" s="90"/>
      <c r="R478" s="90"/>
      <c r="S478" s="90"/>
      <c r="T478" s="90"/>
      <c r="U478" s="90"/>
      <c r="V478" s="90"/>
      <c r="W478" s="90"/>
      <c r="X478" s="90"/>
      <c r="Y478" s="90"/>
      <c r="Z478" s="90"/>
    </row>
    <row r="479" spans="2:33" ht="15" customHeight="1">
      <c r="K479" s="90"/>
      <c r="L479" s="90"/>
      <c r="M479" s="90"/>
      <c r="N479" s="90"/>
      <c r="O479" s="90"/>
      <c r="P479" s="90"/>
      <c r="Q479" s="90"/>
      <c r="R479" s="397" t="s">
        <v>326</v>
      </c>
      <c r="S479" s="397"/>
      <c r="T479" s="397"/>
      <c r="U479" s="397"/>
      <c r="V479" s="397"/>
      <c r="W479" s="397"/>
      <c r="X479" s="397"/>
      <c r="Y479" s="397"/>
      <c r="Z479" s="397"/>
      <c r="AA479" s="397"/>
      <c r="AB479" s="397"/>
      <c r="AC479" s="397"/>
      <c r="AD479" s="397"/>
      <c r="AE479" s="397"/>
      <c r="AF479" s="397"/>
      <c r="AG479" s="90"/>
    </row>
    <row r="480" spans="2:33" ht="15" customHeight="1">
      <c r="K480" s="90"/>
      <c r="L480" s="90"/>
      <c r="M480" s="90"/>
      <c r="N480" s="90"/>
      <c r="O480" s="90"/>
      <c r="P480" s="90"/>
      <c r="Q480" s="90"/>
      <c r="R480" s="90"/>
      <c r="S480" s="90"/>
      <c r="T480" s="90"/>
      <c r="U480" s="90"/>
      <c r="V480" s="90"/>
      <c r="W480" s="90"/>
      <c r="X480" s="90"/>
      <c r="Y480" s="90"/>
      <c r="Z480" s="90"/>
      <c r="AA480" s="90"/>
      <c r="AB480" s="90"/>
      <c r="AC480" s="90"/>
      <c r="AD480" s="90"/>
      <c r="AE480" s="90"/>
      <c r="AF480" s="90"/>
      <c r="AG480" s="90"/>
    </row>
    <row r="481" spans="2:33" ht="15" customHeight="1">
      <c r="K481" s="90"/>
      <c r="L481" s="90"/>
      <c r="M481" s="90"/>
      <c r="N481" s="90"/>
      <c r="O481" s="90"/>
      <c r="P481" s="90"/>
      <c r="Q481" s="90"/>
      <c r="R481" s="90"/>
      <c r="S481" s="90" t="s">
        <v>327</v>
      </c>
      <c r="T481" s="90" t="s">
        <v>164</v>
      </c>
      <c r="U481" s="90" t="s">
        <v>166</v>
      </c>
      <c r="V481" s="90" t="s">
        <v>167</v>
      </c>
      <c r="W481" s="90" t="s">
        <v>328</v>
      </c>
      <c r="X481" s="90" t="s">
        <v>170</v>
      </c>
      <c r="Y481" s="90" t="s">
        <v>171</v>
      </c>
      <c r="Z481" s="90" t="s">
        <v>172</v>
      </c>
      <c r="AA481" s="90" t="s">
        <v>173</v>
      </c>
      <c r="AB481" s="90" t="s">
        <v>174</v>
      </c>
      <c r="AC481" s="90" t="s">
        <v>329</v>
      </c>
      <c r="AD481" s="90" t="s">
        <v>177</v>
      </c>
      <c r="AE481" s="90" t="s">
        <v>178</v>
      </c>
      <c r="AF481" s="90" t="s">
        <v>179</v>
      </c>
      <c r="AG481" s="90"/>
    </row>
    <row r="482" spans="2:33" ht="15" customHeight="1">
      <c r="K482" s="90"/>
      <c r="L482" s="90"/>
      <c r="M482" s="90"/>
      <c r="N482" s="90"/>
      <c r="O482" s="90"/>
      <c r="P482" s="90"/>
      <c r="Q482" s="90"/>
      <c r="R482" s="117" t="s">
        <v>6</v>
      </c>
      <c r="S482" s="148">
        <v>1.3809523809523809</v>
      </c>
      <c r="T482" s="149">
        <v>-0.2857142857142857</v>
      </c>
      <c r="U482" s="149">
        <v>-0.57142857142857151</v>
      </c>
      <c r="V482" s="148">
        <v>-2.9999999999999996</v>
      </c>
      <c r="W482" s="148">
        <v>-1.4761904761904763</v>
      </c>
      <c r="X482" s="148">
        <v>-1.2857142857142858</v>
      </c>
      <c r="Y482" s="148">
        <v>-2.1904761904761907</v>
      </c>
      <c r="Z482" s="148">
        <v>-1.9523809523809521</v>
      </c>
      <c r="AA482" s="148">
        <v>-1.2380952380952386</v>
      </c>
      <c r="AB482" s="148">
        <v>-1.8571428571428572</v>
      </c>
      <c r="AC482" s="149">
        <v>-0.66666666666666663</v>
      </c>
      <c r="AD482" s="148">
        <v>-1.7619047619047619</v>
      </c>
      <c r="AE482" s="148">
        <v>-1.6666666666666667</v>
      </c>
      <c r="AF482" s="148">
        <v>-1</v>
      </c>
      <c r="AG482" s="90"/>
    </row>
    <row r="483" spans="2:33" ht="15" customHeight="1">
      <c r="B483" s="70"/>
      <c r="K483" s="90"/>
      <c r="L483" s="90"/>
      <c r="M483" s="90"/>
      <c r="N483" s="90"/>
      <c r="O483" s="90"/>
      <c r="P483" s="90"/>
      <c r="Q483" s="90"/>
      <c r="R483" s="117" t="s">
        <v>7</v>
      </c>
      <c r="S483" s="149">
        <v>0.89999999999999991</v>
      </c>
      <c r="T483" s="149">
        <v>-9.9999999999999992E-2</v>
      </c>
      <c r="U483" s="149">
        <v>-0.6</v>
      </c>
      <c r="V483" s="148">
        <v>-3.9999999999999996</v>
      </c>
      <c r="W483" s="149">
        <v>-0.3</v>
      </c>
      <c r="X483" s="148">
        <v>-1.1000000000000001</v>
      </c>
      <c r="Y483" s="148">
        <v>-1.2</v>
      </c>
      <c r="Z483" s="148">
        <v>-1.1000000000000001</v>
      </c>
      <c r="AA483" s="148">
        <v>-1.2</v>
      </c>
      <c r="AB483" s="148">
        <v>-1.2</v>
      </c>
      <c r="AC483" s="148">
        <v>-1.2</v>
      </c>
      <c r="AD483" s="148">
        <v>-1.4</v>
      </c>
      <c r="AE483" s="149">
        <v>-0.90000000000000024</v>
      </c>
      <c r="AF483" s="148">
        <v>-1.1000000000000001</v>
      </c>
      <c r="AG483" s="90"/>
    </row>
    <row r="484" spans="2:33" ht="15" customHeight="1">
      <c r="K484" s="90"/>
      <c r="L484" s="90"/>
      <c r="M484" s="90"/>
      <c r="N484" s="90"/>
      <c r="O484" s="90"/>
      <c r="P484" s="90"/>
      <c r="Q484" s="90"/>
      <c r="R484" s="117" t="s">
        <v>8</v>
      </c>
      <c r="S484" s="148">
        <v>1.1874999999999996</v>
      </c>
      <c r="T484" s="148">
        <v>0</v>
      </c>
      <c r="U484" s="148">
        <v>-1.208333333333333</v>
      </c>
      <c r="V484" s="148">
        <v>-3.2291666666666656</v>
      </c>
      <c r="W484" s="149">
        <v>-6.25E-2</v>
      </c>
      <c r="X484" s="148">
        <v>-1.125</v>
      </c>
      <c r="Y484" s="148">
        <v>-1.9791666666666672</v>
      </c>
      <c r="Z484" s="148">
        <v>-1.4166666666666667</v>
      </c>
      <c r="AA484" s="149">
        <v>-0.87500000000000022</v>
      </c>
      <c r="AB484" s="148">
        <v>-1.9583333333333333</v>
      </c>
      <c r="AC484" s="148">
        <v>-1.458333333333333</v>
      </c>
      <c r="AD484" s="148">
        <v>-1.9791666666666667</v>
      </c>
      <c r="AE484" s="149">
        <v>-0.70833333333333348</v>
      </c>
      <c r="AF484" s="148">
        <v>-1</v>
      </c>
      <c r="AG484" s="90"/>
    </row>
    <row r="485" spans="2:33" ht="15" customHeight="1">
      <c r="K485" s="90"/>
      <c r="L485" s="90"/>
      <c r="M485" s="90"/>
      <c r="N485" s="90" t="s">
        <v>163</v>
      </c>
      <c r="O485" s="90" t="s">
        <v>164</v>
      </c>
      <c r="P485" s="90"/>
      <c r="Q485" s="90"/>
      <c r="R485" s="117" t="s">
        <v>9</v>
      </c>
      <c r="S485" s="148">
        <v>1.4313725490196081</v>
      </c>
      <c r="T485" s="149">
        <v>-0.78431372549019607</v>
      </c>
      <c r="U485" s="149">
        <v>-0.8431372549019609</v>
      </c>
      <c r="V485" s="148">
        <v>-3.5294117647058831</v>
      </c>
      <c r="W485" s="148">
        <v>-1.0980392156862744</v>
      </c>
      <c r="X485" s="148">
        <v>-1.411764705882353</v>
      </c>
      <c r="Y485" s="148">
        <v>-2.0980392156862737</v>
      </c>
      <c r="Z485" s="148">
        <v>-1.2156862745098038</v>
      </c>
      <c r="AA485" s="149">
        <v>-0.39215686274509798</v>
      </c>
      <c r="AB485" s="148">
        <v>-1.9411764705882355</v>
      </c>
      <c r="AC485" s="149">
        <v>-0.90196078431372528</v>
      </c>
      <c r="AD485" s="148">
        <v>-1.5882352941176472</v>
      </c>
      <c r="AE485" s="148">
        <v>-1.5686274509803924</v>
      </c>
      <c r="AF485" s="148">
        <v>-1.0980392156862746</v>
      </c>
      <c r="AG485" s="90"/>
    </row>
    <row r="486" spans="2:33" ht="15" customHeight="1">
      <c r="K486" s="90"/>
      <c r="L486" s="90"/>
      <c r="M486" s="91" t="s">
        <v>6</v>
      </c>
      <c r="N486" s="105">
        <v>5.0952380952380949</v>
      </c>
      <c r="O486" s="105">
        <v>3.0476190476190479</v>
      </c>
      <c r="P486" s="90"/>
      <c r="Q486" s="90"/>
      <c r="R486" s="90"/>
      <c r="S486" s="90"/>
      <c r="T486" s="90"/>
      <c r="U486" s="90"/>
      <c r="V486" s="90"/>
      <c r="W486" s="90"/>
      <c r="X486" s="90"/>
      <c r="Y486" s="90"/>
      <c r="Z486" s="90"/>
      <c r="AA486" s="90"/>
      <c r="AB486" s="90"/>
      <c r="AC486" s="90"/>
      <c r="AD486" s="90"/>
      <c r="AE486" s="90"/>
      <c r="AF486" s="90"/>
      <c r="AG486" s="90"/>
    </row>
    <row r="487" spans="2:33" ht="15" customHeight="1">
      <c r="K487" s="90"/>
      <c r="L487" s="90"/>
      <c r="M487" s="95" t="s">
        <v>7</v>
      </c>
      <c r="N487" s="106">
        <v>4.9000000000000004</v>
      </c>
      <c r="O487" s="106">
        <v>4.0999999999999996</v>
      </c>
      <c r="P487" s="90"/>
      <c r="Q487" s="90"/>
      <c r="R487" s="90"/>
      <c r="S487" s="90"/>
      <c r="T487" s="90"/>
      <c r="U487" s="90"/>
      <c r="V487" s="90"/>
      <c r="W487" s="90"/>
      <c r="X487" s="90"/>
      <c r="Y487" s="90"/>
      <c r="Z487" s="90"/>
    </row>
    <row r="488" spans="2:33" ht="15" customHeight="1">
      <c r="K488" s="90"/>
      <c r="L488" s="90"/>
      <c r="M488" s="95" t="s">
        <v>8</v>
      </c>
      <c r="N488" s="106">
        <v>5.2857142857142856</v>
      </c>
      <c r="O488" s="106">
        <v>3.4999999999999996</v>
      </c>
      <c r="P488" s="90"/>
      <c r="Q488" s="90"/>
      <c r="R488" s="90"/>
      <c r="S488" s="90"/>
      <c r="T488" s="90"/>
      <c r="U488" s="90"/>
      <c r="V488" s="90"/>
      <c r="W488" s="90"/>
      <c r="X488" s="90"/>
      <c r="Y488" s="90"/>
      <c r="Z488" s="90"/>
    </row>
    <row r="489" spans="2:33" ht="15" customHeight="1">
      <c r="K489" s="90"/>
      <c r="L489" s="90"/>
      <c r="M489" s="95" t="s">
        <v>9</v>
      </c>
      <c r="N489" s="106">
        <v>4.9999999999999991</v>
      </c>
      <c r="O489" s="106">
        <v>3.215686274509804</v>
      </c>
      <c r="P489" s="90"/>
      <c r="Q489" s="90"/>
      <c r="R489" s="90"/>
      <c r="S489" s="90"/>
      <c r="T489" s="90"/>
      <c r="U489" s="90"/>
      <c r="V489" s="90"/>
      <c r="W489" s="90"/>
      <c r="X489" s="90"/>
      <c r="Y489" s="90"/>
      <c r="Z489" s="90"/>
    </row>
    <row r="490" spans="2:33" ht="15" customHeight="1">
      <c r="K490" s="90"/>
      <c r="L490" s="90"/>
      <c r="M490" s="90"/>
      <c r="N490" s="90"/>
      <c r="O490" s="90"/>
      <c r="P490" s="90"/>
      <c r="Q490" s="90"/>
      <c r="R490" s="90"/>
      <c r="S490" s="90"/>
      <c r="T490" s="90"/>
      <c r="U490" s="90"/>
      <c r="V490" s="90"/>
      <c r="W490" s="90"/>
      <c r="X490" s="90"/>
      <c r="Y490" s="90"/>
      <c r="Z490" s="90"/>
    </row>
    <row r="491" spans="2:33" ht="15" customHeight="1">
      <c r="K491" s="90"/>
      <c r="L491" s="90"/>
      <c r="M491" s="90"/>
      <c r="N491" s="90"/>
      <c r="O491" s="90"/>
      <c r="P491" s="90"/>
      <c r="Q491" s="90"/>
      <c r="R491" s="90"/>
      <c r="S491" s="90"/>
      <c r="T491" s="90"/>
      <c r="U491" s="90"/>
      <c r="V491" s="90"/>
      <c r="W491" s="90"/>
      <c r="X491" s="90"/>
      <c r="Y491" s="90"/>
      <c r="Z491" s="90"/>
    </row>
    <row r="492" spans="2:33" ht="15" customHeight="1">
      <c r="K492" s="90"/>
      <c r="L492" s="90"/>
      <c r="M492" s="90"/>
      <c r="N492" s="90"/>
      <c r="O492" s="90"/>
      <c r="P492" s="90"/>
      <c r="Q492" s="90"/>
      <c r="R492" s="90"/>
      <c r="S492" s="90"/>
      <c r="T492" s="90"/>
      <c r="U492" s="90"/>
      <c r="V492" s="90"/>
      <c r="W492" s="90"/>
      <c r="X492" s="90"/>
      <c r="Y492" s="90"/>
      <c r="Z492" s="90"/>
    </row>
    <row r="493" spans="2:33" ht="15" customHeight="1">
      <c r="K493" s="90"/>
      <c r="L493" s="90"/>
      <c r="M493" s="90"/>
      <c r="N493" s="90"/>
      <c r="O493" s="90"/>
      <c r="P493" s="90"/>
      <c r="Q493" s="90"/>
      <c r="R493" s="90"/>
      <c r="S493" s="90"/>
      <c r="T493" s="90"/>
      <c r="U493" s="90"/>
      <c r="V493" s="90"/>
      <c r="W493" s="90"/>
      <c r="X493" s="90"/>
      <c r="Y493" s="90"/>
      <c r="Z493" s="90"/>
    </row>
    <row r="494" spans="2:33" ht="15" customHeight="1">
      <c r="K494" s="90"/>
      <c r="L494" s="90"/>
      <c r="M494" s="90"/>
      <c r="N494" s="90"/>
      <c r="O494" s="90"/>
      <c r="P494" s="90"/>
      <c r="Q494" s="90"/>
      <c r="R494" s="90"/>
      <c r="S494" s="90"/>
      <c r="T494" s="90"/>
      <c r="U494" s="90"/>
      <c r="V494" s="90"/>
      <c r="W494" s="90"/>
      <c r="X494" s="90"/>
      <c r="Y494" s="90"/>
      <c r="Z494" s="90"/>
    </row>
    <row r="495" spans="2:33" ht="15" customHeight="1">
      <c r="B495" s="70" t="s">
        <v>165</v>
      </c>
      <c r="K495" s="90"/>
      <c r="L495" s="90"/>
      <c r="M495" s="90"/>
      <c r="N495" s="90"/>
      <c r="O495" s="90"/>
      <c r="P495" s="90"/>
      <c r="Q495" s="90"/>
      <c r="R495" s="90"/>
      <c r="S495" s="90"/>
      <c r="T495" s="90"/>
      <c r="U495" s="90"/>
      <c r="V495" s="90"/>
      <c r="W495" s="90"/>
      <c r="X495" s="90"/>
      <c r="Y495" s="90"/>
      <c r="Z495" s="90"/>
    </row>
    <row r="496" spans="2:33" ht="15" customHeight="1">
      <c r="K496" s="90"/>
      <c r="L496" s="90"/>
      <c r="M496" s="90"/>
      <c r="N496" s="90"/>
      <c r="O496" s="90"/>
      <c r="P496" s="90"/>
      <c r="Q496" s="90"/>
      <c r="R496" s="90"/>
      <c r="S496" s="90"/>
      <c r="T496" s="90"/>
      <c r="U496" s="90"/>
      <c r="V496" s="90"/>
      <c r="W496" s="90"/>
      <c r="X496" s="90"/>
      <c r="Y496" s="90"/>
      <c r="Z496" s="90"/>
    </row>
    <row r="497" spans="11:26" ht="15" customHeight="1">
      <c r="K497" s="90"/>
      <c r="L497" s="90"/>
      <c r="M497" s="90"/>
      <c r="N497" s="90"/>
      <c r="O497" s="90"/>
      <c r="P497" s="90"/>
      <c r="Q497" s="90"/>
      <c r="R497" s="90"/>
      <c r="S497" s="90"/>
      <c r="T497" s="90"/>
      <c r="U497" s="90"/>
      <c r="V497" s="90"/>
      <c r="W497" s="90"/>
      <c r="X497" s="90"/>
      <c r="Y497" s="90"/>
      <c r="Z497" s="90"/>
    </row>
    <row r="498" spans="11:26" ht="15" customHeight="1">
      <c r="K498" s="90"/>
      <c r="L498" s="90"/>
      <c r="M498" s="90"/>
      <c r="N498" s="90"/>
      <c r="O498" s="90"/>
      <c r="P498" s="90"/>
      <c r="Q498" s="90"/>
      <c r="R498" s="90"/>
      <c r="S498" s="90"/>
      <c r="T498" s="90"/>
      <c r="U498" s="90"/>
      <c r="V498" s="90"/>
      <c r="W498" s="90"/>
      <c r="X498" s="90"/>
      <c r="Y498" s="90"/>
      <c r="Z498" s="90"/>
    </row>
    <row r="499" spans="11:26" ht="15" customHeight="1">
      <c r="K499" s="90"/>
      <c r="L499" s="90"/>
      <c r="M499" s="90"/>
      <c r="N499" s="90"/>
      <c r="O499" s="90"/>
      <c r="P499" s="90"/>
      <c r="Q499" s="90"/>
      <c r="R499" s="90"/>
      <c r="S499" s="90"/>
      <c r="T499" s="90"/>
      <c r="U499" s="90"/>
      <c r="V499" s="90"/>
      <c r="W499" s="90"/>
      <c r="X499" s="90"/>
      <c r="Y499" s="90"/>
      <c r="Z499" s="90"/>
    </row>
    <row r="500" spans="11:26" ht="15" customHeight="1">
      <c r="K500" s="90"/>
      <c r="L500" s="90"/>
      <c r="M500" s="90"/>
      <c r="N500" s="90"/>
      <c r="O500" s="90"/>
      <c r="P500" s="90"/>
      <c r="Q500" s="90"/>
      <c r="R500" s="90"/>
      <c r="S500" s="90"/>
      <c r="T500" s="90"/>
      <c r="U500" s="90"/>
      <c r="V500" s="90"/>
      <c r="W500" s="90"/>
      <c r="X500" s="90"/>
      <c r="Y500" s="90"/>
      <c r="Z500" s="90"/>
    </row>
    <row r="501" spans="11:26" ht="15" customHeight="1">
      <c r="K501" s="90"/>
      <c r="L501" s="90"/>
      <c r="M501" s="90"/>
      <c r="N501" s="90"/>
      <c r="O501" s="90"/>
      <c r="P501" s="90"/>
      <c r="Q501" s="90"/>
      <c r="R501" s="90"/>
      <c r="S501" s="90"/>
      <c r="T501" s="90"/>
      <c r="U501" s="90"/>
      <c r="V501" s="90"/>
      <c r="W501" s="90"/>
      <c r="X501" s="90"/>
      <c r="Y501" s="90"/>
      <c r="Z501" s="90"/>
    </row>
    <row r="502" spans="11:26" ht="15" customHeight="1">
      <c r="K502" s="90"/>
      <c r="L502" s="90"/>
      <c r="M502" s="90"/>
      <c r="N502" s="90"/>
      <c r="O502" s="90"/>
      <c r="P502" s="90"/>
      <c r="Q502" s="90"/>
      <c r="R502" s="90"/>
      <c r="S502" s="90"/>
      <c r="T502" s="90"/>
      <c r="U502" s="90"/>
      <c r="V502" s="90"/>
      <c r="W502" s="90"/>
      <c r="X502" s="90"/>
      <c r="Y502" s="90"/>
      <c r="Z502" s="90"/>
    </row>
    <row r="503" spans="11:26" ht="15" customHeight="1">
      <c r="K503" s="90"/>
      <c r="L503" s="90"/>
      <c r="M503" s="90"/>
      <c r="N503" s="90"/>
      <c r="O503" s="90"/>
      <c r="P503" s="90"/>
      <c r="Q503" s="90"/>
      <c r="R503" s="90"/>
      <c r="S503" s="90"/>
      <c r="T503" s="90"/>
      <c r="U503" s="90"/>
      <c r="V503" s="90"/>
      <c r="W503" s="90"/>
      <c r="X503" s="90"/>
      <c r="Y503" s="90"/>
      <c r="Z503" s="90"/>
    </row>
    <row r="504" spans="11:26" ht="15" customHeight="1">
      <c r="K504" s="90"/>
      <c r="L504" s="90"/>
      <c r="M504" s="90"/>
      <c r="N504" s="90"/>
      <c r="O504" s="90"/>
      <c r="P504" s="90"/>
      <c r="Q504" s="90"/>
      <c r="R504" s="90"/>
      <c r="S504" s="90"/>
      <c r="T504" s="90"/>
      <c r="U504" s="90"/>
      <c r="V504" s="90"/>
      <c r="W504" s="90"/>
      <c r="X504" s="90"/>
      <c r="Y504" s="90"/>
      <c r="Z504" s="90"/>
    </row>
    <row r="505" spans="11:26" ht="15" customHeight="1">
      <c r="K505" s="90"/>
      <c r="L505" s="90"/>
      <c r="M505" s="90"/>
      <c r="N505" s="90"/>
      <c r="O505" s="90"/>
      <c r="P505" s="90"/>
      <c r="Q505" s="90"/>
      <c r="R505" s="90"/>
      <c r="S505" s="90"/>
      <c r="T505" s="90"/>
      <c r="U505" s="90"/>
      <c r="V505" s="90"/>
      <c r="W505" s="90"/>
      <c r="X505" s="90"/>
      <c r="Y505" s="90"/>
      <c r="Z505" s="90"/>
    </row>
    <row r="506" spans="11:26" ht="15" customHeight="1">
      <c r="K506" s="90"/>
      <c r="L506" s="90"/>
      <c r="M506" s="90"/>
      <c r="N506" s="90"/>
      <c r="O506" s="90"/>
      <c r="P506" s="90"/>
      <c r="Q506" s="90"/>
      <c r="R506" s="90"/>
      <c r="S506" s="90"/>
      <c r="T506" s="90"/>
      <c r="U506" s="90"/>
      <c r="V506" s="90"/>
      <c r="W506" s="90"/>
      <c r="X506" s="90"/>
      <c r="Y506" s="90"/>
      <c r="Z506" s="90"/>
    </row>
    <row r="507" spans="11:26" ht="15" customHeight="1">
      <c r="K507" s="90"/>
      <c r="L507" s="90"/>
      <c r="M507" s="90"/>
      <c r="N507" s="90"/>
      <c r="O507" s="90"/>
      <c r="P507" s="90"/>
      <c r="Q507" s="90"/>
      <c r="R507" s="90"/>
      <c r="S507" s="90"/>
      <c r="T507" s="90"/>
      <c r="U507" s="90"/>
      <c r="V507" s="90"/>
      <c r="W507" s="90"/>
      <c r="X507" s="90"/>
      <c r="Y507" s="90"/>
      <c r="Z507" s="90"/>
    </row>
    <row r="508" spans="11:26" ht="15" customHeight="1">
      <c r="K508" s="90"/>
      <c r="L508" s="90"/>
      <c r="M508" s="90"/>
      <c r="N508" s="90" t="s">
        <v>166</v>
      </c>
      <c r="O508" s="90" t="s">
        <v>167</v>
      </c>
      <c r="P508" s="90" t="s">
        <v>168</v>
      </c>
      <c r="Q508" s="90"/>
      <c r="R508" s="90"/>
      <c r="S508" s="90"/>
      <c r="T508" s="90"/>
      <c r="U508" s="90"/>
      <c r="V508" s="90"/>
      <c r="W508" s="90"/>
      <c r="X508" s="90"/>
      <c r="Y508" s="90"/>
      <c r="Z508" s="90"/>
    </row>
    <row r="509" spans="11:26" ht="15" customHeight="1">
      <c r="K509" s="90"/>
      <c r="L509" s="90"/>
      <c r="M509" s="91" t="s">
        <v>6</v>
      </c>
      <c r="N509" s="105">
        <v>4.8571428571428577</v>
      </c>
      <c r="O509" s="105">
        <v>2.7619047619047619</v>
      </c>
      <c r="P509" s="105">
        <v>3.6190476190476186</v>
      </c>
      <c r="Q509" s="90"/>
      <c r="R509" s="90"/>
      <c r="S509" s="90"/>
      <c r="T509" s="90"/>
      <c r="U509" s="90"/>
      <c r="V509" s="90"/>
      <c r="W509" s="90"/>
      <c r="X509" s="90"/>
      <c r="Y509" s="90"/>
      <c r="Z509" s="90"/>
    </row>
    <row r="510" spans="11:26" ht="15" customHeight="1">
      <c r="K510" s="90"/>
      <c r="L510" s="90"/>
      <c r="M510" s="95" t="s">
        <v>7</v>
      </c>
      <c r="N510" s="106">
        <v>5.0999999999999996</v>
      </c>
      <c r="O510" s="106">
        <v>2.5</v>
      </c>
      <c r="P510" s="106">
        <v>4.2</v>
      </c>
      <c r="Q510" s="90"/>
      <c r="R510" s="90"/>
      <c r="S510" s="90"/>
      <c r="T510" s="90"/>
      <c r="U510" s="90"/>
      <c r="V510" s="90"/>
      <c r="W510" s="90"/>
      <c r="X510" s="90"/>
      <c r="Y510" s="90"/>
      <c r="Z510" s="90"/>
    </row>
    <row r="511" spans="11:26" ht="15" customHeight="1">
      <c r="K511" s="90"/>
      <c r="L511" s="90"/>
      <c r="M511" s="95" t="s">
        <v>8</v>
      </c>
      <c r="N511" s="106">
        <v>4.2244897959183669</v>
      </c>
      <c r="O511" s="106">
        <v>2.2244897959183665</v>
      </c>
      <c r="P511" s="106">
        <v>5.1224489795918364</v>
      </c>
      <c r="Q511" s="90"/>
      <c r="R511" s="90"/>
      <c r="S511" s="90"/>
      <c r="T511" s="90"/>
      <c r="U511" s="90"/>
      <c r="V511" s="90"/>
      <c r="W511" s="90"/>
      <c r="X511" s="90"/>
      <c r="Y511" s="90"/>
      <c r="Z511" s="90"/>
    </row>
    <row r="512" spans="11:26" ht="15" customHeight="1">
      <c r="K512" s="90"/>
      <c r="L512" s="90"/>
      <c r="M512" s="95" t="s">
        <v>9</v>
      </c>
      <c r="N512" s="106">
        <v>4.2549019607843155</v>
      </c>
      <c r="O512" s="106">
        <v>2.0196078431372553</v>
      </c>
      <c r="P512" s="106">
        <v>4.0980392156862733</v>
      </c>
      <c r="Q512" s="90"/>
      <c r="R512" s="90"/>
      <c r="S512" s="90"/>
      <c r="T512" s="90"/>
      <c r="U512" s="90"/>
      <c r="V512" s="90"/>
      <c r="W512" s="90"/>
      <c r="X512" s="90"/>
      <c r="Y512" s="90"/>
      <c r="Z512" s="90"/>
    </row>
    <row r="513" spans="2:26" ht="15" customHeight="1">
      <c r="K513" s="90"/>
      <c r="L513" s="90"/>
      <c r="M513" s="90"/>
      <c r="N513" s="90"/>
      <c r="O513" s="90"/>
      <c r="P513" s="90"/>
      <c r="Q513" s="90"/>
      <c r="R513" s="90"/>
      <c r="S513" s="90"/>
      <c r="T513" s="90"/>
      <c r="U513" s="90"/>
      <c r="V513" s="90"/>
      <c r="W513" s="90"/>
      <c r="X513" s="90"/>
      <c r="Y513" s="90"/>
      <c r="Z513" s="90"/>
    </row>
    <row r="514" spans="2:26" ht="15" customHeight="1">
      <c r="K514" s="90"/>
      <c r="L514" s="90"/>
      <c r="M514" s="90"/>
      <c r="N514" s="90"/>
      <c r="O514" s="90"/>
      <c r="P514" s="90"/>
      <c r="Q514" s="90"/>
      <c r="R514" s="90"/>
      <c r="S514" s="90"/>
      <c r="T514" s="90"/>
      <c r="U514" s="90"/>
      <c r="V514" s="90"/>
      <c r="W514" s="90"/>
      <c r="X514" s="90"/>
      <c r="Y514" s="90"/>
      <c r="Z514" s="90"/>
    </row>
    <row r="515" spans="2:26" ht="15" customHeight="1">
      <c r="K515" s="90"/>
      <c r="L515" s="90"/>
      <c r="M515" s="90"/>
      <c r="N515" s="90"/>
      <c r="O515" s="90"/>
      <c r="P515" s="90"/>
      <c r="Q515" s="90"/>
      <c r="R515" s="90"/>
      <c r="S515" s="90"/>
      <c r="T515" s="90"/>
      <c r="U515" s="90"/>
      <c r="V515" s="90"/>
      <c r="W515" s="90"/>
      <c r="X515" s="90"/>
      <c r="Y515" s="90"/>
      <c r="Z515" s="90"/>
    </row>
    <row r="516" spans="2:26" ht="15" customHeight="1">
      <c r="K516" s="90"/>
      <c r="L516" s="90"/>
      <c r="M516" s="90"/>
      <c r="N516" s="90"/>
      <c r="O516" s="90"/>
      <c r="P516" s="90"/>
      <c r="Q516" s="90"/>
      <c r="R516" s="90"/>
      <c r="S516" s="90"/>
      <c r="T516" s="90"/>
      <c r="U516" s="90"/>
      <c r="V516" s="90"/>
      <c r="W516" s="90"/>
      <c r="X516" s="90"/>
      <c r="Y516" s="90"/>
      <c r="Z516" s="90"/>
    </row>
    <row r="517" spans="2:26" ht="15" customHeight="1">
      <c r="K517" s="90"/>
      <c r="L517" s="90"/>
      <c r="M517" s="90"/>
      <c r="N517" s="90"/>
      <c r="O517" s="90"/>
      <c r="P517" s="90"/>
      <c r="Q517" s="90"/>
      <c r="R517" s="90"/>
      <c r="S517" s="90"/>
      <c r="T517" s="90"/>
      <c r="U517" s="90"/>
      <c r="V517" s="90"/>
      <c r="W517" s="90"/>
      <c r="X517" s="90"/>
      <c r="Y517" s="90"/>
      <c r="Z517" s="90"/>
    </row>
    <row r="518" spans="2:26" ht="15" customHeight="1">
      <c r="K518" s="90"/>
      <c r="L518" s="90"/>
      <c r="M518" s="90"/>
      <c r="N518" s="90"/>
      <c r="O518" s="90"/>
      <c r="P518" s="90"/>
      <c r="Q518" s="90"/>
      <c r="R518" s="90"/>
      <c r="S518" s="90"/>
      <c r="T518" s="90"/>
      <c r="U518" s="90"/>
      <c r="V518" s="90"/>
      <c r="W518" s="90"/>
      <c r="X518" s="90"/>
      <c r="Y518" s="90"/>
      <c r="Z518" s="90"/>
    </row>
    <row r="519" spans="2:26" ht="15" customHeight="1">
      <c r="K519" s="90"/>
      <c r="L519" s="90"/>
      <c r="M519" s="90"/>
      <c r="N519" s="90"/>
      <c r="O519" s="90"/>
      <c r="P519" s="90"/>
      <c r="Q519" s="90"/>
      <c r="R519" s="90"/>
      <c r="S519" s="90"/>
      <c r="T519" s="90"/>
      <c r="U519" s="90"/>
      <c r="V519" s="90"/>
      <c r="W519" s="90"/>
      <c r="X519" s="90"/>
      <c r="Y519" s="90"/>
      <c r="Z519" s="90"/>
    </row>
    <row r="520" spans="2:26" ht="15" customHeight="1"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  <c r="Z520" s="90"/>
    </row>
    <row r="521" spans="2:26" ht="15" customHeight="1">
      <c r="B521" s="70" t="s">
        <v>169</v>
      </c>
      <c r="K521" s="90"/>
      <c r="L521" s="90"/>
      <c r="M521" s="90"/>
      <c r="N521" s="90"/>
      <c r="O521" s="90"/>
      <c r="P521" s="90"/>
      <c r="Q521" s="90"/>
      <c r="R521" s="90"/>
      <c r="S521" s="90"/>
      <c r="T521" s="90"/>
      <c r="U521" s="90"/>
      <c r="V521" s="90"/>
      <c r="W521" s="90"/>
      <c r="X521" s="90"/>
      <c r="Y521" s="90"/>
      <c r="Z521" s="90"/>
    </row>
    <row r="522" spans="2:26" ht="15" customHeight="1">
      <c r="K522" s="90"/>
      <c r="L522" s="90"/>
      <c r="M522" s="90"/>
      <c r="N522" s="90"/>
      <c r="O522" s="90"/>
      <c r="P522" s="90"/>
      <c r="Q522" s="90"/>
      <c r="R522" s="90"/>
      <c r="S522" s="90"/>
      <c r="T522" s="90"/>
      <c r="U522" s="90"/>
      <c r="V522" s="90"/>
      <c r="W522" s="90"/>
      <c r="X522" s="90"/>
      <c r="Y522" s="90"/>
      <c r="Z522" s="90"/>
    </row>
    <row r="523" spans="2:26" ht="15" customHeight="1">
      <c r="K523" s="90"/>
      <c r="L523" s="90"/>
      <c r="M523" s="90"/>
      <c r="N523" s="90"/>
      <c r="O523" s="90"/>
      <c r="P523" s="90"/>
      <c r="Q523" s="90"/>
      <c r="R523" s="90"/>
      <c r="S523" s="90"/>
      <c r="T523" s="90"/>
      <c r="U523" s="90"/>
      <c r="V523" s="90"/>
      <c r="W523" s="90"/>
      <c r="X523" s="90"/>
      <c r="Y523" s="90"/>
      <c r="Z523" s="90"/>
    </row>
    <row r="524" spans="2:26" ht="15" customHeight="1">
      <c r="K524" s="90"/>
      <c r="L524" s="90"/>
      <c r="M524" s="90"/>
      <c r="N524" s="90"/>
      <c r="O524" s="90"/>
      <c r="P524" s="90"/>
      <c r="Q524" s="90"/>
      <c r="R524" s="90"/>
      <c r="S524" s="90"/>
      <c r="T524" s="90"/>
      <c r="U524" s="90"/>
      <c r="V524" s="90"/>
      <c r="W524" s="90"/>
      <c r="X524" s="90"/>
      <c r="Y524" s="90"/>
      <c r="Z524" s="90"/>
    </row>
    <row r="525" spans="2:26" ht="15" customHeight="1">
      <c r="K525" s="90"/>
      <c r="L525" s="90"/>
      <c r="M525" s="90"/>
      <c r="N525" s="90"/>
      <c r="O525" s="90"/>
      <c r="P525" s="90"/>
      <c r="Q525" s="90"/>
      <c r="R525" s="90"/>
      <c r="S525" s="90"/>
      <c r="T525" s="90"/>
      <c r="U525" s="90"/>
      <c r="V525" s="90"/>
      <c r="W525" s="90"/>
      <c r="X525" s="90"/>
      <c r="Y525" s="90"/>
      <c r="Z525" s="90"/>
    </row>
    <row r="526" spans="2:26" ht="15" customHeight="1">
      <c r="K526" s="90"/>
      <c r="L526" s="90"/>
      <c r="M526" s="90"/>
      <c r="N526" s="90"/>
      <c r="O526" s="90"/>
      <c r="P526" s="90"/>
      <c r="Q526" s="90"/>
      <c r="R526" s="90"/>
      <c r="S526" s="90"/>
      <c r="T526" s="90"/>
      <c r="U526" s="90"/>
      <c r="V526" s="90"/>
      <c r="W526" s="90"/>
      <c r="X526" s="90"/>
      <c r="Y526" s="90"/>
      <c r="Z526" s="90"/>
    </row>
    <row r="527" spans="2:26" ht="15" customHeight="1">
      <c r="K527" s="90"/>
      <c r="L527" s="90"/>
      <c r="M527" s="90"/>
      <c r="N527" s="90"/>
      <c r="O527" s="90"/>
      <c r="P527" s="90"/>
      <c r="Q527" s="90"/>
      <c r="R527" s="90"/>
      <c r="S527" s="90"/>
      <c r="T527" s="90"/>
      <c r="U527" s="90"/>
      <c r="V527" s="90"/>
      <c r="W527" s="90"/>
      <c r="X527" s="90"/>
      <c r="Y527" s="90"/>
      <c r="Z527" s="90"/>
    </row>
    <row r="528" spans="2:26" ht="15" customHeight="1">
      <c r="K528" s="90"/>
      <c r="L528" s="90"/>
      <c r="M528" s="90"/>
      <c r="N528" s="90"/>
      <c r="O528" s="90"/>
      <c r="P528" s="90"/>
      <c r="Q528" s="90"/>
      <c r="R528" s="90"/>
      <c r="S528" s="90"/>
      <c r="T528" s="90"/>
      <c r="U528" s="90"/>
      <c r="V528" s="90"/>
      <c r="W528" s="90"/>
      <c r="X528" s="90"/>
      <c r="Y528" s="90"/>
      <c r="Z528" s="90"/>
    </row>
    <row r="529" spans="11:26" ht="15" customHeight="1">
      <c r="K529" s="90"/>
      <c r="L529" s="90"/>
      <c r="M529" s="90"/>
      <c r="N529" s="90"/>
      <c r="O529" s="90"/>
      <c r="P529" s="90"/>
      <c r="Q529" s="90"/>
      <c r="R529" s="90"/>
      <c r="S529" s="90"/>
      <c r="T529" s="90"/>
      <c r="U529" s="90"/>
      <c r="V529" s="90"/>
      <c r="W529" s="90"/>
      <c r="X529" s="90"/>
      <c r="Y529" s="90"/>
      <c r="Z529" s="90"/>
    </row>
    <row r="530" spans="11:26" ht="15" customHeight="1">
      <c r="K530" s="90"/>
      <c r="L530" s="90"/>
      <c r="M530" s="90"/>
      <c r="N530" s="90" t="s">
        <v>170</v>
      </c>
      <c r="O530" s="90" t="s">
        <v>171</v>
      </c>
      <c r="P530" s="90" t="s">
        <v>172</v>
      </c>
      <c r="Q530" s="90" t="s">
        <v>173</v>
      </c>
      <c r="R530" s="90" t="s">
        <v>174</v>
      </c>
      <c r="S530" s="90" t="s">
        <v>175</v>
      </c>
      <c r="T530" s="90"/>
      <c r="U530" s="90"/>
      <c r="V530" s="90"/>
      <c r="W530" s="90"/>
      <c r="X530" s="90"/>
      <c r="Y530" s="90"/>
      <c r="Z530" s="90"/>
    </row>
    <row r="531" spans="11:26" ht="15" customHeight="1">
      <c r="K531" s="90"/>
      <c r="L531" s="90"/>
      <c r="M531" s="91" t="s">
        <v>6</v>
      </c>
      <c r="N531" s="105">
        <v>4.2380952380952381</v>
      </c>
      <c r="O531" s="105">
        <v>3.6190476190476191</v>
      </c>
      <c r="P531" s="105">
        <v>3.9047619047619042</v>
      </c>
      <c r="Q531" s="105">
        <v>4.7142857142857135</v>
      </c>
      <c r="R531" s="105">
        <v>3.0952380952380949</v>
      </c>
      <c r="S531" s="105">
        <v>5.8571428571428568</v>
      </c>
      <c r="T531" s="90"/>
      <c r="U531" s="90"/>
      <c r="V531" s="90"/>
      <c r="W531" s="90"/>
      <c r="X531" s="90"/>
      <c r="Y531" s="90"/>
      <c r="Z531" s="90"/>
    </row>
    <row r="532" spans="11:26" ht="15" customHeight="1">
      <c r="K532" s="90"/>
      <c r="L532" s="90"/>
      <c r="M532" s="95" t="s">
        <v>7</v>
      </c>
      <c r="N532" s="106">
        <v>4.6000000000000005</v>
      </c>
      <c r="O532" s="106">
        <v>4.0999999999999996</v>
      </c>
      <c r="P532" s="106">
        <v>3.9999999999999996</v>
      </c>
      <c r="Q532" s="106">
        <v>5</v>
      </c>
      <c r="R532" s="106">
        <v>4.2</v>
      </c>
      <c r="S532" s="106">
        <v>5.2</v>
      </c>
      <c r="T532" s="90"/>
      <c r="U532" s="90"/>
      <c r="V532" s="90"/>
      <c r="W532" s="90"/>
      <c r="X532" s="90"/>
      <c r="Y532" s="90"/>
      <c r="Z532" s="90"/>
    </row>
    <row r="533" spans="11:26" ht="15" customHeight="1">
      <c r="K533" s="90"/>
      <c r="L533" s="90"/>
      <c r="M533" s="95" t="s">
        <v>8</v>
      </c>
      <c r="N533" s="106">
        <v>4.9387755102040805</v>
      </c>
      <c r="O533" s="106">
        <v>4.0000000000000009</v>
      </c>
      <c r="P533" s="106">
        <v>4.3673469387755093</v>
      </c>
      <c r="Q533" s="106">
        <v>5.1632653061224509</v>
      </c>
      <c r="R533" s="106">
        <v>3.6938775510204085</v>
      </c>
      <c r="S533" s="106">
        <v>4.8571428571428568</v>
      </c>
      <c r="T533" s="90"/>
      <c r="U533" s="90"/>
      <c r="V533" s="90"/>
      <c r="W533" s="90"/>
      <c r="X533" s="90"/>
      <c r="Y533" s="90"/>
      <c r="Z533" s="90"/>
    </row>
    <row r="534" spans="11:26" ht="15" customHeight="1">
      <c r="K534" s="90"/>
      <c r="L534" s="90"/>
      <c r="M534" s="95" t="s">
        <v>9</v>
      </c>
      <c r="N534" s="106">
        <v>4.352941176470587</v>
      </c>
      <c r="O534" s="106">
        <v>3.3529411764705883</v>
      </c>
      <c r="P534" s="106">
        <v>3.7647058823529402</v>
      </c>
      <c r="Q534" s="106">
        <v>5.1176470588235299</v>
      </c>
      <c r="R534" s="106">
        <v>3.5490196078431371</v>
      </c>
      <c r="S534" s="106">
        <v>5.4313725490196081</v>
      </c>
      <c r="T534" s="90"/>
      <c r="U534" s="90"/>
      <c r="V534" s="90"/>
      <c r="W534" s="90"/>
      <c r="X534" s="90"/>
      <c r="Y534" s="90"/>
      <c r="Z534" s="90"/>
    </row>
    <row r="535" spans="11:26" ht="15" customHeight="1">
      <c r="K535" s="90"/>
      <c r="L535" s="90"/>
      <c r="M535" s="90"/>
      <c r="N535" s="90"/>
      <c r="O535" s="90"/>
      <c r="P535" s="90"/>
      <c r="Q535" s="90"/>
      <c r="R535" s="90"/>
      <c r="S535" s="90"/>
      <c r="T535" s="90"/>
      <c r="U535" s="90"/>
      <c r="V535" s="90"/>
      <c r="W535" s="90"/>
      <c r="X535" s="90"/>
      <c r="Y535" s="90"/>
      <c r="Z535" s="90"/>
    </row>
    <row r="536" spans="11:26" ht="15" customHeight="1">
      <c r="K536" s="90"/>
      <c r="L536" s="90"/>
      <c r="M536" s="90"/>
      <c r="N536" s="90"/>
      <c r="O536" s="90"/>
      <c r="P536" s="90"/>
      <c r="Q536" s="90"/>
      <c r="R536" s="90"/>
      <c r="S536" s="90"/>
      <c r="T536" s="90"/>
      <c r="U536" s="90"/>
      <c r="V536" s="90"/>
      <c r="W536" s="90"/>
      <c r="X536" s="90"/>
      <c r="Y536" s="90"/>
      <c r="Z536" s="90"/>
    </row>
    <row r="537" spans="11:26" ht="15" customHeight="1">
      <c r="K537" s="90"/>
      <c r="L537" s="90"/>
      <c r="M537" s="90"/>
      <c r="N537" s="90"/>
      <c r="O537" s="90"/>
      <c r="P537" s="90"/>
      <c r="Q537" s="90"/>
      <c r="R537" s="90"/>
      <c r="S537" s="90"/>
      <c r="T537" s="90"/>
      <c r="U537" s="90"/>
      <c r="V537" s="90"/>
      <c r="W537" s="90"/>
      <c r="X537" s="90"/>
      <c r="Y537" s="90"/>
      <c r="Z537" s="90"/>
    </row>
    <row r="538" spans="11:26" ht="15" customHeight="1">
      <c r="K538" s="90"/>
      <c r="L538" s="90"/>
      <c r="M538" s="90"/>
      <c r="N538" s="90"/>
      <c r="O538" s="90"/>
      <c r="P538" s="90"/>
      <c r="Q538" s="90"/>
      <c r="R538" s="90"/>
      <c r="S538" s="90"/>
      <c r="T538" s="90"/>
      <c r="U538" s="90"/>
      <c r="V538" s="90"/>
      <c r="W538" s="90"/>
      <c r="X538" s="90"/>
      <c r="Y538" s="90"/>
      <c r="Z538" s="90"/>
    </row>
    <row r="539" spans="11:26" ht="15" customHeight="1">
      <c r="K539" s="90"/>
      <c r="L539" s="90"/>
      <c r="M539" s="90"/>
      <c r="N539" s="90"/>
      <c r="O539" s="90"/>
      <c r="P539" s="90"/>
      <c r="Q539" s="90"/>
      <c r="R539" s="90"/>
      <c r="S539" s="90"/>
      <c r="T539" s="90"/>
      <c r="U539" s="90"/>
      <c r="V539" s="90"/>
      <c r="W539" s="90"/>
      <c r="X539" s="90"/>
      <c r="Y539" s="90"/>
      <c r="Z539" s="90"/>
    </row>
    <row r="540" spans="11:26" ht="15" customHeight="1">
      <c r="K540" s="90"/>
      <c r="L540" s="90"/>
      <c r="M540" s="90"/>
      <c r="N540" s="90"/>
      <c r="O540" s="90"/>
      <c r="P540" s="90"/>
      <c r="Q540" s="90"/>
      <c r="R540" s="90"/>
      <c r="S540" s="90"/>
      <c r="T540" s="90"/>
      <c r="U540" s="90"/>
      <c r="V540" s="90"/>
      <c r="W540" s="90"/>
      <c r="X540" s="90"/>
      <c r="Y540" s="90"/>
      <c r="Z540" s="90"/>
    </row>
    <row r="541" spans="11:26" ht="15" customHeight="1">
      <c r="K541" s="90"/>
      <c r="L541" s="121"/>
      <c r="M541" s="121"/>
      <c r="N541" s="121"/>
      <c r="O541" s="121"/>
      <c r="P541" s="121"/>
      <c r="Q541" s="121"/>
      <c r="R541" s="90"/>
      <c r="S541" s="90"/>
      <c r="T541" s="90"/>
      <c r="U541" s="90"/>
      <c r="V541" s="90"/>
      <c r="W541" s="90"/>
      <c r="X541" s="90"/>
      <c r="Y541" s="90"/>
      <c r="Z541" s="90"/>
    </row>
    <row r="542" spans="11:26" ht="15" customHeight="1">
      <c r="K542" s="90"/>
      <c r="L542" s="121"/>
      <c r="M542" s="121"/>
      <c r="N542" s="121"/>
      <c r="O542" s="121"/>
      <c r="P542" s="121"/>
      <c r="Q542" s="121"/>
      <c r="R542" s="90"/>
      <c r="S542" s="90"/>
      <c r="T542" s="90"/>
      <c r="U542" s="90"/>
      <c r="V542" s="90"/>
      <c r="W542" s="90"/>
      <c r="X542" s="90"/>
      <c r="Y542" s="90"/>
      <c r="Z542" s="90"/>
    </row>
    <row r="543" spans="11:26" ht="15" customHeight="1">
      <c r="K543" s="90"/>
      <c r="L543" s="121"/>
      <c r="M543" s="121"/>
      <c r="N543" s="121"/>
      <c r="O543" s="121"/>
      <c r="P543" s="121"/>
      <c r="Q543" s="121"/>
      <c r="R543" s="90"/>
      <c r="S543" s="90"/>
      <c r="T543" s="90"/>
      <c r="U543" s="90"/>
      <c r="V543" s="90"/>
      <c r="W543" s="90"/>
      <c r="X543" s="90"/>
      <c r="Y543" s="90"/>
      <c r="Z543" s="90"/>
    </row>
    <row r="544" spans="11:26" ht="15" customHeight="1">
      <c r="K544" s="90"/>
      <c r="L544" s="121"/>
      <c r="M544" s="121"/>
      <c r="N544" s="121"/>
      <c r="O544" s="121"/>
      <c r="P544" s="121"/>
      <c r="Q544" s="121"/>
      <c r="R544" s="90"/>
      <c r="S544" s="90"/>
      <c r="T544" s="90"/>
      <c r="U544" s="90"/>
      <c r="V544" s="90"/>
      <c r="W544" s="90"/>
      <c r="X544" s="90"/>
      <c r="Y544" s="90"/>
      <c r="Z544" s="90"/>
    </row>
    <row r="545" spans="2:26" ht="15" customHeight="1">
      <c r="K545" s="90"/>
      <c r="L545" s="121"/>
      <c r="M545" s="121"/>
      <c r="N545" s="121"/>
      <c r="O545" s="121"/>
      <c r="P545" s="121"/>
      <c r="Q545" s="121"/>
      <c r="R545" s="90"/>
      <c r="S545" s="90"/>
      <c r="T545" s="90"/>
      <c r="U545" s="90"/>
      <c r="V545" s="90"/>
      <c r="W545" s="90"/>
      <c r="X545" s="90"/>
      <c r="Y545" s="90"/>
      <c r="Z545" s="90"/>
    </row>
    <row r="546" spans="2:26" ht="15" customHeight="1">
      <c r="K546" s="90"/>
      <c r="L546" s="121"/>
      <c r="M546" s="121"/>
      <c r="N546" s="121"/>
      <c r="O546" s="121"/>
      <c r="P546" s="121"/>
      <c r="Q546" s="121"/>
      <c r="R546" s="90"/>
      <c r="S546" s="90"/>
      <c r="T546" s="90"/>
      <c r="U546" s="90"/>
      <c r="V546" s="90"/>
      <c r="W546" s="90"/>
      <c r="X546" s="90"/>
      <c r="Y546" s="90"/>
      <c r="Z546" s="90"/>
    </row>
    <row r="547" spans="2:26" ht="15" customHeight="1">
      <c r="B547" s="70" t="s">
        <v>176</v>
      </c>
      <c r="K547" s="90"/>
      <c r="L547" s="121"/>
      <c r="M547" s="121"/>
      <c r="N547" s="121"/>
      <c r="O547" s="121"/>
      <c r="P547" s="121"/>
      <c r="Q547" s="121"/>
      <c r="R547" s="90"/>
      <c r="S547" s="90"/>
      <c r="T547" s="90"/>
      <c r="U547" s="90"/>
      <c r="V547" s="90"/>
      <c r="W547" s="90"/>
      <c r="X547" s="90"/>
      <c r="Y547" s="90"/>
      <c r="Z547" s="90"/>
    </row>
    <row r="548" spans="2:26" ht="15" customHeight="1">
      <c r="K548" s="90"/>
      <c r="L548" s="121"/>
      <c r="M548" s="121"/>
      <c r="N548" s="121"/>
      <c r="O548" s="121"/>
      <c r="P548" s="121"/>
      <c r="Q548" s="121"/>
      <c r="R548" s="90"/>
      <c r="S548" s="90"/>
      <c r="T548" s="90"/>
      <c r="U548" s="90"/>
      <c r="V548" s="90"/>
      <c r="W548" s="90"/>
      <c r="X548" s="90"/>
      <c r="Y548" s="90"/>
      <c r="Z548" s="90"/>
    </row>
    <row r="549" spans="2:26" ht="15" customHeight="1">
      <c r="B549" s="70"/>
      <c r="K549" s="90"/>
      <c r="L549" s="121"/>
      <c r="M549" s="121"/>
      <c r="N549" s="121"/>
      <c r="O549" s="121"/>
      <c r="P549" s="121"/>
      <c r="Q549" s="121"/>
      <c r="R549" s="90"/>
      <c r="S549" s="90"/>
      <c r="T549" s="90"/>
      <c r="U549" s="90"/>
      <c r="V549" s="90"/>
      <c r="W549" s="90"/>
      <c r="X549" s="90"/>
      <c r="Y549" s="90"/>
      <c r="Z549" s="90"/>
    </row>
    <row r="550" spans="2:26" ht="15" customHeight="1">
      <c r="K550" s="90"/>
      <c r="L550" s="121"/>
      <c r="M550" s="121"/>
      <c r="N550" s="121"/>
      <c r="O550" s="121"/>
      <c r="P550" s="121"/>
      <c r="Q550" s="121"/>
      <c r="R550" s="90"/>
      <c r="S550" s="90"/>
      <c r="T550" s="90"/>
      <c r="U550" s="90"/>
      <c r="V550" s="90"/>
      <c r="W550" s="90"/>
      <c r="X550" s="90"/>
      <c r="Y550" s="90"/>
      <c r="Z550" s="90"/>
    </row>
    <row r="551" spans="2:26" ht="15" customHeight="1">
      <c r="K551" s="90"/>
      <c r="L551" s="121"/>
      <c r="M551" s="121"/>
      <c r="N551" s="121"/>
      <c r="O551" s="121"/>
      <c r="P551" s="121"/>
      <c r="Q551" s="121"/>
      <c r="R551" s="90"/>
      <c r="S551" s="90"/>
      <c r="T551" s="90"/>
      <c r="U551" s="90"/>
      <c r="V551" s="90"/>
      <c r="W551" s="90"/>
      <c r="X551" s="90"/>
      <c r="Y551" s="90"/>
      <c r="Z551" s="90"/>
    </row>
    <row r="552" spans="2:26" ht="15" customHeight="1">
      <c r="K552" s="90"/>
      <c r="L552" s="121"/>
      <c r="M552" s="121"/>
      <c r="Q552" s="121"/>
      <c r="R552" s="90"/>
      <c r="S552" s="90"/>
      <c r="T552" s="90"/>
      <c r="U552" s="90"/>
      <c r="V552" s="90"/>
      <c r="W552" s="90"/>
      <c r="X552" s="90"/>
      <c r="Y552" s="90"/>
      <c r="Z552" s="90"/>
    </row>
    <row r="553" spans="2:26" ht="15" customHeight="1">
      <c r="K553" s="90"/>
      <c r="L553" s="121"/>
      <c r="M553" s="122"/>
      <c r="Q553" s="121"/>
      <c r="R553" s="90"/>
      <c r="S553" s="90"/>
      <c r="T553" s="90"/>
      <c r="U553" s="90"/>
      <c r="V553" s="90"/>
      <c r="W553" s="90"/>
      <c r="X553" s="90"/>
      <c r="Y553" s="90"/>
      <c r="Z553" s="90"/>
    </row>
    <row r="554" spans="2:26" ht="15" customHeight="1">
      <c r="K554" s="90"/>
      <c r="L554" s="121"/>
      <c r="M554" s="123"/>
      <c r="Q554" s="121"/>
      <c r="R554" s="90"/>
      <c r="S554" s="90"/>
      <c r="T554" s="90"/>
      <c r="U554" s="90"/>
      <c r="V554" s="90"/>
      <c r="W554" s="90"/>
      <c r="X554" s="90"/>
      <c r="Y554" s="90"/>
      <c r="Z554" s="90"/>
    </row>
    <row r="555" spans="2:26" ht="15" customHeight="1">
      <c r="K555" s="90"/>
      <c r="L555" s="121"/>
      <c r="M555" s="123"/>
      <c r="Q555" s="121"/>
      <c r="R555" s="90"/>
      <c r="S555" s="90"/>
      <c r="T555" s="90"/>
      <c r="U555" s="90"/>
      <c r="V555" s="90"/>
      <c r="W555" s="90"/>
      <c r="X555" s="90"/>
      <c r="Y555" s="90"/>
      <c r="Z555" s="90"/>
    </row>
    <row r="556" spans="2:26" ht="15" customHeight="1">
      <c r="K556" s="90"/>
      <c r="L556" s="121"/>
      <c r="M556" s="123"/>
      <c r="Q556" s="121"/>
      <c r="R556" s="90"/>
      <c r="S556" s="90"/>
      <c r="T556" s="90"/>
      <c r="U556" s="90"/>
      <c r="V556" s="90"/>
      <c r="W556" s="90"/>
      <c r="X556" s="90"/>
      <c r="Y556" s="90"/>
      <c r="Z556" s="90"/>
    </row>
    <row r="557" spans="2:26" ht="15" customHeight="1">
      <c r="K557" s="90"/>
      <c r="L557" s="121"/>
      <c r="M557" s="121"/>
      <c r="N557" s="121"/>
      <c r="O557" s="121"/>
      <c r="P557" s="121"/>
      <c r="Q557" s="121"/>
      <c r="R557" s="90"/>
      <c r="S557" s="90"/>
      <c r="T557" s="90"/>
      <c r="U557" s="90"/>
      <c r="V557" s="90"/>
      <c r="W557" s="90"/>
      <c r="X557" s="90"/>
      <c r="Y557" s="90"/>
      <c r="Z557" s="90"/>
    </row>
    <row r="558" spans="2:26" ht="15" customHeight="1">
      <c r="K558" s="90"/>
      <c r="L558" s="121"/>
      <c r="M558" s="121"/>
      <c r="N558" s="121"/>
      <c r="O558" s="121"/>
      <c r="P558" s="121"/>
      <c r="Q558" s="121"/>
      <c r="R558" s="90"/>
      <c r="S558" s="90"/>
      <c r="T558" s="90"/>
      <c r="U558" s="90"/>
      <c r="V558" s="90"/>
      <c r="W558" s="90"/>
      <c r="X558" s="90"/>
      <c r="Y558" s="90"/>
      <c r="Z558" s="90"/>
    </row>
    <row r="559" spans="2:26" ht="15" customHeight="1">
      <c r="K559" s="90"/>
      <c r="L559" s="121"/>
      <c r="M559" s="121"/>
      <c r="N559" s="121"/>
      <c r="O559" s="121"/>
      <c r="P559" s="121"/>
      <c r="Q559" s="121"/>
      <c r="R559" s="90"/>
      <c r="S559" s="90"/>
      <c r="T559" s="90"/>
      <c r="U559" s="90"/>
      <c r="V559" s="90"/>
      <c r="W559" s="90"/>
      <c r="X559" s="90"/>
      <c r="Y559" s="90"/>
      <c r="Z559" s="90"/>
    </row>
    <row r="560" spans="2:26" ht="15" customHeight="1">
      <c r="K560" s="90"/>
      <c r="L560" s="90"/>
      <c r="M560" s="90"/>
      <c r="N560" s="90"/>
      <c r="O560" s="90"/>
      <c r="P560" s="90"/>
      <c r="Q560" s="90"/>
      <c r="R560" s="90"/>
      <c r="S560" s="90"/>
      <c r="T560" s="90"/>
      <c r="U560" s="90"/>
      <c r="V560" s="90"/>
      <c r="W560" s="90"/>
      <c r="X560" s="90"/>
      <c r="Y560" s="90"/>
      <c r="Z560" s="90"/>
    </row>
    <row r="561" spans="2:26" ht="15" customHeight="1">
      <c r="K561" s="90"/>
      <c r="L561" s="90"/>
      <c r="M561" s="90"/>
      <c r="N561" s="90"/>
      <c r="O561" s="90"/>
      <c r="P561" s="90"/>
      <c r="Q561" s="90"/>
      <c r="R561" s="90"/>
      <c r="S561" s="90"/>
      <c r="T561" s="90"/>
      <c r="U561" s="90"/>
      <c r="V561" s="90"/>
      <c r="W561" s="90"/>
      <c r="X561" s="90"/>
      <c r="Y561" s="90"/>
      <c r="Z561" s="90"/>
    </row>
    <row r="562" spans="2:26" ht="15" customHeight="1">
      <c r="K562" s="90"/>
      <c r="L562" s="90"/>
      <c r="M562" s="90"/>
      <c r="N562" s="90"/>
      <c r="O562" s="90"/>
      <c r="P562" s="90"/>
      <c r="Q562" s="90"/>
      <c r="R562" s="90"/>
      <c r="S562" s="90"/>
      <c r="T562" s="90"/>
      <c r="U562" s="90"/>
      <c r="V562" s="90"/>
      <c r="W562" s="90"/>
      <c r="X562" s="90"/>
      <c r="Y562" s="90"/>
      <c r="Z562" s="90"/>
    </row>
    <row r="563" spans="2:26" ht="15" customHeight="1">
      <c r="K563" s="90"/>
      <c r="L563" s="90"/>
      <c r="M563" s="90"/>
      <c r="N563" s="90"/>
      <c r="O563" s="90"/>
      <c r="P563" s="90"/>
      <c r="Q563" s="90"/>
      <c r="R563" s="90"/>
      <c r="S563" s="90"/>
      <c r="T563" s="90"/>
      <c r="U563" s="90"/>
      <c r="V563" s="90"/>
      <c r="W563" s="90"/>
      <c r="X563" s="90"/>
      <c r="Y563" s="90"/>
      <c r="Z563" s="90"/>
    </row>
    <row r="564" spans="2:26" ht="15" customHeight="1"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  <c r="Z564" s="90"/>
    </row>
    <row r="565" spans="2:26" ht="15" customHeight="1">
      <c r="K565" s="90"/>
      <c r="L565" s="90"/>
      <c r="M565" s="90"/>
      <c r="N565" s="90"/>
      <c r="O565" s="90"/>
      <c r="P565" s="90"/>
      <c r="Q565" s="90"/>
      <c r="R565" s="90"/>
      <c r="S565" s="90"/>
      <c r="T565" s="90"/>
      <c r="U565" s="90"/>
      <c r="V565" s="90"/>
      <c r="W565" s="90"/>
      <c r="X565" s="90"/>
      <c r="Y565" s="90"/>
      <c r="Z565" s="90"/>
    </row>
    <row r="566" spans="2:26" ht="15" customHeight="1">
      <c r="K566" s="90"/>
      <c r="L566" s="90"/>
      <c r="M566" s="90"/>
      <c r="N566" s="90"/>
      <c r="O566" s="90"/>
      <c r="P566" s="90"/>
      <c r="Q566" s="90"/>
      <c r="R566" s="90"/>
      <c r="S566" s="90"/>
      <c r="T566" s="90"/>
      <c r="U566" s="90"/>
      <c r="V566" s="90"/>
      <c r="W566" s="90"/>
      <c r="X566" s="90"/>
      <c r="Y566" s="90"/>
      <c r="Z566" s="90"/>
    </row>
    <row r="567" spans="2:26" ht="15" customHeight="1">
      <c r="K567" s="90"/>
      <c r="L567" s="90"/>
      <c r="M567" s="90"/>
      <c r="N567" s="90"/>
      <c r="O567" s="90"/>
      <c r="P567" s="90"/>
      <c r="Q567" s="90"/>
      <c r="R567" s="90"/>
      <c r="S567" s="90"/>
      <c r="T567" s="90"/>
      <c r="U567" s="90"/>
      <c r="V567" s="90"/>
      <c r="W567" s="90"/>
      <c r="X567" s="90"/>
      <c r="Y567" s="90"/>
      <c r="Z567" s="90"/>
    </row>
    <row r="568" spans="2:26" ht="15" customHeight="1">
      <c r="K568" s="90"/>
      <c r="L568" s="90"/>
      <c r="M568" s="90"/>
      <c r="N568" s="90"/>
      <c r="O568" s="90"/>
      <c r="P568" s="90"/>
      <c r="Q568" s="90"/>
      <c r="R568" s="90"/>
      <c r="S568" s="90"/>
      <c r="T568" s="90"/>
      <c r="U568" s="90"/>
      <c r="V568" s="90"/>
      <c r="W568" s="90"/>
      <c r="X568" s="90"/>
      <c r="Y568" s="90"/>
      <c r="Z568" s="90"/>
    </row>
    <row r="569" spans="2:26" ht="15" customHeight="1">
      <c r="K569" s="90"/>
      <c r="L569" s="90"/>
      <c r="M569" s="90"/>
      <c r="N569" s="90"/>
      <c r="O569" s="90"/>
      <c r="P569" s="90"/>
      <c r="Q569" s="90"/>
      <c r="R569" s="90"/>
      <c r="S569" s="90"/>
      <c r="T569" s="90"/>
      <c r="U569" s="90"/>
      <c r="V569" s="90"/>
      <c r="W569" s="90"/>
      <c r="X569" s="90"/>
      <c r="Y569" s="90"/>
      <c r="Z569" s="90"/>
    </row>
    <row r="570" spans="2:26" ht="15" customHeight="1">
      <c r="K570" s="90"/>
      <c r="L570" s="90"/>
      <c r="M570" s="90"/>
      <c r="N570" s="90"/>
      <c r="O570" s="90"/>
      <c r="P570" s="90"/>
      <c r="Q570" s="90"/>
      <c r="R570" s="90"/>
      <c r="S570" s="90"/>
      <c r="T570" s="90"/>
      <c r="U570" s="90"/>
      <c r="V570" s="90"/>
      <c r="W570" s="90"/>
      <c r="X570" s="90"/>
      <c r="Y570" s="90"/>
      <c r="Z570" s="90"/>
    </row>
    <row r="571" spans="2:26" ht="15" customHeight="1">
      <c r="K571" s="90"/>
      <c r="L571" s="90"/>
      <c r="M571" s="90"/>
      <c r="N571" s="90"/>
      <c r="O571" s="90"/>
      <c r="P571" s="90"/>
      <c r="Q571" s="90"/>
      <c r="R571" s="90"/>
      <c r="S571" s="90"/>
      <c r="T571" s="90"/>
      <c r="U571" s="90"/>
      <c r="V571" s="90"/>
      <c r="W571" s="90"/>
      <c r="X571" s="90"/>
      <c r="Y571" s="90"/>
      <c r="Z571" s="90"/>
    </row>
    <row r="572" spans="2:26" ht="15" customHeight="1">
      <c r="K572" s="90"/>
      <c r="L572" s="90"/>
      <c r="M572" s="90"/>
      <c r="N572" s="90"/>
      <c r="O572" s="90"/>
      <c r="P572" s="90"/>
      <c r="Q572" s="90"/>
      <c r="R572" s="90"/>
      <c r="S572" s="90"/>
      <c r="T572" s="90"/>
      <c r="U572" s="90"/>
      <c r="V572" s="90"/>
      <c r="W572" s="90"/>
      <c r="X572" s="90"/>
      <c r="Y572" s="90"/>
      <c r="Z572" s="90"/>
    </row>
    <row r="573" spans="2:26" ht="35.25" customHeight="1" thickBot="1">
      <c r="B573" s="110" t="s">
        <v>276</v>
      </c>
      <c r="K573" s="90"/>
      <c r="L573" s="90"/>
      <c r="M573" s="90"/>
      <c r="N573" s="90" t="s">
        <v>177</v>
      </c>
      <c r="O573" s="90" t="s">
        <v>178</v>
      </c>
      <c r="P573" s="90" t="s">
        <v>179</v>
      </c>
      <c r="Q573" s="90"/>
      <c r="R573" s="90"/>
      <c r="S573" s="90"/>
      <c r="T573" s="90"/>
      <c r="U573" s="90"/>
      <c r="V573" s="90"/>
      <c r="W573" s="90"/>
      <c r="X573" s="90"/>
      <c r="Y573" s="90"/>
      <c r="Z573" s="90"/>
    </row>
    <row r="574" spans="2:26" ht="15" customHeight="1">
      <c r="B574" s="61" t="s">
        <v>277</v>
      </c>
      <c r="K574" s="90"/>
      <c r="L574" s="90"/>
      <c r="M574" s="91" t="s">
        <v>6</v>
      </c>
      <c r="N574" s="105">
        <v>4.0952380952380949</v>
      </c>
      <c r="O574" s="105">
        <v>3.4761904761904763</v>
      </c>
      <c r="P574" s="105">
        <v>4.666666666666667</v>
      </c>
      <c r="Q574" s="90"/>
      <c r="R574" s="90"/>
      <c r="S574" s="90"/>
      <c r="T574" s="90"/>
      <c r="U574" s="90"/>
      <c r="V574" s="90"/>
      <c r="W574" s="90"/>
      <c r="X574" s="90"/>
      <c r="Y574" s="90"/>
      <c r="Z574" s="90"/>
    </row>
    <row r="575" spans="2:26" ht="15" customHeight="1">
      <c r="K575" s="90"/>
      <c r="L575" s="90"/>
      <c r="M575" s="95" t="s">
        <v>7</v>
      </c>
      <c r="N575" s="106">
        <v>4.6999999999999993</v>
      </c>
      <c r="O575" s="106">
        <v>3.7999999999999994</v>
      </c>
      <c r="P575" s="106">
        <v>4.5000000000000009</v>
      </c>
      <c r="Q575" s="90"/>
      <c r="R575" s="90"/>
      <c r="S575" s="90"/>
      <c r="T575" s="90"/>
      <c r="U575" s="90"/>
      <c r="V575" s="90"/>
      <c r="W575" s="90"/>
      <c r="X575" s="90"/>
      <c r="Y575" s="90"/>
      <c r="Z575" s="90"/>
    </row>
    <row r="576" spans="2:26" ht="15" customHeight="1">
      <c r="K576" s="90"/>
      <c r="L576" s="90"/>
      <c r="M576" s="95" t="s">
        <v>8</v>
      </c>
      <c r="N576" s="106">
        <v>4.1224489795918373</v>
      </c>
      <c r="O576" s="106">
        <v>4.0612244897959169</v>
      </c>
      <c r="P576" s="106">
        <v>4.2857142857142865</v>
      </c>
      <c r="Q576" s="90"/>
      <c r="R576" s="90"/>
      <c r="S576" s="90"/>
      <c r="T576" s="90"/>
      <c r="U576" s="90"/>
      <c r="V576" s="90"/>
      <c r="W576" s="90"/>
      <c r="X576" s="90"/>
      <c r="Y576" s="90"/>
      <c r="Z576" s="90"/>
    </row>
    <row r="577" spans="11:26" ht="15" customHeight="1">
      <c r="K577" s="90"/>
      <c r="L577" s="90"/>
      <c r="M577" s="95" t="s">
        <v>9</v>
      </c>
      <c r="N577" s="106">
        <v>4.3725490196078418</v>
      </c>
      <c r="O577" s="106">
        <v>3.3921568627450984</v>
      </c>
      <c r="P577" s="106">
        <v>4.3137254901960764</v>
      </c>
      <c r="Q577" s="90"/>
      <c r="R577" s="90"/>
      <c r="S577" s="90"/>
      <c r="T577" s="90"/>
      <c r="U577" s="90"/>
      <c r="V577" s="90"/>
      <c r="W577" s="90"/>
      <c r="X577" s="90"/>
      <c r="Y577" s="90"/>
      <c r="Z577" s="90"/>
    </row>
    <row r="578" spans="11:26" ht="15" customHeight="1">
      <c r="K578" s="90"/>
      <c r="L578" s="90"/>
      <c r="M578" s="90"/>
      <c r="N578" s="90"/>
      <c r="O578" s="90"/>
      <c r="P578" s="90"/>
      <c r="Q578" s="90"/>
      <c r="R578" s="90"/>
      <c r="S578" s="90"/>
      <c r="T578" s="90"/>
      <c r="U578" s="90"/>
      <c r="V578" s="90"/>
      <c r="W578" s="90"/>
      <c r="X578" s="90"/>
      <c r="Y578" s="90"/>
      <c r="Z578" s="90"/>
    </row>
    <row r="579" spans="11:26" ht="15" customHeight="1">
      <c r="K579" s="90"/>
      <c r="L579" s="90"/>
      <c r="M579" s="90"/>
      <c r="N579" s="90" t="s">
        <v>181</v>
      </c>
      <c r="O579" s="90"/>
      <c r="P579" s="90"/>
      <c r="Q579" s="90"/>
      <c r="R579" s="90" t="s">
        <v>182</v>
      </c>
      <c r="S579" s="90"/>
      <c r="T579" s="90"/>
      <c r="U579" s="90"/>
      <c r="V579" s="90"/>
      <c r="W579" s="90"/>
      <c r="X579" s="90"/>
      <c r="Y579" s="90"/>
      <c r="Z579" s="90"/>
    </row>
    <row r="580" spans="11:26" ht="15" customHeight="1">
      <c r="K580" s="90"/>
      <c r="L580" s="90"/>
      <c r="M580" s="90"/>
      <c r="N580" s="90"/>
      <c r="O580" s="90"/>
      <c r="P580" s="90" t="s">
        <v>27</v>
      </c>
      <c r="Q580" s="90"/>
      <c r="R580" s="90"/>
      <c r="S580" s="90"/>
      <c r="T580" s="90" t="s">
        <v>27</v>
      </c>
      <c r="U580" s="90"/>
      <c r="V580" s="90"/>
      <c r="W580" s="90"/>
      <c r="X580" s="90"/>
      <c r="Y580" s="90"/>
      <c r="Z580" s="90"/>
    </row>
    <row r="581" spans="11:26" ht="15" customHeight="1">
      <c r="K581" s="90"/>
      <c r="L581" s="90"/>
      <c r="M581" s="90"/>
      <c r="N581" s="90"/>
      <c r="O581" s="90"/>
      <c r="P581" s="90" t="s">
        <v>4</v>
      </c>
      <c r="Q581" s="90" t="s">
        <v>5</v>
      </c>
      <c r="R581" s="90"/>
      <c r="S581" s="90"/>
      <c r="T581" s="90" t="s">
        <v>4</v>
      </c>
      <c r="U581" s="90" t="s">
        <v>5</v>
      </c>
      <c r="V581" s="90"/>
      <c r="W581" s="90"/>
      <c r="X581" s="90"/>
      <c r="Y581" s="90"/>
      <c r="Z581" s="90"/>
    </row>
    <row r="582" spans="11:26" ht="15" customHeight="1">
      <c r="K582" s="90"/>
      <c r="L582" s="90"/>
      <c r="M582" s="91" t="s">
        <v>6</v>
      </c>
      <c r="N582" s="125"/>
      <c r="O582" s="90"/>
      <c r="P582" s="90" t="s">
        <v>181</v>
      </c>
      <c r="Q582" s="90"/>
      <c r="R582" s="90"/>
      <c r="S582" s="90"/>
      <c r="T582" s="90" t="s">
        <v>182</v>
      </c>
      <c r="U582" s="90"/>
      <c r="X582" s="90"/>
      <c r="Y582" s="90"/>
      <c r="Z582" s="90"/>
    </row>
    <row r="583" spans="11:26" ht="15" customHeight="1">
      <c r="K583" s="90"/>
      <c r="L583" s="90"/>
      <c r="M583" s="95" t="s">
        <v>7</v>
      </c>
      <c r="N583" s="126"/>
      <c r="O583" s="90"/>
      <c r="P583" s="90" t="s">
        <v>27</v>
      </c>
      <c r="Q583" s="90"/>
      <c r="R583" s="90" t="s">
        <v>27</v>
      </c>
      <c r="S583" s="90"/>
      <c r="T583" s="90"/>
      <c r="U583" s="90"/>
      <c r="V583" s="90"/>
    </row>
    <row r="584" spans="11:26" ht="15" customHeight="1">
      <c r="K584" s="90"/>
      <c r="L584" s="90"/>
      <c r="M584" s="95" t="s">
        <v>8</v>
      </c>
      <c r="N584" s="126"/>
      <c r="O584" s="90"/>
      <c r="P584" s="90" t="s">
        <v>4</v>
      </c>
      <c r="Q584" s="90" t="s">
        <v>5</v>
      </c>
      <c r="R584" s="90" t="s">
        <v>4</v>
      </c>
      <c r="S584" s="90" t="s">
        <v>5</v>
      </c>
      <c r="T584" s="90"/>
      <c r="U584" s="90"/>
      <c r="V584" s="90"/>
    </row>
    <row r="585" spans="11:26" ht="15" customHeight="1">
      <c r="K585" s="90"/>
      <c r="L585" s="90"/>
      <c r="M585" s="95" t="s">
        <v>9</v>
      </c>
      <c r="N585" s="126"/>
      <c r="O585" s="91" t="s">
        <v>6</v>
      </c>
      <c r="P585" s="94">
        <v>1</v>
      </c>
      <c r="Q585" s="92">
        <v>4.7619047619047616E-2</v>
      </c>
      <c r="R585" s="94">
        <v>0</v>
      </c>
      <c r="S585" s="93">
        <v>0</v>
      </c>
      <c r="T585" s="90"/>
      <c r="U585" s="90"/>
      <c r="V585" s="90"/>
    </row>
    <row r="586" spans="11:26" ht="15" customHeight="1">
      <c r="K586" s="90"/>
      <c r="L586" s="90"/>
      <c r="M586" s="90"/>
      <c r="N586" s="90"/>
      <c r="O586" s="95" t="s">
        <v>7</v>
      </c>
      <c r="P586" s="98">
        <v>0</v>
      </c>
      <c r="Q586" s="96">
        <v>0</v>
      </c>
      <c r="R586" s="98">
        <v>1</v>
      </c>
      <c r="S586" s="97">
        <v>0.1</v>
      </c>
      <c r="T586" s="90"/>
      <c r="U586" s="90"/>
      <c r="V586" s="90"/>
    </row>
    <row r="587" spans="11:26" ht="15" customHeight="1">
      <c r="K587" s="90"/>
      <c r="L587" s="90"/>
      <c r="M587" s="90"/>
      <c r="N587" s="90"/>
      <c r="O587" s="95" t="s">
        <v>8</v>
      </c>
      <c r="P587" s="98">
        <v>3</v>
      </c>
      <c r="Q587" s="96">
        <v>6.1224489795918366E-2</v>
      </c>
      <c r="R587" s="98">
        <v>0</v>
      </c>
      <c r="S587" s="97">
        <v>0</v>
      </c>
      <c r="T587" s="90"/>
      <c r="U587" s="90"/>
      <c r="V587" s="90"/>
    </row>
    <row r="588" spans="11:26" ht="15" customHeight="1">
      <c r="K588" s="90"/>
      <c r="L588" s="90"/>
      <c r="M588" s="90"/>
      <c r="N588" s="90" t="s">
        <v>299</v>
      </c>
      <c r="O588" s="95" t="s">
        <v>9</v>
      </c>
      <c r="P588" s="98">
        <v>3</v>
      </c>
      <c r="Q588" s="96">
        <v>5.8823529411764712E-2</v>
      </c>
      <c r="R588" s="98">
        <v>2</v>
      </c>
      <c r="S588" s="97">
        <v>3.9215686274509803E-2</v>
      </c>
      <c r="T588" s="90"/>
      <c r="U588" s="90"/>
      <c r="V588" s="90"/>
    </row>
    <row r="589" spans="11:26" ht="15" customHeight="1">
      <c r="K589" s="90"/>
      <c r="L589" s="90"/>
      <c r="M589" s="91" t="s">
        <v>6</v>
      </c>
      <c r="N589" s="127"/>
      <c r="O589" s="99" t="s">
        <v>10</v>
      </c>
      <c r="P589" s="102">
        <v>7</v>
      </c>
      <c r="Q589" s="101">
        <v>5.3435114503816793E-2</v>
      </c>
      <c r="R589" s="102">
        <v>3</v>
      </c>
      <c r="S589" s="103">
        <v>2.2900763358778622E-2</v>
      </c>
      <c r="T589" s="90"/>
      <c r="U589" s="90"/>
      <c r="V589" s="90"/>
    </row>
    <row r="590" spans="11:26" ht="15" customHeight="1">
      <c r="K590" s="90"/>
      <c r="L590" s="90"/>
      <c r="M590" s="95" t="s">
        <v>7</v>
      </c>
      <c r="N590" s="127"/>
      <c r="O590" s="127">
        <v>1</v>
      </c>
      <c r="P590" s="90"/>
      <c r="Q590" s="90"/>
      <c r="R590" s="90"/>
      <c r="S590" s="90"/>
      <c r="T590" s="90"/>
      <c r="U590" s="90"/>
      <c r="V590" s="90"/>
      <c r="W590" s="90"/>
      <c r="X590" s="90"/>
      <c r="Y590" s="90"/>
      <c r="Z590" s="90"/>
    </row>
    <row r="591" spans="11:26" ht="15" customHeight="1">
      <c r="K591" s="90"/>
      <c r="L591" s="90"/>
      <c r="M591" s="95" t="s">
        <v>8</v>
      </c>
      <c r="N591" s="127"/>
      <c r="O591" s="99" t="s">
        <v>299</v>
      </c>
      <c r="P591" s="90" t="s">
        <v>300</v>
      </c>
      <c r="Q591" s="90"/>
      <c r="R591" s="90"/>
      <c r="S591" s="90"/>
      <c r="T591" s="90"/>
      <c r="U591" s="90"/>
      <c r="V591" s="90"/>
      <c r="W591" s="90"/>
      <c r="X591" s="90"/>
      <c r="Y591" s="90"/>
      <c r="Z591" s="90"/>
    </row>
    <row r="592" spans="11:26" ht="15" customHeight="1">
      <c r="K592" s="90"/>
      <c r="L592" s="90"/>
      <c r="M592" s="95" t="s">
        <v>9</v>
      </c>
      <c r="N592" s="91" t="s">
        <v>6</v>
      </c>
      <c r="O592" s="127">
        <v>1</v>
      </c>
      <c r="P592" s="127">
        <v>0</v>
      </c>
      <c r="Q592" s="90"/>
      <c r="R592" s="90"/>
      <c r="S592" s="90"/>
      <c r="T592" s="90"/>
      <c r="U592" s="90"/>
      <c r="V592" s="90"/>
      <c r="W592" s="90"/>
      <c r="X592" s="90"/>
      <c r="Y592" s="90"/>
      <c r="Z592" s="90"/>
    </row>
    <row r="593" spans="2:26" ht="15" customHeight="1">
      <c r="B593" s="70"/>
      <c r="K593" s="90"/>
      <c r="L593" s="90"/>
      <c r="M593" s="90"/>
      <c r="N593" s="95" t="s">
        <v>7</v>
      </c>
      <c r="O593" s="127">
        <v>0</v>
      </c>
      <c r="P593" s="127">
        <v>1</v>
      </c>
      <c r="Q593" s="90"/>
      <c r="R593" s="90"/>
      <c r="S593" s="90"/>
      <c r="T593" s="90"/>
      <c r="U593" s="90"/>
      <c r="V593" s="90"/>
      <c r="W593" s="90"/>
      <c r="X593" s="90"/>
      <c r="Y593" s="90"/>
      <c r="Z593" s="90"/>
    </row>
    <row r="594" spans="2:26" ht="15" customHeight="1">
      <c r="K594" s="90"/>
      <c r="L594" s="90"/>
      <c r="M594" s="90"/>
      <c r="N594" s="95" t="s">
        <v>8</v>
      </c>
      <c r="O594" s="127">
        <v>1</v>
      </c>
      <c r="P594" s="127">
        <v>0</v>
      </c>
      <c r="Q594" s="90"/>
      <c r="R594" s="90"/>
      <c r="S594" s="90"/>
      <c r="T594" s="90"/>
      <c r="U594" s="90"/>
      <c r="V594" s="90"/>
      <c r="W594" s="90"/>
      <c r="X594" s="90"/>
      <c r="Y594" s="90"/>
      <c r="Z594" s="90"/>
    </row>
    <row r="595" spans="2:26" ht="15" customHeight="1">
      <c r="K595" s="90"/>
      <c r="L595" s="90"/>
      <c r="M595" s="90"/>
      <c r="N595" s="95" t="s">
        <v>9</v>
      </c>
      <c r="O595" s="127">
        <f>3/5</f>
        <v>0.6</v>
      </c>
      <c r="P595" s="150">
        <v>0.4</v>
      </c>
      <c r="Q595" s="90"/>
      <c r="R595" s="90"/>
      <c r="S595" s="90"/>
      <c r="T595" s="90"/>
      <c r="U595" s="90"/>
      <c r="V595" s="90"/>
      <c r="W595" s="90"/>
      <c r="X595" s="90"/>
      <c r="Y595" s="90"/>
      <c r="Z595" s="90"/>
    </row>
    <row r="596" spans="2:26" ht="15" customHeight="1">
      <c r="K596" s="90"/>
      <c r="L596" s="90"/>
      <c r="M596" s="90"/>
      <c r="N596" s="90"/>
      <c r="O596" s="90"/>
      <c r="P596" s="90"/>
      <c r="Q596" s="90"/>
      <c r="R596" s="90"/>
      <c r="S596" s="90"/>
      <c r="T596" s="90"/>
      <c r="U596" s="90"/>
      <c r="V596" s="90"/>
      <c r="W596" s="90"/>
      <c r="X596" s="90"/>
      <c r="Y596" s="90"/>
      <c r="Z596" s="90"/>
    </row>
    <row r="597" spans="2:26" ht="25.5" customHeight="1">
      <c r="B597" s="60" t="s">
        <v>278</v>
      </c>
      <c r="K597" s="90"/>
      <c r="L597" s="90"/>
      <c r="M597" s="91"/>
      <c r="N597" s="92"/>
      <c r="O597" s="93"/>
      <c r="P597" s="90"/>
      <c r="Q597" s="90"/>
      <c r="R597" s="90"/>
      <c r="S597" s="90"/>
      <c r="T597" s="90"/>
      <c r="U597" s="90"/>
      <c r="V597" s="90"/>
      <c r="W597" s="90"/>
      <c r="X597" s="90"/>
      <c r="Y597" s="90"/>
      <c r="Z597" s="90"/>
    </row>
    <row r="598" spans="2:26" ht="15" customHeight="1">
      <c r="K598" s="90"/>
      <c r="L598" s="90"/>
      <c r="M598" s="95"/>
      <c r="N598" s="96"/>
      <c r="O598" s="97"/>
      <c r="P598" s="90"/>
      <c r="Q598" s="90"/>
      <c r="R598" s="90"/>
      <c r="S598" s="90"/>
      <c r="T598" s="90"/>
      <c r="U598" s="90"/>
      <c r="V598" s="90"/>
      <c r="W598" s="90"/>
      <c r="X598" s="90"/>
      <c r="Y598" s="90"/>
      <c r="Z598" s="90"/>
    </row>
    <row r="599" spans="2:26" ht="15" customHeight="1">
      <c r="B599" s="70" t="s">
        <v>301</v>
      </c>
      <c r="K599" s="90"/>
      <c r="L599" s="90"/>
      <c r="M599" s="95"/>
      <c r="N599" s="96"/>
      <c r="O599" s="97"/>
      <c r="P599" s="90"/>
      <c r="Q599" s="90"/>
      <c r="R599" s="90"/>
      <c r="S599" s="90"/>
      <c r="T599" s="90"/>
      <c r="U599" s="90"/>
      <c r="V599" s="90"/>
      <c r="W599" s="90"/>
      <c r="X599" s="90"/>
      <c r="Y599" s="90"/>
      <c r="Z599" s="90"/>
    </row>
    <row r="600" spans="2:26" ht="15" customHeight="1">
      <c r="K600" s="90"/>
      <c r="L600" s="90"/>
      <c r="M600" s="95"/>
      <c r="N600" s="96"/>
      <c r="O600" s="97"/>
      <c r="P600" s="90"/>
      <c r="Q600" s="90"/>
      <c r="R600" s="90"/>
      <c r="S600" s="90"/>
      <c r="T600" s="90"/>
      <c r="U600" s="90"/>
      <c r="V600" s="90"/>
      <c r="W600" s="90"/>
      <c r="X600" s="90"/>
      <c r="Y600" s="90"/>
      <c r="Z600" s="90"/>
    </row>
    <row r="601" spans="2:26" ht="15" customHeight="1">
      <c r="K601" s="90"/>
      <c r="L601" s="90"/>
      <c r="M601" s="90"/>
      <c r="N601" s="90"/>
      <c r="O601" s="90"/>
      <c r="P601" s="90"/>
      <c r="Q601" s="90"/>
      <c r="R601" s="90"/>
      <c r="S601" s="90"/>
      <c r="T601" s="90"/>
      <c r="U601" s="90"/>
      <c r="V601" s="90"/>
      <c r="W601" s="90"/>
      <c r="X601" s="90"/>
      <c r="Y601" s="90"/>
      <c r="Z601" s="90"/>
    </row>
    <row r="602" spans="2:26" ht="15" customHeight="1">
      <c r="K602" s="90"/>
      <c r="L602" s="90"/>
      <c r="M602" s="90"/>
      <c r="N602" s="90"/>
      <c r="O602" s="90"/>
      <c r="P602" s="90"/>
      <c r="Q602" s="90"/>
      <c r="R602" s="90"/>
      <c r="S602" s="90"/>
      <c r="T602" s="90"/>
      <c r="U602" s="90"/>
      <c r="V602" s="90"/>
      <c r="W602" s="90"/>
      <c r="X602" s="90"/>
      <c r="Y602" s="90"/>
      <c r="Z602" s="90"/>
    </row>
    <row r="603" spans="2:26" ht="15" customHeight="1">
      <c r="K603" s="90"/>
      <c r="L603" s="90"/>
      <c r="M603" s="90"/>
      <c r="N603" s="90"/>
      <c r="O603" s="90"/>
      <c r="P603" s="90"/>
      <c r="Q603" s="90"/>
      <c r="R603" s="90"/>
      <c r="S603" s="90"/>
      <c r="T603" s="90"/>
      <c r="U603" s="90"/>
      <c r="V603" s="90"/>
      <c r="W603" s="90"/>
      <c r="X603" s="90"/>
      <c r="Y603" s="90"/>
      <c r="Z603" s="90"/>
    </row>
    <row r="604" spans="2:26" ht="15" customHeight="1">
      <c r="K604" s="90"/>
      <c r="L604" s="90"/>
      <c r="M604" s="90"/>
      <c r="N604" s="90"/>
      <c r="O604" s="90"/>
      <c r="P604" s="90"/>
      <c r="Q604" s="90"/>
      <c r="R604" s="90"/>
      <c r="S604" s="90"/>
      <c r="T604" s="90"/>
      <c r="U604" s="90"/>
      <c r="V604" s="90"/>
      <c r="W604" s="90"/>
      <c r="X604" s="90"/>
      <c r="Y604" s="90"/>
      <c r="Z604" s="90"/>
    </row>
    <row r="605" spans="2:26" ht="15" customHeight="1">
      <c r="K605" s="90"/>
      <c r="L605" s="90"/>
      <c r="M605" s="90"/>
      <c r="N605" s="90"/>
      <c r="O605" s="90"/>
      <c r="P605" s="90"/>
      <c r="Q605" s="90"/>
      <c r="R605" s="90"/>
      <c r="S605" s="90"/>
      <c r="T605" s="90"/>
      <c r="U605" s="90"/>
      <c r="V605" s="90"/>
      <c r="W605" s="90"/>
      <c r="X605" s="90"/>
      <c r="Y605" s="90"/>
      <c r="Z605" s="90"/>
    </row>
    <row r="606" spans="2:26" ht="15" customHeight="1">
      <c r="K606" s="90"/>
      <c r="L606" s="90"/>
      <c r="M606" s="90"/>
      <c r="N606" s="90"/>
      <c r="O606" s="90"/>
      <c r="P606" s="90"/>
      <c r="Q606" s="90"/>
      <c r="R606" s="90"/>
      <c r="S606" s="90"/>
      <c r="T606" s="90"/>
      <c r="U606" s="90"/>
      <c r="V606" s="90"/>
      <c r="W606" s="90"/>
      <c r="X606" s="90"/>
      <c r="Y606" s="90"/>
      <c r="Z606" s="90"/>
    </row>
    <row r="607" spans="2:26" ht="15" customHeight="1">
      <c r="K607" s="90"/>
      <c r="L607" s="90"/>
      <c r="M607" s="90"/>
      <c r="N607" s="90"/>
      <c r="O607" s="90"/>
      <c r="P607" s="90"/>
      <c r="Q607" s="90"/>
      <c r="R607" s="90"/>
      <c r="S607" s="90"/>
      <c r="T607" s="90"/>
      <c r="U607" s="90"/>
      <c r="V607" s="90"/>
      <c r="W607" s="90"/>
      <c r="X607" s="90"/>
      <c r="Y607" s="90"/>
      <c r="Z607" s="90"/>
    </row>
    <row r="608" spans="2:26" ht="15" customHeight="1">
      <c r="K608" s="90"/>
      <c r="L608" s="90"/>
      <c r="M608" s="90"/>
      <c r="N608" s="90"/>
      <c r="O608" s="90"/>
      <c r="P608" s="90"/>
      <c r="Q608" s="90"/>
      <c r="R608" s="90"/>
      <c r="S608" s="90"/>
      <c r="T608" s="90"/>
      <c r="U608" s="90"/>
      <c r="V608" s="90"/>
      <c r="W608" s="90"/>
      <c r="X608" s="90"/>
      <c r="Y608" s="90"/>
      <c r="Z608" s="90"/>
    </row>
    <row r="609" spans="2:26" ht="15" customHeight="1">
      <c r="K609" s="90"/>
      <c r="L609" s="90"/>
      <c r="M609" s="90"/>
      <c r="N609" s="90"/>
      <c r="O609" s="90"/>
      <c r="P609" s="90"/>
      <c r="Q609" s="90"/>
      <c r="R609" s="90"/>
      <c r="S609" s="90"/>
      <c r="T609" s="90"/>
      <c r="U609" s="90"/>
      <c r="V609" s="90"/>
      <c r="W609" s="90"/>
      <c r="X609" s="90"/>
      <c r="Y609" s="90"/>
      <c r="Z609" s="90"/>
    </row>
    <row r="610" spans="2:26" ht="15" customHeight="1">
      <c r="K610" s="90"/>
      <c r="L610" s="90"/>
      <c r="M610" s="90"/>
      <c r="N610" s="90"/>
      <c r="O610" s="90"/>
      <c r="P610" s="90"/>
      <c r="Q610" s="90"/>
      <c r="R610" s="90"/>
      <c r="S610" s="90"/>
      <c r="T610" s="90"/>
      <c r="U610" s="90"/>
      <c r="V610" s="90"/>
      <c r="W610" s="90"/>
      <c r="X610" s="90"/>
      <c r="Y610" s="90"/>
      <c r="Z610" s="90"/>
    </row>
    <row r="611" spans="2:26" ht="15" customHeight="1">
      <c r="K611" s="90"/>
      <c r="L611" s="90"/>
      <c r="M611" s="90"/>
      <c r="N611" s="90"/>
      <c r="O611" s="90"/>
      <c r="P611" s="90"/>
      <c r="Q611" s="90"/>
      <c r="R611" s="90"/>
      <c r="S611" s="90"/>
      <c r="T611" s="90"/>
      <c r="U611" s="90"/>
      <c r="V611" s="90"/>
      <c r="W611" s="90"/>
      <c r="X611" s="90"/>
      <c r="Y611" s="90"/>
      <c r="Z611" s="90"/>
    </row>
    <row r="612" spans="2:26" ht="15" customHeight="1">
      <c r="K612" s="90"/>
      <c r="L612" s="90"/>
      <c r="M612" s="90"/>
      <c r="N612" s="90"/>
      <c r="O612" s="90"/>
      <c r="P612" s="90"/>
      <c r="Q612" s="90"/>
      <c r="R612" s="90"/>
      <c r="S612" s="90"/>
      <c r="T612" s="90"/>
      <c r="U612" s="90"/>
      <c r="V612" s="90"/>
      <c r="W612" s="90"/>
      <c r="X612" s="90"/>
      <c r="Y612" s="90"/>
      <c r="Z612" s="90"/>
    </row>
    <row r="613" spans="2:26" ht="15" customHeight="1">
      <c r="K613" s="90"/>
      <c r="L613" s="90"/>
      <c r="M613" s="90"/>
      <c r="N613" s="90"/>
      <c r="O613" s="90"/>
      <c r="P613" s="90"/>
      <c r="Q613" s="90"/>
      <c r="R613" s="90"/>
      <c r="S613" s="90"/>
      <c r="T613" s="90"/>
      <c r="U613" s="90"/>
      <c r="V613" s="90"/>
      <c r="W613" s="90"/>
      <c r="X613" s="90"/>
      <c r="Y613" s="90"/>
      <c r="Z613" s="90"/>
    </row>
    <row r="614" spans="2:26" ht="15" customHeight="1">
      <c r="K614" s="90"/>
      <c r="L614" s="90"/>
      <c r="M614" s="90"/>
      <c r="N614" s="90"/>
      <c r="O614" s="90"/>
      <c r="P614" s="90"/>
      <c r="Q614" s="90"/>
      <c r="R614" s="90"/>
      <c r="S614" s="90"/>
      <c r="T614" s="90"/>
      <c r="U614" s="90"/>
      <c r="V614" s="90"/>
      <c r="W614" s="90"/>
      <c r="X614" s="90"/>
      <c r="Y614" s="90"/>
      <c r="Z614" s="90"/>
    </row>
    <row r="615" spans="2:26" ht="15" customHeight="1">
      <c r="K615" s="90"/>
      <c r="L615" s="90"/>
      <c r="M615" s="90"/>
      <c r="N615" s="90"/>
      <c r="O615" s="90"/>
      <c r="P615" s="90"/>
      <c r="Q615" s="90"/>
      <c r="R615" s="90"/>
      <c r="S615" s="90"/>
      <c r="T615" s="90"/>
      <c r="U615" s="90"/>
      <c r="V615" s="90"/>
      <c r="W615" s="90"/>
      <c r="X615" s="90"/>
      <c r="Y615" s="90"/>
      <c r="Z615" s="90"/>
    </row>
    <row r="616" spans="2:26" ht="15" customHeight="1">
      <c r="K616" s="90"/>
      <c r="L616" s="90"/>
      <c r="M616" s="90" t="s">
        <v>184</v>
      </c>
      <c r="N616" s="90"/>
      <c r="O616" s="90"/>
      <c r="P616" s="90"/>
      <c r="Q616" s="90"/>
      <c r="R616" s="90"/>
      <c r="S616" s="90"/>
      <c r="T616" s="90"/>
      <c r="U616" s="90"/>
      <c r="V616" s="90"/>
      <c r="W616" s="90"/>
      <c r="X616" s="90"/>
      <c r="Y616" s="90"/>
      <c r="Z616" s="90"/>
    </row>
    <row r="617" spans="2:26" ht="15" customHeight="1">
      <c r="K617" s="90"/>
      <c r="L617" s="90"/>
      <c r="M617" s="90"/>
      <c r="N617" s="90"/>
      <c r="O617" s="90"/>
      <c r="P617" s="90"/>
      <c r="Q617" s="90"/>
      <c r="R617" s="90"/>
      <c r="S617" s="90"/>
      <c r="T617" s="90"/>
      <c r="U617" s="90"/>
      <c r="V617" s="90"/>
      <c r="W617" s="90"/>
      <c r="X617" s="90"/>
      <c r="Y617" s="90"/>
      <c r="Z617" s="90"/>
    </row>
    <row r="618" spans="2:26" ht="15" customHeight="1">
      <c r="K618" s="90"/>
      <c r="L618" s="90"/>
      <c r="M618" s="90" t="s">
        <v>71</v>
      </c>
      <c r="N618" s="90" t="s">
        <v>72</v>
      </c>
      <c r="O618" s="90" t="s">
        <v>185</v>
      </c>
      <c r="P618" s="90" t="s">
        <v>186</v>
      </c>
      <c r="Q618" s="90"/>
      <c r="R618" s="90"/>
      <c r="S618" s="90"/>
      <c r="T618" s="90"/>
      <c r="U618" s="90"/>
      <c r="V618" s="90"/>
      <c r="W618" s="90"/>
      <c r="X618" s="90"/>
      <c r="Y618" s="90"/>
      <c r="Z618" s="90"/>
    </row>
    <row r="619" spans="2:26" ht="15" customHeight="1">
      <c r="K619" s="90"/>
      <c r="L619" s="91" t="s">
        <v>6</v>
      </c>
      <c r="M619" s="92">
        <v>0</v>
      </c>
      <c r="N619" s="92">
        <v>1</v>
      </c>
      <c r="O619" s="92">
        <v>0</v>
      </c>
      <c r="P619" s="93">
        <v>0</v>
      </c>
      <c r="Q619" s="90"/>
      <c r="R619" s="90"/>
      <c r="S619" s="90"/>
      <c r="T619" s="90"/>
      <c r="U619" s="90"/>
      <c r="V619" s="90"/>
      <c r="W619" s="90"/>
      <c r="X619" s="90"/>
      <c r="Y619" s="90"/>
      <c r="Z619" s="90"/>
    </row>
    <row r="620" spans="2:26" ht="15" customHeight="1">
      <c r="K620" s="90"/>
      <c r="L620" s="95" t="s">
        <v>8</v>
      </c>
      <c r="M620" s="96">
        <v>0.66666666666666674</v>
      </c>
      <c r="N620" s="96">
        <v>0</v>
      </c>
      <c r="O620" s="96">
        <v>0.33333333333333337</v>
      </c>
      <c r="P620" s="97">
        <v>0</v>
      </c>
      <c r="Q620" s="90"/>
      <c r="R620" s="90"/>
      <c r="S620" s="90"/>
      <c r="T620" s="90"/>
      <c r="U620" s="90"/>
      <c r="V620" s="90"/>
      <c r="W620" s="90"/>
      <c r="X620" s="90"/>
      <c r="Y620" s="90"/>
      <c r="Z620" s="90"/>
    </row>
    <row r="621" spans="2:26" ht="15" customHeight="1">
      <c r="B621" s="70" t="s">
        <v>302</v>
      </c>
      <c r="K621" s="90"/>
      <c r="L621" s="95" t="s">
        <v>9</v>
      </c>
      <c r="M621" s="96">
        <v>1</v>
      </c>
      <c r="N621" s="96">
        <v>0</v>
      </c>
      <c r="O621" s="96">
        <v>0</v>
      </c>
      <c r="P621" s="97">
        <v>0</v>
      </c>
      <c r="Q621" s="90"/>
      <c r="R621" s="90"/>
      <c r="S621" s="90"/>
      <c r="T621" s="90"/>
      <c r="U621" s="90"/>
      <c r="V621" s="90"/>
      <c r="W621" s="90"/>
      <c r="X621" s="90"/>
      <c r="Y621" s="90"/>
      <c r="Z621" s="90"/>
    </row>
    <row r="622" spans="2:26" ht="15" customHeight="1">
      <c r="K622" s="90"/>
      <c r="L622" s="90"/>
      <c r="M622" s="90"/>
      <c r="N622" s="90"/>
      <c r="O622" s="90"/>
      <c r="P622" s="90"/>
      <c r="Q622" s="90"/>
      <c r="R622" s="90"/>
      <c r="S622" s="90"/>
      <c r="T622" s="90"/>
      <c r="U622" s="90"/>
      <c r="V622" s="90"/>
      <c r="W622" s="90"/>
      <c r="X622" s="90"/>
      <c r="Y622" s="90"/>
      <c r="Z622" s="90"/>
    </row>
    <row r="623" spans="2:26" ht="15" customHeight="1">
      <c r="K623" s="90"/>
      <c r="L623" s="90"/>
      <c r="M623" s="90"/>
      <c r="N623" s="90"/>
      <c r="O623" s="90"/>
      <c r="P623" s="90"/>
      <c r="Q623" s="90"/>
      <c r="R623" s="90"/>
      <c r="S623" s="90"/>
      <c r="T623" s="90"/>
      <c r="U623" s="90"/>
      <c r="V623" s="90"/>
      <c r="W623" s="90"/>
      <c r="X623" s="90"/>
      <c r="Y623" s="90"/>
      <c r="Z623" s="90"/>
    </row>
    <row r="624" spans="2:26" ht="15" customHeight="1">
      <c r="K624" s="90"/>
      <c r="L624" s="90"/>
      <c r="M624" s="90"/>
      <c r="N624" s="90"/>
      <c r="O624" s="90"/>
      <c r="P624" s="90"/>
      <c r="Q624" s="90"/>
      <c r="R624" s="90"/>
      <c r="S624" s="90"/>
      <c r="T624" s="90"/>
      <c r="U624" s="90"/>
      <c r="V624" s="90"/>
      <c r="W624" s="90"/>
      <c r="X624" s="90"/>
      <c r="Y624" s="90"/>
      <c r="Z624" s="90"/>
    </row>
    <row r="625" spans="11:26" ht="15" customHeight="1">
      <c r="K625" s="90"/>
      <c r="L625" s="90"/>
      <c r="M625" s="90"/>
      <c r="N625" s="90"/>
      <c r="O625" s="90"/>
      <c r="P625" s="90"/>
      <c r="Q625" s="90"/>
      <c r="R625" s="90"/>
      <c r="S625" s="90"/>
      <c r="T625" s="90"/>
      <c r="U625" s="90"/>
      <c r="V625" s="90"/>
      <c r="W625" s="90"/>
      <c r="X625" s="90"/>
      <c r="Y625" s="90"/>
      <c r="Z625" s="90"/>
    </row>
    <row r="626" spans="11:26" ht="15" customHeight="1">
      <c r="K626" s="90"/>
      <c r="L626" s="90"/>
      <c r="M626" s="90"/>
      <c r="N626" s="90"/>
      <c r="O626" s="90"/>
      <c r="P626" s="90"/>
      <c r="Q626" s="90"/>
      <c r="R626" s="90"/>
      <c r="S626" s="90"/>
      <c r="T626" s="90"/>
      <c r="U626" s="90"/>
      <c r="V626" s="90"/>
      <c r="W626" s="90"/>
      <c r="X626" s="90"/>
      <c r="Y626" s="90"/>
      <c r="Z626" s="90"/>
    </row>
    <row r="627" spans="11:26" ht="15" customHeight="1">
      <c r="K627" s="90"/>
      <c r="L627" s="90"/>
      <c r="M627" s="90"/>
      <c r="N627" s="90"/>
      <c r="O627" s="90"/>
      <c r="P627" s="90"/>
      <c r="Q627" s="90"/>
      <c r="R627" s="90"/>
      <c r="S627" s="90"/>
      <c r="T627" s="90"/>
      <c r="U627" s="90"/>
      <c r="V627" s="90"/>
      <c r="W627" s="90"/>
      <c r="X627" s="90"/>
      <c r="Y627" s="90"/>
      <c r="Z627" s="90"/>
    </row>
    <row r="628" spans="11:26" ht="15" customHeight="1">
      <c r="K628" s="90"/>
      <c r="L628" s="90"/>
      <c r="M628" s="90"/>
      <c r="N628" s="90"/>
      <c r="O628" s="90"/>
      <c r="P628" s="90"/>
      <c r="Q628" s="90"/>
      <c r="R628" s="90"/>
      <c r="S628" s="90"/>
      <c r="T628" s="90"/>
      <c r="U628" s="90"/>
      <c r="V628" s="90"/>
      <c r="W628" s="90"/>
      <c r="X628" s="90"/>
      <c r="Y628" s="90"/>
      <c r="Z628" s="90"/>
    </row>
    <row r="629" spans="11:26" ht="15" customHeight="1">
      <c r="K629" s="90"/>
      <c r="L629" s="90"/>
      <c r="M629" s="90"/>
      <c r="N629" s="90"/>
      <c r="O629" s="90"/>
      <c r="P629" s="90"/>
      <c r="Q629" s="90"/>
      <c r="R629" s="90"/>
      <c r="S629" s="90"/>
      <c r="T629" s="90"/>
      <c r="U629" s="90"/>
      <c r="V629" s="90"/>
      <c r="W629" s="90"/>
      <c r="X629" s="90"/>
      <c r="Y629" s="90"/>
      <c r="Z629" s="90"/>
    </row>
    <row r="630" spans="11:26" ht="15" customHeight="1">
      <c r="K630" s="90"/>
      <c r="L630" s="90"/>
      <c r="M630" s="90"/>
      <c r="N630" s="90"/>
      <c r="O630" s="90"/>
      <c r="P630" s="90"/>
      <c r="Q630" s="90"/>
      <c r="R630" s="90"/>
      <c r="S630" s="90"/>
      <c r="T630" s="90"/>
      <c r="U630" s="90"/>
      <c r="V630" s="90"/>
      <c r="W630" s="90"/>
      <c r="X630" s="90"/>
      <c r="Y630" s="90"/>
      <c r="Z630" s="90"/>
    </row>
    <row r="631" spans="11:26" ht="15" customHeight="1">
      <c r="K631" s="90"/>
      <c r="L631" s="90"/>
      <c r="M631" s="90"/>
      <c r="N631" s="90"/>
      <c r="O631" s="90"/>
      <c r="P631" s="90"/>
      <c r="Q631" s="90"/>
      <c r="R631" s="90"/>
      <c r="S631" s="90"/>
      <c r="T631" s="90"/>
      <c r="U631" s="90"/>
      <c r="V631" s="90"/>
      <c r="W631" s="90"/>
      <c r="X631" s="90"/>
      <c r="Y631" s="90"/>
      <c r="Z631" s="90"/>
    </row>
    <row r="632" spans="11:26" ht="15" customHeight="1"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  <c r="Z632" s="90"/>
    </row>
    <row r="633" spans="11:26" ht="15" customHeight="1">
      <c r="K633" s="90"/>
      <c r="L633" s="90"/>
      <c r="M633" s="90"/>
      <c r="N633" s="90"/>
      <c r="O633" s="90"/>
      <c r="P633" s="90"/>
      <c r="Q633" s="90"/>
      <c r="R633" s="90"/>
      <c r="S633" s="90"/>
      <c r="T633" s="90"/>
      <c r="U633" s="90"/>
      <c r="V633" s="90"/>
      <c r="W633" s="90"/>
      <c r="X633" s="90"/>
      <c r="Y633" s="90"/>
      <c r="Z633" s="90"/>
    </row>
    <row r="634" spans="11:26" ht="15" customHeight="1">
      <c r="K634" s="90"/>
      <c r="L634" s="90"/>
      <c r="M634" s="90"/>
      <c r="N634" s="90"/>
      <c r="O634" s="90"/>
      <c r="P634" s="90"/>
      <c r="Q634" s="90"/>
      <c r="R634" s="90"/>
      <c r="S634" s="90"/>
      <c r="T634" s="90"/>
      <c r="U634" s="90"/>
      <c r="V634" s="90"/>
      <c r="W634" s="90"/>
      <c r="X634" s="90"/>
      <c r="Y634" s="90"/>
      <c r="Z634" s="90"/>
    </row>
    <row r="635" spans="11:26" ht="15" customHeight="1">
      <c r="K635" s="90"/>
      <c r="L635" s="90"/>
      <c r="M635" s="90"/>
      <c r="N635" s="90"/>
      <c r="O635" s="90"/>
      <c r="P635" s="90"/>
      <c r="Q635" s="90"/>
      <c r="R635" s="90"/>
      <c r="S635" s="90"/>
      <c r="T635" s="90"/>
      <c r="U635" s="90"/>
      <c r="V635" s="90"/>
      <c r="W635" s="90"/>
      <c r="X635" s="90"/>
      <c r="Y635" s="90"/>
      <c r="Z635" s="90"/>
    </row>
    <row r="636" spans="11:26" ht="15" customHeight="1">
      <c r="K636" s="90"/>
      <c r="L636" s="90"/>
      <c r="M636" s="90"/>
      <c r="N636" s="90"/>
      <c r="O636" s="90"/>
      <c r="P636" s="90"/>
      <c r="Q636" s="90"/>
      <c r="R636" s="90"/>
      <c r="S636" s="90"/>
      <c r="T636" s="90"/>
      <c r="U636" s="90"/>
      <c r="V636" s="90"/>
      <c r="W636" s="90"/>
      <c r="X636" s="90"/>
      <c r="Y636" s="90"/>
      <c r="Z636" s="90"/>
    </row>
    <row r="637" spans="11:26" ht="15" customHeight="1">
      <c r="K637" s="90"/>
      <c r="L637" s="90"/>
      <c r="M637" s="90"/>
      <c r="N637" s="90"/>
      <c r="O637" s="90"/>
      <c r="P637" s="90"/>
      <c r="Q637" s="90"/>
      <c r="R637" s="90"/>
      <c r="S637" s="90"/>
      <c r="T637" s="90"/>
      <c r="U637" s="90"/>
      <c r="V637" s="90"/>
      <c r="W637" s="90"/>
      <c r="X637" s="90"/>
      <c r="Y637" s="90"/>
      <c r="Z637" s="90"/>
    </row>
    <row r="638" spans="11:26" ht="15" customHeight="1">
      <c r="K638" s="90"/>
      <c r="L638" s="90"/>
      <c r="M638" s="90" t="s">
        <v>188</v>
      </c>
      <c r="N638" s="90"/>
      <c r="O638" s="90"/>
      <c r="P638" s="90"/>
      <c r="Q638" s="90"/>
      <c r="R638" s="90"/>
      <c r="S638" s="90"/>
      <c r="T638" s="90"/>
      <c r="U638" s="90"/>
      <c r="V638" s="90"/>
      <c r="W638" s="90"/>
      <c r="X638" s="90"/>
      <c r="Y638" s="90"/>
      <c r="Z638" s="90"/>
    </row>
    <row r="639" spans="11:26" ht="15" customHeight="1">
      <c r="K639" s="90"/>
      <c r="L639" s="90"/>
      <c r="M639" s="90"/>
      <c r="N639" s="90"/>
      <c r="O639" s="90"/>
      <c r="P639" s="90"/>
      <c r="Q639" s="90"/>
      <c r="R639" s="90"/>
      <c r="S639" s="90"/>
      <c r="T639" s="90"/>
      <c r="U639" s="90"/>
      <c r="V639" s="90"/>
      <c r="W639" s="90"/>
      <c r="X639" s="90"/>
      <c r="Y639" s="90"/>
      <c r="Z639" s="90"/>
    </row>
    <row r="640" spans="11:26" ht="15" customHeight="1">
      <c r="K640" s="90"/>
      <c r="L640" s="90"/>
      <c r="M640" s="90" t="s">
        <v>189</v>
      </c>
      <c r="N640" s="90" t="s">
        <v>190</v>
      </c>
      <c r="O640" s="90" t="s">
        <v>191</v>
      </c>
      <c r="P640" s="90" t="s">
        <v>192</v>
      </c>
      <c r="Q640" s="90"/>
      <c r="R640" s="90"/>
      <c r="S640" s="90"/>
      <c r="T640" s="90"/>
      <c r="U640" s="90"/>
      <c r="V640" s="90"/>
      <c r="W640" s="90"/>
      <c r="X640" s="90"/>
      <c r="Y640" s="90"/>
      <c r="Z640" s="90"/>
    </row>
    <row r="641" spans="2:28" ht="15" customHeight="1">
      <c r="K641" s="90"/>
      <c r="L641" s="91" t="s">
        <v>6</v>
      </c>
      <c r="M641" s="92">
        <v>0</v>
      </c>
      <c r="N641" s="92">
        <v>1</v>
      </c>
      <c r="O641" s="92">
        <v>0</v>
      </c>
      <c r="P641" s="93">
        <v>0</v>
      </c>
      <c r="Q641" s="90"/>
      <c r="R641" s="90"/>
      <c r="S641" s="90"/>
      <c r="T641" s="90"/>
      <c r="U641" s="90"/>
      <c r="V641" s="90"/>
      <c r="W641" s="90"/>
      <c r="X641" s="90"/>
      <c r="Y641" s="90"/>
      <c r="Z641" s="90"/>
    </row>
    <row r="642" spans="2:28" ht="15" customHeight="1">
      <c r="K642" s="90"/>
      <c r="L642" s="95" t="s">
        <v>8</v>
      </c>
      <c r="M642" s="96">
        <v>0.33333333333333337</v>
      </c>
      <c r="N642" s="96">
        <v>0.33333333333333337</v>
      </c>
      <c r="O642" s="96">
        <v>0.33333333333333337</v>
      </c>
      <c r="P642" s="97">
        <v>0</v>
      </c>
      <c r="Q642" s="90"/>
      <c r="R642" s="90"/>
      <c r="S642" s="90"/>
      <c r="T642" s="90"/>
      <c r="U642" s="90"/>
      <c r="V642" s="90"/>
      <c r="W642" s="90"/>
      <c r="X642" s="90"/>
      <c r="Y642" s="90"/>
      <c r="Z642" s="90"/>
    </row>
    <row r="643" spans="2:28" ht="15" customHeight="1">
      <c r="K643" s="90"/>
      <c r="L643" s="95" t="s">
        <v>9</v>
      </c>
      <c r="M643" s="96">
        <v>0</v>
      </c>
      <c r="N643" s="96">
        <v>1</v>
      </c>
      <c r="O643" s="96">
        <v>0</v>
      </c>
      <c r="P643" s="97">
        <v>0</v>
      </c>
      <c r="Q643" s="90"/>
      <c r="R643" s="90"/>
      <c r="S643" s="90"/>
      <c r="T643" s="90"/>
      <c r="U643" s="90"/>
      <c r="V643" s="90"/>
      <c r="W643" s="90"/>
      <c r="X643" s="90"/>
      <c r="Y643" s="90"/>
      <c r="Z643" s="90"/>
    </row>
    <row r="644" spans="2:28" ht="15" customHeight="1">
      <c r="K644" s="90"/>
      <c r="L644" s="90"/>
      <c r="M644" s="90"/>
      <c r="N644" s="90"/>
      <c r="O644" s="90"/>
      <c r="P644" s="90"/>
      <c r="Q644" s="90"/>
      <c r="R644" s="90"/>
      <c r="S644" s="90"/>
      <c r="T644" s="90"/>
      <c r="U644" s="90"/>
      <c r="V644" s="90"/>
      <c r="W644" s="90"/>
      <c r="X644" s="90"/>
      <c r="Y644" s="90"/>
      <c r="Z644" s="90"/>
    </row>
    <row r="645" spans="2:28" ht="15" customHeight="1">
      <c r="K645" s="90"/>
      <c r="L645" s="90"/>
      <c r="M645" s="90"/>
      <c r="N645" s="90"/>
      <c r="O645" s="90"/>
      <c r="P645" s="90"/>
      <c r="Q645" s="90"/>
      <c r="R645" s="90"/>
      <c r="S645" s="90"/>
      <c r="T645" s="90"/>
      <c r="U645" s="90"/>
      <c r="V645" s="90"/>
      <c r="W645" s="90"/>
      <c r="X645" s="90"/>
      <c r="Y645" s="90"/>
      <c r="Z645" s="90"/>
    </row>
    <row r="646" spans="2:28" ht="15" customHeight="1">
      <c r="K646" s="90"/>
      <c r="L646" s="90"/>
      <c r="M646" s="90"/>
      <c r="N646" s="90"/>
      <c r="O646" s="90"/>
      <c r="P646" s="90"/>
      <c r="Q646" s="90"/>
      <c r="R646" s="90"/>
      <c r="S646" s="90"/>
      <c r="T646" s="90"/>
      <c r="U646" s="90"/>
      <c r="V646" s="90"/>
      <c r="W646" s="90"/>
      <c r="X646" s="90"/>
      <c r="Y646" s="90"/>
      <c r="Z646" s="90"/>
    </row>
    <row r="647" spans="2:28" ht="15" customHeight="1">
      <c r="B647" s="70" t="s">
        <v>193</v>
      </c>
      <c r="K647" s="90"/>
      <c r="L647" s="90"/>
      <c r="M647" s="90"/>
      <c r="N647" s="90"/>
      <c r="O647" s="90"/>
      <c r="P647" s="90"/>
      <c r="Q647" s="90"/>
      <c r="R647" s="90"/>
      <c r="S647" s="90"/>
      <c r="T647" s="90"/>
      <c r="U647" s="90"/>
      <c r="V647" s="90"/>
      <c r="W647" s="90"/>
      <c r="X647" s="90"/>
      <c r="Y647" s="90"/>
      <c r="Z647" s="90"/>
      <c r="AA647" s="128"/>
      <c r="AB647" s="128"/>
    </row>
    <row r="648" spans="2:28" ht="15" customHeight="1">
      <c r="K648" s="90"/>
      <c r="L648" s="90"/>
      <c r="M648" s="90"/>
      <c r="N648" s="90"/>
      <c r="O648" s="90"/>
      <c r="P648" s="90"/>
      <c r="Q648" s="90"/>
      <c r="R648" s="90"/>
      <c r="S648" s="90"/>
      <c r="T648" s="90"/>
      <c r="U648" s="90"/>
      <c r="V648" s="90"/>
      <c r="W648" s="90"/>
      <c r="X648" s="90"/>
      <c r="Y648" s="90"/>
      <c r="Z648" s="90"/>
      <c r="AA648" s="128"/>
      <c r="AB648" s="128"/>
    </row>
    <row r="649" spans="2:28" ht="15" customHeight="1">
      <c r="K649" s="90"/>
      <c r="L649" s="90"/>
      <c r="M649" s="90"/>
      <c r="N649" s="90"/>
      <c r="O649" s="90"/>
      <c r="P649" s="90"/>
      <c r="Q649" s="90"/>
      <c r="R649" s="90"/>
      <c r="S649" s="90"/>
      <c r="T649" s="90"/>
      <c r="U649" s="90"/>
      <c r="V649" s="90"/>
      <c r="W649" s="90"/>
      <c r="X649" s="90"/>
      <c r="Y649" s="90"/>
      <c r="Z649" s="90"/>
      <c r="AA649" s="128"/>
      <c r="AB649" s="128"/>
    </row>
    <row r="650" spans="2:28" ht="15" customHeight="1">
      <c r="K650" s="90"/>
      <c r="L650" s="90"/>
      <c r="M650" s="90"/>
      <c r="N650" s="90"/>
      <c r="O650" s="90"/>
      <c r="P650" s="90"/>
      <c r="Q650" s="90"/>
      <c r="R650" s="90"/>
      <c r="S650" s="90"/>
      <c r="T650" s="90"/>
      <c r="U650" s="90"/>
      <c r="V650" s="90"/>
      <c r="W650" s="90"/>
      <c r="X650" s="90"/>
      <c r="Y650" s="90"/>
      <c r="Z650" s="90"/>
      <c r="AA650" s="128"/>
      <c r="AB650" s="128"/>
    </row>
    <row r="651" spans="2:28" ht="15" customHeight="1">
      <c r="K651" s="90"/>
      <c r="L651" s="90"/>
      <c r="M651" s="90"/>
      <c r="N651" s="90"/>
      <c r="O651" s="90"/>
      <c r="P651" s="90"/>
      <c r="Q651" s="90"/>
      <c r="R651" s="90"/>
      <c r="S651" s="90"/>
      <c r="T651" s="90"/>
      <c r="U651" s="90"/>
      <c r="V651" s="90"/>
      <c r="W651" s="90"/>
      <c r="X651" s="90"/>
      <c r="Y651" s="90"/>
      <c r="Z651" s="90"/>
      <c r="AA651" s="128"/>
      <c r="AB651" s="128"/>
    </row>
    <row r="652" spans="2:28" ht="15" customHeight="1">
      <c r="K652" s="90"/>
      <c r="L652" s="90"/>
      <c r="M652" s="90"/>
      <c r="N652" s="90" t="s">
        <v>194</v>
      </c>
      <c r="O652" s="90" t="s">
        <v>195</v>
      </c>
      <c r="P652" s="90" t="s">
        <v>196</v>
      </c>
      <c r="Q652" s="90" t="s">
        <v>197</v>
      </c>
      <c r="R652" s="90" t="s">
        <v>198</v>
      </c>
      <c r="S652" s="90" t="s">
        <v>199</v>
      </c>
      <c r="T652" s="90" t="s">
        <v>200</v>
      </c>
      <c r="U652" s="90" t="s">
        <v>201</v>
      </c>
      <c r="V652" s="90" t="s">
        <v>202</v>
      </c>
      <c r="W652" s="90" t="s">
        <v>46</v>
      </c>
      <c r="X652" s="90" t="s">
        <v>203</v>
      </c>
      <c r="Y652" s="90" t="s">
        <v>47</v>
      </c>
      <c r="Z652" s="90"/>
      <c r="AA652" s="128"/>
      <c r="AB652" s="128"/>
    </row>
    <row r="653" spans="2:28" ht="15" customHeight="1">
      <c r="K653" s="90"/>
      <c r="L653" s="90"/>
      <c r="M653" s="91" t="s">
        <v>6</v>
      </c>
      <c r="N653" s="92">
        <v>0.5</v>
      </c>
      <c r="O653" s="92">
        <v>0</v>
      </c>
      <c r="P653" s="92">
        <v>0</v>
      </c>
      <c r="Q653" s="92">
        <v>0</v>
      </c>
      <c r="R653" s="92">
        <v>0</v>
      </c>
      <c r="S653" s="92">
        <v>0</v>
      </c>
      <c r="T653" s="92">
        <v>0</v>
      </c>
      <c r="U653" s="92">
        <v>0</v>
      </c>
      <c r="V653" s="92">
        <v>0</v>
      </c>
      <c r="W653" s="92">
        <v>0.5</v>
      </c>
      <c r="X653" s="92">
        <v>0</v>
      </c>
      <c r="Y653" s="93">
        <v>0</v>
      </c>
      <c r="Z653" s="90"/>
      <c r="AA653" s="128"/>
      <c r="AB653" s="128"/>
    </row>
    <row r="654" spans="2:28" ht="15" customHeight="1">
      <c r="K654" s="90"/>
      <c r="L654" s="90"/>
      <c r="M654" s="95" t="s">
        <v>8</v>
      </c>
      <c r="N654" s="96">
        <f>4.2/37.4</f>
        <v>0.11229946524064172</v>
      </c>
      <c r="O654" s="96">
        <f>6.1/37.4</f>
        <v>0.16310160427807485</v>
      </c>
      <c r="P654" s="96">
        <f>2.12/37.4</f>
        <v>5.6684491978609627E-2</v>
      </c>
      <c r="Q654" s="96">
        <f>2.12/37.4</f>
        <v>5.6684491978609627E-2</v>
      </c>
      <c r="R654" s="96">
        <f>4.12/37.4</f>
        <v>0.11016042780748664</v>
      </c>
      <c r="S654" s="96">
        <v>0</v>
      </c>
      <c r="T654" s="96">
        <f>2.12/37.4</f>
        <v>5.6684491978609627E-2</v>
      </c>
      <c r="U654" s="96">
        <f>2.12/37.4</f>
        <v>5.6684491978609627E-2</v>
      </c>
      <c r="V654" s="96">
        <f>4.12/37.4</f>
        <v>0.11016042780748664</v>
      </c>
      <c r="W654" s="96">
        <f>6.12/37.4</f>
        <v>0.16363636363636364</v>
      </c>
      <c r="X654" s="96">
        <f>4.2/37.4</f>
        <v>0.11229946524064172</v>
      </c>
      <c r="Y654" s="97">
        <v>0</v>
      </c>
      <c r="Z654" s="90"/>
      <c r="AA654" s="128"/>
      <c r="AB654" s="128"/>
    </row>
    <row r="655" spans="2:28" ht="15" customHeight="1">
      <c r="K655" s="90"/>
      <c r="L655" s="90"/>
      <c r="M655" s="95" t="s">
        <v>9</v>
      </c>
      <c r="N655" s="96">
        <v>0</v>
      </c>
      <c r="O655" s="96">
        <v>0</v>
      </c>
      <c r="P655" s="96">
        <v>0</v>
      </c>
      <c r="Q655" s="96">
        <v>0</v>
      </c>
      <c r="R655" s="96">
        <v>0</v>
      </c>
      <c r="S655" s="96">
        <v>0</v>
      </c>
      <c r="T655" s="96">
        <f>2/14</f>
        <v>0.14285714285714285</v>
      </c>
      <c r="U655" s="96">
        <v>0</v>
      </c>
      <c r="V655" s="96">
        <f>2/14</f>
        <v>0.14285714285714285</v>
      </c>
      <c r="W655" s="96">
        <f>5.88/14</f>
        <v>0.42</v>
      </c>
      <c r="X655" s="96">
        <v>0</v>
      </c>
      <c r="Y655" s="97">
        <f>4/14</f>
        <v>0.2857142857142857</v>
      </c>
      <c r="Z655" s="90"/>
      <c r="AA655" s="128"/>
      <c r="AB655" s="128"/>
    </row>
    <row r="656" spans="2:28" ht="15" customHeight="1">
      <c r="K656" s="90"/>
      <c r="L656" s="90"/>
      <c r="M656" s="90"/>
      <c r="N656" s="90"/>
      <c r="O656" s="90"/>
      <c r="P656" s="90"/>
      <c r="Q656" s="90"/>
      <c r="R656" s="90"/>
      <c r="S656" s="90"/>
      <c r="T656" s="90"/>
      <c r="U656" s="90"/>
      <c r="V656" s="90"/>
      <c r="W656" s="90"/>
      <c r="X656" s="90"/>
      <c r="Y656" s="90"/>
      <c r="Z656" s="90"/>
      <c r="AA656" s="128"/>
      <c r="AB656" s="128"/>
    </row>
    <row r="657" spans="11:28" ht="15" customHeight="1">
      <c r="K657" s="90"/>
      <c r="L657" s="90"/>
      <c r="M657" s="90"/>
      <c r="N657" s="90"/>
      <c r="O657" s="90"/>
      <c r="P657" s="90"/>
      <c r="Q657" s="90"/>
      <c r="R657" s="90"/>
      <c r="S657" s="90"/>
      <c r="T657" s="90"/>
      <c r="U657" s="90"/>
      <c r="V657" s="90"/>
      <c r="W657" s="90"/>
      <c r="X657" s="90"/>
      <c r="Y657" s="90"/>
      <c r="Z657" s="90"/>
      <c r="AA657" s="128"/>
      <c r="AB657" s="128"/>
    </row>
    <row r="658" spans="11:28" ht="15" customHeight="1">
      <c r="K658" s="90"/>
      <c r="L658" s="90"/>
      <c r="M658" s="90"/>
      <c r="N658" s="90"/>
      <c r="O658" s="90"/>
      <c r="P658" s="90"/>
      <c r="Q658" s="90"/>
      <c r="R658" s="90"/>
      <c r="S658" s="90"/>
      <c r="T658" s="90"/>
      <c r="U658" s="90"/>
      <c r="V658" s="90"/>
      <c r="W658" s="90"/>
      <c r="X658" s="90"/>
      <c r="Y658" s="90"/>
      <c r="Z658" s="90"/>
      <c r="AA658" s="128"/>
      <c r="AB658" s="128"/>
    </row>
    <row r="659" spans="11:28" ht="15" customHeight="1">
      <c r="K659" s="90"/>
      <c r="L659" s="90"/>
      <c r="M659" s="90"/>
      <c r="N659" s="90"/>
      <c r="O659" s="90"/>
      <c r="P659" s="90"/>
      <c r="Q659" s="90"/>
      <c r="R659" s="90"/>
      <c r="S659" s="90"/>
      <c r="T659" s="90"/>
      <c r="U659" s="90"/>
      <c r="V659" s="90"/>
      <c r="W659" s="90"/>
      <c r="X659" s="90"/>
      <c r="Y659" s="90"/>
      <c r="Z659" s="90"/>
      <c r="AA659" s="128"/>
      <c r="AB659" s="128"/>
    </row>
    <row r="660" spans="11:28" ht="15" customHeight="1">
      <c r="K660" s="90"/>
      <c r="L660" s="90"/>
      <c r="M660" s="90"/>
      <c r="N660" s="90"/>
      <c r="O660" s="90"/>
      <c r="P660" s="90"/>
      <c r="Q660" s="90"/>
      <c r="R660" s="90"/>
      <c r="S660" s="90"/>
      <c r="T660" s="90"/>
      <c r="U660" s="90"/>
      <c r="V660" s="90"/>
      <c r="W660" s="90"/>
      <c r="X660" s="90"/>
      <c r="Y660" s="90"/>
      <c r="Z660" s="90"/>
      <c r="AA660" s="128"/>
      <c r="AB660" s="128"/>
    </row>
    <row r="661" spans="11:28" ht="15" customHeight="1">
      <c r="K661" s="90"/>
      <c r="L661" s="90"/>
      <c r="M661" s="90"/>
      <c r="N661" s="90"/>
      <c r="O661" s="90"/>
      <c r="P661" s="90"/>
      <c r="Q661" s="90"/>
      <c r="R661" s="90"/>
      <c r="S661" s="90"/>
      <c r="T661" s="90"/>
      <c r="U661" s="90"/>
      <c r="V661" s="90"/>
      <c r="W661" s="90"/>
      <c r="X661" s="90"/>
      <c r="Y661" s="90"/>
      <c r="Z661" s="90"/>
      <c r="AA661" s="128"/>
      <c r="AB661" s="128"/>
    </row>
    <row r="662" spans="11:28" ht="15" customHeight="1">
      <c r="K662" s="90"/>
      <c r="L662" s="90"/>
      <c r="M662" s="90"/>
      <c r="N662" s="90"/>
      <c r="O662" s="90"/>
      <c r="P662" s="90"/>
      <c r="Q662" s="90"/>
      <c r="R662" s="90"/>
      <c r="S662" s="90"/>
      <c r="T662" s="90"/>
      <c r="U662" s="90"/>
      <c r="V662" s="90"/>
      <c r="W662" s="90"/>
      <c r="X662" s="90"/>
      <c r="Y662" s="90"/>
      <c r="Z662" s="90"/>
      <c r="AA662" s="128"/>
      <c r="AB662" s="128"/>
    </row>
    <row r="663" spans="11:28" ht="15" customHeight="1">
      <c r="K663" s="90"/>
      <c r="L663" s="90"/>
      <c r="M663" s="90"/>
      <c r="N663" s="90" t="s">
        <v>194</v>
      </c>
      <c r="O663" s="90" t="s">
        <v>195</v>
      </c>
      <c r="P663" s="90" t="s">
        <v>196</v>
      </c>
      <c r="Q663" s="90" t="s">
        <v>197</v>
      </c>
      <c r="R663" s="90" t="s">
        <v>198</v>
      </c>
      <c r="S663" s="90" t="s">
        <v>199</v>
      </c>
      <c r="T663" s="90" t="s">
        <v>200</v>
      </c>
      <c r="U663" s="90" t="s">
        <v>201</v>
      </c>
      <c r="V663" s="90" t="s">
        <v>202</v>
      </c>
      <c r="W663" s="90" t="s">
        <v>46</v>
      </c>
      <c r="X663" s="90" t="s">
        <v>203</v>
      </c>
      <c r="Y663" s="90" t="s">
        <v>47</v>
      </c>
      <c r="Z663" s="90"/>
      <c r="AA663" s="128"/>
      <c r="AB663" s="128"/>
    </row>
    <row r="664" spans="11:28" ht="15" customHeight="1">
      <c r="K664" s="90"/>
      <c r="L664" s="90"/>
      <c r="M664" s="91" t="s">
        <v>6</v>
      </c>
      <c r="N664" s="92">
        <v>4.7619047619047616E-2</v>
      </c>
      <c r="O664" s="92">
        <v>0</v>
      </c>
      <c r="P664" s="92">
        <v>0</v>
      </c>
      <c r="Q664" s="92">
        <v>0</v>
      </c>
      <c r="R664" s="92">
        <v>0</v>
      </c>
      <c r="S664" s="92">
        <v>0</v>
      </c>
      <c r="T664" s="92">
        <v>0</v>
      </c>
      <c r="U664" s="92">
        <v>0</v>
      </c>
      <c r="V664" s="92">
        <v>0</v>
      </c>
      <c r="W664" s="92">
        <v>4.7619047619047616E-2</v>
      </c>
      <c r="X664" s="92">
        <v>0</v>
      </c>
      <c r="Y664" s="93">
        <v>0</v>
      </c>
      <c r="Z664" s="90"/>
      <c r="AA664" s="128"/>
      <c r="AB664" s="128"/>
    </row>
    <row r="665" spans="11:28" ht="15" customHeight="1">
      <c r="K665" s="90"/>
      <c r="L665" s="90"/>
      <c r="M665" s="95" t="s">
        <v>8</v>
      </c>
      <c r="N665" s="96">
        <v>4.1666666666666671E-2</v>
      </c>
      <c r="O665" s="96">
        <v>6.1224489795918366E-2</v>
      </c>
      <c r="P665" s="96">
        <v>2.1276595744680851E-2</v>
      </c>
      <c r="Q665" s="96">
        <v>2.1276595744680851E-2</v>
      </c>
      <c r="R665" s="96">
        <v>4.1666666666666671E-2</v>
      </c>
      <c r="S665" s="96">
        <v>0</v>
      </c>
      <c r="T665" s="96">
        <v>2.1276595744680851E-2</v>
      </c>
      <c r="U665" s="96">
        <v>2.1276595744680851E-2</v>
      </c>
      <c r="V665" s="96">
        <v>4.1666666666666671E-2</v>
      </c>
      <c r="W665" s="96">
        <v>6.1224489795918366E-2</v>
      </c>
      <c r="X665" s="96">
        <v>4.1666666666666671E-2</v>
      </c>
      <c r="Y665" s="97">
        <v>0</v>
      </c>
      <c r="Z665" s="90"/>
      <c r="AA665" s="128"/>
      <c r="AB665" s="128"/>
    </row>
    <row r="666" spans="11:28" ht="15" customHeight="1">
      <c r="K666" s="90"/>
      <c r="L666" s="90"/>
      <c r="M666" s="95" t="s">
        <v>9</v>
      </c>
      <c r="N666" s="96">
        <v>0</v>
      </c>
      <c r="O666" s="96">
        <v>0</v>
      </c>
      <c r="P666" s="96">
        <v>0</v>
      </c>
      <c r="Q666" s="96">
        <v>0</v>
      </c>
      <c r="R666" s="96">
        <v>0</v>
      </c>
      <c r="S666" s="96">
        <v>0</v>
      </c>
      <c r="T666" s="96">
        <v>2.0408163265306124E-2</v>
      </c>
      <c r="U666" s="96">
        <v>0</v>
      </c>
      <c r="V666" s="96">
        <v>2.0408163265306124E-2</v>
      </c>
      <c r="W666" s="96">
        <v>5.8823529411764712E-2</v>
      </c>
      <c r="X666" s="96">
        <v>0</v>
      </c>
      <c r="Y666" s="97">
        <v>0.04</v>
      </c>
      <c r="Z666" s="90"/>
      <c r="AA666" s="128"/>
      <c r="AB666" s="128"/>
    </row>
    <row r="667" spans="11:28" ht="15" customHeight="1">
      <c r="K667" s="90"/>
      <c r="L667" s="90"/>
      <c r="M667" s="90"/>
      <c r="N667" s="90"/>
      <c r="O667" s="90"/>
      <c r="P667" s="90"/>
      <c r="Q667" s="90"/>
      <c r="R667" s="90"/>
      <c r="S667" s="90"/>
      <c r="T667" s="90"/>
      <c r="U667" s="90"/>
      <c r="V667" s="90"/>
      <c r="W667" s="90"/>
      <c r="X667" s="90"/>
      <c r="Y667" s="90"/>
      <c r="Z667" s="90"/>
      <c r="AA667" s="128"/>
      <c r="AB667" s="128"/>
    </row>
    <row r="668" spans="11:28" ht="15" customHeight="1">
      <c r="K668" s="90"/>
      <c r="L668" s="90"/>
      <c r="M668" s="90"/>
      <c r="N668" s="90"/>
      <c r="O668" s="90"/>
      <c r="P668" s="90"/>
      <c r="Q668" s="90"/>
      <c r="R668" s="90"/>
      <c r="S668" s="90"/>
      <c r="T668" s="90"/>
      <c r="U668" s="90"/>
      <c r="V668" s="90"/>
      <c r="W668" s="90"/>
      <c r="X668" s="90"/>
      <c r="Y668" s="90"/>
      <c r="Z668" s="90"/>
      <c r="AA668" s="128"/>
      <c r="AB668" s="128"/>
    </row>
    <row r="669" spans="11:28" ht="15" customHeight="1">
      <c r="K669" s="90"/>
      <c r="L669" s="90"/>
      <c r="M669" s="90"/>
      <c r="N669" s="90"/>
      <c r="O669" s="90"/>
      <c r="P669" s="90"/>
      <c r="Q669" s="90"/>
      <c r="R669" s="90"/>
      <c r="S669" s="90"/>
      <c r="T669" s="90"/>
      <c r="U669" s="90"/>
      <c r="V669" s="90"/>
      <c r="W669" s="90"/>
      <c r="X669" s="90"/>
      <c r="Y669" s="90"/>
      <c r="Z669" s="90"/>
      <c r="AA669" s="128"/>
      <c r="AB669" s="128"/>
    </row>
    <row r="670" spans="11:28" ht="15" customHeight="1">
      <c r="K670" s="90"/>
      <c r="L670" s="90"/>
      <c r="M670" s="90"/>
      <c r="N670" s="90"/>
      <c r="O670" s="90"/>
      <c r="P670" s="90"/>
      <c r="Q670" s="90"/>
      <c r="R670" s="90"/>
      <c r="S670" s="90"/>
      <c r="T670" s="90"/>
      <c r="U670" s="90"/>
      <c r="V670" s="90"/>
      <c r="W670" s="90"/>
      <c r="X670" s="90"/>
      <c r="Y670" s="90"/>
      <c r="Z670" s="90"/>
      <c r="AA670" s="128"/>
      <c r="AB670" s="128"/>
    </row>
    <row r="671" spans="11:28" ht="15" customHeight="1">
      <c r="K671" s="90"/>
      <c r="L671" s="90"/>
      <c r="M671" s="90"/>
      <c r="N671" s="90"/>
      <c r="O671" s="90"/>
      <c r="P671" s="90"/>
      <c r="Q671" s="90"/>
      <c r="R671" s="90"/>
      <c r="S671" s="90"/>
      <c r="T671" s="90"/>
      <c r="U671" s="90"/>
      <c r="V671" s="90"/>
      <c r="W671" s="90"/>
      <c r="X671" s="90"/>
      <c r="Y671" s="90"/>
      <c r="Z671" s="90"/>
    </row>
    <row r="672" spans="11:28" ht="9.75" customHeight="1">
      <c r="K672" s="90"/>
      <c r="L672" s="90"/>
      <c r="M672" s="90"/>
      <c r="N672" s="90"/>
      <c r="O672" s="90"/>
      <c r="P672" s="90"/>
      <c r="Q672" s="90"/>
      <c r="R672" s="90"/>
      <c r="S672" s="90"/>
      <c r="T672" s="90"/>
      <c r="U672" s="90"/>
      <c r="V672" s="90"/>
      <c r="W672" s="90"/>
      <c r="X672" s="90"/>
      <c r="Y672" s="90"/>
      <c r="Z672" s="90"/>
    </row>
    <row r="673" spans="2:26" ht="20.25" customHeight="1">
      <c r="B673" s="60" t="s">
        <v>279</v>
      </c>
      <c r="K673" s="90"/>
      <c r="L673" s="90"/>
      <c r="M673" s="90"/>
      <c r="N673" s="90"/>
      <c r="O673" s="90"/>
      <c r="P673" s="90"/>
      <c r="Q673" s="90"/>
      <c r="R673" s="90"/>
      <c r="S673" s="90"/>
      <c r="T673" s="90"/>
      <c r="U673" s="90"/>
      <c r="V673" s="90"/>
      <c r="W673" s="90"/>
      <c r="X673" s="90"/>
      <c r="Y673" s="90"/>
      <c r="Z673" s="90"/>
    </row>
    <row r="674" spans="2:26" ht="15" customHeight="1">
      <c r="K674" s="90"/>
      <c r="L674" s="90"/>
      <c r="M674" s="90"/>
      <c r="N674" s="90"/>
      <c r="O674" s="90"/>
      <c r="P674" s="90"/>
      <c r="Q674" s="90"/>
      <c r="R674" s="90"/>
      <c r="S674" s="90"/>
      <c r="T674" s="90"/>
      <c r="U674" s="90"/>
      <c r="V674" s="90"/>
      <c r="W674" s="90"/>
      <c r="X674" s="90"/>
      <c r="Y674" s="90"/>
      <c r="Z674" s="90"/>
    </row>
    <row r="675" spans="2:26" ht="15" customHeight="1">
      <c r="B675" s="70" t="s">
        <v>214</v>
      </c>
      <c r="K675" s="90"/>
      <c r="L675" s="90"/>
      <c r="M675" s="90"/>
      <c r="N675" s="90"/>
      <c r="O675" s="90"/>
      <c r="P675" s="90"/>
      <c r="Q675" s="90"/>
      <c r="R675" s="90"/>
      <c r="S675" s="90"/>
      <c r="T675" s="90"/>
      <c r="U675" s="90"/>
      <c r="V675" s="90"/>
      <c r="W675" s="90"/>
      <c r="X675" s="90"/>
      <c r="Y675" s="90"/>
      <c r="Z675" s="90"/>
    </row>
    <row r="676" spans="2:26" ht="15" customHeight="1">
      <c r="K676" s="90"/>
      <c r="L676" s="90"/>
      <c r="M676" s="90"/>
      <c r="N676" s="90"/>
      <c r="O676" s="90"/>
      <c r="P676" s="90"/>
      <c r="Q676" s="90"/>
      <c r="R676" s="90"/>
      <c r="S676" s="90"/>
      <c r="T676" s="90"/>
      <c r="U676" s="90"/>
      <c r="V676" s="90"/>
      <c r="W676" s="90"/>
      <c r="X676" s="90"/>
      <c r="Y676" s="90"/>
      <c r="Z676" s="90"/>
    </row>
    <row r="677" spans="2:26" ht="15" customHeight="1">
      <c r="K677" s="90"/>
      <c r="L677" s="90"/>
      <c r="M677" s="90"/>
      <c r="N677" s="90"/>
      <c r="O677" s="90"/>
      <c r="P677" s="90"/>
      <c r="Q677" s="90"/>
      <c r="R677" s="90"/>
      <c r="S677" s="90"/>
      <c r="T677" s="90"/>
      <c r="U677" s="90"/>
      <c r="V677" s="90"/>
      <c r="W677" s="90"/>
      <c r="X677" s="90"/>
      <c r="Y677" s="90"/>
      <c r="Z677" s="90"/>
    </row>
    <row r="678" spans="2:26" ht="15" customHeight="1">
      <c r="K678" s="90"/>
      <c r="L678" s="90"/>
      <c r="M678" s="90"/>
      <c r="N678" s="90"/>
      <c r="O678" s="90"/>
      <c r="P678" s="90"/>
      <c r="Q678" s="90"/>
      <c r="R678" s="90"/>
      <c r="S678" s="90"/>
      <c r="T678" s="90"/>
      <c r="U678" s="90"/>
      <c r="V678" s="90"/>
      <c r="W678" s="90"/>
      <c r="X678" s="90"/>
      <c r="Y678" s="90"/>
      <c r="Z678" s="90"/>
    </row>
    <row r="679" spans="2:26" ht="15" customHeight="1">
      <c r="K679" s="90"/>
      <c r="L679" s="90"/>
      <c r="M679" s="90"/>
      <c r="N679" s="90"/>
      <c r="O679" s="90"/>
      <c r="P679" s="90"/>
      <c r="Q679" s="90"/>
      <c r="R679" s="90"/>
      <c r="S679" s="90"/>
      <c r="T679" s="90"/>
      <c r="U679" s="90"/>
      <c r="V679" s="90"/>
      <c r="W679" s="90"/>
      <c r="X679" s="90"/>
      <c r="Y679" s="90"/>
      <c r="Z679" s="90"/>
    </row>
    <row r="680" spans="2:26" ht="15" customHeight="1">
      <c r="K680" s="90"/>
      <c r="L680" s="90"/>
      <c r="M680" s="90"/>
      <c r="N680" s="90"/>
      <c r="O680" s="90"/>
      <c r="P680" s="90"/>
      <c r="Q680" s="90"/>
      <c r="R680" s="90"/>
      <c r="S680" s="90"/>
      <c r="T680" s="90"/>
      <c r="U680" s="90"/>
      <c r="V680" s="90"/>
      <c r="W680" s="90"/>
      <c r="X680" s="90"/>
      <c r="Y680" s="90"/>
      <c r="Z680" s="90"/>
    </row>
    <row r="681" spans="2:26" ht="15" customHeight="1">
      <c r="K681" s="90"/>
      <c r="L681" s="90"/>
      <c r="M681" s="90"/>
      <c r="N681" s="90"/>
      <c r="O681" s="90"/>
      <c r="P681" s="90"/>
      <c r="Q681" s="90"/>
      <c r="R681" s="90"/>
      <c r="S681" s="90"/>
      <c r="T681" s="90"/>
      <c r="U681" s="90"/>
      <c r="V681" s="90"/>
      <c r="W681" s="90"/>
      <c r="X681" s="90"/>
      <c r="Y681" s="90"/>
      <c r="Z681" s="90"/>
    </row>
    <row r="682" spans="2:26" ht="15" customHeight="1">
      <c r="K682" s="90"/>
      <c r="L682" s="90"/>
      <c r="M682" s="90"/>
      <c r="N682" s="90"/>
      <c r="O682" s="90"/>
      <c r="P682" s="90"/>
      <c r="Q682" s="90"/>
      <c r="R682" s="90"/>
      <c r="S682" s="90"/>
      <c r="T682" s="90"/>
      <c r="U682" s="90"/>
      <c r="V682" s="90"/>
      <c r="W682" s="90"/>
      <c r="X682" s="90"/>
      <c r="Y682" s="90"/>
      <c r="Z682" s="90"/>
    </row>
    <row r="683" spans="2:26" ht="15" customHeight="1">
      <c r="K683" s="90"/>
      <c r="L683" s="90"/>
      <c r="M683" s="90"/>
      <c r="N683" s="90"/>
      <c r="O683" s="90"/>
      <c r="P683" s="90"/>
      <c r="Q683" s="90"/>
      <c r="R683" s="90"/>
      <c r="S683" s="90"/>
      <c r="T683" s="90"/>
      <c r="U683" s="90"/>
      <c r="V683" s="90"/>
      <c r="W683" s="90"/>
      <c r="X683" s="90"/>
      <c r="Y683" s="90"/>
      <c r="Z683" s="90"/>
    </row>
    <row r="684" spans="2:26" ht="15" customHeight="1">
      <c r="K684" s="90"/>
      <c r="L684" s="90"/>
      <c r="M684" s="90"/>
      <c r="N684" s="90"/>
      <c r="O684" s="90"/>
      <c r="P684" s="90"/>
      <c r="Q684" s="90"/>
      <c r="R684" s="90"/>
      <c r="S684" s="90"/>
      <c r="T684" s="90"/>
      <c r="U684" s="90"/>
      <c r="V684" s="90"/>
      <c r="W684" s="90"/>
      <c r="X684" s="90"/>
      <c r="Y684" s="90"/>
      <c r="Z684" s="90"/>
    </row>
    <row r="685" spans="2:26" ht="15" customHeight="1">
      <c r="K685" s="90"/>
      <c r="L685" s="90"/>
      <c r="M685" s="90"/>
      <c r="N685" s="90"/>
      <c r="O685" s="90"/>
      <c r="P685" s="90"/>
      <c r="Q685" s="90"/>
      <c r="R685" s="90"/>
      <c r="S685" s="90"/>
      <c r="T685" s="90"/>
      <c r="U685" s="90"/>
      <c r="V685" s="90"/>
      <c r="W685" s="90"/>
      <c r="X685" s="90"/>
      <c r="Y685" s="90"/>
      <c r="Z685" s="90"/>
    </row>
    <row r="686" spans="2:26" ht="15" customHeight="1">
      <c r="K686" s="90"/>
      <c r="L686" s="90"/>
      <c r="M686" s="90"/>
      <c r="N686" s="90" t="s">
        <v>215</v>
      </c>
      <c r="O686" s="90"/>
      <c r="P686" s="90"/>
      <c r="Q686" s="90"/>
      <c r="R686" s="90"/>
      <c r="S686" s="90"/>
      <c r="T686" s="90"/>
      <c r="U686" s="90"/>
      <c r="V686" s="90"/>
      <c r="W686" s="90"/>
      <c r="X686" s="90"/>
      <c r="Y686" s="90"/>
      <c r="Z686" s="90"/>
    </row>
    <row r="687" spans="2:26" ht="15" customHeight="1">
      <c r="K687" s="90"/>
      <c r="L687" s="90"/>
      <c r="M687" s="90"/>
      <c r="N687" s="90"/>
      <c r="O687" s="90"/>
      <c r="P687" s="90"/>
      <c r="Q687" s="90"/>
      <c r="R687" s="90"/>
      <c r="S687" s="90"/>
      <c r="T687" s="90"/>
      <c r="U687" s="90"/>
      <c r="V687" s="90"/>
      <c r="W687" s="90"/>
      <c r="X687" s="90"/>
      <c r="Y687" s="90"/>
      <c r="Z687" s="90"/>
    </row>
    <row r="688" spans="2:26" ht="15" customHeight="1">
      <c r="K688" s="90"/>
      <c r="L688" s="90"/>
      <c r="M688" s="90"/>
      <c r="N688" s="90" t="s">
        <v>216</v>
      </c>
      <c r="O688" s="90" t="s">
        <v>217</v>
      </c>
      <c r="P688" s="90" t="s">
        <v>47</v>
      </c>
      <c r="Q688" s="90"/>
      <c r="R688" s="90"/>
      <c r="S688" s="90"/>
      <c r="T688" s="90"/>
      <c r="U688" s="90"/>
      <c r="V688" s="90"/>
      <c r="W688" s="90"/>
      <c r="X688" s="90"/>
      <c r="Y688" s="90"/>
      <c r="Z688" s="90"/>
    </row>
    <row r="689" spans="2:26" ht="15" customHeight="1">
      <c r="K689" s="90"/>
      <c r="L689" s="90"/>
      <c r="M689" s="91" t="s">
        <v>7</v>
      </c>
      <c r="N689" s="92">
        <v>0</v>
      </c>
      <c r="O689" s="92">
        <v>0</v>
      </c>
      <c r="P689" s="93">
        <v>1</v>
      </c>
      <c r="Q689" s="90"/>
      <c r="R689" s="90"/>
      <c r="S689" s="90"/>
      <c r="T689" s="90"/>
      <c r="U689" s="90"/>
      <c r="V689" s="90"/>
      <c r="W689" s="90"/>
      <c r="X689" s="90"/>
      <c r="Y689" s="90"/>
      <c r="Z689" s="90"/>
    </row>
    <row r="690" spans="2:26" ht="15" customHeight="1">
      <c r="K690" s="90"/>
      <c r="L690" s="90"/>
      <c r="M690" s="95" t="s">
        <v>9</v>
      </c>
      <c r="N690" s="96">
        <v>0.5</v>
      </c>
      <c r="O690" s="96">
        <v>0</v>
      </c>
      <c r="P690" s="97">
        <v>0.5</v>
      </c>
      <c r="Q690" s="90"/>
      <c r="R690" s="90"/>
      <c r="S690" s="90"/>
      <c r="T690" s="90"/>
      <c r="U690" s="90"/>
      <c r="V690" s="90"/>
      <c r="W690" s="90"/>
      <c r="X690" s="90"/>
      <c r="Y690" s="90"/>
      <c r="Z690" s="90"/>
    </row>
    <row r="691" spans="2:26" ht="15" customHeight="1">
      <c r="K691" s="90"/>
      <c r="L691" s="90"/>
      <c r="M691" s="90"/>
      <c r="N691" s="90"/>
      <c r="O691" s="90"/>
      <c r="P691" s="90"/>
      <c r="Q691" s="90"/>
      <c r="R691" s="90"/>
      <c r="S691" s="90"/>
      <c r="T691" s="90"/>
      <c r="U691" s="90"/>
      <c r="V691" s="90"/>
      <c r="W691" s="90"/>
      <c r="X691" s="90"/>
      <c r="Y691" s="90"/>
      <c r="Z691" s="90"/>
    </row>
    <row r="692" spans="2:26" ht="15" customHeight="1">
      <c r="K692" s="90"/>
      <c r="L692" s="90"/>
      <c r="M692" s="90"/>
      <c r="N692" s="90"/>
      <c r="O692" s="90"/>
      <c r="P692" s="90"/>
      <c r="Q692" s="90"/>
      <c r="R692" s="90"/>
      <c r="S692" s="90"/>
      <c r="T692" s="90"/>
      <c r="U692" s="90"/>
      <c r="V692" s="90"/>
      <c r="W692" s="90"/>
      <c r="X692" s="90"/>
      <c r="Y692" s="90"/>
      <c r="Z692" s="90"/>
    </row>
    <row r="693" spans="2:26" ht="15" customHeight="1">
      <c r="K693" s="90"/>
      <c r="L693" s="90"/>
      <c r="M693" s="90"/>
      <c r="N693" s="90"/>
      <c r="O693" s="90"/>
      <c r="P693" s="90"/>
      <c r="Q693" s="90"/>
      <c r="R693" s="90"/>
      <c r="S693" s="90"/>
      <c r="T693" s="90"/>
      <c r="U693" s="90"/>
      <c r="V693" s="90"/>
      <c r="W693" s="90"/>
      <c r="X693" s="90"/>
      <c r="Y693" s="90"/>
      <c r="Z693" s="90"/>
    </row>
    <row r="694" spans="2:26" ht="15" customHeight="1">
      <c r="K694" s="90"/>
      <c r="L694" s="90"/>
      <c r="M694" s="90"/>
      <c r="N694" s="90"/>
      <c r="O694" s="90"/>
      <c r="P694" s="90"/>
      <c r="Q694" s="90"/>
      <c r="R694" s="90"/>
      <c r="S694" s="90"/>
      <c r="T694" s="90"/>
      <c r="U694" s="90"/>
      <c r="V694" s="90"/>
      <c r="W694" s="90"/>
      <c r="X694" s="90"/>
      <c r="Y694" s="90"/>
      <c r="Z694" s="90"/>
    </row>
    <row r="695" spans="2:26" ht="15" customHeight="1">
      <c r="K695" s="90"/>
      <c r="L695" s="90"/>
      <c r="M695" s="90"/>
      <c r="N695" s="90"/>
      <c r="O695" s="90"/>
      <c r="P695" s="90"/>
      <c r="Q695" s="90"/>
      <c r="R695" s="90"/>
      <c r="S695" s="90"/>
      <c r="T695" s="90"/>
      <c r="U695" s="90"/>
      <c r="V695" s="90"/>
      <c r="W695" s="90"/>
      <c r="X695" s="90"/>
      <c r="Y695" s="90"/>
      <c r="Z695" s="90"/>
    </row>
    <row r="696" spans="2:26" ht="15" customHeight="1">
      <c r="K696" s="90"/>
      <c r="L696" s="90"/>
      <c r="M696" s="90"/>
      <c r="N696" s="90"/>
      <c r="O696" s="90"/>
      <c r="P696" s="90"/>
      <c r="Q696" s="90"/>
      <c r="R696" s="90"/>
      <c r="S696" s="90"/>
      <c r="T696" s="90"/>
      <c r="U696" s="90"/>
      <c r="V696" s="90"/>
      <c r="W696" s="90"/>
      <c r="X696" s="90"/>
      <c r="Y696" s="90"/>
      <c r="Z696" s="90"/>
    </row>
    <row r="697" spans="2:26" ht="20.25" customHeight="1">
      <c r="B697" s="60" t="s">
        <v>319</v>
      </c>
      <c r="K697" s="90"/>
      <c r="L697" s="90"/>
      <c r="M697" s="90"/>
      <c r="N697" s="90"/>
      <c r="O697" s="90"/>
      <c r="P697" s="90"/>
      <c r="Q697" s="90"/>
      <c r="R697" s="90"/>
      <c r="S697" s="90"/>
      <c r="T697" s="90"/>
      <c r="U697" s="90"/>
      <c r="V697" s="90"/>
      <c r="W697" s="90"/>
      <c r="X697" s="90"/>
      <c r="Y697" s="90"/>
      <c r="Z697" s="90"/>
    </row>
    <row r="698" spans="2:26" ht="15" customHeight="1">
      <c r="K698" s="90"/>
      <c r="L698" s="90"/>
      <c r="M698" s="90"/>
      <c r="N698" s="90"/>
      <c r="O698" s="90"/>
      <c r="P698" s="90"/>
      <c r="Q698" s="90"/>
      <c r="R698" s="90"/>
      <c r="S698" s="90"/>
      <c r="T698" s="90"/>
      <c r="U698" s="90"/>
      <c r="V698" s="90"/>
      <c r="W698" s="90"/>
      <c r="X698" s="90"/>
      <c r="Y698" s="90"/>
      <c r="Z698" s="90"/>
    </row>
    <row r="699" spans="2:26" ht="15" customHeight="1">
      <c r="B699" s="70" t="s">
        <v>303</v>
      </c>
      <c r="K699" s="90"/>
      <c r="L699" s="90"/>
      <c r="M699" s="90"/>
      <c r="N699" s="90"/>
      <c r="O699" s="90"/>
      <c r="P699" s="90"/>
      <c r="Q699" s="90"/>
      <c r="R699" s="90"/>
      <c r="S699" s="90"/>
      <c r="T699" s="90"/>
      <c r="U699" s="90"/>
      <c r="V699" s="90"/>
      <c r="W699" s="90"/>
      <c r="X699" s="90"/>
      <c r="Y699" s="90"/>
      <c r="Z699" s="90"/>
    </row>
    <row r="700" spans="2:26" ht="15" customHeight="1"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  <c r="Z700" s="90"/>
    </row>
    <row r="701" spans="2:26" ht="15" customHeight="1">
      <c r="K701" s="90"/>
      <c r="L701" s="90"/>
      <c r="M701" s="90"/>
      <c r="N701" s="90"/>
      <c r="O701" s="90"/>
      <c r="P701" s="90"/>
      <c r="Q701" s="90"/>
      <c r="R701" s="90"/>
      <c r="S701" s="90"/>
      <c r="T701" s="90"/>
      <c r="U701" s="90"/>
      <c r="V701" s="90"/>
      <c r="W701" s="90"/>
      <c r="X701" s="90"/>
      <c r="Y701" s="90"/>
      <c r="Z701" s="90"/>
    </row>
    <row r="702" spans="2:26" ht="15" customHeight="1">
      <c r="K702" s="90"/>
      <c r="L702" s="90"/>
      <c r="M702" s="90"/>
      <c r="N702" s="90"/>
      <c r="O702" s="90"/>
      <c r="P702" s="90"/>
      <c r="Q702" s="90"/>
      <c r="R702" s="90"/>
      <c r="S702" s="90"/>
      <c r="T702" s="90"/>
      <c r="U702" s="90"/>
      <c r="V702" s="90"/>
      <c r="W702" s="90"/>
      <c r="X702" s="90"/>
      <c r="Y702" s="90"/>
      <c r="Z702" s="90"/>
    </row>
    <row r="703" spans="2:26" ht="15" customHeight="1">
      <c r="K703" s="90"/>
      <c r="L703" s="90"/>
      <c r="M703" s="90"/>
      <c r="N703" s="90"/>
      <c r="O703" s="90"/>
      <c r="P703" s="90"/>
      <c r="Q703" s="90"/>
      <c r="R703" s="90"/>
      <c r="S703" s="90"/>
      <c r="T703" s="90"/>
      <c r="U703" s="90"/>
      <c r="V703" s="90"/>
      <c r="W703" s="90"/>
      <c r="X703" s="90"/>
      <c r="Y703" s="90"/>
      <c r="Z703" s="90"/>
    </row>
    <row r="704" spans="2:26" ht="15" customHeight="1">
      <c r="K704" s="90"/>
      <c r="L704" s="90"/>
      <c r="M704" s="90"/>
      <c r="N704" s="90"/>
      <c r="O704" s="90"/>
      <c r="P704" s="90"/>
      <c r="Q704" s="90"/>
      <c r="R704" s="90"/>
      <c r="S704" s="90"/>
      <c r="T704" s="90"/>
      <c r="U704" s="90"/>
      <c r="V704" s="90"/>
      <c r="W704" s="90"/>
      <c r="X704" s="90"/>
      <c r="Y704" s="90"/>
      <c r="Z704" s="90"/>
    </row>
    <row r="705" spans="11:26" ht="15" customHeight="1">
      <c r="K705" s="90"/>
      <c r="L705" s="90"/>
      <c r="M705" s="90"/>
      <c r="N705" s="90"/>
      <c r="O705" s="90"/>
      <c r="P705" s="90"/>
      <c r="Q705" s="90"/>
      <c r="R705" s="90"/>
      <c r="S705" s="90"/>
      <c r="T705" s="90"/>
      <c r="U705" s="90"/>
      <c r="V705" s="90"/>
      <c r="W705" s="90"/>
      <c r="X705" s="90"/>
      <c r="Y705" s="90"/>
      <c r="Z705" s="90"/>
    </row>
    <row r="706" spans="11:26" ht="15" customHeight="1">
      <c r="K706" s="90"/>
      <c r="L706" s="90"/>
      <c r="M706" s="90"/>
      <c r="N706" s="90"/>
      <c r="O706" s="90"/>
      <c r="P706" s="90"/>
      <c r="Q706" s="90"/>
      <c r="R706" s="90"/>
      <c r="S706" s="90"/>
      <c r="T706" s="90"/>
      <c r="U706" s="90"/>
      <c r="V706" s="90"/>
      <c r="W706" s="90"/>
      <c r="X706" s="90"/>
      <c r="Y706" s="90"/>
      <c r="Z706" s="90"/>
    </row>
    <row r="707" spans="11:26" ht="15" customHeight="1">
      <c r="K707" s="90"/>
      <c r="L707" s="90"/>
      <c r="M707" s="90"/>
      <c r="N707" s="90"/>
      <c r="O707" s="90"/>
      <c r="P707" s="90"/>
      <c r="Q707" s="90"/>
      <c r="R707" s="90"/>
      <c r="S707" s="90"/>
      <c r="T707" s="90"/>
      <c r="U707" s="90"/>
      <c r="V707" s="90"/>
      <c r="W707" s="90"/>
      <c r="X707" s="90"/>
      <c r="Y707" s="90"/>
      <c r="Z707" s="90"/>
    </row>
    <row r="708" spans="11:26" ht="15" customHeight="1">
      <c r="K708" s="90"/>
      <c r="L708" s="90"/>
      <c r="M708" s="90"/>
      <c r="N708" s="90"/>
      <c r="O708" s="90"/>
      <c r="P708" s="90"/>
      <c r="Q708" s="90"/>
      <c r="R708" s="90"/>
      <c r="S708" s="90"/>
      <c r="T708" s="90"/>
      <c r="U708" s="90"/>
      <c r="V708" s="90"/>
      <c r="W708" s="90"/>
      <c r="X708" s="90"/>
      <c r="Y708" s="90"/>
      <c r="Z708" s="90"/>
    </row>
    <row r="709" spans="11:26" ht="15" customHeight="1">
      <c r="K709" s="90"/>
      <c r="L709" s="90"/>
      <c r="M709" s="90"/>
      <c r="N709" s="90"/>
      <c r="O709" s="90"/>
      <c r="P709" s="90"/>
      <c r="Q709" s="90"/>
      <c r="R709" s="90"/>
      <c r="S709" s="90"/>
      <c r="T709" s="90"/>
      <c r="U709" s="90"/>
      <c r="V709" s="90"/>
      <c r="W709" s="90"/>
      <c r="X709" s="90"/>
      <c r="Y709" s="90"/>
      <c r="Z709" s="90"/>
    </row>
    <row r="710" spans="11:26" ht="15" customHeight="1">
      <c r="K710" s="90"/>
      <c r="L710" s="90"/>
      <c r="M710" s="90"/>
      <c r="N710" s="90"/>
      <c r="O710" s="90"/>
      <c r="P710" s="90"/>
      <c r="Q710" s="90"/>
      <c r="R710" s="90"/>
      <c r="S710" s="90"/>
      <c r="T710" s="90"/>
      <c r="U710" s="90"/>
      <c r="V710" s="90"/>
      <c r="W710" s="90"/>
      <c r="X710" s="90"/>
      <c r="Y710" s="90"/>
      <c r="Z710" s="90"/>
    </row>
    <row r="711" spans="11:26" ht="15" customHeight="1">
      <c r="K711" s="90"/>
      <c r="L711" s="90"/>
      <c r="M711" s="90" t="s">
        <v>304</v>
      </c>
      <c r="N711" s="90" t="s">
        <v>305</v>
      </c>
      <c r="O711" s="90"/>
      <c r="P711" s="90"/>
      <c r="Q711" s="90"/>
      <c r="R711" s="90"/>
      <c r="S711" s="90"/>
      <c r="T711" s="90"/>
      <c r="U711" s="90"/>
      <c r="V711" s="90"/>
      <c r="W711" s="90"/>
      <c r="X711" s="90"/>
      <c r="Y711" s="90"/>
      <c r="Z711" s="90"/>
    </row>
    <row r="712" spans="11:26" ht="15" customHeight="1">
      <c r="K712" s="90"/>
      <c r="L712" s="91" t="s">
        <v>6</v>
      </c>
      <c r="M712" s="92">
        <v>0.76190476190476186</v>
      </c>
      <c r="N712" s="93">
        <v>0.85</v>
      </c>
      <c r="O712" s="94"/>
      <c r="P712" s="90"/>
      <c r="Q712" s="94"/>
      <c r="R712" s="92"/>
      <c r="S712" s="94"/>
      <c r="T712" s="90"/>
      <c r="U712" s="90"/>
      <c r="V712" s="90"/>
      <c r="W712" s="90"/>
      <c r="X712" s="90"/>
      <c r="Y712" s="90"/>
      <c r="Z712" s="90"/>
    </row>
    <row r="713" spans="11:26" ht="15" customHeight="1">
      <c r="K713" s="90"/>
      <c r="L713" s="95" t="s">
        <v>7</v>
      </c>
      <c r="M713" s="96">
        <v>0.7</v>
      </c>
      <c r="N713" s="97">
        <v>0.8</v>
      </c>
      <c r="O713" s="98"/>
      <c r="P713" s="90"/>
      <c r="Q713" s="98"/>
      <c r="R713" s="96"/>
      <c r="S713" s="98"/>
      <c r="T713" s="90"/>
      <c r="U713" s="90"/>
      <c r="V713" s="90"/>
      <c r="W713" s="90"/>
      <c r="X713" s="90"/>
      <c r="Y713" s="90"/>
      <c r="Z713" s="90"/>
    </row>
    <row r="714" spans="11:26" ht="15" customHeight="1">
      <c r="K714" s="90"/>
      <c r="L714" s="95" t="s">
        <v>8</v>
      </c>
      <c r="M714" s="96">
        <v>0.81632653061224492</v>
      </c>
      <c r="N714" s="97">
        <v>0.91836734693877542</v>
      </c>
      <c r="O714" s="98"/>
      <c r="P714" s="90"/>
      <c r="Q714" s="98"/>
      <c r="R714" s="96"/>
      <c r="S714" s="98"/>
      <c r="T714" s="90"/>
      <c r="U714" s="90"/>
      <c r="V714" s="90"/>
      <c r="W714" s="90"/>
      <c r="X714" s="90"/>
      <c r="Y714" s="90"/>
      <c r="Z714" s="90"/>
    </row>
    <row r="715" spans="11:26" ht="15" customHeight="1">
      <c r="K715" s="90"/>
      <c r="L715" s="95" t="s">
        <v>9</v>
      </c>
      <c r="M715" s="96">
        <v>0.80392156862745101</v>
      </c>
      <c r="N715" s="97">
        <v>0.84</v>
      </c>
      <c r="O715" s="98"/>
      <c r="P715" s="90"/>
      <c r="Q715" s="98"/>
      <c r="R715" s="96"/>
      <c r="S715" s="98"/>
      <c r="T715" s="90"/>
      <c r="U715" s="90"/>
      <c r="V715" s="90"/>
      <c r="W715" s="90"/>
      <c r="X715" s="90"/>
      <c r="Y715" s="90"/>
      <c r="Z715" s="90"/>
    </row>
    <row r="716" spans="11:26" ht="15" customHeight="1">
      <c r="K716" s="90"/>
      <c r="L716" s="90"/>
      <c r="M716" s="90"/>
      <c r="N716" s="90"/>
      <c r="O716" s="90"/>
      <c r="P716" s="90"/>
      <c r="Q716" s="90"/>
      <c r="R716" s="90"/>
      <c r="S716" s="90"/>
      <c r="T716" s="90"/>
      <c r="U716" s="90"/>
      <c r="V716" s="90"/>
      <c r="W716" s="90"/>
      <c r="X716" s="90"/>
      <c r="Y716" s="90"/>
      <c r="Z716" s="90"/>
    </row>
    <row r="717" spans="11:26" ht="15" customHeight="1">
      <c r="K717" s="90"/>
      <c r="L717" s="90"/>
      <c r="M717" s="90"/>
      <c r="N717" s="90"/>
      <c r="O717" s="90"/>
      <c r="P717" s="90"/>
      <c r="Q717" s="90"/>
      <c r="R717" s="90"/>
      <c r="S717" s="90"/>
      <c r="T717" s="90"/>
      <c r="U717" s="90"/>
      <c r="V717" s="90"/>
      <c r="W717" s="90"/>
      <c r="X717" s="90"/>
      <c r="Y717" s="90"/>
      <c r="Z717" s="90"/>
    </row>
    <row r="718" spans="11:26" ht="15" customHeight="1">
      <c r="K718" s="90"/>
      <c r="L718" s="90"/>
      <c r="M718" s="90"/>
      <c r="N718" s="90"/>
      <c r="O718" s="90"/>
      <c r="P718" s="90"/>
      <c r="Q718" s="90"/>
      <c r="R718" s="90"/>
      <c r="S718" s="90"/>
      <c r="T718" s="90"/>
      <c r="U718" s="90"/>
      <c r="V718" s="90"/>
      <c r="W718" s="90"/>
      <c r="X718" s="90"/>
      <c r="Y718" s="90"/>
      <c r="Z718" s="90"/>
    </row>
    <row r="719" spans="11:26" ht="15" customHeight="1">
      <c r="K719" s="90"/>
      <c r="L719" s="90"/>
      <c r="M719" s="90"/>
      <c r="N719" s="90"/>
      <c r="O719" s="90"/>
      <c r="P719" s="90"/>
      <c r="Q719" s="90"/>
      <c r="R719" s="90"/>
      <c r="S719" s="90"/>
      <c r="T719" s="90"/>
      <c r="U719" s="90"/>
      <c r="V719" s="90"/>
      <c r="W719" s="90"/>
      <c r="X719" s="90"/>
      <c r="Y719" s="90"/>
      <c r="Z719" s="90"/>
    </row>
    <row r="720" spans="11:26" ht="15" customHeight="1">
      <c r="K720" s="90"/>
      <c r="L720" s="90"/>
      <c r="M720" s="90"/>
      <c r="N720" s="90"/>
      <c r="O720" s="90"/>
      <c r="P720" s="90"/>
      <c r="Q720" s="90"/>
      <c r="R720" s="90"/>
      <c r="S720" s="90"/>
      <c r="T720" s="90"/>
      <c r="U720" s="90"/>
      <c r="V720" s="90"/>
      <c r="W720" s="90"/>
      <c r="X720" s="90"/>
      <c r="Y720" s="90"/>
      <c r="Z720" s="90"/>
    </row>
    <row r="721" spans="2:26" ht="15" customHeight="1">
      <c r="B721" s="70" t="s">
        <v>306</v>
      </c>
      <c r="J721" s="128"/>
      <c r="K721" s="90"/>
      <c r="L721" s="90"/>
      <c r="M721" s="90"/>
      <c r="N721" s="90"/>
      <c r="O721" s="90"/>
      <c r="P721" s="90"/>
      <c r="Q721" s="90"/>
      <c r="R721" s="90"/>
      <c r="S721" s="90"/>
      <c r="T721" s="90"/>
      <c r="U721" s="90"/>
      <c r="V721" s="90"/>
      <c r="W721" s="90"/>
      <c r="X721" s="90"/>
      <c r="Y721" s="90"/>
      <c r="Z721" s="90"/>
    </row>
    <row r="722" spans="2:26" ht="15" customHeight="1">
      <c r="J722" s="128"/>
      <c r="K722" s="90"/>
      <c r="L722" s="90"/>
      <c r="M722" s="90"/>
      <c r="N722" s="90"/>
      <c r="O722" s="90"/>
      <c r="P722" s="90"/>
      <c r="Q722" s="90"/>
      <c r="R722" s="90"/>
      <c r="S722" s="90"/>
      <c r="T722" s="90"/>
      <c r="U722" s="90"/>
      <c r="V722" s="90"/>
      <c r="W722" s="90"/>
      <c r="X722" s="90"/>
      <c r="Y722" s="90"/>
      <c r="Z722" s="90"/>
    </row>
    <row r="723" spans="2:26" ht="15" customHeight="1">
      <c r="J723" s="128"/>
      <c r="K723" s="90"/>
      <c r="L723" s="90"/>
      <c r="M723" s="90"/>
      <c r="N723" s="90"/>
      <c r="O723" s="90"/>
      <c r="P723" s="90"/>
      <c r="Q723" s="90"/>
      <c r="R723" s="90"/>
      <c r="S723" s="90"/>
      <c r="T723" s="90"/>
      <c r="U723" s="90"/>
      <c r="V723" s="90"/>
      <c r="W723" s="90"/>
      <c r="X723" s="90"/>
      <c r="Y723" s="90"/>
      <c r="Z723" s="90"/>
    </row>
    <row r="724" spans="2:26" ht="15" customHeight="1">
      <c r="J724" s="128"/>
      <c r="K724" s="90"/>
      <c r="L724" s="90"/>
      <c r="M724" s="90"/>
      <c r="N724" s="90"/>
      <c r="O724" s="90"/>
      <c r="P724" s="90"/>
      <c r="Q724" s="90"/>
      <c r="R724" s="90"/>
      <c r="S724" s="90"/>
      <c r="T724" s="90"/>
      <c r="U724" s="90"/>
      <c r="V724" s="90"/>
      <c r="W724" s="90"/>
      <c r="X724" s="90"/>
      <c r="Y724" s="90"/>
      <c r="Z724" s="90"/>
    </row>
    <row r="725" spans="2:26" ht="15" customHeight="1">
      <c r="J725" s="128"/>
      <c r="K725" s="90"/>
      <c r="L725" s="90"/>
      <c r="M725" s="90"/>
      <c r="N725" s="90"/>
      <c r="O725" s="90"/>
      <c r="P725" s="90"/>
      <c r="Q725" s="90"/>
      <c r="R725" s="90"/>
      <c r="S725" s="90"/>
      <c r="T725" s="90"/>
      <c r="U725" s="90"/>
      <c r="V725" s="90"/>
      <c r="W725" s="90"/>
      <c r="X725" s="90"/>
      <c r="Y725" s="90"/>
      <c r="Z725" s="90"/>
    </row>
    <row r="726" spans="2:26" ht="15" customHeight="1">
      <c r="J726" s="128"/>
      <c r="K726" s="90"/>
      <c r="L726" s="90"/>
      <c r="M726" s="90"/>
      <c r="N726" s="90"/>
      <c r="O726" s="90"/>
      <c r="P726" s="90"/>
      <c r="Q726" s="90"/>
      <c r="R726" s="90"/>
      <c r="S726" s="90"/>
      <c r="T726" s="90"/>
      <c r="U726" s="90"/>
      <c r="V726" s="90"/>
      <c r="W726" s="90"/>
      <c r="X726" s="90"/>
      <c r="Y726" s="90"/>
      <c r="Z726" s="90"/>
    </row>
    <row r="727" spans="2:26" ht="15" customHeight="1">
      <c r="J727" s="128"/>
      <c r="K727" s="90"/>
      <c r="L727" s="90"/>
      <c r="M727" s="90"/>
      <c r="N727" s="90"/>
      <c r="O727" s="90"/>
      <c r="P727" s="90"/>
      <c r="Q727" s="90"/>
      <c r="R727" s="90"/>
      <c r="S727" s="90"/>
      <c r="T727" s="90"/>
      <c r="U727" s="90"/>
      <c r="V727" s="90"/>
      <c r="W727" s="90"/>
      <c r="X727" s="90"/>
      <c r="Y727" s="90"/>
      <c r="Z727" s="90"/>
    </row>
    <row r="728" spans="2:26" ht="15" customHeight="1">
      <c r="J728" s="128"/>
      <c r="K728" s="90"/>
      <c r="L728" s="90"/>
      <c r="M728" s="90"/>
      <c r="N728" s="90"/>
      <c r="O728" s="90"/>
      <c r="P728" s="90"/>
      <c r="Q728" s="90"/>
      <c r="R728" s="90"/>
      <c r="S728" s="90"/>
      <c r="T728" s="90"/>
      <c r="U728" s="90"/>
      <c r="V728" s="90"/>
      <c r="W728" s="90"/>
      <c r="X728" s="90"/>
      <c r="Y728" s="90"/>
      <c r="Z728" s="90"/>
    </row>
    <row r="729" spans="2:26" ht="15" customHeight="1">
      <c r="J729" s="128"/>
      <c r="K729" s="90"/>
      <c r="L729" s="90"/>
      <c r="M729" s="90"/>
      <c r="N729" s="90"/>
      <c r="O729" s="90"/>
      <c r="P729" s="90"/>
      <c r="Q729" s="90"/>
      <c r="R729" s="90"/>
      <c r="S729" s="90"/>
      <c r="T729" s="90"/>
      <c r="U729" s="90"/>
      <c r="V729" s="90"/>
      <c r="W729" s="90"/>
      <c r="X729" s="90"/>
      <c r="Y729" s="90"/>
      <c r="Z729" s="90"/>
    </row>
    <row r="730" spans="2:26" ht="15" customHeight="1">
      <c r="J730" s="128"/>
      <c r="K730" s="90"/>
      <c r="L730" s="90"/>
      <c r="M730" s="90"/>
      <c r="N730" s="90"/>
      <c r="O730" s="90"/>
      <c r="P730" s="90"/>
      <c r="Q730" s="90"/>
      <c r="R730" s="90"/>
      <c r="S730" s="90"/>
      <c r="T730" s="90"/>
      <c r="U730" s="90"/>
      <c r="V730" s="90"/>
      <c r="W730" s="90"/>
      <c r="X730" s="90"/>
      <c r="Y730" s="90"/>
      <c r="Z730" s="90"/>
    </row>
    <row r="731" spans="2:26" ht="15" customHeight="1">
      <c r="J731" s="128"/>
      <c r="K731" s="90"/>
      <c r="L731" s="90"/>
      <c r="M731" s="90"/>
      <c r="N731" s="90"/>
      <c r="O731" s="90"/>
      <c r="P731" s="90"/>
      <c r="Q731" s="90"/>
      <c r="R731" s="90"/>
      <c r="S731" s="90"/>
      <c r="T731" s="90"/>
      <c r="U731" s="90"/>
      <c r="V731" s="90"/>
      <c r="W731" s="90"/>
      <c r="X731" s="90"/>
      <c r="Y731" s="90"/>
      <c r="Z731" s="90"/>
    </row>
    <row r="732" spans="2:26" ht="15" customHeight="1">
      <c r="J732" s="128"/>
      <c r="K732" s="90"/>
      <c r="L732" s="90"/>
      <c r="M732" s="90"/>
      <c r="N732" s="90" t="s">
        <v>26</v>
      </c>
      <c r="O732" s="396" t="s">
        <v>27</v>
      </c>
      <c r="P732" s="396"/>
      <c r="Q732" s="396"/>
      <c r="R732" s="396"/>
      <c r="S732" s="396"/>
      <c r="T732" s="90"/>
      <c r="U732" s="90"/>
      <c r="V732" s="90"/>
      <c r="W732" s="90"/>
      <c r="X732" s="90"/>
      <c r="Y732" s="90"/>
      <c r="Z732" s="90"/>
    </row>
    <row r="733" spans="2:26" ht="15" customHeight="1">
      <c r="J733" s="128"/>
      <c r="K733" s="90"/>
      <c r="L733" s="90"/>
      <c r="M733" s="90"/>
      <c r="N733" s="128"/>
      <c r="O733" s="90" t="s">
        <v>320</v>
      </c>
      <c r="P733" s="90" t="s">
        <v>321</v>
      </c>
      <c r="Q733" s="90" t="s">
        <v>322</v>
      </c>
      <c r="R733" s="90" t="s">
        <v>323</v>
      </c>
      <c r="S733" s="90" t="s">
        <v>47</v>
      </c>
      <c r="T733" s="90"/>
      <c r="U733" s="90"/>
      <c r="V733" s="90"/>
      <c r="W733" s="90"/>
      <c r="X733" s="90"/>
      <c r="Y733" s="90"/>
      <c r="Z733" s="90"/>
    </row>
    <row r="734" spans="2:26" ht="15" customHeight="1">
      <c r="J734" s="128"/>
      <c r="K734" s="90"/>
      <c r="L734" s="90"/>
      <c r="M734" s="91" t="s">
        <v>6</v>
      </c>
      <c r="N734" s="92">
        <v>0.23809523809523811</v>
      </c>
      <c r="O734" s="92">
        <v>0.19047619047619047</v>
      </c>
      <c r="P734" s="92">
        <v>0</v>
      </c>
      <c r="Q734" s="92">
        <v>0.23809523809523811</v>
      </c>
      <c r="R734" s="92">
        <v>0.23809523809523811</v>
      </c>
      <c r="S734" s="92">
        <v>9.5238095238095233E-2</v>
      </c>
      <c r="T734" s="90"/>
      <c r="U734" s="90"/>
      <c r="V734" s="90"/>
      <c r="W734" s="90"/>
      <c r="X734" s="90"/>
      <c r="Y734" s="90"/>
      <c r="Z734" s="90"/>
    </row>
    <row r="735" spans="2:26" ht="15" customHeight="1">
      <c r="J735" s="128"/>
      <c r="K735" s="90"/>
      <c r="L735" s="90"/>
      <c r="M735" s="95" t="s">
        <v>7</v>
      </c>
      <c r="N735" s="96">
        <v>0.5</v>
      </c>
      <c r="O735" s="96">
        <v>0.1</v>
      </c>
      <c r="P735" s="96">
        <v>0</v>
      </c>
      <c r="Q735" s="96">
        <v>0.3</v>
      </c>
      <c r="R735" s="96">
        <v>0</v>
      </c>
      <c r="S735" s="96">
        <v>0.1</v>
      </c>
      <c r="T735" s="90"/>
      <c r="U735" s="90"/>
      <c r="V735" s="90"/>
      <c r="W735" s="90"/>
      <c r="X735" s="90"/>
      <c r="Y735" s="90"/>
      <c r="Z735" s="90"/>
    </row>
    <row r="736" spans="2:26" ht="15" customHeight="1">
      <c r="J736" s="128"/>
      <c r="K736" s="90"/>
      <c r="L736" s="90"/>
      <c r="M736" s="95" t="s">
        <v>8</v>
      </c>
      <c r="N736" s="96">
        <v>0.34693877551020408</v>
      </c>
      <c r="O736" s="96">
        <v>0.22448979591836735</v>
      </c>
      <c r="P736" s="96">
        <v>2.0408163265306124E-2</v>
      </c>
      <c r="Q736" s="96">
        <v>0.38775510204081631</v>
      </c>
      <c r="R736" s="96">
        <v>0</v>
      </c>
      <c r="S736" s="96">
        <v>2.0408163265306124E-2</v>
      </c>
      <c r="T736" s="90"/>
      <c r="U736" s="90"/>
      <c r="V736" s="90"/>
      <c r="W736" s="90"/>
      <c r="X736" s="90"/>
      <c r="Y736" s="90"/>
      <c r="Z736" s="90"/>
    </row>
    <row r="737" spans="2:26" ht="15" customHeight="1">
      <c r="J737" s="128"/>
      <c r="K737" s="90"/>
      <c r="L737" s="90"/>
      <c r="M737" s="95" t="s">
        <v>9</v>
      </c>
      <c r="N737" s="96">
        <v>0.29411764705882354</v>
      </c>
      <c r="O737" s="96">
        <v>0.17647058823529413</v>
      </c>
      <c r="P737" s="96">
        <v>0</v>
      </c>
      <c r="Q737" s="96">
        <v>0.39215686274509809</v>
      </c>
      <c r="R737" s="96">
        <v>3.9215686274509803E-2</v>
      </c>
      <c r="S737" s="96">
        <v>9.8039215686274522E-2</v>
      </c>
      <c r="T737" s="90"/>
      <c r="U737" s="90"/>
      <c r="V737" s="90"/>
      <c r="W737" s="90"/>
      <c r="X737" s="90"/>
      <c r="Y737" s="90"/>
      <c r="Z737" s="90"/>
    </row>
    <row r="738" spans="2:26" ht="15" customHeight="1">
      <c r="J738" s="128"/>
      <c r="K738" s="90"/>
      <c r="L738" s="90"/>
      <c r="M738" s="99"/>
      <c r="N738" s="100"/>
      <c r="O738" s="101"/>
      <c r="P738" s="102"/>
      <c r="Q738" s="101"/>
      <c r="R738" s="102"/>
      <c r="S738" s="107"/>
      <c r="T738" s="102"/>
      <c r="U738" s="101"/>
      <c r="V738" s="102"/>
      <c r="W738" s="101"/>
      <c r="X738" s="102"/>
      <c r="Y738" s="101"/>
      <c r="Z738" s="90"/>
    </row>
    <row r="739" spans="2:26" ht="15" customHeight="1">
      <c r="J739" s="128"/>
      <c r="K739" s="90"/>
      <c r="L739" s="90"/>
      <c r="M739" s="90"/>
      <c r="N739" s="90"/>
      <c r="O739" s="90"/>
      <c r="P739" s="90"/>
      <c r="Q739" s="90"/>
      <c r="R739" s="90"/>
      <c r="S739" s="90"/>
      <c r="T739" s="90"/>
      <c r="U739" s="90"/>
      <c r="V739" s="90"/>
      <c r="W739" s="90"/>
      <c r="X739" s="90"/>
      <c r="Y739" s="90"/>
      <c r="Z739" s="90"/>
    </row>
    <row r="740" spans="2:26" ht="15" customHeight="1">
      <c r="J740" s="128"/>
      <c r="K740" s="90"/>
      <c r="L740" s="90"/>
      <c r="M740" s="90"/>
      <c r="N740" s="90"/>
      <c r="O740" s="90"/>
      <c r="P740" s="90"/>
      <c r="Q740" s="90"/>
      <c r="R740" s="90"/>
      <c r="S740" s="90"/>
      <c r="T740" s="90"/>
      <c r="U740" s="90"/>
      <c r="V740" s="90"/>
      <c r="W740" s="90"/>
      <c r="X740" s="90"/>
      <c r="Y740" s="90"/>
      <c r="Z740" s="90"/>
    </row>
    <row r="741" spans="2:26" ht="15" customHeight="1">
      <c r="J741" s="128"/>
      <c r="K741" s="90"/>
      <c r="L741" s="90"/>
      <c r="M741" s="90"/>
      <c r="N741" s="90"/>
      <c r="O741" s="90"/>
      <c r="P741" s="90"/>
      <c r="Q741" s="90"/>
      <c r="R741" s="90"/>
      <c r="S741" s="90"/>
      <c r="T741" s="90"/>
      <c r="U741" s="90"/>
      <c r="V741" s="90"/>
      <c r="W741" s="90"/>
      <c r="X741" s="90"/>
      <c r="Y741" s="90"/>
      <c r="Z741" s="90"/>
    </row>
    <row r="742" spans="2:26" ht="15" customHeight="1">
      <c r="K742" s="90"/>
      <c r="L742" s="90"/>
      <c r="M742" s="90"/>
      <c r="N742" s="90"/>
      <c r="O742" s="90"/>
      <c r="P742" s="90"/>
      <c r="Q742" s="90"/>
      <c r="R742" s="90"/>
      <c r="S742" s="90"/>
      <c r="T742" s="90"/>
      <c r="U742" s="90"/>
      <c r="V742" s="90"/>
      <c r="W742" s="90"/>
      <c r="X742" s="90"/>
      <c r="Y742" s="90"/>
      <c r="Z742" s="90"/>
    </row>
    <row r="743" spans="2:26" ht="15" customHeight="1">
      <c r="K743" s="90"/>
      <c r="L743" s="90"/>
      <c r="M743" s="90"/>
      <c r="N743" s="90"/>
      <c r="O743" s="90"/>
      <c r="P743" s="90"/>
      <c r="Q743" s="90"/>
      <c r="R743" s="90"/>
      <c r="S743" s="90"/>
      <c r="T743" s="90"/>
      <c r="U743" s="90"/>
      <c r="V743" s="90"/>
      <c r="W743" s="90"/>
      <c r="X743" s="90"/>
      <c r="Y743" s="90"/>
      <c r="Z743" s="90"/>
    </row>
    <row r="744" spans="2:26" ht="15" customHeight="1">
      <c r="K744" s="90"/>
      <c r="L744" s="90"/>
      <c r="M744" s="90"/>
      <c r="N744" s="90"/>
      <c r="O744" s="90"/>
      <c r="P744" s="90"/>
      <c r="Q744" s="90"/>
      <c r="R744" s="90"/>
      <c r="S744" s="90"/>
      <c r="T744" s="90"/>
      <c r="U744" s="90"/>
      <c r="V744" s="90"/>
      <c r="W744" s="90"/>
      <c r="X744" s="90"/>
      <c r="Y744" s="90"/>
      <c r="Z744" s="90"/>
    </row>
    <row r="745" spans="2:26" ht="15" customHeight="1">
      <c r="K745" s="90"/>
      <c r="L745" s="90"/>
      <c r="M745" s="90"/>
      <c r="N745" s="90"/>
      <c r="O745" s="90"/>
      <c r="P745" s="90"/>
      <c r="Q745" s="90"/>
      <c r="R745" s="90"/>
      <c r="S745" s="90"/>
      <c r="T745" s="90"/>
      <c r="U745" s="90"/>
      <c r="V745" s="90"/>
      <c r="W745" s="90"/>
      <c r="X745" s="90"/>
      <c r="Y745" s="90"/>
      <c r="Z745" s="90"/>
    </row>
    <row r="746" spans="2:26" ht="15" customHeight="1">
      <c r="K746" s="90"/>
      <c r="L746" s="90"/>
      <c r="M746" s="90"/>
      <c r="N746" s="90"/>
      <c r="O746" s="90"/>
      <c r="P746" s="90"/>
      <c r="Q746" s="90"/>
      <c r="R746" s="90"/>
      <c r="S746" s="90"/>
      <c r="T746" s="90"/>
      <c r="U746" s="90"/>
      <c r="V746" s="90"/>
      <c r="W746" s="90"/>
      <c r="X746" s="90"/>
      <c r="Y746" s="90"/>
      <c r="Z746" s="90"/>
    </row>
    <row r="747" spans="2:26" ht="15" customHeight="1">
      <c r="B747" s="70" t="s">
        <v>229</v>
      </c>
      <c r="K747" s="90"/>
      <c r="L747" s="90"/>
      <c r="M747" s="90"/>
      <c r="N747" s="90"/>
      <c r="O747" s="90"/>
      <c r="P747" s="90"/>
      <c r="Q747" s="90"/>
      <c r="R747" s="90"/>
      <c r="S747" s="90"/>
      <c r="T747" s="90"/>
      <c r="U747" s="90"/>
      <c r="V747" s="90"/>
      <c r="W747" s="90"/>
      <c r="X747" s="90"/>
      <c r="Y747" s="90"/>
      <c r="Z747" s="90"/>
    </row>
    <row r="748" spans="2:26" ht="15" customHeight="1">
      <c r="G748" s="128"/>
      <c r="H748" s="128"/>
      <c r="I748" s="128"/>
      <c r="J748" s="128"/>
      <c r="K748" s="90"/>
      <c r="L748" s="90"/>
      <c r="M748" s="90"/>
      <c r="N748" s="90"/>
      <c r="O748" s="90"/>
      <c r="P748" s="90"/>
      <c r="Q748" s="90"/>
      <c r="R748" s="90"/>
      <c r="S748" s="90"/>
      <c r="T748" s="90"/>
      <c r="U748" s="90"/>
      <c r="V748" s="90"/>
      <c r="W748" s="90"/>
      <c r="X748" s="90"/>
      <c r="Y748" s="90"/>
      <c r="Z748" s="90"/>
    </row>
    <row r="749" spans="2:26" ht="15" customHeight="1">
      <c r="G749" s="128"/>
      <c r="H749" s="128"/>
      <c r="I749" s="128"/>
      <c r="J749" s="128"/>
      <c r="K749" s="90"/>
      <c r="L749" s="90"/>
      <c r="M749" s="90"/>
      <c r="N749" s="90"/>
      <c r="O749" s="90"/>
      <c r="P749" s="90"/>
      <c r="Q749" s="90"/>
      <c r="R749" s="90"/>
      <c r="S749" s="90"/>
      <c r="T749" s="90"/>
      <c r="U749" s="90"/>
      <c r="V749" s="90"/>
      <c r="W749" s="90"/>
      <c r="X749" s="90"/>
      <c r="Y749" s="90"/>
      <c r="Z749" s="90"/>
    </row>
    <row r="750" spans="2:26" ht="15" customHeight="1">
      <c r="G750" s="128"/>
      <c r="H750" s="128"/>
      <c r="I750" s="128"/>
      <c r="J750" s="128"/>
      <c r="K750" s="90"/>
      <c r="L750" s="90"/>
      <c r="M750" s="90"/>
      <c r="N750" s="90"/>
      <c r="O750" s="90"/>
      <c r="P750" s="90"/>
      <c r="Q750" s="90"/>
      <c r="R750" s="90"/>
      <c r="S750" s="90"/>
      <c r="T750" s="90"/>
      <c r="U750" s="90"/>
      <c r="V750" s="90"/>
      <c r="W750" s="90"/>
      <c r="X750" s="90"/>
      <c r="Y750" s="90"/>
      <c r="Z750" s="90"/>
    </row>
    <row r="751" spans="2:26" ht="15" customHeight="1">
      <c r="G751" s="128"/>
      <c r="H751" s="128"/>
      <c r="I751" s="128"/>
      <c r="J751" s="128"/>
      <c r="K751" s="90"/>
      <c r="L751" s="90"/>
      <c r="M751" s="90"/>
      <c r="N751" s="90"/>
      <c r="O751" s="90"/>
      <c r="P751" s="90"/>
      <c r="Q751" s="90"/>
      <c r="R751" s="90"/>
      <c r="S751" s="90"/>
      <c r="T751" s="90"/>
      <c r="U751" s="90"/>
      <c r="V751" s="90"/>
      <c r="W751" s="90"/>
      <c r="X751" s="90"/>
      <c r="Y751" s="90"/>
      <c r="Z751" s="90"/>
    </row>
    <row r="752" spans="2:26" ht="15" customHeight="1">
      <c r="G752" s="128"/>
      <c r="H752" s="128"/>
      <c r="I752" s="128"/>
      <c r="J752" s="128"/>
      <c r="K752" s="90"/>
      <c r="L752" s="90"/>
      <c r="M752" s="90"/>
      <c r="N752" s="90" t="s">
        <v>230</v>
      </c>
      <c r="O752" s="90"/>
      <c r="P752" s="90"/>
      <c r="Q752" s="90"/>
      <c r="R752" s="90"/>
      <c r="S752" s="90"/>
      <c r="T752" s="90"/>
      <c r="U752" s="90"/>
      <c r="V752" s="90"/>
      <c r="W752" s="90"/>
      <c r="X752" s="90"/>
      <c r="Y752" s="90"/>
      <c r="Z752" s="90"/>
    </row>
    <row r="753" spans="7:26" ht="15" customHeight="1">
      <c r="G753" s="128"/>
      <c r="H753" s="128"/>
      <c r="I753" s="128"/>
      <c r="J753" s="128"/>
      <c r="K753" s="90"/>
      <c r="L753" s="90"/>
      <c r="M753" s="90"/>
      <c r="N753" s="90" t="s">
        <v>26</v>
      </c>
      <c r="O753" s="90" t="s">
        <v>27</v>
      </c>
      <c r="P753" s="90"/>
      <c r="Q753" s="90"/>
      <c r="R753" s="90"/>
      <c r="S753" s="90"/>
      <c r="T753" s="90"/>
      <c r="U753" s="90"/>
      <c r="V753" s="90"/>
      <c r="W753" s="90"/>
      <c r="X753" s="90"/>
      <c r="Y753" s="90"/>
      <c r="Z753" s="90"/>
    </row>
    <row r="754" spans="7:26" ht="15" customHeight="1">
      <c r="G754" s="128"/>
      <c r="H754" s="128"/>
      <c r="I754" s="128"/>
      <c r="J754" s="128"/>
      <c r="K754" s="90"/>
      <c r="L754" s="90"/>
      <c r="M754" s="90"/>
      <c r="N754" s="128"/>
      <c r="O754" s="90" t="s">
        <v>324</v>
      </c>
      <c r="P754" s="90" t="s">
        <v>325</v>
      </c>
      <c r="Q754" s="90" t="s">
        <v>233</v>
      </c>
      <c r="R754" s="90"/>
      <c r="S754" s="90"/>
      <c r="T754" s="90"/>
      <c r="U754" s="90"/>
      <c r="V754" s="90"/>
      <c r="W754" s="90"/>
      <c r="X754" s="90"/>
      <c r="Y754" s="90"/>
      <c r="Z754" s="90"/>
    </row>
    <row r="755" spans="7:26" ht="15" customHeight="1">
      <c r="G755" s="128"/>
      <c r="H755" s="128"/>
      <c r="I755" s="128"/>
      <c r="J755" s="128"/>
      <c r="K755" s="90"/>
      <c r="L755" s="90"/>
      <c r="M755" s="91" t="s">
        <v>6</v>
      </c>
      <c r="N755" s="92">
        <v>9.5238095238095233E-2</v>
      </c>
      <c r="O755" s="92">
        <v>0.23809523809523811</v>
      </c>
      <c r="P755" s="92">
        <v>0.33333333333333337</v>
      </c>
      <c r="Q755" s="93">
        <v>0.33333333333333337</v>
      </c>
      <c r="R755" s="90"/>
      <c r="S755" s="90"/>
      <c r="T755" s="90"/>
      <c r="U755" s="90"/>
      <c r="V755" s="90"/>
      <c r="W755" s="90"/>
      <c r="X755" s="90"/>
      <c r="Y755" s="90"/>
      <c r="Z755" s="90"/>
    </row>
    <row r="756" spans="7:26" ht="15" customHeight="1">
      <c r="G756" s="128"/>
      <c r="H756" s="128"/>
      <c r="I756" s="128"/>
      <c r="J756" s="128"/>
      <c r="K756" s="90"/>
      <c r="L756" s="90"/>
      <c r="M756" s="95" t="s">
        <v>7</v>
      </c>
      <c r="N756" s="96">
        <v>0.9</v>
      </c>
      <c r="O756" s="96">
        <v>0.1</v>
      </c>
      <c r="P756" s="96">
        <v>0</v>
      </c>
      <c r="Q756" s="97">
        <v>0</v>
      </c>
      <c r="R756" s="90"/>
      <c r="S756" s="90"/>
      <c r="T756" s="90"/>
      <c r="U756" s="90"/>
      <c r="V756" s="90"/>
      <c r="W756" s="90"/>
      <c r="X756" s="90"/>
      <c r="Y756" s="90"/>
      <c r="Z756" s="90"/>
    </row>
    <row r="757" spans="7:26" ht="15" customHeight="1">
      <c r="G757" s="128"/>
      <c r="H757" s="128"/>
      <c r="I757" s="128"/>
      <c r="J757" s="128"/>
      <c r="K757" s="90"/>
      <c r="L757" s="90"/>
      <c r="M757" s="95" t="s">
        <v>8</v>
      </c>
      <c r="N757" s="96">
        <v>0.61224489795918369</v>
      </c>
      <c r="O757" s="96">
        <v>0.16326530612244899</v>
      </c>
      <c r="P757" s="96">
        <v>0.22448979591836735</v>
      </c>
      <c r="Q757" s="97">
        <v>0</v>
      </c>
      <c r="R757" s="90"/>
      <c r="S757" s="90"/>
      <c r="T757" s="90"/>
      <c r="U757" s="90"/>
      <c r="V757" s="90"/>
      <c r="W757" s="90"/>
      <c r="X757" s="90"/>
      <c r="Y757" s="90"/>
      <c r="Z757" s="90"/>
    </row>
    <row r="758" spans="7:26" ht="15" customHeight="1">
      <c r="G758" s="128"/>
      <c r="H758" s="128"/>
      <c r="I758" s="128"/>
      <c r="J758" s="128"/>
      <c r="K758" s="90"/>
      <c r="L758" s="90"/>
      <c r="M758" s="95" t="s">
        <v>9</v>
      </c>
      <c r="N758" s="96">
        <v>0.35294117647058826</v>
      </c>
      <c r="O758" s="96">
        <v>0.23529411764705885</v>
      </c>
      <c r="P758" s="96">
        <v>0.21568627450980393</v>
      </c>
      <c r="Q758" s="97">
        <v>0.19607843137254904</v>
      </c>
      <c r="R758" s="90"/>
      <c r="S758" s="90"/>
      <c r="T758" s="90"/>
      <c r="U758" s="90"/>
      <c r="V758" s="90"/>
      <c r="W758" s="90"/>
      <c r="X758" s="90"/>
      <c r="Y758" s="90"/>
      <c r="Z758" s="90"/>
    </row>
    <row r="759" spans="7:26" ht="15" customHeight="1">
      <c r="G759" s="128"/>
      <c r="H759" s="128"/>
      <c r="I759" s="128"/>
      <c r="J759" s="128"/>
      <c r="K759" s="90"/>
      <c r="L759" s="90"/>
      <c r="M759" s="90"/>
      <c r="N759" s="90"/>
      <c r="O759" s="90"/>
      <c r="P759" s="90"/>
      <c r="Q759" s="90"/>
      <c r="R759" s="90"/>
      <c r="S759" s="90"/>
      <c r="T759" s="90"/>
      <c r="U759" s="90"/>
      <c r="V759" s="90"/>
      <c r="W759" s="90"/>
      <c r="X759" s="90"/>
      <c r="Y759" s="90"/>
      <c r="Z759" s="90"/>
    </row>
    <row r="760" spans="7:26" ht="15" customHeight="1">
      <c r="G760" s="128"/>
      <c r="H760" s="128"/>
      <c r="I760" s="128"/>
      <c r="J760" s="128"/>
      <c r="K760" s="90"/>
      <c r="L760" s="90"/>
      <c r="M760" s="90"/>
      <c r="N760" s="90"/>
      <c r="O760" s="90"/>
      <c r="P760" s="90"/>
      <c r="Q760" s="90"/>
      <c r="R760" s="90"/>
      <c r="S760" s="90"/>
      <c r="T760" s="90"/>
      <c r="U760" s="90"/>
      <c r="V760" s="90"/>
      <c r="W760" s="90"/>
      <c r="X760" s="90"/>
      <c r="Y760" s="90"/>
      <c r="Z760" s="90"/>
    </row>
    <row r="761" spans="7:26" ht="15" customHeight="1">
      <c r="G761" s="128"/>
      <c r="H761" s="128"/>
      <c r="I761" s="128"/>
      <c r="J761" s="128"/>
      <c r="K761" s="90"/>
      <c r="L761" s="90"/>
      <c r="M761" s="90"/>
      <c r="N761" s="90"/>
      <c r="O761" s="90"/>
      <c r="P761" s="90"/>
      <c r="Q761" s="90"/>
      <c r="R761" s="90"/>
      <c r="S761" s="90"/>
      <c r="T761" s="90"/>
      <c r="U761" s="90"/>
      <c r="V761" s="90"/>
      <c r="W761" s="90"/>
      <c r="X761" s="90"/>
      <c r="Y761" s="90"/>
      <c r="Z761" s="90"/>
    </row>
    <row r="762" spans="7:26" ht="15" customHeight="1">
      <c r="G762" s="128"/>
      <c r="H762" s="128"/>
      <c r="I762" s="128"/>
      <c r="J762" s="128"/>
      <c r="K762" s="90"/>
      <c r="L762" s="90"/>
      <c r="M762" s="90"/>
      <c r="N762" s="90"/>
      <c r="O762" s="90"/>
      <c r="P762" s="90"/>
      <c r="Q762" s="90"/>
      <c r="R762" s="90"/>
      <c r="S762" s="90"/>
      <c r="T762" s="90"/>
      <c r="U762" s="90"/>
      <c r="V762" s="90"/>
      <c r="W762" s="90"/>
      <c r="X762" s="90"/>
      <c r="Y762" s="90"/>
      <c r="Z762" s="90"/>
    </row>
    <row r="763" spans="7:26" ht="15" customHeight="1">
      <c r="G763" s="128"/>
      <c r="H763" s="128"/>
      <c r="I763" s="128"/>
      <c r="J763" s="128"/>
      <c r="K763" s="90"/>
      <c r="L763" s="90"/>
      <c r="M763" s="90"/>
      <c r="N763" s="90"/>
      <c r="O763" s="90"/>
      <c r="P763" s="90"/>
      <c r="Q763" s="90"/>
      <c r="R763" s="90"/>
      <c r="S763" s="90"/>
      <c r="T763" s="90"/>
      <c r="U763" s="90"/>
      <c r="V763" s="90"/>
      <c r="W763" s="90"/>
      <c r="X763" s="90"/>
      <c r="Y763" s="90"/>
      <c r="Z763" s="90"/>
    </row>
    <row r="764" spans="7:26" ht="15" customHeight="1">
      <c r="G764" s="128"/>
      <c r="H764" s="128"/>
      <c r="I764" s="128"/>
      <c r="J764" s="128"/>
      <c r="K764" s="90"/>
      <c r="L764" s="90"/>
      <c r="M764" s="90"/>
      <c r="N764" s="90"/>
      <c r="O764" s="90"/>
      <c r="P764" s="90"/>
      <c r="Q764" s="90"/>
      <c r="R764" s="90"/>
      <c r="S764" s="90"/>
      <c r="T764" s="90"/>
      <c r="U764" s="90"/>
      <c r="V764" s="90"/>
      <c r="W764" s="90"/>
      <c r="X764" s="90"/>
      <c r="Y764" s="90"/>
      <c r="Z764" s="90"/>
    </row>
    <row r="765" spans="7:26" ht="15" customHeight="1">
      <c r="K765" s="90"/>
      <c r="L765" s="90"/>
      <c r="M765" s="90"/>
      <c r="N765" s="90"/>
      <c r="O765" s="90"/>
      <c r="P765" s="90"/>
      <c r="Q765" s="90"/>
      <c r="R765" s="90"/>
      <c r="S765" s="90"/>
      <c r="T765" s="90"/>
      <c r="U765" s="90"/>
      <c r="V765" s="90"/>
      <c r="W765" s="90"/>
      <c r="X765" s="90"/>
      <c r="Y765" s="90"/>
      <c r="Z765" s="90"/>
    </row>
    <row r="766" spans="7:26" ht="15" customHeight="1">
      <c r="K766" s="90"/>
      <c r="L766" s="90"/>
      <c r="M766" s="90"/>
      <c r="N766" s="90"/>
      <c r="O766" s="90"/>
      <c r="P766" s="90"/>
      <c r="Q766" s="90"/>
      <c r="R766" s="90"/>
      <c r="S766" s="90"/>
      <c r="T766" s="90"/>
      <c r="U766" s="90"/>
      <c r="V766" s="90"/>
      <c r="W766" s="90"/>
      <c r="X766" s="90"/>
      <c r="Y766" s="90"/>
      <c r="Z766" s="90"/>
    </row>
    <row r="767" spans="7:26" ht="15" customHeight="1">
      <c r="K767" s="90"/>
      <c r="L767" s="90"/>
      <c r="M767" s="90"/>
      <c r="N767" s="90"/>
      <c r="O767" s="90"/>
      <c r="P767" s="90"/>
      <c r="Q767" s="90"/>
      <c r="R767" s="90"/>
      <c r="S767" s="90"/>
      <c r="T767" s="90"/>
      <c r="U767" s="90"/>
      <c r="V767" s="90"/>
      <c r="W767" s="90"/>
      <c r="X767" s="90"/>
      <c r="Y767" s="90"/>
      <c r="Z767" s="90"/>
    </row>
    <row r="768" spans="7:26" ht="15" customHeight="1">
      <c r="K768" s="90"/>
      <c r="L768" s="90"/>
      <c r="M768" s="90"/>
      <c r="N768" s="90"/>
      <c r="O768" s="90"/>
      <c r="P768" s="90"/>
      <c r="Q768" s="90"/>
      <c r="R768" s="90"/>
      <c r="S768" s="90"/>
      <c r="T768" s="90"/>
      <c r="U768" s="90"/>
      <c r="V768" s="90"/>
      <c r="W768" s="90"/>
      <c r="X768" s="90"/>
      <c r="Y768" s="90"/>
      <c r="Z768" s="90"/>
    </row>
    <row r="769" spans="2:26" ht="15" customHeight="1">
      <c r="K769" s="90"/>
      <c r="L769" s="90"/>
      <c r="M769" s="90"/>
      <c r="N769" s="90"/>
      <c r="O769" s="90"/>
      <c r="P769" s="90"/>
      <c r="Q769" s="90"/>
      <c r="R769" s="90"/>
      <c r="S769" s="90"/>
      <c r="T769" s="90"/>
      <c r="U769" s="90"/>
      <c r="V769" s="90"/>
      <c r="W769" s="90"/>
      <c r="X769" s="90"/>
      <c r="Y769" s="90"/>
      <c r="Z769" s="90"/>
    </row>
    <row r="770" spans="2:26" ht="15" customHeight="1">
      <c r="K770" s="90"/>
      <c r="L770" s="90"/>
      <c r="M770" s="90"/>
      <c r="N770" s="90"/>
      <c r="O770" s="90"/>
      <c r="P770" s="90"/>
      <c r="Q770" s="90"/>
      <c r="R770" s="90"/>
      <c r="S770" s="90"/>
      <c r="T770" s="90"/>
      <c r="U770" s="90"/>
      <c r="V770" s="90"/>
      <c r="W770" s="90"/>
      <c r="X770" s="90"/>
      <c r="Y770" s="90"/>
      <c r="Z770" s="90"/>
    </row>
    <row r="771" spans="2:26" ht="15" customHeight="1">
      <c r="K771" s="90"/>
      <c r="L771" s="90"/>
      <c r="M771" s="90"/>
      <c r="N771" s="90"/>
      <c r="O771" s="90"/>
      <c r="P771" s="90"/>
      <c r="Q771" s="90"/>
      <c r="R771" s="90"/>
      <c r="S771" s="90"/>
      <c r="T771" s="90"/>
      <c r="U771" s="90"/>
      <c r="V771" s="90"/>
      <c r="W771" s="90"/>
      <c r="X771" s="90"/>
      <c r="Y771" s="90"/>
      <c r="Z771" s="90"/>
    </row>
    <row r="772" spans="2:26" ht="15" customHeight="1">
      <c r="K772" s="90"/>
      <c r="L772" s="90"/>
      <c r="M772" s="90"/>
      <c r="N772" s="90"/>
      <c r="O772" s="90"/>
      <c r="P772" s="90"/>
      <c r="Q772" s="90"/>
      <c r="R772" s="90"/>
      <c r="S772" s="90"/>
      <c r="T772" s="90"/>
      <c r="U772" s="90"/>
      <c r="V772" s="90"/>
      <c r="W772" s="90"/>
      <c r="X772" s="90"/>
      <c r="Y772" s="90"/>
      <c r="Z772" s="90"/>
    </row>
    <row r="773" spans="2:26" ht="24" customHeight="1">
      <c r="B773" s="60" t="s">
        <v>281</v>
      </c>
    </row>
    <row r="774" spans="2:26" ht="15" customHeight="1">
      <c r="K774" s="90"/>
      <c r="L774" s="90"/>
      <c r="M774" s="90"/>
      <c r="N774" s="90"/>
      <c r="O774" s="90"/>
      <c r="P774" s="90"/>
      <c r="Q774" s="90"/>
      <c r="R774" s="90"/>
      <c r="S774" s="90"/>
      <c r="T774" s="90"/>
      <c r="U774" s="90"/>
      <c r="V774" s="90"/>
      <c r="W774" s="90"/>
      <c r="X774" s="90"/>
      <c r="Y774" s="90"/>
      <c r="Z774" s="90"/>
    </row>
    <row r="775" spans="2:26" ht="15" customHeight="1">
      <c r="B775" s="70" t="s">
        <v>307</v>
      </c>
      <c r="K775" s="90"/>
      <c r="L775" s="90"/>
      <c r="M775" s="90"/>
      <c r="N775" s="90"/>
      <c r="O775" s="90"/>
      <c r="P775" s="90"/>
      <c r="Q775" s="90"/>
      <c r="R775" s="90"/>
      <c r="S775" s="90"/>
      <c r="T775" s="90"/>
      <c r="U775" s="90"/>
      <c r="V775" s="90"/>
      <c r="W775" s="90"/>
      <c r="X775" s="90"/>
      <c r="Y775" s="90"/>
      <c r="Z775" s="90"/>
    </row>
    <row r="776" spans="2:26" ht="15" customHeight="1">
      <c r="K776" s="90"/>
      <c r="L776" s="90"/>
      <c r="M776" s="90" t="s">
        <v>235</v>
      </c>
      <c r="N776" s="90"/>
      <c r="O776" s="90"/>
      <c r="P776" s="90"/>
      <c r="Q776" s="90"/>
      <c r="R776" s="90"/>
      <c r="S776" s="90"/>
      <c r="T776" s="90"/>
      <c r="U776" s="90"/>
      <c r="V776" s="90"/>
      <c r="W776" s="90"/>
      <c r="X776" s="90"/>
      <c r="Y776" s="90"/>
      <c r="Z776" s="90"/>
    </row>
    <row r="777" spans="2:26" ht="15" customHeight="1">
      <c r="K777" s="90"/>
      <c r="L777" s="90"/>
      <c r="M777" s="90"/>
      <c r="N777" s="90"/>
      <c r="O777" s="90"/>
      <c r="P777" s="90"/>
      <c r="Q777" s="90"/>
      <c r="R777" s="90"/>
      <c r="S777" s="90"/>
      <c r="T777" s="90"/>
      <c r="U777" s="90"/>
      <c r="V777" s="90"/>
      <c r="W777" s="90"/>
      <c r="X777" s="90"/>
      <c r="Y777" s="90"/>
      <c r="Z777" s="90"/>
    </row>
    <row r="778" spans="2:26" ht="15" customHeight="1">
      <c r="K778" s="90"/>
      <c r="L778" s="90"/>
      <c r="M778" s="90" t="s">
        <v>236</v>
      </c>
      <c r="N778" s="90" t="s">
        <v>237</v>
      </c>
      <c r="O778" s="90" t="s">
        <v>238</v>
      </c>
      <c r="P778" s="90" t="s">
        <v>239</v>
      </c>
      <c r="Q778" s="90" t="s">
        <v>5</v>
      </c>
      <c r="R778" s="90"/>
      <c r="S778" s="90"/>
      <c r="T778" s="90"/>
      <c r="U778" s="90"/>
      <c r="V778" s="90"/>
      <c r="W778" s="90"/>
      <c r="X778" s="90"/>
      <c r="Y778" s="90"/>
      <c r="Z778" s="90"/>
    </row>
    <row r="779" spans="2:26" ht="15" customHeight="1">
      <c r="K779" s="90"/>
      <c r="L779" s="91" t="s">
        <v>6</v>
      </c>
      <c r="M779" s="92">
        <v>0.47619047619047622</v>
      </c>
      <c r="N779" s="92">
        <v>0.52380952380952384</v>
      </c>
      <c r="O779" s="92">
        <v>0</v>
      </c>
      <c r="P779" s="93">
        <v>0</v>
      </c>
      <c r="Q779" s="90"/>
      <c r="R779" s="90"/>
      <c r="S779" s="90"/>
      <c r="T779" s="90"/>
      <c r="U779" s="90"/>
      <c r="V779" s="90"/>
      <c r="W779" s="90"/>
      <c r="X779" s="90"/>
      <c r="Y779" s="90"/>
      <c r="Z779" s="90"/>
    </row>
    <row r="780" spans="2:26" ht="15" customHeight="1">
      <c r="K780" s="90"/>
      <c r="L780" s="95" t="s">
        <v>7</v>
      </c>
      <c r="M780" s="96">
        <v>0.2</v>
      </c>
      <c r="N780" s="96">
        <v>0.8</v>
      </c>
      <c r="O780" s="96">
        <v>0</v>
      </c>
      <c r="P780" s="97">
        <v>0</v>
      </c>
      <c r="Q780" s="90"/>
      <c r="R780" s="90"/>
      <c r="S780" s="90"/>
      <c r="T780" s="90"/>
      <c r="U780" s="90"/>
      <c r="V780" s="90"/>
      <c r="W780" s="90"/>
      <c r="X780" s="90"/>
      <c r="Y780" s="90"/>
      <c r="Z780" s="90"/>
    </row>
    <row r="781" spans="2:26" ht="15" customHeight="1">
      <c r="K781" s="90"/>
      <c r="L781" s="95" t="s">
        <v>8</v>
      </c>
      <c r="M781" s="96">
        <v>0.46938775510204084</v>
      </c>
      <c r="N781" s="96">
        <v>0.53061224489795922</v>
      </c>
      <c r="O781" s="96">
        <v>0</v>
      </c>
      <c r="P781" s="97">
        <v>0</v>
      </c>
      <c r="Q781" s="90"/>
      <c r="R781" s="90"/>
      <c r="S781" s="90"/>
      <c r="T781" s="90"/>
      <c r="U781" s="90"/>
      <c r="V781" s="90"/>
      <c r="W781" s="90"/>
      <c r="X781" s="90"/>
      <c r="Y781" s="90"/>
      <c r="Z781" s="90"/>
    </row>
    <row r="782" spans="2:26" ht="15" customHeight="1">
      <c r="K782" s="90"/>
      <c r="L782" s="95" t="s">
        <v>9</v>
      </c>
      <c r="M782" s="96">
        <v>0.86</v>
      </c>
      <c r="N782" s="96">
        <v>0.14000000000000001</v>
      </c>
      <c r="O782" s="96">
        <v>0</v>
      </c>
      <c r="P782" s="97">
        <v>0</v>
      </c>
      <c r="Q782" s="90"/>
      <c r="R782" s="90"/>
      <c r="S782" s="90"/>
      <c r="T782" s="90"/>
      <c r="U782" s="90"/>
      <c r="V782" s="90"/>
      <c r="W782" s="90"/>
      <c r="X782" s="90"/>
      <c r="Y782" s="90"/>
      <c r="Z782" s="90"/>
    </row>
    <row r="783" spans="2:26" ht="15" customHeight="1">
      <c r="K783" s="90"/>
      <c r="L783" s="90"/>
      <c r="M783" s="90"/>
      <c r="N783" s="90"/>
      <c r="O783" s="90"/>
      <c r="P783" s="90"/>
      <c r="Q783" s="90"/>
      <c r="R783" s="90"/>
      <c r="S783" s="90"/>
      <c r="T783" s="90"/>
      <c r="U783" s="90"/>
      <c r="V783" s="90"/>
      <c r="W783" s="90"/>
      <c r="X783" s="90"/>
      <c r="Y783" s="90"/>
      <c r="Z783" s="90"/>
    </row>
    <row r="784" spans="2:26" ht="15" customHeight="1">
      <c r="K784" s="90"/>
      <c r="L784" s="90"/>
      <c r="M784" s="90"/>
      <c r="N784" s="90"/>
      <c r="O784" s="90"/>
      <c r="P784" s="90"/>
      <c r="Q784" s="90"/>
      <c r="R784" s="90"/>
      <c r="S784" s="90"/>
      <c r="T784" s="90"/>
      <c r="U784" s="90"/>
      <c r="V784" s="90"/>
      <c r="W784" s="90"/>
      <c r="X784" s="90"/>
      <c r="Y784" s="90"/>
      <c r="Z784" s="90"/>
    </row>
    <row r="785" spans="2:26" ht="15" customHeight="1">
      <c r="K785" s="90"/>
      <c r="L785" s="90"/>
      <c r="M785" s="90"/>
      <c r="N785" s="90"/>
      <c r="O785" s="90"/>
      <c r="P785" s="90"/>
      <c r="Q785" s="90"/>
      <c r="R785" s="90"/>
      <c r="S785" s="90"/>
      <c r="T785" s="90"/>
      <c r="U785" s="90"/>
      <c r="V785" s="90"/>
      <c r="W785" s="90"/>
      <c r="X785" s="90"/>
      <c r="Y785" s="90"/>
      <c r="Z785" s="90"/>
    </row>
    <row r="786" spans="2:26" ht="15" customHeight="1">
      <c r="K786" s="90"/>
      <c r="L786" s="90"/>
      <c r="M786" s="90"/>
      <c r="N786" s="90"/>
      <c r="O786" s="90"/>
      <c r="P786" s="90"/>
      <c r="Q786" s="90"/>
      <c r="R786" s="90"/>
      <c r="S786" s="90"/>
      <c r="T786" s="90"/>
      <c r="U786" s="90"/>
      <c r="V786" s="90"/>
      <c r="W786" s="90"/>
      <c r="X786" s="90"/>
      <c r="Y786" s="90"/>
      <c r="Z786" s="90"/>
    </row>
    <row r="787" spans="2:26" ht="15" customHeight="1">
      <c r="K787" s="90"/>
      <c r="L787" s="90"/>
      <c r="M787" s="90"/>
      <c r="N787" s="90"/>
      <c r="O787" s="90"/>
      <c r="P787" s="90"/>
      <c r="Q787" s="90"/>
      <c r="R787" s="90"/>
      <c r="S787" s="90"/>
      <c r="T787" s="90"/>
      <c r="U787" s="90"/>
      <c r="V787" s="90"/>
      <c r="W787" s="90"/>
      <c r="X787" s="90"/>
      <c r="Y787" s="90"/>
      <c r="Z787" s="90"/>
    </row>
    <row r="788" spans="2:26" ht="15" customHeight="1">
      <c r="K788" s="90"/>
      <c r="L788" s="90"/>
      <c r="M788" s="90"/>
      <c r="N788" s="90"/>
      <c r="O788" s="90"/>
      <c r="P788" s="90"/>
      <c r="Q788" s="90"/>
      <c r="R788" s="90"/>
      <c r="S788" s="90"/>
      <c r="T788" s="90"/>
      <c r="U788" s="90"/>
      <c r="V788" s="90"/>
      <c r="W788" s="90"/>
      <c r="X788" s="90"/>
      <c r="Y788" s="90"/>
      <c r="Z788" s="90"/>
    </row>
    <row r="789" spans="2:26" ht="15" customHeight="1">
      <c r="K789" s="90"/>
      <c r="L789" s="90"/>
      <c r="M789" s="90"/>
      <c r="N789" s="90"/>
      <c r="O789" s="90"/>
      <c r="P789" s="90"/>
      <c r="Q789" s="90"/>
      <c r="R789" s="90"/>
      <c r="S789" s="90"/>
      <c r="T789" s="90"/>
      <c r="U789" s="90"/>
      <c r="V789" s="90"/>
      <c r="W789" s="90"/>
      <c r="X789" s="90"/>
      <c r="Y789" s="90"/>
      <c r="Z789" s="90"/>
    </row>
    <row r="790" spans="2:26" ht="15" customHeight="1">
      <c r="K790" s="90"/>
      <c r="L790" s="90"/>
      <c r="M790" s="90"/>
      <c r="N790" s="90"/>
      <c r="O790" s="90"/>
      <c r="P790" s="90"/>
      <c r="Q790" s="90"/>
      <c r="R790" s="90"/>
      <c r="S790" s="90"/>
      <c r="T790" s="90"/>
      <c r="U790" s="90"/>
      <c r="V790" s="90"/>
      <c r="W790" s="90"/>
      <c r="X790" s="90"/>
      <c r="Y790" s="90"/>
      <c r="Z790" s="90"/>
    </row>
    <row r="791" spans="2:26" ht="15" customHeight="1">
      <c r="K791" s="90"/>
      <c r="L791" s="90"/>
      <c r="M791" s="90"/>
      <c r="N791" s="90"/>
      <c r="O791" s="90"/>
      <c r="P791" s="90"/>
      <c r="Q791" s="90"/>
      <c r="R791" s="90"/>
      <c r="S791" s="90"/>
      <c r="T791" s="90"/>
      <c r="U791" s="90"/>
      <c r="V791" s="90"/>
      <c r="W791" s="90"/>
      <c r="X791" s="90"/>
      <c r="Y791" s="90"/>
      <c r="Z791" s="90"/>
    </row>
    <row r="792" spans="2:26" ht="15" customHeight="1">
      <c r="K792" s="90"/>
      <c r="L792" s="90"/>
      <c r="M792" s="90"/>
      <c r="N792" s="90"/>
      <c r="O792" s="90"/>
      <c r="P792" s="90"/>
      <c r="Q792" s="90"/>
      <c r="R792" s="90"/>
      <c r="S792" s="90"/>
      <c r="T792" s="90"/>
      <c r="U792" s="90"/>
      <c r="V792" s="90"/>
      <c r="W792" s="90"/>
      <c r="X792" s="90"/>
      <c r="Y792" s="90"/>
      <c r="Z792" s="90"/>
    </row>
    <row r="793" spans="2:26" ht="15" customHeight="1">
      <c r="K793" s="90"/>
      <c r="L793" s="90"/>
      <c r="M793" s="90"/>
      <c r="N793" s="90"/>
      <c r="O793" s="90"/>
      <c r="P793" s="90"/>
      <c r="Q793" s="90"/>
      <c r="R793" s="90"/>
      <c r="S793" s="90"/>
      <c r="T793" s="90"/>
      <c r="U793" s="90"/>
      <c r="V793" s="90"/>
      <c r="W793" s="90"/>
      <c r="X793" s="90"/>
      <c r="Y793" s="90"/>
      <c r="Z793" s="90"/>
    </row>
    <row r="794" spans="2:26" ht="15" customHeight="1">
      <c r="K794" s="90"/>
      <c r="L794" s="90"/>
      <c r="M794" s="90"/>
      <c r="N794" s="90"/>
      <c r="O794" s="90"/>
      <c r="P794" s="90"/>
      <c r="Q794" s="90"/>
      <c r="R794" s="90"/>
      <c r="S794" s="90"/>
      <c r="T794" s="90"/>
      <c r="U794" s="90"/>
      <c r="V794" s="90"/>
      <c r="W794" s="90"/>
      <c r="X794" s="90"/>
      <c r="Y794" s="90"/>
      <c r="Z794" s="90"/>
    </row>
    <row r="795" spans="2:26" ht="15" customHeight="1">
      <c r="K795" s="90"/>
      <c r="L795" s="90"/>
      <c r="M795" s="90"/>
      <c r="N795" s="90"/>
      <c r="O795" s="90"/>
      <c r="P795" s="90"/>
      <c r="Q795" s="90"/>
      <c r="R795" s="90"/>
      <c r="S795" s="90"/>
      <c r="T795" s="90"/>
      <c r="U795" s="90"/>
      <c r="V795" s="90"/>
      <c r="W795" s="90"/>
      <c r="X795" s="90"/>
      <c r="Y795" s="90"/>
      <c r="Z795" s="90"/>
    </row>
    <row r="796" spans="2:26" ht="15" customHeight="1">
      <c r="K796" s="90"/>
      <c r="L796" s="90"/>
      <c r="M796" s="90"/>
      <c r="N796" s="90"/>
      <c r="O796" s="90"/>
      <c r="P796" s="90"/>
      <c r="Q796" s="90"/>
      <c r="R796" s="90"/>
      <c r="S796" s="90"/>
      <c r="T796" s="90"/>
      <c r="U796" s="90"/>
      <c r="V796" s="90"/>
      <c r="W796" s="90"/>
      <c r="X796" s="90"/>
      <c r="Y796" s="90"/>
      <c r="Z796" s="90"/>
    </row>
    <row r="797" spans="2:26" ht="15" customHeight="1">
      <c r="B797" s="70" t="s">
        <v>240</v>
      </c>
      <c r="K797" s="90"/>
      <c r="L797" s="90"/>
      <c r="M797" s="90"/>
      <c r="N797" s="90"/>
      <c r="O797" s="90"/>
      <c r="P797" s="90"/>
      <c r="Q797" s="90"/>
      <c r="R797" s="90"/>
      <c r="S797" s="90"/>
      <c r="T797" s="90"/>
      <c r="U797" s="90"/>
      <c r="V797" s="90"/>
      <c r="W797" s="90"/>
      <c r="X797" s="90"/>
      <c r="Y797" s="90"/>
      <c r="Z797" s="90"/>
    </row>
    <row r="798" spans="2:26" ht="15" customHeight="1">
      <c r="K798" s="90"/>
      <c r="L798" s="90"/>
      <c r="M798" s="90"/>
      <c r="N798" s="90"/>
      <c r="O798" s="90"/>
      <c r="P798" s="90"/>
      <c r="Q798" s="90"/>
      <c r="R798" s="90"/>
      <c r="S798" s="90"/>
      <c r="T798" s="90"/>
      <c r="U798" s="90"/>
      <c r="V798" s="90"/>
      <c r="W798" s="90"/>
      <c r="X798" s="90"/>
      <c r="Y798" s="90"/>
      <c r="Z798" s="90"/>
    </row>
    <row r="799" spans="2:26" ht="15" customHeight="1">
      <c r="K799" s="90"/>
      <c r="L799" s="90"/>
      <c r="M799" s="90"/>
      <c r="N799" s="90" t="s">
        <v>308</v>
      </c>
      <c r="O799" s="90"/>
      <c r="P799" s="90"/>
      <c r="Q799" s="90"/>
      <c r="R799" s="90"/>
      <c r="S799" s="90"/>
      <c r="T799" s="90"/>
      <c r="U799" s="90"/>
      <c r="V799" s="90"/>
      <c r="W799" s="90"/>
      <c r="X799" s="90"/>
      <c r="Y799" s="90"/>
      <c r="Z799" s="90"/>
    </row>
    <row r="800" spans="2:26" ht="15" customHeight="1">
      <c r="K800" s="90"/>
      <c r="L800" s="90"/>
      <c r="M800" s="90"/>
      <c r="N800" s="90"/>
      <c r="O800" s="90"/>
      <c r="P800" s="90"/>
      <c r="Q800" s="90"/>
      <c r="R800" s="90"/>
      <c r="S800" s="90"/>
      <c r="T800" s="90"/>
      <c r="U800" s="90"/>
      <c r="V800" s="90"/>
      <c r="W800" s="90"/>
      <c r="X800" s="90"/>
      <c r="Y800" s="90"/>
      <c r="Z800" s="90"/>
    </row>
    <row r="801" spans="11:26" ht="15" customHeight="1">
      <c r="K801" s="90"/>
      <c r="L801" s="90"/>
      <c r="M801" s="90"/>
      <c r="N801" s="90" t="s">
        <v>309</v>
      </c>
      <c r="O801" s="90" t="s">
        <v>310</v>
      </c>
      <c r="P801" s="90" t="s">
        <v>311</v>
      </c>
      <c r="Q801" s="90" t="s">
        <v>312</v>
      </c>
      <c r="R801" s="90" t="s">
        <v>313</v>
      </c>
      <c r="S801" s="90"/>
      <c r="T801" s="90"/>
      <c r="U801" s="90"/>
      <c r="V801" s="90"/>
      <c r="W801" s="90"/>
      <c r="X801" s="90"/>
      <c r="Y801" s="90"/>
      <c r="Z801" s="90"/>
    </row>
    <row r="802" spans="11:26" ht="15" customHeight="1">
      <c r="K802" s="90"/>
      <c r="L802" s="90"/>
      <c r="M802" s="108" t="s">
        <v>6</v>
      </c>
      <c r="N802" s="109">
        <v>0.28571428571428575</v>
      </c>
      <c r="O802" s="109">
        <v>0.23809523809523811</v>
      </c>
      <c r="P802" s="109">
        <v>4.7619047619047616E-2</v>
      </c>
      <c r="Q802" s="109">
        <v>0.23809523809523811</v>
      </c>
      <c r="R802" s="109">
        <v>0.19047619047619047</v>
      </c>
      <c r="S802" s="90"/>
      <c r="T802" s="90"/>
      <c r="U802" s="90"/>
      <c r="V802" s="90"/>
      <c r="W802" s="90"/>
      <c r="X802" s="90"/>
      <c r="Y802" s="90"/>
      <c r="Z802" s="90"/>
    </row>
    <row r="803" spans="11:26" ht="15" customHeight="1">
      <c r="K803" s="90"/>
      <c r="L803" s="90"/>
      <c r="M803" s="108" t="s">
        <v>7</v>
      </c>
      <c r="N803" s="109">
        <v>0.6</v>
      </c>
      <c r="O803" s="109">
        <v>0</v>
      </c>
      <c r="P803" s="109">
        <v>0.1</v>
      </c>
      <c r="Q803" s="109">
        <v>0.2</v>
      </c>
      <c r="R803" s="109">
        <v>0.1</v>
      </c>
      <c r="S803" s="90"/>
      <c r="T803" s="90"/>
      <c r="U803" s="90"/>
      <c r="V803" s="90"/>
      <c r="W803" s="90"/>
      <c r="X803" s="90"/>
      <c r="Y803" s="90"/>
      <c r="Z803" s="90"/>
    </row>
    <row r="804" spans="11:26" ht="15" customHeight="1">
      <c r="K804" s="90"/>
      <c r="L804" s="90"/>
      <c r="M804" s="108" t="s">
        <v>8</v>
      </c>
      <c r="N804" s="109">
        <v>0.64583333333333326</v>
      </c>
      <c r="O804" s="109">
        <v>6.25E-2</v>
      </c>
      <c r="P804" s="109">
        <v>0.125</v>
      </c>
      <c r="Q804" s="109">
        <v>0.125</v>
      </c>
      <c r="R804" s="109">
        <v>4.1666666666666671E-2</v>
      </c>
      <c r="S804" s="90"/>
      <c r="T804" s="90"/>
      <c r="U804" s="90"/>
      <c r="V804" s="90"/>
      <c r="W804" s="90"/>
      <c r="X804" s="90"/>
      <c r="Y804" s="90"/>
      <c r="Z804" s="90"/>
    </row>
    <row r="805" spans="11:26" ht="15" customHeight="1">
      <c r="K805" s="90"/>
      <c r="L805" s="90"/>
      <c r="M805" s="108" t="s">
        <v>9</v>
      </c>
      <c r="N805" s="109">
        <v>0.17647058823529413</v>
      </c>
      <c r="O805" s="109">
        <v>7.8431372549019607E-2</v>
      </c>
      <c r="P805" s="109">
        <v>7.8431372549019607E-2</v>
      </c>
      <c r="Q805" s="109">
        <v>0.35294117647058826</v>
      </c>
      <c r="R805" s="109">
        <v>0.31372549019607843</v>
      </c>
      <c r="S805" s="90"/>
      <c r="T805" s="90"/>
      <c r="U805" s="90"/>
      <c r="V805" s="90"/>
      <c r="W805" s="90"/>
      <c r="X805" s="90"/>
      <c r="Y805" s="90"/>
      <c r="Z805" s="90"/>
    </row>
    <row r="806" spans="11:26" ht="15" customHeight="1">
      <c r="K806" s="90"/>
      <c r="L806" s="90"/>
      <c r="M806" s="90"/>
      <c r="N806" s="90"/>
      <c r="O806" s="90"/>
      <c r="P806" s="90"/>
      <c r="Q806" s="90"/>
      <c r="R806" s="90"/>
      <c r="S806" s="90"/>
      <c r="T806" s="90"/>
      <c r="U806" s="90"/>
      <c r="V806" s="90"/>
      <c r="W806" s="90"/>
      <c r="X806" s="90"/>
      <c r="Y806" s="90"/>
      <c r="Z806" s="90"/>
    </row>
    <row r="807" spans="11:26" ht="15" customHeight="1">
      <c r="K807" s="90"/>
      <c r="L807" s="90"/>
      <c r="M807" s="90"/>
      <c r="N807" s="90"/>
      <c r="O807" s="90"/>
      <c r="P807" s="90"/>
      <c r="Q807" s="90"/>
      <c r="R807" s="90"/>
      <c r="S807" s="90"/>
      <c r="T807" s="90"/>
      <c r="U807" s="90"/>
      <c r="V807" s="90"/>
      <c r="W807" s="90"/>
      <c r="X807" s="90"/>
      <c r="Y807" s="90"/>
      <c r="Z807" s="90"/>
    </row>
    <row r="808" spans="11:26" ht="15" customHeight="1">
      <c r="K808" s="90"/>
      <c r="L808" s="90"/>
      <c r="M808" s="90"/>
      <c r="N808" s="90"/>
      <c r="O808" s="90"/>
      <c r="P808" s="90"/>
      <c r="Q808" s="90"/>
      <c r="R808" s="90"/>
      <c r="S808" s="90"/>
      <c r="T808" s="90"/>
      <c r="U808" s="90"/>
      <c r="V808" s="90"/>
      <c r="W808" s="90"/>
      <c r="X808" s="90"/>
      <c r="Y808" s="90"/>
      <c r="Z808" s="90"/>
    </row>
    <row r="809" spans="11:26" ht="15" customHeight="1">
      <c r="K809" s="90"/>
      <c r="L809" s="90"/>
      <c r="M809" s="90"/>
      <c r="N809" s="90"/>
      <c r="O809" s="90"/>
      <c r="P809" s="90"/>
      <c r="Q809" s="90"/>
      <c r="R809" s="90"/>
      <c r="S809" s="90"/>
      <c r="T809" s="90"/>
      <c r="U809" s="90"/>
      <c r="V809" s="90"/>
      <c r="W809" s="90"/>
      <c r="X809" s="90"/>
      <c r="Y809" s="90"/>
      <c r="Z809" s="90"/>
    </row>
    <row r="810" spans="11:26" ht="15" customHeight="1">
      <c r="K810" s="90"/>
      <c r="L810" s="90"/>
      <c r="M810" s="90"/>
      <c r="N810" s="90"/>
      <c r="O810" s="90"/>
      <c r="P810" s="90"/>
      <c r="Q810" s="90"/>
      <c r="R810" s="90"/>
      <c r="S810" s="90"/>
      <c r="T810" s="90"/>
      <c r="U810" s="90"/>
      <c r="V810" s="90"/>
      <c r="W810" s="90"/>
      <c r="X810" s="90"/>
      <c r="Y810" s="90"/>
      <c r="Z810" s="90"/>
    </row>
    <row r="811" spans="11:26" ht="15" customHeight="1">
      <c r="K811" s="90"/>
      <c r="L811" s="90"/>
      <c r="M811" s="90"/>
      <c r="N811" s="90"/>
      <c r="O811" s="90"/>
      <c r="P811" s="90"/>
      <c r="Q811" s="90"/>
      <c r="R811" s="90"/>
      <c r="S811" s="90"/>
      <c r="T811" s="90"/>
      <c r="U811" s="90"/>
      <c r="V811" s="90"/>
      <c r="W811" s="90"/>
      <c r="X811" s="90"/>
      <c r="Y811" s="90"/>
      <c r="Z811" s="90"/>
    </row>
    <row r="812" spans="11:26" ht="15" customHeight="1">
      <c r="K812" s="90"/>
      <c r="L812" s="90"/>
      <c r="M812" s="90"/>
      <c r="N812" s="90"/>
      <c r="O812" s="90"/>
      <c r="P812" s="90"/>
      <c r="Q812" s="90"/>
      <c r="R812" s="90"/>
      <c r="S812" s="90"/>
      <c r="T812" s="90"/>
      <c r="U812" s="90"/>
      <c r="V812" s="90"/>
      <c r="W812" s="90"/>
      <c r="X812" s="90"/>
      <c r="Y812" s="90"/>
      <c r="Z812" s="90"/>
    </row>
    <row r="813" spans="11:26" ht="15" customHeight="1">
      <c r="K813" s="90"/>
      <c r="L813" s="90"/>
      <c r="M813" s="90"/>
      <c r="N813" s="90"/>
      <c r="O813" s="90"/>
      <c r="P813" s="90"/>
      <c r="Q813" s="90"/>
      <c r="R813" s="90"/>
      <c r="S813" s="90"/>
      <c r="T813" s="90"/>
      <c r="U813" s="90"/>
      <c r="V813" s="90"/>
      <c r="W813" s="90"/>
      <c r="X813" s="90"/>
      <c r="Y813" s="90"/>
      <c r="Z813" s="90"/>
    </row>
    <row r="814" spans="11:26" ht="15" customHeight="1">
      <c r="K814" s="90"/>
      <c r="L814" s="90"/>
      <c r="M814" s="90"/>
      <c r="N814" s="90"/>
      <c r="O814" s="90"/>
      <c r="P814" s="90"/>
      <c r="Q814" s="90"/>
      <c r="R814" s="90"/>
      <c r="S814" s="90"/>
      <c r="T814" s="90"/>
      <c r="U814" s="90"/>
      <c r="V814" s="90"/>
      <c r="W814" s="90"/>
      <c r="X814" s="90"/>
      <c r="Y814" s="90"/>
      <c r="Z814" s="90"/>
    </row>
    <row r="815" spans="11:26" ht="15" customHeight="1">
      <c r="K815" s="90"/>
      <c r="L815" s="90"/>
      <c r="M815" s="90"/>
      <c r="N815" s="90"/>
      <c r="O815" s="90"/>
      <c r="P815" s="90"/>
      <c r="Q815" s="90"/>
      <c r="R815" s="90"/>
      <c r="S815" s="90"/>
      <c r="T815" s="90"/>
      <c r="U815" s="90"/>
      <c r="V815" s="90"/>
      <c r="W815" s="90"/>
      <c r="X815" s="90"/>
      <c r="Y815" s="90"/>
      <c r="Z815" s="90"/>
    </row>
    <row r="816" spans="11:26" ht="15" customHeight="1">
      <c r="K816" s="90"/>
      <c r="L816" s="90"/>
      <c r="M816" s="90"/>
      <c r="N816" s="90"/>
      <c r="O816" s="90"/>
      <c r="P816" s="90"/>
      <c r="Q816" s="90"/>
      <c r="R816" s="90"/>
      <c r="S816" s="90"/>
      <c r="T816" s="90"/>
      <c r="U816" s="90"/>
      <c r="V816" s="90"/>
      <c r="W816" s="90"/>
      <c r="X816" s="90"/>
      <c r="Y816" s="90"/>
      <c r="Z816" s="90"/>
    </row>
    <row r="817" spans="11:26" ht="15" customHeight="1">
      <c r="K817" s="90"/>
      <c r="L817" s="90"/>
      <c r="M817" s="90"/>
      <c r="N817" s="90"/>
      <c r="O817" s="90"/>
      <c r="P817" s="90"/>
      <c r="Q817" s="90"/>
      <c r="R817" s="90"/>
      <c r="S817" s="90"/>
      <c r="T817" s="90"/>
      <c r="U817" s="90"/>
      <c r="V817" s="90"/>
      <c r="W817" s="90"/>
      <c r="X817" s="90"/>
      <c r="Y817" s="90"/>
      <c r="Z817" s="90"/>
    </row>
    <row r="818" spans="11:26" ht="15" customHeight="1">
      <c r="K818" s="90"/>
      <c r="L818" s="90"/>
      <c r="M818" s="90"/>
      <c r="N818" s="90"/>
      <c r="O818" s="90"/>
      <c r="P818" s="90"/>
      <c r="Q818" s="90"/>
      <c r="R818" s="90"/>
      <c r="S818" s="90"/>
      <c r="T818" s="90"/>
      <c r="U818" s="90"/>
      <c r="V818" s="90"/>
      <c r="W818" s="90"/>
      <c r="X818" s="90"/>
      <c r="Y818" s="90"/>
      <c r="Z818" s="90"/>
    </row>
    <row r="819" spans="11:26" ht="15" customHeight="1">
      <c r="K819" s="90"/>
      <c r="L819" s="90"/>
      <c r="M819" s="90"/>
      <c r="N819" s="90"/>
      <c r="O819" s="90"/>
      <c r="P819" s="90"/>
      <c r="Q819" s="90"/>
      <c r="R819" s="90"/>
      <c r="S819" s="90"/>
      <c r="T819" s="90"/>
      <c r="U819" s="90"/>
      <c r="V819" s="90"/>
      <c r="W819" s="90"/>
      <c r="X819" s="90"/>
      <c r="Y819" s="90"/>
      <c r="Z819" s="90"/>
    </row>
    <row r="820" spans="11:26" ht="15" customHeight="1">
      <c r="K820" s="90"/>
      <c r="L820" s="90"/>
      <c r="M820" s="90"/>
      <c r="N820" s="90"/>
      <c r="O820" s="90"/>
      <c r="P820" s="90"/>
      <c r="Q820" s="90"/>
      <c r="R820" s="90"/>
      <c r="S820" s="90"/>
      <c r="T820" s="90"/>
      <c r="U820" s="90"/>
      <c r="V820" s="90"/>
      <c r="W820" s="90"/>
      <c r="X820" s="90"/>
      <c r="Y820" s="90"/>
      <c r="Z820" s="90"/>
    </row>
    <row r="821" spans="11:26" ht="15" customHeight="1">
      <c r="K821" s="90"/>
      <c r="L821" s="90"/>
      <c r="M821" s="90"/>
      <c r="N821" s="90"/>
      <c r="O821" s="90"/>
      <c r="P821" s="90"/>
      <c r="Q821" s="90"/>
      <c r="R821" s="90"/>
      <c r="S821" s="90"/>
      <c r="T821" s="90"/>
      <c r="U821" s="90"/>
      <c r="V821" s="90"/>
      <c r="W821" s="90"/>
      <c r="X821" s="90"/>
      <c r="Y821" s="90"/>
      <c r="Z821" s="90"/>
    </row>
    <row r="822" spans="11:26" ht="15" customHeight="1">
      <c r="K822" s="90"/>
      <c r="L822" s="90"/>
      <c r="M822" s="90"/>
      <c r="N822" s="90"/>
      <c r="O822" s="90"/>
      <c r="P822" s="90"/>
      <c r="Q822" s="90"/>
      <c r="R822" s="90"/>
      <c r="S822" s="90"/>
      <c r="T822" s="90"/>
      <c r="U822" s="90"/>
      <c r="V822" s="90"/>
      <c r="W822" s="90"/>
      <c r="X822" s="90"/>
      <c r="Y822" s="90"/>
      <c r="Z822" s="90"/>
    </row>
    <row r="823" spans="11:26" ht="15" customHeight="1">
      <c r="K823" s="90"/>
      <c r="L823" s="90"/>
      <c r="M823" s="90"/>
      <c r="N823" s="90"/>
      <c r="O823" s="90"/>
      <c r="P823" s="90"/>
      <c r="Q823" s="90"/>
      <c r="R823" s="90"/>
      <c r="S823" s="90"/>
      <c r="T823" s="90"/>
      <c r="U823" s="90"/>
      <c r="V823" s="90"/>
      <c r="W823" s="90"/>
      <c r="X823" s="90"/>
      <c r="Y823" s="90"/>
      <c r="Z823" s="90"/>
    </row>
    <row r="824" spans="11:26" ht="15" customHeight="1">
      <c r="K824" s="90"/>
      <c r="L824" s="90"/>
      <c r="M824" s="90"/>
      <c r="N824" s="90"/>
      <c r="O824" s="90"/>
      <c r="P824" s="90"/>
      <c r="Q824" s="90"/>
      <c r="R824" s="90"/>
      <c r="S824" s="90"/>
      <c r="T824" s="90"/>
      <c r="U824" s="90"/>
      <c r="V824" s="90"/>
      <c r="W824" s="90"/>
      <c r="X824" s="90"/>
      <c r="Y824" s="90"/>
      <c r="Z824" s="90"/>
    </row>
    <row r="825" spans="11:26" ht="15" customHeight="1">
      <c r="K825" s="90"/>
      <c r="L825" s="90"/>
      <c r="M825" s="90"/>
      <c r="N825" s="90"/>
      <c r="O825" s="90"/>
      <c r="P825" s="90"/>
      <c r="Q825" s="90"/>
      <c r="R825" s="90"/>
      <c r="S825" s="90"/>
      <c r="T825" s="90"/>
      <c r="U825" s="90"/>
      <c r="V825" s="90"/>
      <c r="W825" s="90"/>
      <c r="X825" s="90"/>
      <c r="Y825" s="90"/>
      <c r="Z825" s="90"/>
    </row>
    <row r="826" spans="11:26" ht="15" customHeight="1">
      <c r="K826" s="90"/>
      <c r="L826" s="90"/>
      <c r="M826" s="90"/>
      <c r="N826" s="90"/>
      <c r="O826" s="90"/>
      <c r="P826" s="90"/>
      <c r="Q826" s="90"/>
      <c r="R826" s="90"/>
      <c r="S826" s="90"/>
      <c r="T826" s="90"/>
      <c r="U826" s="90"/>
      <c r="V826" s="90"/>
      <c r="W826" s="90"/>
      <c r="X826" s="90"/>
      <c r="Y826" s="90"/>
      <c r="Z826" s="90"/>
    </row>
    <row r="827" spans="11:26" ht="15" customHeight="1">
      <c r="K827" s="90"/>
      <c r="L827" s="90"/>
      <c r="M827" s="90"/>
      <c r="N827" s="90"/>
      <c r="O827" s="90"/>
      <c r="P827" s="90"/>
      <c r="Q827" s="90"/>
      <c r="R827" s="90"/>
      <c r="S827" s="90"/>
      <c r="T827" s="90"/>
      <c r="U827" s="90"/>
      <c r="V827" s="90"/>
      <c r="W827" s="90"/>
      <c r="X827" s="90"/>
      <c r="Y827" s="90"/>
      <c r="Z827" s="90"/>
    </row>
    <row r="828" spans="11:26" ht="15" customHeight="1">
      <c r="K828" s="90"/>
      <c r="L828" s="90"/>
      <c r="M828" s="90"/>
      <c r="N828" s="90"/>
      <c r="O828" s="90"/>
      <c r="P828" s="90"/>
      <c r="Q828" s="90"/>
      <c r="R828" s="90"/>
      <c r="S828" s="90"/>
      <c r="T828" s="90"/>
      <c r="U828" s="90"/>
      <c r="V828" s="90"/>
      <c r="W828" s="90"/>
      <c r="X828" s="90"/>
      <c r="Y828" s="90"/>
      <c r="Z828" s="90"/>
    </row>
    <row r="829" spans="11:26" ht="15" customHeight="1">
      <c r="K829" s="90"/>
      <c r="L829" s="90"/>
      <c r="M829" s="90"/>
      <c r="N829" s="90"/>
      <c r="O829" s="90"/>
      <c r="P829" s="90"/>
      <c r="Q829" s="90"/>
      <c r="R829" s="90"/>
      <c r="S829" s="90"/>
      <c r="T829" s="90"/>
      <c r="U829" s="90"/>
      <c r="V829" s="90"/>
      <c r="W829" s="90"/>
      <c r="X829" s="90"/>
      <c r="Y829" s="90"/>
      <c r="Z829" s="90"/>
    </row>
    <row r="830" spans="11:26" ht="15" customHeight="1">
      <c r="K830" s="90"/>
      <c r="L830" s="90"/>
      <c r="M830" s="90"/>
      <c r="N830" s="90"/>
      <c r="O830" s="90"/>
      <c r="P830" s="90"/>
      <c r="Q830" s="90"/>
      <c r="R830" s="90"/>
      <c r="S830" s="90"/>
      <c r="T830" s="90"/>
      <c r="U830" s="90"/>
      <c r="V830" s="90"/>
      <c r="W830" s="90"/>
      <c r="X830" s="90"/>
      <c r="Y830" s="90"/>
      <c r="Z830" s="90"/>
    </row>
    <row r="831" spans="11:26" ht="15" customHeight="1">
      <c r="K831" s="90"/>
      <c r="L831" s="90"/>
      <c r="M831" s="90"/>
      <c r="N831" s="90"/>
      <c r="O831" s="90"/>
      <c r="P831" s="90"/>
      <c r="Q831" s="90"/>
      <c r="R831" s="90"/>
      <c r="S831" s="90"/>
      <c r="T831" s="90"/>
      <c r="U831" s="90"/>
      <c r="V831" s="90"/>
      <c r="W831" s="90"/>
      <c r="X831" s="90"/>
      <c r="Y831" s="90"/>
      <c r="Z831" s="90"/>
    </row>
    <row r="832" spans="11:26" ht="15" customHeight="1">
      <c r="K832" s="90"/>
      <c r="L832" s="90"/>
      <c r="M832" s="90"/>
      <c r="N832" s="90"/>
      <c r="O832" s="90"/>
      <c r="P832" s="90"/>
      <c r="Q832" s="90"/>
      <c r="R832" s="90"/>
      <c r="S832" s="90"/>
      <c r="T832" s="90"/>
      <c r="U832" s="90"/>
      <c r="V832" s="90"/>
      <c r="W832" s="90"/>
      <c r="X832" s="90"/>
      <c r="Y832" s="90"/>
      <c r="Z832" s="90"/>
    </row>
    <row r="833" spans="11:26" ht="15" customHeight="1">
      <c r="K833" s="90"/>
      <c r="L833" s="90"/>
      <c r="M833" s="90"/>
      <c r="N833" s="90"/>
      <c r="O833" s="90"/>
      <c r="P833" s="90"/>
      <c r="Q833" s="90"/>
      <c r="R833" s="90"/>
      <c r="S833" s="90"/>
      <c r="T833" s="90"/>
      <c r="U833" s="90"/>
      <c r="V833" s="90"/>
      <c r="W833" s="90"/>
      <c r="X833" s="90"/>
      <c r="Y833" s="90"/>
      <c r="Z833" s="90"/>
    </row>
    <row r="834" spans="11:26" ht="15" customHeight="1">
      <c r="K834" s="90"/>
      <c r="L834" s="90"/>
      <c r="M834" s="90"/>
      <c r="N834" s="90"/>
      <c r="O834" s="90"/>
      <c r="P834" s="90"/>
      <c r="Q834" s="90"/>
      <c r="R834" s="90"/>
      <c r="S834" s="90"/>
      <c r="T834" s="90"/>
      <c r="U834" s="90"/>
      <c r="V834" s="90"/>
      <c r="W834" s="90"/>
      <c r="X834" s="90"/>
      <c r="Y834" s="90"/>
      <c r="Z834" s="90"/>
    </row>
    <row r="835" spans="11:26" ht="15" customHeight="1">
      <c r="K835" s="90"/>
      <c r="L835" s="90"/>
      <c r="M835" s="90"/>
      <c r="N835" s="90"/>
      <c r="O835" s="90"/>
      <c r="P835" s="90"/>
      <c r="Q835" s="90"/>
      <c r="R835" s="90"/>
      <c r="S835" s="90"/>
      <c r="T835" s="90"/>
      <c r="U835" s="90"/>
      <c r="V835" s="90"/>
      <c r="W835" s="90"/>
      <c r="X835" s="90"/>
      <c r="Y835" s="90"/>
      <c r="Z835" s="90"/>
    </row>
    <row r="836" spans="11:26" ht="15" customHeight="1">
      <c r="K836" s="90"/>
      <c r="L836" s="90"/>
      <c r="M836" s="90"/>
      <c r="N836" s="90"/>
      <c r="O836" s="90"/>
      <c r="P836" s="90"/>
      <c r="Q836" s="90"/>
      <c r="R836" s="90"/>
      <c r="S836" s="90"/>
      <c r="T836" s="90"/>
      <c r="U836" s="90"/>
      <c r="V836" s="90"/>
      <c r="W836" s="90"/>
      <c r="X836" s="90"/>
      <c r="Y836" s="90"/>
      <c r="Z836" s="90"/>
    </row>
    <row r="837" spans="11:26" ht="15" customHeight="1">
      <c r="K837" s="90"/>
      <c r="L837" s="90"/>
      <c r="M837" s="90"/>
      <c r="N837" s="90"/>
      <c r="O837" s="90"/>
      <c r="P837" s="90"/>
      <c r="Q837" s="90"/>
      <c r="R837" s="90"/>
      <c r="S837" s="90"/>
      <c r="T837" s="90"/>
      <c r="U837" s="90"/>
      <c r="V837" s="90"/>
      <c r="W837" s="90"/>
      <c r="X837" s="90"/>
      <c r="Y837" s="90"/>
      <c r="Z837" s="90"/>
    </row>
    <row r="838" spans="11:26" ht="15" customHeight="1">
      <c r="K838" s="90"/>
      <c r="L838" s="90"/>
      <c r="M838" s="90"/>
      <c r="N838" s="90"/>
      <c r="O838" s="90"/>
      <c r="P838" s="90"/>
      <c r="Q838" s="90"/>
      <c r="R838" s="90"/>
      <c r="S838" s="90"/>
      <c r="T838" s="90"/>
      <c r="U838" s="90"/>
      <c r="V838" s="90"/>
      <c r="W838" s="90"/>
      <c r="X838" s="90"/>
      <c r="Y838" s="90"/>
      <c r="Z838" s="90"/>
    </row>
    <row r="839" spans="11:26" ht="15" customHeight="1">
      <c r="K839" s="90"/>
      <c r="L839" s="90"/>
      <c r="M839" s="90"/>
      <c r="N839" s="90"/>
      <c r="O839" s="90"/>
      <c r="P839" s="90"/>
      <c r="Q839" s="90"/>
      <c r="R839" s="90"/>
      <c r="S839" s="90"/>
      <c r="T839" s="90"/>
      <c r="U839" s="90"/>
      <c r="V839" s="90"/>
      <c r="W839" s="90"/>
      <c r="X839" s="90"/>
      <c r="Y839" s="90"/>
      <c r="Z839" s="90"/>
    </row>
    <row r="840" spans="11:26" ht="15" customHeight="1">
      <c r="K840" s="90"/>
      <c r="L840" s="90"/>
      <c r="M840" s="90"/>
      <c r="N840" s="90"/>
      <c r="O840" s="90"/>
      <c r="P840" s="90"/>
      <c r="Q840" s="90"/>
      <c r="R840" s="90"/>
      <c r="S840" s="90"/>
      <c r="T840" s="90"/>
      <c r="U840" s="90"/>
      <c r="V840" s="90"/>
      <c r="W840" s="90"/>
      <c r="X840" s="90"/>
      <c r="Y840" s="90"/>
      <c r="Z840" s="90"/>
    </row>
    <row r="841" spans="11:26" ht="15" customHeight="1">
      <c r="K841" s="90"/>
      <c r="L841" s="90"/>
      <c r="M841" s="90"/>
      <c r="N841" s="90"/>
      <c r="O841" s="90"/>
      <c r="P841" s="90"/>
      <c r="Q841" s="90"/>
      <c r="R841" s="90"/>
      <c r="S841" s="90"/>
      <c r="T841" s="90"/>
      <c r="U841" s="90"/>
      <c r="V841" s="90"/>
      <c r="W841" s="90"/>
      <c r="X841" s="90"/>
      <c r="Y841" s="90"/>
      <c r="Z841" s="90"/>
    </row>
    <row r="842" spans="11:26" ht="15" customHeight="1">
      <c r="K842" s="90"/>
      <c r="L842" s="90"/>
      <c r="M842" s="90"/>
      <c r="N842" s="90"/>
      <c r="O842" s="90"/>
      <c r="P842" s="90"/>
      <c r="Q842" s="90"/>
      <c r="R842" s="90"/>
      <c r="S842" s="90"/>
      <c r="T842" s="90"/>
      <c r="U842" s="90"/>
      <c r="V842" s="90"/>
      <c r="W842" s="90"/>
      <c r="X842" s="90"/>
      <c r="Y842" s="90"/>
      <c r="Z842" s="90"/>
    </row>
    <row r="843" spans="11:26" ht="15" customHeight="1">
      <c r="K843" s="90"/>
      <c r="L843" s="90"/>
      <c r="M843" s="90"/>
      <c r="N843" s="90"/>
      <c r="O843" s="90"/>
      <c r="P843" s="90"/>
      <c r="Q843" s="90"/>
      <c r="R843" s="90"/>
      <c r="S843" s="90"/>
      <c r="T843" s="90"/>
      <c r="U843" s="90"/>
      <c r="V843" s="90"/>
      <c r="W843" s="90"/>
      <c r="X843" s="90"/>
      <c r="Y843" s="90"/>
      <c r="Z843" s="90"/>
    </row>
    <row r="844" spans="11:26" ht="15" customHeight="1">
      <c r="K844" s="90"/>
      <c r="L844" s="90"/>
      <c r="M844" s="90"/>
      <c r="N844" s="90"/>
      <c r="O844" s="90"/>
      <c r="P844" s="90"/>
      <c r="Q844" s="90"/>
      <c r="R844" s="90"/>
      <c r="S844" s="90"/>
      <c r="T844" s="90"/>
      <c r="U844" s="90"/>
      <c r="V844" s="90"/>
      <c r="W844" s="90"/>
      <c r="X844" s="90"/>
      <c r="Y844" s="90"/>
      <c r="Z844" s="90"/>
    </row>
    <row r="845" spans="11:26" ht="15" customHeight="1">
      <c r="K845" s="90"/>
      <c r="L845" s="90"/>
      <c r="M845" s="90"/>
      <c r="N845" s="90"/>
      <c r="O845" s="90"/>
      <c r="P845" s="90"/>
      <c r="Q845" s="90"/>
      <c r="R845" s="90"/>
      <c r="S845" s="90"/>
      <c r="T845" s="90"/>
      <c r="U845" s="90"/>
      <c r="V845" s="90"/>
      <c r="W845" s="90"/>
      <c r="X845" s="90"/>
      <c r="Y845" s="90"/>
      <c r="Z845" s="90"/>
    </row>
    <row r="846" spans="11:26" ht="15" customHeight="1">
      <c r="K846" s="90"/>
      <c r="L846" s="90"/>
      <c r="M846" s="90"/>
      <c r="N846" s="90"/>
      <c r="O846" s="90"/>
      <c r="P846" s="90"/>
      <c r="Q846" s="90"/>
      <c r="R846" s="90"/>
      <c r="S846" s="90"/>
      <c r="T846" s="90"/>
      <c r="U846" s="90"/>
      <c r="V846" s="90"/>
      <c r="W846" s="90"/>
      <c r="X846" s="90"/>
      <c r="Y846" s="90"/>
      <c r="Z846" s="90"/>
    </row>
    <row r="847" spans="11:26" ht="15" customHeight="1">
      <c r="K847" s="90"/>
      <c r="L847" s="90"/>
      <c r="M847" s="90"/>
      <c r="N847" s="90"/>
      <c r="O847" s="90"/>
      <c r="P847" s="90"/>
      <c r="Q847" s="90"/>
      <c r="R847" s="90"/>
      <c r="S847" s="90"/>
      <c r="T847" s="90"/>
      <c r="U847" s="90"/>
      <c r="V847" s="90"/>
      <c r="W847" s="90"/>
      <c r="X847" s="90"/>
      <c r="Y847" s="90"/>
      <c r="Z847" s="90"/>
    </row>
    <row r="848" spans="11:26" ht="15" customHeight="1">
      <c r="K848" s="90"/>
      <c r="L848" s="90"/>
      <c r="M848" s="90"/>
      <c r="N848" s="90"/>
      <c r="O848" s="90"/>
      <c r="P848" s="90"/>
      <c r="Q848" s="90"/>
      <c r="R848" s="90"/>
      <c r="S848" s="90"/>
      <c r="T848" s="90"/>
      <c r="U848" s="90"/>
      <c r="V848" s="90"/>
      <c r="W848" s="90"/>
      <c r="X848" s="90"/>
      <c r="Y848" s="90"/>
      <c r="Z848" s="90"/>
    </row>
    <row r="849" spans="11:26" ht="15" customHeight="1">
      <c r="K849" s="90"/>
      <c r="L849" s="90"/>
      <c r="M849" s="90"/>
      <c r="N849" s="90"/>
      <c r="O849" s="90"/>
      <c r="P849" s="90"/>
      <c r="Q849" s="90"/>
      <c r="R849" s="90"/>
      <c r="S849" s="90"/>
      <c r="T849" s="90"/>
      <c r="U849" s="90"/>
      <c r="V849" s="90"/>
      <c r="W849" s="90"/>
      <c r="X849" s="90"/>
      <c r="Y849" s="90"/>
      <c r="Z849" s="90"/>
    </row>
    <row r="850" spans="11:26" ht="15" customHeight="1">
      <c r="K850" s="90"/>
      <c r="L850" s="90"/>
      <c r="M850" s="90"/>
      <c r="N850" s="90"/>
      <c r="O850" s="90"/>
      <c r="P850" s="90"/>
      <c r="Q850" s="90"/>
      <c r="R850" s="90"/>
      <c r="S850" s="90"/>
      <c r="T850" s="90"/>
      <c r="U850" s="90"/>
      <c r="V850" s="90"/>
      <c r="W850" s="90"/>
      <c r="X850" s="90"/>
      <c r="Y850" s="90"/>
      <c r="Z850" s="90"/>
    </row>
    <row r="851" spans="11:26" ht="15" customHeight="1">
      <c r="K851" s="90"/>
      <c r="L851" s="90"/>
      <c r="M851" s="90"/>
      <c r="N851" s="90"/>
      <c r="O851" s="90"/>
      <c r="P851" s="90"/>
      <c r="Q851" s="90"/>
      <c r="R851" s="90"/>
      <c r="S851" s="90"/>
      <c r="T851" s="90"/>
      <c r="U851" s="90"/>
      <c r="V851" s="90"/>
      <c r="W851" s="90"/>
      <c r="X851" s="90"/>
      <c r="Y851" s="90"/>
      <c r="Z851" s="90"/>
    </row>
    <row r="852" spans="11:26" ht="15" customHeight="1">
      <c r="K852" s="90"/>
      <c r="L852" s="90"/>
      <c r="M852" s="90"/>
      <c r="N852" s="90"/>
      <c r="O852" s="90"/>
      <c r="P852" s="90"/>
      <c r="Q852" s="90"/>
      <c r="R852" s="90"/>
      <c r="S852" s="90"/>
      <c r="T852" s="90"/>
      <c r="U852" s="90"/>
      <c r="V852" s="90"/>
      <c r="W852" s="90"/>
      <c r="X852" s="90"/>
      <c r="Y852" s="90"/>
      <c r="Z852" s="90"/>
    </row>
    <row r="853" spans="11:26" ht="15" customHeight="1">
      <c r="K853" s="90"/>
      <c r="L853" s="90"/>
      <c r="M853" s="90"/>
      <c r="N853" s="90"/>
      <c r="O853" s="90"/>
      <c r="P853" s="90"/>
      <c r="Q853" s="90"/>
      <c r="R853" s="90"/>
      <c r="S853" s="90"/>
      <c r="T853" s="90"/>
      <c r="U853" s="90"/>
      <c r="V853" s="90"/>
      <c r="W853" s="90"/>
      <c r="X853" s="90"/>
      <c r="Y853" s="90"/>
      <c r="Z853" s="90"/>
    </row>
    <row r="854" spans="11:26" ht="15" customHeight="1">
      <c r="K854" s="90"/>
      <c r="L854" s="90"/>
      <c r="M854" s="90"/>
      <c r="N854" s="90"/>
      <c r="O854" s="90"/>
      <c r="P854" s="90"/>
      <c r="Q854" s="90"/>
      <c r="R854" s="90"/>
      <c r="S854" s="90"/>
      <c r="T854" s="90"/>
      <c r="U854" s="90"/>
      <c r="V854" s="90"/>
      <c r="W854" s="90"/>
      <c r="X854" s="90"/>
      <c r="Y854" s="90"/>
      <c r="Z854" s="90"/>
    </row>
    <row r="855" spans="11:26" ht="15" customHeight="1">
      <c r="K855" s="90"/>
      <c r="L855" s="90"/>
      <c r="M855" s="90"/>
      <c r="N855" s="90"/>
      <c r="O855" s="90"/>
      <c r="P855" s="90"/>
      <c r="Q855" s="90"/>
      <c r="R855" s="90"/>
      <c r="S855" s="90"/>
      <c r="T855" s="90"/>
      <c r="U855" s="90"/>
      <c r="V855" s="90"/>
      <c r="W855" s="90"/>
      <c r="X855" s="90"/>
      <c r="Y855" s="90"/>
      <c r="Z855" s="90"/>
    </row>
    <row r="856" spans="11:26" ht="15" customHeight="1">
      <c r="K856" s="90"/>
      <c r="L856" s="90"/>
      <c r="M856" s="90"/>
      <c r="N856" s="90"/>
      <c r="O856" s="90"/>
      <c r="P856" s="90"/>
      <c r="Q856" s="90"/>
      <c r="R856" s="90"/>
      <c r="S856" s="90"/>
      <c r="T856" s="90"/>
      <c r="U856" s="90"/>
      <c r="V856" s="90"/>
      <c r="W856" s="90"/>
      <c r="X856" s="90"/>
      <c r="Y856" s="90"/>
      <c r="Z856" s="90"/>
    </row>
    <row r="857" spans="11:26" ht="15" customHeight="1">
      <c r="K857" s="90"/>
      <c r="L857" s="90"/>
      <c r="M857" s="90"/>
      <c r="N857" s="90"/>
      <c r="O857" s="90"/>
      <c r="P857" s="90"/>
      <c r="Q857" s="90"/>
      <c r="R857" s="90"/>
      <c r="S857" s="90"/>
      <c r="T857" s="90"/>
      <c r="U857" s="90"/>
      <c r="V857" s="90"/>
      <c r="W857" s="90"/>
      <c r="X857" s="90"/>
      <c r="Y857" s="90"/>
      <c r="Z857" s="90"/>
    </row>
    <row r="858" spans="11:26" ht="15" customHeight="1">
      <c r="K858" s="90"/>
      <c r="L858" s="90"/>
      <c r="M858" s="90"/>
      <c r="N858" s="90"/>
      <c r="O858" s="90"/>
      <c r="P858" s="90"/>
      <c r="Q858" s="90"/>
      <c r="R858" s="90"/>
      <c r="S858" s="90"/>
      <c r="T858" s="90"/>
      <c r="U858" s="90"/>
      <c r="V858" s="90"/>
      <c r="W858" s="90"/>
      <c r="X858" s="90"/>
      <c r="Y858" s="90"/>
      <c r="Z858" s="90"/>
    </row>
    <row r="859" spans="11:26" ht="15" customHeight="1">
      <c r="K859" s="90"/>
      <c r="L859" s="90"/>
      <c r="M859" s="90"/>
      <c r="N859" s="90"/>
      <c r="O859" s="90"/>
      <c r="P859" s="90"/>
      <c r="Q859" s="90"/>
      <c r="R859" s="90"/>
      <c r="S859" s="90"/>
      <c r="T859" s="90"/>
      <c r="U859" s="90"/>
      <c r="V859" s="90"/>
      <c r="W859" s="90"/>
      <c r="X859" s="90"/>
      <c r="Y859" s="90"/>
      <c r="Z859" s="90"/>
    </row>
    <row r="860" spans="11:26" ht="15" customHeight="1">
      <c r="K860" s="90"/>
      <c r="L860" s="90"/>
      <c r="M860" s="90"/>
      <c r="N860" s="90"/>
      <c r="O860" s="90"/>
      <c r="P860" s="90"/>
      <c r="Q860" s="90"/>
      <c r="R860" s="90"/>
      <c r="S860" s="90"/>
      <c r="T860" s="90"/>
      <c r="U860" s="90"/>
      <c r="V860" s="90"/>
      <c r="W860" s="90"/>
      <c r="X860" s="90"/>
      <c r="Y860" s="90"/>
      <c r="Z860" s="90"/>
    </row>
    <row r="861" spans="11:26" ht="15" customHeight="1">
      <c r="K861" s="90"/>
      <c r="L861" s="90"/>
      <c r="M861" s="90"/>
      <c r="N861" s="90"/>
      <c r="O861" s="90"/>
      <c r="P861" s="90"/>
      <c r="Q861" s="90"/>
      <c r="R861" s="90"/>
      <c r="S861" s="90"/>
      <c r="T861" s="90"/>
      <c r="U861" s="90"/>
      <c r="V861" s="90"/>
      <c r="W861" s="90"/>
      <c r="X861" s="90"/>
      <c r="Y861" s="90"/>
      <c r="Z861" s="90"/>
    </row>
    <row r="862" spans="11:26" ht="15" customHeight="1">
      <c r="K862" s="90"/>
      <c r="L862" s="90"/>
      <c r="M862" s="90"/>
      <c r="N862" s="90"/>
      <c r="O862" s="90"/>
      <c r="P862" s="90"/>
      <c r="Q862" s="90"/>
      <c r="R862" s="90"/>
      <c r="S862" s="90"/>
      <c r="T862" s="90"/>
      <c r="U862" s="90"/>
      <c r="V862" s="90"/>
      <c r="W862" s="90"/>
      <c r="X862" s="90"/>
      <c r="Y862" s="90"/>
      <c r="Z862" s="90"/>
    </row>
    <row r="863" spans="11:26" ht="15" customHeight="1">
      <c r="K863" s="90"/>
      <c r="L863" s="90"/>
      <c r="M863" s="90"/>
      <c r="N863" s="90"/>
      <c r="O863" s="90"/>
      <c r="P863" s="90"/>
      <c r="Q863" s="90"/>
      <c r="R863" s="90"/>
      <c r="S863" s="90"/>
      <c r="T863" s="90"/>
      <c r="U863" s="90"/>
      <c r="V863" s="90"/>
      <c r="W863" s="90"/>
      <c r="X863" s="90"/>
      <c r="Y863" s="90"/>
      <c r="Z863" s="90"/>
    </row>
    <row r="864" spans="11:26" ht="15" customHeight="1">
      <c r="K864" s="90"/>
      <c r="L864" s="90"/>
      <c r="M864" s="90"/>
      <c r="N864" s="90"/>
      <c r="O864" s="90"/>
      <c r="P864" s="90"/>
      <c r="Q864" s="90"/>
      <c r="R864" s="90"/>
      <c r="S864" s="90"/>
      <c r="T864" s="90"/>
      <c r="U864" s="90"/>
      <c r="V864" s="90"/>
      <c r="W864" s="90"/>
      <c r="X864" s="90"/>
      <c r="Y864" s="90"/>
      <c r="Z864" s="90"/>
    </row>
    <row r="865" spans="11:26" ht="15" customHeight="1">
      <c r="K865" s="90"/>
      <c r="L865" s="90"/>
      <c r="M865" s="90"/>
      <c r="N865" s="90"/>
      <c r="O865" s="90"/>
      <c r="P865" s="90"/>
      <c r="Q865" s="90"/>
      <c r="R865" s="90"/>
      <c r="S865" s="90"/>
      <c r="T865" s="90"/>
      <c r="U865" s="90"/>
      <c r="V865" s="90"/>
      <c r="W865" s="90"/>
      <c r="X865" s="90"/>
      <c r="Y865" s="90"/>
      <c r="Z865" s="90"/>
    </row>
    <row r="866" spans="11:26" ht="15" customHeight="1">
      <c r="K866" s="90"/>
      <c r="L866" s="90"/>
      <c r="M866" s="90"/>
      <c r="N866" s="90"/>
      <c r="O866" s="90"/>
      <c r="P866" s="90"/>
      <c r="Q866" s="90"/>
      <c r="R866" s="90"/>
      <c r="S866" s="90"/>
      <c r="T866" s="90"/>
      <c r="U866" s="90"/>
      <c r="V866" s="90"/>
      <c r="W866" s="90"/>
      <c r="X866" s="90"/>
      <c r="Y866" s="90"/>
      <c r="Z866" s="90"/>
    </row>
    <row r="867" spans="11:26" ht="15" customHeight="1">
      <c r="K867" s="90"/>
      <c r="L867" s="90"/>
      <c r="M867" s="90"/>
      <c r="N867" s="90"/>
      <c r="O867" s="90"/>
      <c r="P867" s="90"/>
      <c r="Q867" s="90"/>
      <c r="R867" s="90"/>
      <c r="S867" s="90"/>
      <c r="T867" s="90"/>
      <c r="U867" s="90"/>
      <c r="V867" s="90"/>
      <c r="W867" s="90"/>
      <c r="X867" s="90"/>
      <c r="Y867" s="90"/>
      <c r="Z867" s="90"/>
    </row>
    <row r="868" spans="11:26" ht="15" customHeight="1">
      <c r="K868" s="90"/>
      <c r="L868" s="90"/>
      <c r="M868" s="90"/>
      <c r="N868" s="90"/>
      <c r="O868" s="90"/>
      <c r="P868" s="90"/>
      <c r="Q868" s="90"/>
      <c r="R868" s="90"/>
      <c r="S868" s="90"/>
      <c r="T868" s="90"/>
      <c r="U868" s="90"/>
      <c r="V868" s="90"/>
      <c r="W868" s="90"/>
      <c r="X868" s="90"/>
      <c r="Y868" s="90"/>
      <c r="Z868" s="90"/>
    </row>
    <row r="869" spans="11:26" ht="15" customHeight="1">
      <c r="K869" s="90"/>
      <c r="L869" s="90"/>
      <c r="M869" s="90"/>
      <c r="N869" s="90"/>
      <c r="O869" s="90"/>
      <c r="P869" s="90"/>
      <c r="Q869" s="90"/>
      <c r="R869" s="90"/>
      <c r="S869" s="90"/>
      <c r="T869" s="90"/>
      <c r="U869" s="90"/>
      <c r="V869" s="90"/>
      <c r="W869" s="90"/>
      <c r="X869" s="90"/>
      <c r="Y869" s="90"/>
      <c r="Z869" s="90"/>
    </row>
    <row r="870" spans="11:26" ht="15" customHeight="1">
      <c r="K870" s="90"/>
      <c r="L870" s="90"/>
      <c r="M870" s="90"/>
      <c r="N870" s="90"/>
      <c r="O870" s="90"/>
      <c r="P870" s="90"/>
      <c r="Q870" s="90"/>
      <c r="R870" s="90"/>
      <c r="S870" s="90"/>
      <c r="T870" s="90"/>
      <c r="U870" s="90"/>
      <c r="V870" s="90"/>
      <c r="W870" s="90"/>
      <c r="X870" s="90"/>
      <c r="Y870" s="90"/>
      <c r="Z870" s="90"/>
    </row>
    <row r="871" spans="11:26" ht="15" customHeight="1">
      <c r="K871" s="90"/>
      <c r="L871" s="90"/>
      <c r="M871" s="90"/>
      <c r="N871" s="90"/>
      <c r="O871" s="90"/>
      <c r="P871" s="90"/>
      <c r="Q871" s="90"/>
      <c r="R871" s="90"/>
      <c r="S871" s="90"/>
      <c r="T871" s="90"/>
      <c r="U871" s="90"/>
      <c r="V871" s="90"/>
      <c r="W871" s="90"/>
      <c r="X871" s="90"/>
      <c r="Y871" s="90"/>
      <c r="Z871" s="90"/>
    </row>
    <row r="872" spans="11:26" ht="15" customHeight="1">
      <c r="K872" s="90"/>
      <c r="L872" s="90"/>
      <c r="M872" s="90"/>
      <c r="N872" s="90"/>
      <c r="O872" s="90"/>
      <c r="P872" s="90"/>
      <c r="Q872" s="90"/>
      <c r="R872" s="90"/>
      <c r="S872" s="90"/>
      <c r="T872" s="90"/>
      <c r="U872" s="90"/>
      <c r="V872" s="90"/>
      <c r="W872" s="90"/>
      <c r="X872" s="90"/>
      <c r="Y872" s="90"/>
      <c r="Z872" s="90"/>
    </row>
    <row r="873" spans="11:26" ht="15" customHeight="1">
      <c r="K873" s="90"/>
      <c r="L873" s="90"/>
      <c r="M873" s="90"/>
      <c r="N873" s="90"/>
      <c r="O873" s="90"/>
      <c r="P873" s="90"/>
      <c r="Q873" s="90"/>
      <c r="R873" s="90"/>
      <c r="S873" s="90"/>
      <c r="T873" s="90"/>
      <c r="U873" s="90"/>
      <c r="V873" s="90"/>
      <c r="W873" s="90"/>
      <c r="X873" s="90"/>
      <c r="Y873" s="90"/>
      <c r="Z873" s="90"/>
    </row>
    <row r="874" spans="11:26" ht="15" customHeight="1">
      <c r="K874" s="90"/>
      <c r="L874" s="90"/>
      <c r="M874" s="90"/>
      <c r="N874" s="90"/>
      <c r="O874" s="90"/>
      <c r="P874" s="90"/>
      <c r="Q874" s="90"/>
      <c r="R874" s="90"/>
      <c r="S874" s="90"/>
      <c r="T874" s="90"/>
      <c r="U874" s="90"/>
      <c r="V874" s="90"/>
      <c r="W874" s="90"/>
      <c r="X874" s="90"/>
      <c r="Y874" s="90"/>
      <c r="Z874" s="90"/>
    </row>
    <row r="875" spans="11:26" ht="15" customHeight="1">
      <c r="K875" s="90"/>
      <c r="L875" s="90"/>
      <c r="M875" s="90"/>
      <c r="N875" s="90"/>
      <c r="O875" s="90"/>
      <c r="P875" s="90"/>
      <c r="Q875" s="90"/>
      <c r="R875" s="90"/>
      <c r="S875" s="90"/>
      <c r="T875" s="90"/>
      <c r="U875" s="90"/>
      <c r="V875" s="90"/>
      <c r="W875" s="90"/>
      <c r="X875" s="90"/>
      <c r="Y875" s="90"/>
      <c r="Z875" s="90"/>
    </row>
    <row r="876" spans="11:26" ht="15" customHeight="1">
      <c r="K876" s="90"/>
      <c r="L876" s="90"/>
      <c r="M876" s="90"/>
      <c r="N876" s="90"/>
      <c r="O876" s="90"/>
      <c r="P876" s="90"/>
      <c r="Q876" s="90"/>
      <c r="R876" s="90"/>
      <c r="S876" s="90"/>
      <c r="T876" s="90"/>
      <c r="U876" s="90"/>
      <c r="V876" s="90"/>
      <c r="W876" s="90"/>
      <c r="X876" s="90"/>
      <c r="Y876" s="90"/>
      <c r="Z876" s="90"/>
    </row>
    <row r="877" spans="11:26" ht="15" customHeight="1">
      <c r="K877" s="90"/>
      <c r="L877" s="90"/>
      <c r="M877" s="90"/>
      <c r="N877" s="90"/>
      <c r="O877" s="90"/>
      <c r="P877" s="90"/>
      <c r="Q877" s="90"/>
      <c r="R877" s="90"/>
      <c r="S877" s="90"/>
      <c r="T877" s="90"/>
      <c r="U877" s="90"/>
      <c r="V877" s="90"/>
      <c r="W877" s="90"/>
      <c r="X877" s="90"/>
      <c r="Y877" s="90"/>
      <c r="Z877" s="90"/>
    </row>
    <row r="878" spans="11:26" ht="15" customHeight="1">
      <c r="K878" s="90"/>
      <c r="L878" s="90"/>
      <c r="M878" s="90"/>
      <c r="N878" s="90"/>
      <c r="O878" s="90"/>
      <c r="P878" s="90"/>
      <c r="Q878" s="90"/>
      <c r="R878" s="90"/>
      <c r="S878" s="90"/>
      <c r="T878" s="90"/>
      <c r="U878" s="90"/>
      <c r="V878" s="90"/>
      <c r="W878" s="90"/>
      <c r="X878" s="90"/>
      <c r="Y878" s="90"/>
      <c r="Z878" s="90"/>
    </row>
    <row r="879" spans="11:26" ht="15" customHeight="1">
      <c r="K879" s="90"/>
      <c r="L879" s="90"/>
      <c r="M879" s="90"/>
      <c r="N879" s="90"/>
      <c r="O879" s="90"/>
      <c r="P879" s="90"/>
      <c r="Q879" s="90"/>
      <c r="R879" s="90"/>
      <c r="S879" s="90"/>
      <c r="T879" s="90"/>
      <c r="U879" s="90"/>
      <c r="V879" s="90"/>
      <c r="W879" s="90"/>
      <c r="X879" s="90"/>
      <c r="Y879" s="90"/>
      <c r="Z879" s="90"/>
    </row>
    <row r="880" spans="11:26" ht="15" customHeight="1">
      <c r="K880" s="90"/>
      <c r="L880" s="90"/>
      <c r="M880" s="90"/>
      <c r="N880" s="90"/>
      <c r="O880" s="90"/>
      <c r="P880" s="90"/>
      <c r="Q880" s="90"/>
      <c r="R880" s="90"/>
      <c r="S880" s="90"/>
      <c r="T880" s="90"/>
      <c r="U880" s="90"/>
      <c r="V880" s="90"/>
      <c r="W880" s="90"/>
      <c r="X880" s="90"/>
      <c r="Y880" s="90"/>
      <c r="Z880" s="90"/>
    </row>
    <row r="881" spans="11:26" ht="15" customHeight="1">
      <c r="K881" s="90"/>
      <c r="L881" s="90"/>
      <c r="M881" s="90"/>
      <c r="N881" s="90"/>
      <c r="O881" s="90"/>
      <c r="P881" s="90"/>
      <c r="Q881" s="90"/>
      <c r="R881" s="90"/>
      <c r="S881" s="90"/>
      <c r="T881" s="90"/>
      <c r="U881" s="90"/>
      <c r="V881" s="90"/>
      <c r="W881" s="90"/>
      <c r="X881" s="90"/>
      <c r="Y881" s="90"/>
      <c r="Z881" s="90"/>
    </row>
    <row r="882" spans="11:26" ht="15" customHeight="1">
      <c r="K882" s="90"/>
      <c r="L882" s="90"/>
      <c r="M882" s="90"/>
      <c r="N882" s="90"/>
      <c r="O882" s="90"/>
      <c r="P882" s="90"/>
      <c r="Q882" s="90"/>
      <c r="R882" s="90"/>
      <c r="S882" s="90"/>
      <c r="T882" s="90"/>
      <c r="U882" s="90"/>
      <c r="V882" s="90"/>
      <c r="W882" s="90"/>
      <c r="X882" s="90"/>
      <c r="Y882" s="90"/>
      <c r="Z882" s="90"/>
    </row>
    <row r="883" spans="11:26" ht="15" customHeight="1">
      <c r="K883" s="90"/>
      <c r="L883" s="90"/>
      <c r="M883" s="90"/>
      <c r="N883" s="90"/>
      <c r="O883" s="90"/>
      <c r="P883" s="90"/>
      <c r="Q883" s="90"/>
      <c r="R883" s="90"/>
      <c r="S883" s="90"/>
      <c r="T883" s="90"/>
      <c r="U883" s="90"/>
      <c r="V883" s="90"/>
      <c r="W883" s="90"/>
      <c r="X883" s="90"/>
      <c r="Y883" s="90"/>
      <c r="Z883" s="90"/>
    </row>
    <row r="884" spans="11:26" ht="15" customHeight="1">
      <c r="K884" s="90"/>
      <c r="L884" s="90"/>
      <c r="M884" s="90"/>
      <c r="N884" s="90"/>
      <c r="O884" s="90"/>
      <c r="P884" s="90"/>
      <c r="Q884" s="90"/>
      <c r="R884" s="90"/>
      <c r="S884" s="90"/>
      <c r="T884" s="90"/>
      <c r="U884" s="90"/>
      <c r="V884" s="90"/>
      <c r="W884" s="90"/>
      <c r="X884" s="90"/>
      <c r="Y884" s="90"/>
      <c r="Z884" s="90"/>
    </row>
    <row r="885" spans="11:26" ht="15" customHeight="1">
      <c r="K885" s="90"/>
      <c r="L885" s="90"/>
      <c r="M885" s="90"/>
      <c r="N885" s="90"/>
      <c r="O885" s="90"/>
      <c r="P885" s="90"/>
      <c r="Q885" s="90"/>
      <c r="R885" s="90"/>
      <c r="S885" s="90"/>
      <c r="T885" s="90"/>
      <c r="U885" s="90"/>
      <c r="V885" s="90"/>
      <c r="W885" s="90"/>
      <c r="X885" s="90"/>
      <c r="Y885" s="90"/>
      <c r="Z885" s="90"/>
    </row>
    <row r="886" spans="11:26" ht="15" customHeight="1">
      <c r="K886" s="90"/>
      <c r="L886" s="90"/>
      <c r="M886" s="90"/>
      <c r="N886" s="90"/>
      <c r="O886" s="90"/>
      <c r="P886" s="90"/>
      <c r="Q886" s="90"/>
      <c r="R886" s="90"/>
      <c r="S886" s="90"/>
      <c r="T886" s="90"/>
      <c r="U886" s="90"/>
      <c r="V886" s="90"/>
      <c r="W886" s="90"/>
      <c r="X886" s="90"/>
      <c r="Y886" s="90"/>
      <c r="Z886" s="90"/>
    </row>
    <row r="887" spans="11:26" ht="15" customHeight="1">
      <c r="K887" s="90"/>
      <c r="L887" s="90"/>
      <c r="M887" s="90"/>
      <c r="N887" s="90"/>
      <c r="O887" s="90"/>
      <c r="P887" s="90"/>
      <c r="Q887" s="90"/>
      <c r="R887" s="90"/>
      <c r="S887" s="90"/>
      <c r="T887" s="90"/>
      <c r="U887" s="90"/>
      <c r="V887" s="90"/>
      <c r="W887" s="90"/>
      <c r="X887" s="90"/>
      <c r="Y887" s="90"/>
      <c r="Z887" s="90"/>
    </row>
    <row r="888" spans="11:26" ht="15" customHeight="1">
      <c r="K888" s="90"/>
      <c r="L888" s="90"/>
      <c r="M888" s="90"/>
      <c r="N888" s="90"/>
      <c r="O888" s="90"/>
      <c r="P888" s="90"/>
      <c r="Q888" s="90"/>
      <c r="R888" s="90"/>
      <c r="S888" s="90"/>
      <c r="T888" s="90"/>
      <c r="U888" s="90"/>
      <c r="V888" s="90"/>
      <c r="W888" s="90"/>
      <c r="X888" s="90"/>
      <c r="Y888" s="90"/>
      <c r="Z888" s="90"/>
    </row>
    <row r="889" spans="11:26" ht="15" customHeight="1">
      <c r="K889" s="90"/>
      <c r="L889" s="90"/>
      <c r="M889" s="90"/>
      <c r="N889" s="90"/>
      <c r="O889" s="90"/>
      <c r="P889" s="90"/>
      <c r="Q889" s="90"/>
      <c r="R889" s="90"/>
      <c r="S889" s="90"/>
      <c r="T889" s="90"/>
      <c r="U889" s="90"/>
      <c r="V889" s="90"/>
      <c r="W889" s="90"/>
      <c r="X889" s="90"/>
      <c r="Y889" s="90"/>
      <c r="Z889" s="90"/>
    </row>
    <row r="890" spans="11:26" ht="15" customHeight="1">
      <c r="K890" s="90"/>
      <c r="L890" s="90"/>
      <c r="M890" s="90"/>
      <c r="N890" s="90"/>
      <c r="O890" s="90"/>
      <c r="P890" s="90"/>
      <c r="Q890" s="90"/>
      <c r="R890" s="90"/>
      <c r="S890" s="90"/>
      <c r="T890" s="90"/>
      <c r="U890" s="90"/>
      <c r="V890" s="90"/>
      <c r="W890" s="90"/>
      <c r="X890" s="90"/>
      <c r="Y890" s="90"/>
      <c r="Z890" s="90"/>
    </row>
    <row r="891" spans="11:26" ht="15" customHeight="1">
      <c r="K891" s="90"/>
      <c r="L891" s="90"/>
      <c r="M891" s="90"/>
      <c r="N891" s="90"/>
      <c r="O891" s="90"/>
      <c r="P891" s="90"/>
      <c r="Q891" s="90"/>
      <c r="R891" s="90"/>
      <c r="S891" s="90"/>
      <c r="T891" s="90"/>
      <c r="U891" s="90"/>
      <c r="V891" s="90"/>
      <c r="W891" s="90"/>
      <c r="X891" s="90"/>
      <c r="Y891" s="90"/>
      <c r="Z891" s="90"/>
    </row>
    <row r="892" spans="11:26" ht="15" customHeight="1">
      <c r="K892" s="90"/>
      <c r="L892" s="90"/>
      <c r="M892" s="90"/>
      <c r="N892" s="90"/>
      <c r="O892" s="90"/>
      <c r="P892" s="90"/>
      <c r="Q892" s="90"/>
      <c r="R892" s="90"/>
      <c r="S892" s="90"/>
      <c r="T892" s="90"/>
      <c r="U892" s="90"/>
      <c r="V892" s="90"/>
      <c r="W892" s="90"/>
      <c r="X892" s="90"/>
      <c r="Y892" s="90"/>
      <c r="Z892" s="90"/>
    </row>
    <row r="893" spans="11:26" ht="15" customHeight="1">
      <c r="K893" s="90"/>
      <c r="L893" s="90"/>
      <c r="M893" s="90"/>
      <c r="N893" s="90"/>
      <c r="O893" s="90"/>
      <c r="P893" s="90"/>
      <c r="Q893" s="90"/>
      <c r="R893" s="90"/>
      <c r="S893" s="90"/>
      <c r="T893" s="90"/>
      <c r="U893" s="90"/>
      <c r="V893" s="90"/>
      <c r="W893" s="90"/>
      <c r="X893" s="90"/>
      <c r="Y893" s="90"/>
      <c r="Z893" s="90"/>
    </row>
    <row r="894" spans="11:26" ht="15" customHeight="1">
      <c r="K894" s="90"/>
      <c r="L894" s="90"/>
      <c r="M894" s="90"/>
      <c r="N894" s="90"/>
      <c r="O894" s="90"/>
      <c r="P894" s="90"/>
      <c r="Q894" s="90"/>
      <c r="R894" s="90"/>
      <c r="S894" s="90"/>
      <c r="T894" s="90"/>
      <c r="U894" s="90"/>
      <c r="V894" s="90"/>
      <c r="W894" s="90"/>
      <c r="X894" s="90"/>
      <c r="Y894" s="90"/>
      <c r="Z894" s="90"/>
    </row>
    <row r="895" spans="11:26" ht="15" customHeight="1">
      <c r="K895" s="90"/>
      <c r="L895" s="90"/>
      <c r="M895" s="90"/>
      <c r="N895" s="90"/>
      <c r="O895" s="90"/>
      <c r="P895" s="90"/>
      <c r="Q895" s="90"/>
      <c r="R895" s="90"/>
      <c r="S895" s="90"/>
      <c r="T895" s="90"/>
      <c r="U895" s="90"/>
      <c r="V895" s="90"/>
      <c r="W895" s="90"/>
      <c r="X895" s="90"/>
      <c r="Y895" s="90"/>
      <c r="Z895" s="90"/>
    </row>
    <row r="896" spans="11:26" ht="15" customHeight="1">
      <c r="K896" s="90"/>
      <c r="L896" s="90"/>
      <c r="M896" s="90"/>
      <c r="N896" s="90"/>
      <c r="O896" s="90"/>
      <c r="P896" s="90"/>
      <c r="Q896" s="90"/>
      <c r="R896" s="90"/>
      <c r="S896" s="90"/>
      <c r="T896" s="90"/>
      <c r="U896" s="90"/>
      <c r="V896" s="90"/>
      <c r="W896" s="90"/>
      <c r="X896" s="90"/>
      <c r="Y896" s="90"/>
      <c r="Z896" s="90"/>
    </row>
    <row r="897" spans="11:26" ht="15" customHeight="1">
      <c r="K897" s="90"/>
      <c r="L897" s="90"/>
      <c r="M897" s="90"/>
      <c r="N897" s="90"/>
      <c r="O897" s="90"/>
      <c r="P897" s="90"/>
      <c r="Q897" s="90"/>
      <c r="R897" s="90"/>
      <c r="S897" s="90"/>
      <c r="T897" s="90"/>
      <c r="U897" s="90"/>
      <c r="V897" s="90"/>
      <c r="W897" s="90"/>
      <c r="X897" s="90"/>
      <c r="Y897" s="90"/>
      <c r="Z897" s="90"/>
    </row>
    <row r="898" spans="11:26" ht="15" customHeight="1">
      <c r="K898" s="90"/>
      <c r="L898" s="90"/>
      <c r="M898" s="90"/>
      <c r="N898" s="90"/>
      <c r="O898" s="90"/>
      <c r="P898" s="90"/>
      <c r="Q898" s="90"/>
      <c r="R898" s="90"/>
      <c r="S898" s="90"/>
      <c r="T898" s="90"/>
      <c r="U898" s="90"/>
      <c r="V898" s="90"/>
      <c r="W898" s="90"/>
      <c r="X898" s="90"/>
      <c r="Y898" s="90"/>
      <c r="Z898" s="90"/>
    </row>
    <row r="899" spans="11:26" ht="15" customHeight="1">
      <c r="K899" s="90"/>
      <c r="L899" s="90"/>
      <c r="M899" s="90"/>
      <c r="N899" s="90"/>
      <c r="O899" s="90"/>
      <c r="P899" s="90"/>
      <c r="Q899" s="90"/>
      <c r="R899" s="90"/>
      <c r="S899" s="90"/>
      <c r="T899" s="90"/>
      <c r="U899" s="90"/>
      <c r="V899" s="90"/>
      <c r="W899" s="90"/>
      <c r="X899" s="90"/>
      <c r="Y899" s="90"/>
      <c r="Z899" s="90"/>
    </row>
    <row r="900" spans="11:26" ht="15" customHeight="1">
      <c r="K900" s="90"/>
      <c r="L900" s="90"/>
      <c r="M900" s="90"/>
      <c r="N900" s="90"/>
      <c r="O900" s="90"/>
      <c r="P900" s="90"/>
      <c r="Q900" s="90"/>
      <c r="R900" s="90"/>
      <c r="S900" s="90"/>
      <c r="T900" s="90"/>
      <c r="U900" s="90"/>
      <c r="V900" s="90"/>
      <c r="W900" s="90"/>
      <c r="X900" s="90"/>
      <c r="Y900" s="90"/>
      <c r="Z900" s="90"/>
    </row>
    <row r="901" spans="11:26" ht="15" customHeight="1">
      <c r="K901" s="90"/>
      <c r="L901" s="90"/>
      <c r="M901" s="90"/>
      <c r="N901" s="90"/>
      <c r="O901" s="90"/>
      <c r="P901" s="90"/>
      <c r="Q901" s="90"/>
      <c r="R901" s="90"/>
      <c r="S901" s="90"/>
      <c r="T901" s="90"/>
      <c r="U901" s="90"/>
      <c r="V901" s="90"/>
      <c r="W901" s="90"/>
      <c r="X901" s="90"/>
      <c r="Y901" s="90"/>
      <c r="Z901" s="90"/>
    </row>
    <row r="902" spans="11:26" ht="15" customHeight="1">
      <c r="K902" s="90"/>
      <c r="L902" s="90"/>
      <c r="M902" s="90"/>
      <c r="N902" s="90"/>
      <c r="O902" s="90"/>
      <c r="P902" s="90"/>
      <c r="Q902" s="90"/>
      <c r="R902" s="90"/>
      <c r="S902" s="90"/>
      <c r="T902" s="90"/>
      <c r="U902" s="90"/>
      <c r="V902" s="90"/>
      <c r="W902" s="90"/>
      <c r="X902" s="90"/>
      <c r="Y902" s="90"/>
      <c r="Z902" s="90"/>
    </row>
    <row r="903" spans="11:26" ht="15" customHeight="1">
      <c r="K903" s="90"/>
      <c r="L903" s="90"/>
      <c r="M903" s="90"/>
      <c r="N903" s="90"/>
      <c r="O903" s="90"/>
      <c r="P903" s="90"/>
      <c r="Q903" s="90"/>
      <c r="R903" s="90"/>
      <c r="S903" s="90"/>
      <c r="T903" s="90"/>
      <c r="U903" s="90"/>
      <c r="V903" s="90"/>
      <c r="W903" s="90"/>
      <c r="X903" s="90"/>
      <c r="Y903" s="90"/>
      <c r="Z903" s="90"/>
    </row>
    <row r="904" spans="11:26" ht="15" customHeight="1">
      <c r="K904" s="90"/>
      <c r="L904" s="90"/>
      <c r="M904" s="90"/>
      <c r="N904" s="90"/>
      <c r="O904" s="90"/>
      <c r="P904" s="90"/>
      <c r="Q904" s="90"/>
      <c r="R904" s="90"/>
      <c r="S904" s="90"/>
      <c r="T904" s="90"/>
      <c r="U904" s="90"/>
      <c r="V904" s="90"/>
      <c r="W904" s="90"/>
      <c r="X904" s="90"/>
      <c r="Y904" s="90"/>
      <c r="Z904" s="90"/>
    </row>
    <row r="905" spans="11:26" ht="15" customHeight="1">
      <c r="K905" s="90"/>
      <c r="L905" s="90"/>
      <c r="M905" s="90"/>
      <c r="N905" s="90"/>
      <c r="O905" s="90"/>
      <c r="P905" s="90"/>
      <c r="Q905" s="90"/>
      <c r="R905" s="90"/>
      <c r="S905" s="90"/>
      <c r="T905" s="90"/>
      <c r="U905" s="90"/>
      <c r="V905" s="90"/>
      <c r="W905" s="90"/>
      <c r="X905" s="90"/>
      <c r="Y905" s="90"/>
      <c r="Z905" s="90"/>
    </row>
    <row r="906" spans="11:26" ht="15" customHeight="1">
      <c r="K906" s="90"/>
      <c r="L906" s="90"/>
      <c r="M906" s="90"/>
      <c r="N906" s="90"/>
      <c r="O906" s="90"/>
      <c r="P906" s="90"/>
      <c r="Q906" s="90"/>
      <c r="R906" s="90"/>
      <c r="S906" s="90"/>
      <c r="T906" s="90"/>
      <c r="U906" s="90"/>
      <c r="V906" s="90"/>
      <c r="W906" s="90"/>
      <c r="X906" s="90"/>
      <c r="Y906" s="90"/>
      <c r="Z906" s="90"/>
    </row>
    <row r="907" spans="11:26" ht="15" customHeight="1">
      <c r="K907" s="90"/>
      <c r="L907" s="90"/>
      <c r="M907" s="90"/>
      <c r="N907" s="90"/>
      <c r="O907" s="90"/>
      <c r="P907" s="90"/>
      <c r="Q907" s="90"/>
      <c r="R907" s="90"/>
      <c r="S907" s="90"/>
      <c r="T907" s="90"/>
      <c r="U907" s="90"/>
      <c r="V907" s="90"/>
      <c r="W907" s="90"/>
      <c r="X907" s="90"/>
      <c r="Y907" s="90"/>
      <c r="Z907" s="90"/>
    </row>
    <row r="908" spans="11:26" ht="15" customHeight="1">
      <c r="K908" s="90"/>
      <c r="L908" s="90"/>
      <c r="M908" s="90"/>
      <c r="N908" s="90"/>
      <c r="O908" s="90"/>
      <c r="P908" s="90"/>
      <c r="Q908" s="90"/>
      <c r="R908" s="90"/>
      <c r="S908" s="90"/>
      <c r="T908" s="90"/>
      <c r="U908" s="90"/>
      <c r="V908" s="90"/>
      <c r="W908" s="90"/>
      <c r="X908" s="90"/>
      <c r="Y908" s="90"/>
      <c r="Z908" s="90"/>
    </row>
    <row r="909" spans="11:26" ht="15" customHeight="1">
      <c r="K909" s="90"/>
      <c r="L909" s="90"/>
      <c r="M909" s="90"/>
      <c r="N909" s="90"/>
      <c r="O909" s="90"/>
      <c r="P909" s="90"/>
      <c r="Q909" s="90"/>
      <c r="R909" s="90"/>
      <c r="S909" s="90"/>
      <c r="T909" s="90"/>
      <c r="U909" s="90"/>
      <c r="V909" s="90"/>
      <c r="W909" s="90"/>
      <c r="X909" s="90"/>
      <c r="Y909" s="90"/>
      <c r="Z909" s="90"/>
    </row>
    <row r="910" spans="11:26" ht="15" customHeight="1">
      <c r="K910" s="90"/>
      <c r="L910" s="90"/>
      <c r="M910" s="90"/>
      <c r="N910" s="90"/>
      <c r="O910" s="90"/>
      <c r="P910" s="90"/>
      <c r="Q910" s="90"/>
      <c r="R910" s="90"/>
      <c r="S910" s="90"/>
      <c r="T910" s="90"/>
      <c r="U910" s="90"/>
      <c r="V910" s="90"/>
      <c r="W910" s="90"/>
      <c r="X910" s="90"/>
      <c r="Y910" s="90"/>
      <c r="Z910" s="90"/>
    </row>
    <row r="911" spans="11:26" ht="15" customHeight="1">
      <c r="K911" s="90"/>
      <c r="L911" s="90"/>
      <c r="M911" s="90"/>
      <c r="N911" s="90"/>
      <c r="O911" s="90"/>
      <c r="P911" s="90"/>
      <c r="Q911" s="90"/>
      <c r="R911" s="90"/>
      <c r="S911" s="90"/>
      <c r="T911" s="90"/>
      <c r="U911" s="90"/>
      <c r="V911" s="90"/>
      <c r="W911" s="90"/>
      <c r="X911" s="90"/>
      <c r="Y911" s="90"/>
      <c r="Z911" s="90"/>
    </row>
    <row r="912" spans="11:26" ht="15" customHeight="1">
      <c r="K912" s="90"/>
      <c r="L912" s="90"/>
      <c r="M912" s="90"/>
      <c r="N912" s="90"/>
      <c r="O912" s="90"/>
      <c r="P912" s="90"/>
      <c r="Q912" s="90"/>
      <c r="R912" s="90"/>
      <c r="S912" s="90"/>
      <c r="T912" s="90"/>
      <c r="U912" s="90"/>
      <c r="V912" s="90"/>
      <c r="W912" s="90"/>
      <c r="X912" s="90"/>
      <c r="Y912" s="90"/>
      <c r="Z912" s="90"/>
    </row>
    <row r="913" spans="11:26" ht="15" customHeight="1">
      <c r="K913" s="90"/>
      <c r="L913" s="90"/>
      <c r="M913" s="90"/>
      <c r="N913" s="90"/>
      <c r="O913" s="90"/>
      <c r="P913" s="90"/>
      <c r="Q913" s="90"/>
      <c r="R913" s="90"/>
      <c r="S913" s="90"/>
      <c r="T913" s="90"/>
      <c r="U913" s="90"/>
      <c r="V913" s="90"/>
      <c r="W913" s="90"/>
      <c r="X913" s="90"/>
      <c r="Y913" s="90"/>
      <c r="Z913" s="90"/>
    </row>
    <row r="914" spans="11:26" ht="15" customHeight="1">
      <c r="K914" s="90"/>
      <c r="L914" s="90"/>
      <c r="M914" s="90"/>
      <c r="N914" s="90"/>
      <c r="O914" s="90"/>
      <c r="P914" s="90"/>
      <c r="Q914" s="90"/>
      <c r="R914" s="90"/>
      <c r="S914" s="90"/>
      <c r="T914" s="90"/>
      <c r="U914" s="90"/>
      <c r="V914" s="90"/>
      <c r="W914" s="90"/>
      <c r="X914" s="90"/>
      <c r="Y914" s="90"/>
      <c r="Z914" s="90"/>
    </row>
    <row r="915" spans="11:26" ht="15" customHeight="1">
      <c r="K915" s="90"/>
      <c r="L915" s="90"/>
      <c r="M915" s="90"/>
      <c r="N915" s="90"/>
      <c r="O915" s="90"/>
      <c r="P915" s="90"/>
      <c r="Q915" s="90"/>
      <c r="R915" s="90"/>
      <c r="S915" s="90"/>
      <c r="T915" s="90"/>
      <c r="U915" s="90"/>
      <c r="V915" s="90"/>
      <c r="W915" s="90"/>
      <c r="X915" s="90"/>
      <c r="Y915" s="90"/>
      <c r="Z915" s="90"/>
    </row>
    <row r="916" spans="11:26" ht="15" customHeight="1">
      <c r="K916" s="90"/>
      <c r="L916" s="90"/>
      <c r="M916" s="90"/>
      <c r="N916" s="90"/>
      <c r="O916" s="90"/>
      <c r="P916" s="90"/>
      <c r="Q916" s="90"/>
      <c r="R916" s="90"/>
      <c r="S916" s="90"/>
      <c r="T916" s="90"/>
      <c r="U916" s="90"/>
      <c r="V916" s="90"/>
      <c r="W916" s="90"/>
      <c r="X916" s="90"/>
      <c r="Y916" s="90"/>
      <c r="Z916" s="90"/>
    </row>
    <row r="917" spans="11:26" ht="15" customHeight="1">
      <c r="K917" s="90"/>
      <c r="L917" s="90"/>
      <c r="M917" s="90"/>
      <c r="N917" s="90"/>
      <c r="O917" s="90"/>
      <c r="P917" s="90"/>
      <c r="Q917" s="90"/>
      <c r="R917" s="90"/>
      <c r="S917" s="90"/>
      <c r="T917" s="90"/>
      <c r="U917" s="90"/>
      <c r="V917" s="90"/>
      <c r="W917" s="90"/>
      <c r="X917" s="90"/>
      <c r="Y917" s="90"/>
      <c r="Z917" s="90"/>
    </row>
    <row r="918" spans="11:26" ht="15" customHeight="1"/>
    <row r="919" spans="11:26" ht="15" customHeight="1"/>
    <row r="920" spans="11:26" ht="15" customHeight="1"/>
    <row r="921" spans="11:26" ht="15" customHeight="1"/>
    <row r="922" spans="11:26" ht="15" customHeight="1"/>
    <row r="923" spans="11:26" ht="15" customHeight="1"/>
    <row r="924" spans="11:26" ht="15" customHeight="1"/>
    <row r="925" spans="11:26" ht="15" customHeight="1"/>
    <row r="926" spans="11:26" ht="15" customHeight="1"/>
    <row r="927" spans="11:26" ht="15" customHeight="1"/>
    <row r="928" spans="11:26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</sheetData>
  <mergeCells count="6">
    <mergeCell ref="T172:U172"/>
    <mergeCell ref="V172:W172"/>
    <mergeCell ref="R172:S172"/>
    <mergeCell ref="B1:Q1"/>
    <mergeCell ref="O732:S732"/>
    <mergeCell ref="R479:AF479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6"/>
  <sheetViews>
    <sheetView showGridLines="0" zoomScale="80" zoomScaleNormal="80" workbookViewId="0"/>
  </sheetViews>
  <sheetFormatPr defaultColWidth="9.140625" defaultRowHeight="15"/>
  <cols>
    <col min="1" max="1" width="9.140625" style="158"/>
    <col min="2" max="2" width="4" style="158" customWidth="1"/>
    <col min="3" max="16384" width="9.140625" style="158"/>
  </cols>
  <sheetData>
    <row r="1" spans="1:20" s="153" customFormat="1" ht="18.75" customHeight="1">
      <c r="A1" s="155"/>
    </row>
    <row r="2" spans="1:20" s="153" customFormat="1" ht="47.25" customHeight="1">
      <c r="A2" s="177"/>
      <c r="B2" s="321" t="s">
        <v>241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</row>
    <row r="3" spans="1:20" s="153" customFormat="1" ht="18.75" customHeight="1">
      <c r="A3" s="155"/>
    </row>
    <row r="4" spans="1:20" s="153" customFormat="1" ht="18.75" customHeight="1">
      <c r="A4" s="155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5"/>
    </row>
    <row r="5" spans="1:20" s="153" customFormat="1" ht="33.75" customHeight="1" thickBot="1">
      <c r="A5" s="155"/>
      <c r="B5" s="178" t="s">
        <v>427</v>
      </c>
      <c r="C5" s="179"/>
      <c r="D5" s="179"/>
      <c r="E5" s="180"/>
      <c r="F5" s="180"/>
      <c r="G5" s="180"/>
      <c r="H5" s="180"/>
      <c r="I5" s="180"/>
      <c r="J5" s="178"/>
      <c r="K5" s="178"/>
      <c r="L5" s="178"/>
      <c r="M5" s="178"/>
      <c r="N5" s="178"/>
    </row>
    <row r="6" spans="1:20" s="153" customFormat="1" ht="18.75" customHeight="1">
      <c r="A6" s="155"/>
      <c r="C6" s="154"/>
    </row>
    <row r="7" spans="1:20" s="153" customFormat="1" ht="18.75" customHeight="1">
      <c r="A7" s="155"/>
      <c r="C7" s="154"/>
    </row>
    <row r="8" spans="1:20" s="153" customFormat="1" ht="18.75" customHeight="1">
      <c r="A8" s="155"/>
      <c r="C8" s="154"/>
    </row>
    <row r="9" spans="1:20" s="187" customFormat="1" ht="32.25" thickBot="1">
      <c r="A9" s="181"/>
      <c r="B9" s="182" t="s">
        <v>268</v>
      </c>
      <c r="C9" s="183"/>
      <c r="D9" s="184"/>
      <c r="E9" s="184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6"/>
      <c r="R9" s="186"/>
      <c r="S9" s="186"/>
      <c r="T9" s="181"/>
    </row>
    <row r="12" spans="1:20" ht="21">
      <c r="C12" s="188" t="s">
        <v>370</v>
      </c>
    </row>
    <row r="42" spans="2:19">
      <c r="C42" s="164"/>
    </row>
    <row r="47" spans="2:19" ht="32.25" thickBot="1">
      <c r="B47" s="182" t="s">
        <v>270</v>
      </c>
      <c r="C47" s="189"/>
      <c r="D47" s="190"/>
      <c r="E47" s="190"/>
      <c r="F47" s="191"/>
      <c r="G47" s="191"/>
      <c r="H47" s="191"/>
      <c r="I47" s="185"/>
      <c r="J47" s="185"/>
      <c r="K47" s="185"/>
      <c r="L47" s="185"/>
      <c r="M47" s="185"/>
      <c r="N47" s="185"/>
      <c r="O47" s="185"/>
      <c r="P47" s="185"/>
      <c r="Q47" s="186"/>
      <c r="R47" s="186"/>
      <c r="S47" s="186"/>
    </row>
    <row r="48" spans="2:19" s="153" customFormat="1" ht="18.75" customHeight="1">
      <c r="J48" s="155"/>
      <c r="K48" s="155"/>
      <c r="L48" s="155"/>
      <c r="M48" s="155"/>
      <c r="N48" s="155"/>
      <c r="O48" s="155"/>
      <c r="P48" s="155"/>
      <c r="Q48" s="155"/>
      <c r="R48" s="155"/>
    </row>
    <row r="49" spans="3:18" s="153" customFormat="1" ht="18.75" customHeight="1">
      <c r="J49" s="155"/>
      <c r="K49" s="155"/>
      <c r="L49" s="155"/>
      <c r="M49" s="155"/>
      <c r="N49" s="155"/>
      <c r="O49" s="155"/>
      <c r="P49" s="155"/>
      <c r="Q49" s="155"/>
      <c r="R49" s="155"/>
    </row>
    <row r="50" spans="3:18" s="153" customFormat="1" ht="18.75" customHeight="1">
      <c r="C50" s="192" t="s">
        <v>271</v>
      </c>
      <c r="D50" s="193"/>
      <c r="E50" s="193"/>
      <c r="F50" s="194"/>
      <c r="G50" s="194"/>
      <c r="H50" s="194"/>
      <c r="I50" s="194"/>
      <c r="J50" s="194"/>
      <c r="K50" s="194"/>
      <c r="L50" s="194"/>
      <c r="M50" s="194"/>
      <c r="N50" s="155"/>
      <c r="O50" s="155"/>
      <c r="P50" s="155"/>
      <c r="Q50" s="155"/>
      <c r="R50" s="155"/>
    </row>
    <row r="51" spans="3:18" s="153" customFormat="1" ht="18.75" customHeight="1">
      <c r="C51" s="192"/>
      <c r="D51" s="193"/>
      <c r="E51" s="193"/>
      <c r="F51" s="194"/>
      <c r="G51" s="194"/>
      <c r="H51" s="194"/>
      <c r="I51" s="194"/>
      <c r="J51" s="194"/>
      <c r="K51" s="194"/>
      <c r="L51" s="194"/>
      <c r="M51" s="194"/>
      <c r="N51" s="155"/>
      <c r="O51" s="155"/>
      <c r="P51" s="155"/>
      <c r="Q51" s="155"/>
      <c r="R51" s="155"/>
    </row>
    <row r="52" spans="3:18" s="153" customFormat="1" ht="18.75" customHeight="1">
      <c r="C52" s="192"/>
      <c r="D52" s="193"/>
      <c r="E52" s="193"/>
      <c r="F52" s="194"/>
      <c r="G52" s="194"/>
      <c r="H52" s="194"/>
      <c r="I52" s="194"/>
      <c r="J52" s="194"/>
      <c r="K52" s="194"/>
      <c r="L52" s="194"/>
      <c r="M52" s="194"/>
      <c r="N52" s="155"/>
      <c r="O52" s="155"/>
      <c r="P52" s="155"/>
      <c r="Q52" s="155"/>
      <c r="R52" s="155"/>
    </row>
    <row r="54" spans="3:18" ht="21">
      <c r="C54" s="188" t="s">
        <v>371</v>
      </c>
    </row>
    <row r="85" spans="3:18">
      <c r="C85" s="164"/>
    </row>
    <row r="86" spans="3:18" s="153" customFormat="1" ht="18.75" customHeight="1">
      <c r="C86" s="192" t="s">
        <v>272</v>
      </c>
      <c r="D86" s="193"/>
      <c r="E86" s="193"/>
      <c r="F86" s="194"/>
      <c r="G86" s="194"/>
      <c r="H86" s="194"/>
      <c r="I86" s="194"/>
      <c r="J86" s="194"/>
      <c r="K86" s="194"/>
      <c r="L86" s="194"/>
      <c r="M86" s="194"/>
      <c r="N86" s="155"/>
      <c r="O86" s="155"/>
      <c r="P86" s="155"/>
      <c r="Q86" s="155"/>
      <c r="R86" s="155"/>
    </row>
    <row r="89" spans="3:18" ht="21">
      <c r="C89" s="188" t="s">
        <v>372</v>
      </c>
    </row>
    <row r="111" spans="3:3">
      <c r="C111" s="164"/>
    </row>
    <row r="134" spans="3:3" ht="21">
      <c r="C134" s="188" t="s">
        <v>56</v>
      </c>
    </row>
    <row r="166" spans="3:3">
      <c r="C166" s="164"/>
    </row>
    <row r="169" spans="3:3" ht="21">
      <c r="C169" s="188" t="s">
        <v>85</v>
      </c>
    </row>
    <row r="170" spans="3:3">
      <c r="C170" s="195" t="s">
        <v>373</v>
      </c>
    </row>
    <row r="199" spans="3:9">
      <c r="C199" s="164"/>
      <c r="I199" s="196"/>
    </row>
    <row r="203" spans="3:9" ht="21">
      <c r="C203" s="192" t="s">
        <v>274</v>
      </c>
    </row>
    <row r="204" spans="3:9">
      <c r="C204" s="158" t="s">
        <v>374</v>
      </c>
    </row>
    <row r="237" spans="3:3">
      <c r="C237" s="197"/>
    </row>
    <row r="241" spans="2:18" ht="32.25" thickBot="1">
      <c r="B241" s="198" t="s">
        <v>276</v>
      </c>
      <c r="C241" s="189"/>
      <c r="D241" s="190"/>
      <c r="E241" s="190"/>
      <c r="F241" s="191"/>
      <c r="G241" s="191"/>
      <c r="H241" s="191"/>
      <c r="I241" s="191"/>
      <c r="J241" s="191"/>
      <c r="K241" s="191"/>
      <c r="L241" s="191"/>
      <c r="M241" s="191"/>
      <c r="N241" s="194"/>
      <c r="O241" s="194"/>
      <c r="P241" s="194"/>
    </row>
    <row r="242" spans="2:18" s="153" customFormat="1" ht="18.75" customHeight="1">
      <c r="C242" s="199" t="s">
        <v>277</v>
      </c>
      <c r="J242" s="155"/>
      <c r="K242" s="155"/>
      <c r="L242" s="155"/>
      <c r="M242" s="155"/>
      <c r="N242" s="155"/>
      <c r="O242" s="155"/>
      <c r="P242" s="155"/>
      <c r="Q242" s="155"/>
      <c r="R242" s="155"/>
    </row>
    <row r="243" spans="2:18" s="153" customFormat="1" ht="18.75" customHeight="1">
      <c r="C243" s="199"/>
      <c r="J243" s="155"/>
      <c r="K243" s="155"/>
      <c r="L243" s="155"/>
      <c r="M243" s="155"/>
      <c r="N243" s="155"/>
      <c r="O243" s="155"/>
      <c r="P243" s="155"/>
      <c r="Q243" s="155"/>
      <c r="R243" s="155"/>
    </row>
    <row r="244" spans="2:18" s="153" customFormat="1" ht="18.75" customHeight="1">
      <c r="C244" s="199"/>
      <c r="J244" s="155"/>
      <c r="K244" s="155"/>
      <c r="L244" s="155"/>
      <c r="M244" s="155"/>
      <c r="N244" s="155"/>
      <c r="O244" s="155"/>
      <c r="P244" s="155"/>
      <c r="Q244" s="155"/>
      <c r="R244" s="155"/>
    </row>
    <row r="245" spans="2:18" ht="21">
      <c r="C245" s="188" t="s">
        <v>375</v>
      </c>
    </row>
    <row r="276" spans="2:18">
      <c r="C276" s="164"/>
    </row>
    <row r="277" spans="2:18">
      <c r="C277" s="176" t="s">
        <v>426</v>
      </c>
    </row>
    <row r="279" spans="2:18" ht="32.25" thickBot="1">
      <c r="B279" s="198" t="s">
        <v>280</v>
      </c>
      <c r="C279" s="189"/>
      <c r="D279" s="190"/>
      <c r="E279" s="190"/>
      <c r="F279" s="191"/>
      <c r="G279" s="191"/>
      <c r="H279" s="191"/>
      <c r="I279" s="191"/>
      <c r="J279" s="191"/>
      <c r="K279" s="191"/>
      <c r="L279" s="191"/>
      <c r="M279" s="191"/>
      <c r="N279" s="194"/>
      <c r="O279" s="194"/>
      <c r="P279" s="194"/>
    </row>
    <row r="280" spans="2:18" s="153" customFormat="1" ht="18.75" customHeight="1">
      <c r="C280" s="199"/>
      <c r="J280" s="155"/>
      <c r="K280" s="155"/>
      <c r="L280" s="155"/>
      <c r="M280" s="155"/>
      <c r="N280" s="155"/>
      <c r="O280" s="155"/>
      <c r="P280" s="155"/>
      <c r="Q280" s="155"/>
      <c r="R280" s="155"/>
    </row>
    <row r="281" spans="2:18" s="153" customFormat="1" ht="18.75" customHeight="1">
      <c r="C281" s="199"/>
      <c r="J281" s="155"/>
      <c r="K281" s="155"/>
      <c r="L281" s="155"/>
      <c r="M281" s="155"/>
      <c r="N281" s="155"/>
      <c r="O281" s="155"/>
      <c r="P281" s="155"/>
      <c r="Q281" s="155"/>
      <c r="R281" s="155"/>
    </row>
    <row r="284" spans="2:18" ht="21">
      <c r="C284" s="188" t="s">
        <v>229</v>
      </c>
    </row>
    <row r="316" spans="3:3">
      <c r="C316" s="164"/>
    </row>
  </sheetData>
  <mergeCells count="1">
    <mergeCell ref="B2:S2"/>
  </mergeCells>
  <pageMargins left="0.7" right="0.7" top="0.75" bottom="0.75" header="0.3" footer="0.3"/>
  <pageSetup paperSize="9" scale="51" orientation="landscape" r:id="rId1"/>
  <rowBreaks count="1" manualBreakCount="1">
    <brk id="206" min="1" max="1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7"/>
  <sheetViews>
    <sheetView showGridLines="0" topLeftCell="B1" zoomScaleNormal="100" workbookViewId="0">
      <selection activeCell="F9" sqref="F9"/>
    </sheetView>
  </sheetViews>
  <sheetFormatPr defaultColWidth="9.140625" defaultRowHeight="15"/>
  <cols>
    <col min="1" max="1" width="3.140625" style="158" customWidth="1"/>
    <col min="2" max="2" width="27.85546875" style="158" customWidth="1"/>
    <col min="3" max="3" width="9.140625" style="158"/>
    <col min="4" max="4" width="10" style="158" customWidth="1"/>
    <col min="5" max="5" width="9.140625" style="158"/>
    <col min="6" max="6" width="9.140625" style="158" customWidth="1"/>
    <col min="7" max="7" width="9.7109375" style="158" bestFit="1" customWidth="1"/>
    <col min="8" max="16384" width="9.140625" style="158"/>
  </cols>
  <sheetData>
    <row r="1" spans="1:20" s="153" customFormat="1" ht="47.25" customHeight="1">
      <c r="A1" s="177"/>
      <c r="B1" s="398" t="s">
        <v>241</v>
      </c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200"/>
      <c r="P1" s="177"/>
      <c r="Q1" s="177"/>
      <c r="R1" s="177"/>
      <c r="S1" s="177"/>
      <c r="T1" s="201"/>
    </row>
    <row r="2" spans="1:20" s="153" customFormat="1" ht="18.75" customHeight="1">
      <c r="A2" s="155"/>
    </row>
    <row r="3" spans="1:20" s="153" customFormat="1" ht="18.75" customHeight="1">
      <c r="A3" s="155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5"/>
    </row>
    <row r="4" spans="1:20" s="153" customFormat="1" ht="33.75" customHeight="1" thickBot="1">
      <c r="A4" s="155"/>
      <c r="B4" s="178" t="s">
        <v>376</v>
      </c>
      <c r="C4" s="179"/>
      <c r="D4" s="179"/>
      <c r="E4" s="180"/>
      <c r="F4" s="180"/>
      <c r="G4" s="180"/>
      <c r="H4" s="180"/>
      <c r="I4" s="180"/>
      <c r="J4" s="180"/>
      <c r="K4" s="180"/>
      <c r="L4" s="180"/>
      <c r="M4" s="180"/>
      <c r="N4" s="180"/>
    </row>
    <row r="9" spans="1:20" ht="18.75">
      <c r="B9" s="202" t="s">
        <v>377</v>
      </c>
    </row>
    <row r="11" spans="1:20" ht="15.75">
      <c r="B11" s="203" t="s">
        <v>11</v>
      </c>
      <c r="E11" s="204" t="s">
        <v>378</v>
      </c>
    </row>
    <row r="15" spans="1:20" s="205" customFormat="1" ht="15.75" customHeight="1">
      <c r="B15" s="206"/>
      <c r="C15" s="399" t="s">
        <v>423</v>
      </c>
      <c r="D15" s="400"/>
      <c r="E15" s="401"/>
      <c r="F15" s="399" t="s">
        <v>424</v>
      </c>
      <c r="G15" s="400"/>
      <c r="H15" s="401"/>
      <c r="I15" s="399" t="s">
        <v>425</v>
      </c>
      <c r="J15" s="400"/>
      <c r="K15" s="401"/>
    </row>
    <row r="16" spans="1:20">
      <c r="B16" s="207"/>
      <c r="C16" s="208">
        <v>2008</v>
      </c>
      <c r="D16" s="208">
        <v>2011</v>
      </c>
      <c r="E16" s="208">
        <v>2014</v>
      </c>
      <c r="F16" s="208">
        <v>2008</v>
      </c>
      <c r="G16" s="208">
        <v>2011</v>
      </c>
      <c r="H16" s="208">
        <v>2014</v>
      </c>
      <c r="I16" s="208">
        <v>2008</v>
      </c>
      <c r="J16" s="208">
        <v>2011</v>
      </c>
      <c r="K16" s="208">
        <v>2014</v>
      </c>
    </row>
    <row r="17" spans="2:11">
      <c r="B17" s="209" t="s">
        <v>379</v>
      </c>
      <c r="C17" s="210">
        <v>0</v>
      </c>
      <c r="D17" s="210">
        <v>0</v>
      </c>
      <c r="E17" s="241">
        <v>0.02</v>
      </c>
      <c r="F17" s="240">
        <v>0</v>
      </c>
      <c r="G17" s="211">
        <v>0</v>
      </c>
      <c r="H17" s="211">
        <v>0</v>
      </c>
      <c r="I17" s="211">
        <v>0</v>
      </c>
      <c r="J17" s="211">
        <v>0</v>
      </c>
      <c r="K17" s="212">
        <v>0</v>
      </c>
    </row>
    <row r="18" spans="2:11">
      <c r="B18" s="213" t="s">
        <v>380</v>
      </c>
      <c r="C18" s="210">
        <v>3.7037037037037035E-2</v>
      </c>
      <c r="D18" s="210">
        <v>5.6599999999999998E-2</v>
      </c>
      <c r="E18" s="242">
        <v>4.0816326530612249E-2</v>
      </c>
      <c r="F18" s="240">
        <v>7.6923076923076927E-2</v>
      </c>
      <c r="G18" s="211">
        <v>0.05</v>
      </c>
      <c r="H18" s="211">
        <v>0.1</v>
      </c>
      <c r="I18" s="211">
        <v>0.06</v>
      </c>
      <c r="J18" s="211">
        <v>0.12770000000000001</v>
      </c>
      <c r="K18" s="212">
        <v>9.8000000000000004E-2</v>
      </c>
    </row>
    <row r="19" spans="2:11">
      <c r="B19" s="209" t="s">
        <v>381</v>
      </c>
      <c r="C19" s="210">
        <v>0.96296296296296291</v>
      </c>
      <c r="D19" s="210">
        <v>0.94340000000000002</v>
      </c>
      <c r="E19" s="243">
        <v>0.93899999999999995</v>
      </c>
      <c r="F19" s="240">
        <v>0.92307692307692313</v>
      </c>
      <c r="G19" s="211">
        <v>0.95</v>
      </c>
      <c r="H19" s="211">
        <v>0.9</v>
      </c>
      <c r="I19" s="211">
        <v>0.94</v>
      </c>
      <c r="J19" s="211">
        <v>0.87229999999999996</v>
      </c>
      <c r="K19" s="212">
        <v>0.90200000000000002</v>
      </c>
    </row>
    <row r="23" spans="2:11" ht="15.75">
      <c r="B23" s="203" t="s">
        <v>23</v>
      </c>
      <c r="G23" s="204" t="s">
        <v>378</v>
      </c>
    </row>
    <row r="27" spans="2:11" ht="15" customHeight="1">
      <c r="B27" s="402"/>
      <c r="C27" s="404">
        <v>2008</v>
      </c>
      <c r="D27" s="405"/>
      <c r="E27" s="406"/>
      <c r="F27" s="404">
        <v>2011</v>
      </c>
      <c r="G27" s="405"/>
      <c r="H27" s="406"/>
      <c r="I27" s="407">
        <v>2014</v>
      </c>
      <c r="J27" s="408"/>
      <c r="K27" s="409"/>
    </row>
    <row r="28" spans="2:11" ht="15" customHeight="1">
      <c r="B28" s="403"/>
      <c r="C28" s="214" t="s">
        <v>382</v>
      </c>
      <c r="D28" s="214" t="s">
        <v>383</v>
      </c>
      <c r="E28" s="214" t="s">
        <v>384</v>
      </c>
      <c r="F28" s="214" t="s">
        <v>382</v>
      </c>
      <c r="G28" s="214" t="s">
        <v>383</v>
      </c>
      <c r="H28" s="214" t="s">
        <v>384</v>
      </c>
      <c r="I28" s="214" t="s">
        <v>382</v>
      </c>
      <c r="J28" s="214" t="s">
        <v>383</v>
      </c>
      <c r="K28" s="214" t="s">
        <v>384</v>
      </c>
    </row>
    <row r="29" spans="2:11" ht="25.5">
      <c r="B29" s="215" t="s">
        <v>385</v>
      </c>
      <c r="C29" s="212">
        <v>7.407407407407407E-2</v>
      </c>
      <c r="D29" s="212">
        <v>0</v>
      </c>
      <c r="E29" s="212">
        <v>0</v>
      </c>
      <c r="F29" s="212">
        <v>0</v>
      </c>
      <c r="G29" s="212">
        <v>0</v>
      </c>
      <c r="H29" s="212">
        <v>0</v>
      </c>
      <c r="I29" s="212">
        <v>2.1000000000000001E-2</v>
      </c>
      <c r="J29" s="212">
        <v>0.1</v>
      </c>
      <c r="K29" s="212">
        <v>3.9E-2</v>
      </c>
    </row>
    <row r="30" spans="2:11" ht="25.5">
      <c r="B30" s="215" t="s">
        <v>386</v>
      </c>
      <c r="C30" s="212">
        <v>3.7037037037037035E-2</v>
      </c>
      <c r="D30" s="212">
        <v>0.15384615384615385</v>
      </c>
      <c r="E30" s="212">
        <v>0.02</v>
      </c>
      <c r="F30" s="212">
        <v>0</v>
      </c>
      <c r="G30" s="212">
        <v>0</v>
      </c>
      <c r="H30" s="212">
        <v>2.1299999999999999E-2</v>
      </c>
      <c r="I30" s="212">
        <v>2.1000000000000001E-2</v>
      </c>
      <c r="J30" s="212">
        <v>0</v>
      </c>
      <c r="K30" s="212">
        <v>0.02</v>
      </c>
    </row>
    <row r="31" spans="2:11" ht="25.5">
      <c r="B31" s="215" t="s">
        <v>387</v>
      </c>
      <c r="C31" s="212">
        <v>3.7037037037037035E-2</v>
      </c>
      <c r="D31" s="212">
        <v>0.15384615384615385</v>
      </c>
      <c r="E31" s="212">
        <v>0.12</v>
      </c>
      <c r="F31" s="212">
        <v>1.89E-2</v>
      </c>
      <c r="G31" s="212">
        <v>0.05</v>
      </c>
      <c r="H31" s="212">
        <v>6.3799999999999996E-2</v>
      </c>
      <c r="I31" s="212">
        <v>0</v>
      </c>
      <c r="J31" s="212">
        <v>0.1</v>
      </c>
      <c r="K31" s="212">
        <v>7.8E-2</v>
      </c>
    </row>
    <row r="32" spans="2:11">
      <c r="B32" s="215" t="s">
        <v>388</v>
      </c>
      <c r="C32" s="212">
        <v>7.407407407407407E-2</v>
      </c>
      <c r="D32" s="212">
        <v>0.46153846153846156</v>
      </c>
      <c r="E32" s="212">
        <v>0.28000000000000003</v>
      </c>
      <c r="F32" s="212">
        <v>3.7699999999999997E-2</v>
      </c>
      <c r="G32" s="212">
        <v>0.2</v>
      </c>
      <c r="H32" s="212">
        <v>0.2979</v>
      </c>
      <c r="I32" s="212">
        <v>6.3E-2</v>
      </c>
      <c r="J32" s="212">
        <v>0</v>
      </c>
      <c r="K32" s="212">
        <v>7.8E-2</v>
      </c>
    </row>
    <row r="33" spans="2:15" ht="25.5">
      <c r="B33" s="215" t="s">
        <v>389</v>
      </c>
      <c r="C33" s="212">
        <v>0</v>
      </c>
      <c r="D33" s="212">
        <v>0</v>
      </c>
      <c r="E33" s="212">
        <v>0.18</v>
      </c>
      <c r="F33" s="212">
        <v>7.5499999999999998E-2</v>
      </c>
      <c r="G33" s="212">
        <v>0.25</v>
      </c>
      <c r="H33" s="212">
        <v>0.1489</v>
      </c>
      <c r="I33" s="212">
        <v>2.1000000000000001E-2</v>
      </c>
      <c r="J33" s="212">
        <v>0.3</v>
      </c>
      <c r="K33" s="212">
        <v>5.8999999999999997E-2</v>
      </c>
    </row>
    <row r="34" spans="2:15" ht="25.5">
      <c r="B34" s="215" t="s">
        <v>390</v>
      </c>
      <c r="C34" s="212">
        <v>0.77777777777777779</v>
      </c>
      <c r="D34" s="212">
        <v>0.23076923076923078</v>
      </c>
      <c r="E34" s="212">
        <v>0.4</v>
      </c>
      <c r="F34" s="212">
        <v>0.8679</v>
      </c>
      <c r="G34" s="212">
        <v>0.5</v>
      </c>
      <c r="H34" s="212">
        <v>0.46810000000000002</v>
      </c>
      <c r="I34" s="212">
        <v>0.875</v>
      </c>
      <c r="J34" s="212">
        <v>0.5</v>
      </c>
      <c r="K34" s="212">
        <v>0.72499999999999998</v>
      </c>
    </row>
    <row r="38" spans="2:15" ht="15.75">
      <c r="B38" s="203" t="s">
        <v>372</v>
      </c>
      <c r="G38" s="204" t="s">
        <v>378</v>
      </c>
    </row>
    <row r="40" spans="2:15">
      <c r="B40" s="410">
        <v>2008</v>
      </c>
      <c r="C40" s="410"/>
      <c r="D40" s="410"/>
      <c r="E40" s="410"/>
      <c r="F40" s="410"/>
      <c r="G40" s="410"/>
      <c r="H40" s="410"/>
    </row>
    <row r="41" spans="2:15" ht="15" customHeight="1">
      <c r="B41" s="411"/>
      <c r="C41" s="413" t="s">
        <v>391</v>
      </c>
      <c r="D41" s="413"/>
      <c r="E41" s="413" t="s">
        <v>392</v>
      </c>
      <c r="F41" s="413"/>
      <c r="G41" s="413" t="s">
        <v>393</v>
      </c>
      <c r="H41" s="413"/>
    </row>
    <row r="42" spans="2:15" ht="38.25">
      <c r="B42" s="412"/>
      <c r="C42" s="216" t="s">
        <v>317</v>
      </c>
      <c r="D42" s="216" t="s">
        <v>394</v>
      </c>
      <c r="E42" s="216" t="s">
        <v>317</v>
      </c>
      <c r="F42" s="216" t="s">
        <v>394</v>
      </c>
      <c r="G42" s="216" t="s">
        <v>395</v>
      </c>
      <c r="H42" s="216" t="s">
        <v>396</v>
      </c>
    </row>
    <row r="43" spans="2:15">
      <c r="B43" s="214" t="s">
        <v>423</v>
      </c>
      <c r="C43" s="212">
        <v>0.7407407407407407</v>
      </c>
      <c r="D43" s="212">
        <v>0.1111111111111111</v>
      </c>
      <c r="E43" s="212">
        <v>0.14814814814814814</v>
      </c>
      <c r="F43" s="212">
        <v>0</v>
      </c>
      <c r="G43" s="212">
        <v>0</v>
      </c>
      <c r="H43" s="212">
        <v>0</v>
      </c>
    </row>
    <row r="44" spans="2:15">
      <c r="B44" s="214" t="s">
        <v>424</v>
      </c>
      <c r="C44" s="212">
        <v>0.53846153846153844</v>
      </c>
      <c r="D44" s="212">
        <v>7.6923076923076927E-2</v>
      </c>
      <c r="E44" s="212">
        <v>0.38461538461538464</v>
      </c>
      <c r="F44" s="212">
        <v>0</v>
      </c>
      <c r="G44" s="212">
        <v>0</v>
      </c>
      <c r="H44" s="212">
        <v>0</v>
      </c>
    </row>
    <row r="45" spans="2:15">
      <c r="B45" s="214" t="s">
        <v>425</v>
      </c>
      <c r="C45" s="212">
        <v>0.6</v>
      </c>
      <c r="D45" s="212">
        <v>0.06</v>
      </c>
      <c r="E45" s="212">
        <v>0.18</v>
      </c>
      <c r="F45" s="212">
        <v>0.04</v>
      </c>
      <c r="G45" s="212">
        <v>0.06</v>
      </c>
      <c r="H45" s="212">
        <v>0.06</v>
      </c>
    </row>
    <row r="46" spans="2:15">
      <c r="B46" s="410">
        <v>2014</v>
      </c>
      <c r="C46" s="410"/>
      <c r="D46" s="410"/>
      <c r="E46" s="410"/>
      <c r="F46" s="410"/>
      <c r="G46" s="410"/>
      <c r="H46" s="410"/>
      <c r="I46" s="410">
        <v>2011</v>
      </c>
      <c r="J46" s="410"/>
      <c r="K46" s="410"/>
      <c r="L46" s="410"/>
      <c r="M46" s="410"/>
      <c r="N46" s="410"/>
      <c r="O46" s="410"/>
    </row>
    <row r="47" spans="2:15">
      <c r="B47" s="411"/>
      <c r="C47" s="413" t="s">
        <v>391</v>
      </c>
      <c r="D47" s="413"/>
      <c r="E47" s="413" t="s">
        <v>392</v>
      </c>
      <c r="F47" s="413"/>
      <c r="G47" s="413" t="s">
        <v>393</v>
      </c>
      <c r="H47" s="413"/>
      <c r="I47" s="411"/>
      <c r="J47" s="413" t="s">
        <v>391</v>
      </c>
      <c r="K47" s="413"/>
      <c r="L47" s="413" t="s">
        <v>392</v>
      </c>
      <c r="M47" s="413"/>
      <c r="N47" s="413" t="s">
        <v>393</v>
      </c>
      <c r="O47" s="413"/>
    </row>
    <row r="48" spans="2:15" ht="38.25">
      <c r="B48" s="412"/>
      <c r="C48" s="216" t="s">
        <v>317</v>
      </c>
      <c r="D48" s="216" t="s">
        <v>394</v>
      </c>
      <c r="E48" s="216" t="s">
        <v>317</v>
      </c>
      <c r="F48" s="216" t="s">
        <v>394</v>
      </c>
      <c r="G48" s="216" t="s">
        <v>395</v>
      </c>
      <c r="H48" s="216" t="s">
        <v>396</v>
      </c>
      <c r="I48" s="412"/>
      <c r="J48" s="216" t="s">
        <v>317</v>
      </c>
      <c r="K48" s="216" t="s">
        <v>394</v>
      </c>
      <c r="L48" s="216" t="s">
        <v>317</v>
      </c>
      <c r="M48" s="216" t="s">
        <v>394</v>
      </c>
      <c r="N48" s="216" t="s">
        <v>395</v>
      </c>
      <c r="O48" s="216" t="s">
        <v>396</v>
      </c>
    </row>
    <row r="49" spans="1:17">
      <c r="B49" s="214" t="s">
        <v>423</v>
      </c>
      <c r="C49" s="217">
        <v>0</v>
      </c>
      <c r="D49" s="217">
        <v>0</v>
      </c>
      <c r="E49" s="217">
        <v>0.66669999999999996</v>
      </c>
      <c r="F49" s="217">
        <v>0.222</v>
      </c>
      <c r="G49" s="217">
        <v>3.6999999999999998E-2</v>
      </c>
      <c r="H49" s="217">
        <v>7.3999999999999996E-2</v>
      </c>
      <c r="I49" s="214" t="s">
        <v>423</v>
      </c>
      <c r="J49" s="212">
        <v>0.45283018867924529</v>
      </c>
      <c r="K49" s="212">
        <v>7.5471698113207544E-2</v>
      </c>
      <c r="L49" s="212">
        <v>0.35849056603773582</v>
      </c>
      <c r="M49" s="212">
        <v>3.7735849056603772E-2</v>
      </c>
      <c r="N49" s="212">
        <v>3.7735849056603772E-2</v>
      </c>
      <c r="O49" s="212">
        <v>3.7735849056603772E-2</v>
      </c>
    </row>
    <row r="50" spans="1:17">
      <c r="B50" s="214" t="s">
        <v>424</v>
      </c>
      <c r="C50" s="212">
        <v>0</v>
      </c>
      <c r="D50" s="212">
        <v>0</v>
      </c>
      <c r="E50" s="217">
        <v>0.6</v>
      </c>
      <c r="F50" s="217">
        <v>0.2</v>
      </c>
      <c r="G50" s="217">
        <v>0.2</v>
      </c>
      <c r="H50" s="217">
        <v>0</v>
      </c>
      <c r="I50" s="214" t="s">
        <v>424</v>
      </c>
      <c r="J50" s="212">
        <v>0.65</v>
      </c>
      <c r="K50" s="212">
        <v>0</v>
      </c>
      <c r="L50" s="212">
        <v>0.25</v>
      </c>
      <c r="M50" s="212">
        <v>0.05</v>
      </c>
      <c r="N50" s="212">
        <v>0</v>
      </c>
      <c r="O50" s="212">
        <v>0.05</v>
      </c>
    </row>
    <row r="51" spans="1:17">
      <c r="B51" s="214" t="s">
        <v>425</v>
      </c>
      <c r="C51" s="212">
        <v>0</v>
      </c>
      <c r="D51" s="212">
        <v>0</v>
      </c>
      <c r="E51" s="212">
        <v>0.65500000000000003</v>
      </c>
      <c r="F51" s="212">
        <v>0.10299999999999999</v>
      </c>
      <c r="G51" s="212">
        <v>6.9000000000000006E-2</v>
      </c>
      <c r="H51" s="212">
        <v>0.17199999999999999</v>
      </c>
      <c r="I51" s="214" t="s">
        <v>425</v>
      </c>
      <c r="J51" s="212">
        <v>0.74468085106382975</v>
      </c>
      <c r="K51" s="212">
        <v>8.5106382978723402E-2</v>
      </c>
      <c r="L51" s="212">
        <v>8.5106382978723402E-2</v>
      </c>
      <c r="M51" s="212">
        <v>2.1276595744680851E-2</v>
      </c>
      <c r="N51" s="212">
        <v>2.1276595744680851E-2</v>
      </c>
      <c r="O51" s="212">
        <v>4.2553191489361701E-2</v>
      </c>
    </row>
    <row r="54" spans="1:17" ht="15.75">
      <c r="B54" s="203" t="s">
        <v>56</v>
      </c>
      <c r="E54" s="218" t="s">
        <v>397</v>
      </c>
    </row>
    <row r="56" spans="1:17" s="219" customFormat="1" ht="15" customHeight="1">
      <c r="C56" s="415" t="s">
        <v>398</v>
      </c>
      <c r="D56" s="415"/>
      <c r="E56" s="416"/>
      <c r="F56" s="414" t="s">
        <v>63</v>
      </c>
      <c r="G56" s="415"/>
      <c r="H56" s="416"/>
      <c r="I56" s="414" t="s">
        <v>399</v>
      </c>
      <c r="J56" s="415"/>
      <c r="K56" s="416"/>
      <c r="L56" s="414" t="s">
        <v>400</v>
      </c>
      <c r="M56" s="415"/>
      <c r="N56" s="416"/>
      <c r="O56" s="414" t="s">
        <v>401</v>
      </c>
      <c r="P56" s="415"/>
      <c r="Q56" s="416"/>
    </row>
    <row r="57" spans="1:17">
      <c r="B57" s="220"/>
      <c r="C57" s="215">
        <v>2008</v>
      </c>
      <c r="D57" s="215">
        <v>2011</v>
      </c>
      <c r="E57" s="215">
        <v>2014</v>
      </c>
      <c r="F57" s="215">
        <v>2008</v>
      </c>
      <c r="G57" s="215">
        <v>2011</v>
      </c>
      <c r="H57" s="215">
        <v>2014</v>
      </c>
      <c r="I57" s="215">
        <v>2008</v>
      </c>
      <c r="J57" s="215">
        <v>2011</v>
      </c>
      <c r="K57" s="215">
        <v>2014</v>
      </c>
      <c r="L57" s="215">
        <v>2008</v>
      </c>
      <c r="M57" s="215">
        <v>2011</v>
      </c>
      <c r="N57" s="215">
        <v>2014</v>
      </c>
      <c r="O57" s="215">
        <v>2008</v>
      </c>
      <c r="P57" s="215">
        <v>2011</v>
      </c>
      <c r="Q57" s="215">
        <v>2014</v>
      </c>
    </row>
    <row r="58" spans="1:17">
      <c r="B58" s="214" t="s">
        <v>423</v>
      </c>
      <c r="C58" s="212">
        <v>0.92592592592592593</v>
      </c>
      <c r="D58" s="212">
        <v>0.92452830188679247</v>
      </c>
      <c r="E58" s="212">
        <v>0.92452830188679247</v>
      </c>
      <c r="F58" s="212">
        <v>0</v>
      </c>
      <c r="G58" s="212">
        <v>1.8867924528301886E-2</v>
      </c>
      <c r="H58" s="212">
        <v>1.8867924528301886E-2</v>
      </c>
      <c r="I58" s="212">
        <v>7.407407407407407E-2</v>
      </c>
      <c r="J58" s="212">
        <v>3.7735849056603772E-2</v>
      </c>
      <c r="K58" s="212">
        <v>3.7735849056603772E-2</v>
      </c>
      <c r="L58" s="212">
        <v>0</v>
      </c>
      <c r="M58" s="212">
        <v>0</v>
      </c>
      <c r="N58" s="212">
        <v>0</v>
      </c>
      <c r="O58" s="212">
        <v>0</v>
      </c>
      <c r="P58" s="212">
        <v>1.8867924528301886E-2</v>
      </c>
      <c r="Q58" s="212">
        <v>1.8867924528301886E-2</v>
      </c>
    </row>
    <row r="59" spans="1:17">
      <c r="B59" s="214" t="s">
        <v>424</v>
      </c>
      <c r="C59" s="212">
        <v>0.84615384615384615</v>
      </c>
      <c r="D59" s="212">
        <v>0.9</v>
      </c>
      <c r="E59" s="212">
        <v>0.6</v>
      </c>
      <c r="F59" s="212">
        <v>0</v>
      </c>
      <c r="G59" s="212">
        <v>0</v>
      </c>
      <c r="H59" s="212">
        <v>0.1</v>
      </c>
      <c r="I59" s="212">
        <v>0.15384615384615385</v>
      </c>
      <c r="J59" s="212">
        <v>0.1</v>
      </c>
      <c r="K59" s="212">
        <v>0.3</v>
      </c>
      <c r="L59" s="212">
        <v>0</v>
      </c>
      <c r="M59" s="212">
        <v>0</v>
      </c>
      <c r="N59" s="212">
        <v>0</v>
      </c>
      <c r="O59" s="212">
        <v>0</v>
      </c>
      <c r="P59" s="212">
        <v>0</v>
      </c>
      <c r="Q59" s="212">
        <v>0</v>
      </c>
    </row>
    <row r="60" spans="1:17">
      <c r="B60" s="214" t="s">
        <v>425</v>
      </c>
      <c r="C60" s="212">
        <v>0.74</v>
      </c>
      <c r="D60" s="212">
        <v>0.74468085106382975</v>
      </c>
      <c r="E60" s="212">
        <v>0.74468085106382975</v>
      </c>
      <c r="F60" s="212">
        <v>0.12</v>
      </c>
      <c r="G60" s="212">
        <v>0.10638297872340426</v>
      </c>
      <c r="H60" s="212">
        <v>0.10638297872340426</v>
      </c>
      <c r="I60" s="212">
        <v>0.14000000000000001</v>
      </c>
      <c r="J60" s="212">
        <v>0.1276595744680851</v>
      </c>
      <c r="K60" s="212">
        <v>0.1276595744680851</v>
      </c>
      <c r="L60" s="212">
        <v>0</v>
      </c>
      <c r="M60" s="212">
        <v>2.1276595744680851E-2</v>
      </c>
      <c r="N60" s="212">
        <v>2.1276595744680851E-2</v>
      </c>
      <c r="O60" s="212">
        <v>0</v>
      </c>
      <c r="P60" s="212">
        <v>0</v>
      </c>
      <c r="Q60" s="212">
        <v>0</v>
      </c>
    </row>
    <row r="62" spans="1:17">
      <c r="A62" s="172"/>
      <c r="B62" s="244"/>
      <c r="C62" s="244"/>
      <c r="D62" s="244"/>
      <c r="E62" s="244"/>
      <c r="F62" s="245"/>
      <c r="G62" s="172"/>
    </row>
    <row r="64" spans="1:17">
      <c r="C64" s="423" t="str">
        <f>B58</f>
        <v>ENG. EN ORGANITZACIÓ INDUSTRIAL</v>
      </c>
      <c r="D64" s="423"/>
      <c r="E64" s="423"/>
      <c r="F64" s="423" t="str">
        <f>B59</f>
        <v>ENG. EN AUT. I ELECTRÒNICA INDUSTRIAL</v>
      </c>
      <c r="G64" s="423"/>
      <c r="H64" s="423"/>
      <c r="I64" s="423" t="str">
        <f>B60</f>
        <v>ENG. INDUSTRIAL</v>
      </c>
      <c r="J64" s="423"/>
      <c r="K64" s="423"/>
    </row>
    <row r="65" spans="2:11">
      <c r="C65" s="215">
        <v>2008</v>
      </c>
      <c r="D65" s="215">
        <v>2011</v>
      </c>
      <c r="E65" s="215">
        <v>2014</v>
      </c>
      <c r="F65" s="215">
        <v>2008</v>
      </c>
      <c r="G65" s="215">
        <v>2011</v>
      </c>
      <c r="H65" s="215">
        <v>2014</v>
      </c>
      <c r="I65" s="215">
        <v>2008</v>
      </c>
      <c r="J65" s="215">
        <v>2011</v>
      </c>
      <c r="K65" s="215">
        <v>2014</v>
      </c>
    </row>
    <row r="66" spans="2:11">
      <c r="B66" s="215" t="s">
        <v>398</v>
      </c>
      <c r="C66" s="212">
        <f>C58</f>
        <v>0.92592592592592593</v>
      </c>
      <c r="D66" s="212">
        <f>D58</f>
        <v>0.92452830188679247</v>
      </c>
      <c r="E66" s="212">
        <f>E58</f>
        <v>0.92452830188679247</v>
      </c>
      <c r="F66" s="212">
        <f>C59</f>
        <v>0.84615384615384615</v>
      </c>
      <c r="G66" s="212">
        <f>D59</f>
        <v>0.9</v>
      </c>
      <c r="H66" s="212">
        <f>E59</f>
        <v>0.6</v>
      </c>
      <c r="I66" s="212">
        <f>C60</f>
        <v>0.74</v>
      </c>
      <c r="J66" s="212">
        <f>D60</f>
        <v>0.74468085106382975</v>
      </c>
      <c r="K66" s="212">
        <f>E60</f>
        <v>0.74468085106382975</v>
      </c>
    </row>
    <row r="67" spans="2:11">
      <c r="B67" s="215" t="s">
        <v>63</v>
      </c>
      <c r="C67" s="212">
        <f>F58</f>
        <v>0</v>
      </c>
      <c r="D67" s="212">
        <f>G58</f>
        <v>1.8867924528301886E-2</v>
      </c>
      <c r="E67" s="212">
        <f>H58</f>
        <v>1.8867924528301886E-2</v>
      </c>
      <c r="F67" s="212">
        <f>F59</f>
        <v>0</v>
      </c>
      <c r="G67" s="212">
        <f>G59</f>
        <v>0</v>
      </c>
      <c r="H67" s="212">
        <f>H59</f>
        <v>0.1</v>
      </c>
      <c r="I67" s="212">
        <f>F60</f>
        <v>0.12</v>
      </c>
      <c r="J67" s="212">
        <f>G60</f>
        <v>0.10638297872340426</v>
      </c>
      <c r="K67" s="212">
        <f>H60</f>
        <v>0.10638297872340426</v>
      </c>
    </row>
    <row r="68" spans="2:11">
      <c r="B68" s="215" t="s">
        <v>399</v>
      </c>
      <c r="C68" s="212">
        <f>I58</f>
        <v>7.407407407407407E-2</v>
      </c>
      <c r="D68" s="212">
        <f>J58</f>
        <v>3.7735849056603772E-2</v>
      </c>
      <c r="E68" s="212">
        <f>K58</f>
        <v>3.7735849056603772E-2</v>
      </c>
      <c r="F68" s="212">
        <f>I59</f>
        <v>0.15384615384615385</v>
      </c>
      <c r="G68" s="212">
        <f>J59</f>
        <v>0.1</v>
      </c>
      <c r="H68" s="212">
        <f>K59</f>
        <v>0.3</v>
      </c>
      <c r="I68" s="212">
        <f>I60</f>
        <v>0.14000000000000001</v>
      </c>
      <c r="J68" s="212">
        <f>J60</f>
        <v>0.1276595744680851</v>
      </c>
      <c r="K68" s="212">
        <f>K60</f>
        <v>0.1276595744680851</v>
      </c>
    </row>
    <row r="69" spans="2:11">
      <c r="B69" s="221" t="s">
        <v>400</v>
      </c>
      <c r="C69" s="212">
        <f>L58</f>
        <v>0</v>
      </c>
      <c r="D69" s="212">
        <f>M58</f>
        <v>0</v>
      </c>
      <c r="E69" s="212">
        <f>N58</f>
        <v>0</v>
      </c>
      <c r="F69" s="212">
        <f>L59</f>
        <v>0</v>
      </c>
      <c r="G69" s="212">
        <f>M59</f>
        <v>0</v>
      </c>
      <c r="H69" s="212">
        <f>N59</f>
        <v>0</v>
      </c>
      <c r="I69" s="212">
        <f>L60</f>
        <v>0</v>
      </c>
      <c r="J69" s="212">
        <f>M60</f>
        <v>2.1276595744680851E-2</v>
      </c>
      <c r="K69" s="212">
        <f>N60</f>
        <v>2.1276595744680851E-2</v>
      </c>
    </row>
    <row r="70" spans="2:11">
      <c r="B70" s="222" t="s">
        <v>402</v>
      </c>
      <c r="C70" s="223">
        <f>O58</f>
        <v>0</v>
      </c>
      <c r="D70" s="223">
        <f>P58</f>
        <v>1.8867924528301886E-2</v>
      </c>
      <c r="E70" s="212">
        <f>Q58</f>
        <v>1.8867924528301886E-2</v>
      </c>
      <c r="F70" s="212">
        <f>O59</f>
        <v>0</v>
      </c>
      <c r="G70" s="212">
        <f>P59</f>
        <v>0</v>
      </c>
      <c r="H70" s="212">
        <f>Q59</f>
        <v>0</v>
      </c>
      <c r="I70" s="212">
        <f>O60</f>
        <v>0</v>
      </c>
      <c r="J70" s="212">
        <f>P60</f>
        <v>0</v>
      </c>
      <c r="K70" s="212">
        <f>Q60</f>
        <v>0</v>
      </c>
    </row>
    <row r="73" spans="2:11" ht="15.75">
      <c r="B73" s="203" t="s">
        <v>85</v>
      </c>
      <c r="E73" s="204" t="s">
        <v>378</v>
      </c>
    </row>
    <row r="74" spans="2:11">
      <c r="B74" s="224" t="s">
        <v>373</v>
      </c>
    </row>
    <row r="77" spans="2:11">
      <c r="B77" s="220"/>
      <c r="C77" s="420" t="s">
        <v>423</v>
      </c>
      <c r="D77" s="421"/>
      <c r="E77" s="422"/>
      <c r="F77" s="420" t="s">
        <v>424</v>
      </c>
      <c r="G77" s="421"/>
      <c r="H77" s="422"/>
      <c r="I77" s="420" t="s">
        <v>425</v>
      </c>
      <c r="J77" s="421"/>
      <c r="K77" s="422"/>
    </row>
    <row r="78" spans="2:11">
      <c r="B78" s="220"/>
      <c r="C78" s="215">
        <v>2008</v>
      </c>
      <c r="D78" s="215">
        <v>2011</v>
      </c>
      <c r="E78" s="215">
        <v>2014</v>
      </c>
      <c r="F78" s="215">
        <v>2008</v>
      </c>
      <c r="G78" s="215">
        <v>2011</v>
      </c>
      <c r="H78" s="215">
        <v>2014</v>
      </c>
      <c r="I78" s="215">
        <v>2008</v>
      </c>
      <c r="J78" s="215">
        <v>2011</v>
      </c>
      <c r="K78" s="215">
        <v>2014</v>
      </c>
    </row>
    <row r="79" spans="2:11">
      <c r="B79" s="215" t="s">
        <v>403</v>
      </c>
      <c r="C79" s="225">
        <v>0</v>
      </c>
      <c r="D79" s="212">
        <v>1.8867924528301886E-2</v>
      </c>
      <c r="E79" s="246">
        <v>1.8867924528301886E-2</v>
      </c>
      <c r="F79" s="225">
        <v>0</v>
      </c>
      <c r="G79" s="212">
        <v>0</v>
      </c>
      <c r="H79" s="246">
        <v>0</v>
      </c>
      <c r="I79" s="225">
        <v>0</v>
      </c>
      <c r="J79" s="212">
        <v>4.2553191489361701E-2</v>
      </c>
      <c r="K79" s="246">
        <v>4.2553191489361701E-2</v>
      </c>
    </row>
    <row r="80" spans="2:11" ht="25.5">
      <c r="B80" s="215" t="s">
        <v>404</v>
      </c>
      <c r="C80" s="212">
        <v>0</v>
      </c>
      <c r="D80" s="212">
        <v>0</v>
      </c>
      <c r="E80" s="242">
        <v>4.5454545454545456E-2</v>
      </c>
      <c r="F80" s="223">
        <v>0</v>
      </c>
      <c r="G80" s="212">
        <v>0.05</v>
      </c>
      <c r="H80" s="242">
        <v>0.1</v>
      </c>
      <c r="I80" s="223">
        <v>0</v>
      </c>
      <c r="J80" s="212">
        <v>0</v>
      </c>
      <c r="K80" s="242">
        <v>8.3333333333333343E-2</v>
      </c>
    </row>
    <row r="81" spans="2:11" ht="25.5">
      <c r="B81" s="215" t="s">
        <v>405</v>
      </c>
      <c r="C81" s="212">
        <v>0</v>
      </c>
      <c r="D81" s="212">
        <v>0</v>
      </c>
      <c r="E81" s="242">
        <v>0</v>
      </c>
      <c r="F81" s="223">
        <v>0</v>
      </c>
      <c r="G81" s="212">
        <v>0</v>
      </c>
      <c r="H81" s="242">
        <v>0</v>
      </c>
      <c r="I81" s="223">
        <v>0</v>
      </c>
      <c r="J81" s="212">
        <v>4.2553191489361701E-2</v>
      </c>
      <c r="K81" s="242">
        <v>6.25E-2</v>
      </c>
    </row>
    <row r="82" spans="2:11" ht="25.5">
      <c r="B82" s="215" t="s">
        <v>406</v>
      </c>
      <c r="C82" s="212">
        <v>0</v>
      </c>
      <c r="D82" s="212">
        <v>0</v>
      </c>
      <c r="E82" s="242">
        <v>2.2727272727272728E-2</v>
      </c>
      <c r="F82" s="223">
        <v>0</v>
      </c>
      <c r="G82" s="212">
        <v>0</v>
      </c>
      <c r="H82" s="242">
        <v>0</v>
      </c>
      <c r="I82" s="223">
        <v>0</v>
      </c>
      <c r="J82" s="212">
        <v>0</v>
      </c>
      <c r="K82" s="242">
        <v>2.0833333333333336E-2</v>
      </c>
    </row>
    <row r="83" spans="2:11" ht="25.5">
      <c r="B83" s="215" t="s">
        <v>407</v>
      </c>
      <c r="C83" s="212">
        <v>0</v>
      </c>
      <c r="D83" s="212">
        <v>3.7735849056603772E-2</v>
      </c>
      <c r="E83" s="242">
        <v>2.2727272727272728E-2</v>
      </c>
      <c r="F83" s="223">
        <v>0</v>
      </c>
      <c r="G83" s="212">
        <v>0</v>
      </c>
      <c r="H83" s="242">
        <v>0</v>
      </c>
      <c r="I83" s="223">
        <v>2.0833333333333332E-2</v>
      </c>
      <c r="J83" s="212">
        <v>0</v>
      </c>
      <c r="K83" s="242">
        <v>4.1666666666666671E-2</v>
      </c>
    </row>
    <row r="84" spans="2:11" ht="25.5">
      <c r="B84" s="215" t="s">
        <v>408</v>
      </c>
      <c r="C84" s="212">
        <v>0</v>
      </c>
      <c r="D84" s="212">
        <v>3.7735849056603772E-2</v>
      </c>
      <c r="E84" s="242">
        <v>0.13636363636363635</v>
      </c>
      <c r="F84" s="223">
        <v>7.6923076923076927E-2</v>
      </c>
      <c r="G84" s="212">
        <v>0.2</v>
      </c>
      <c r="H84" s="242">
        <v>0.3</v>
      </c>
      <c r="I84" s="223">
        <v>0.14583333333333334</v>
      </c>
      <c r="J84" s="212">
        <v>4.2553191489361701E-2</v>
      </c>
      <c r="K84" s="242">
        <v>0.125</v>
      </c>
    </row>
    <row r="85" spans="2:11" ht="25.5">
      <c r="B85" s="215" t="s">
        <v>409</v>
      </c>
      <c r="C85" s="212">
        <v>0.29629629629629628</v>
      </c>
      <c r="D85" s="212">
        <v>0.15094339622641509</v>
      </c>
      <c r="E85" s="242">
        <v>0.18181818181818182</v>
      </c>
      <c r="F85" s="223">
        <v>0.46153846153846156</v>
      </c>
      <c r="G85" s="212">
        <v>0.4</v>
      </c>
      <c r="H85" s="242">
        <v>0.4</v>
      </c>
      <c r="I85" s="223">
        <v>0.33333333333333331</v>
      </c>
      <c r="J85" s="212">
        <v>0.42553191489361702</v>
      </c>
      <c r="K85" s="242">
        <v>0.29166666666666669</v>
      </c>
    </row>
    <row r="86" spans="2:11" ht="25.5">
      <c r="B86" s="215" t="s">
        <v>410</v>
      </c>
      <c r="C86" s="212">
        <v>0.37037037037037035</v>
      </c>
      <c r="D86" s="212">
        <v>0.39622641509433965</v>
      </c>
      <c r="E86" s="242">
        <v>0.25</v>
      </c>
      <c r="F86" s="223">
        <v>0.23076923076923078</v>
      </c>
      <c r="G86" s="212">
        <v>0.25</v>
      </c>
      <c r="H86" s="242">
        <v>0</v>
      </c>
      <c r="I86" s="223">
        <v>0.375</v>
      </c>
      <c r="J86" s="212">
        <v>0.31914893617021278</v>
      </c>
      <c r="K86" s="242">
        <v>0.25</v>
      </c>
    </row>
    <row r="87" spans="2:11" ht="25.5">
      <c r="B87" s="215" t="s">
        <v>411</v>
      </c>
      <c r="C87" s="212">
        <v>0.33333333333333331</v>
      </c>
      <c r="D87" s="212">
        <v>0.35849056603773582</v>
      </c>
      <c r="E87" s="243">
        <v>0.34090909090909094</v>
      </c>
      <c r="F87" s="223">
        <v>0.23076923076923078</v>
      </c>
      <c r="G87" s="212">
        <v>0.1</v>
      </c>
      <c r="H87" s="243">
        <v>0.2</v>
      </c>
      <c r="I87" s="223">
        <v>0.125</v>
      </c>
      <c r="J87" s="212">
        <v>0.1276595744680851</v>
      </c>
      <c r="K87" s="243">
        <v>0.125</v>
      </c>
    </row>
    <row r="92" spans="2:11" ht="15.75">
      <c r="B92" s="203" t="s">
        <v>274</v>
      </c>
    </row>
    <row r="93" spans="2:11" ht="15.75" customHeight="1"/>
    <row r="96" spans="2:11">
      <c r="C96" s="226" t="s">
        <v>423</v>
      </c>
      <c r="D96" s="226"/>
      <c r="E96" s="226"/>
      <c r="F96" s="227" t="s">
        <v>424</v>
      </c>
      <c r="G96" s="228"/>
      <c r="H96" s="229"/>
      <c r="I96" s="227" t="s">
        <v>425</v>
      </c>
      <c r="J96" s="228"/>
      <c r="K96" s="229"/>
    </row>
    <row r="97" spans="2:11">
      <c r="C97" s="215">
        <v>2008</v>
      </c>
      <c r="D97" s="230">
        <v>2011</v>
      </c>
      <c r="E97" s="230">
        <v>2014</v>
      </c>
      <c r="F97" s="215">
        <v>2008</v>
      </c>
      <c r="G97" s="230">
        <v>2011</v>
      </c>
      <c r="H97" s="230">
        <v>2014</v>
      </c>
      <c r="I97" s="215">
        <v>2008</v>
      </c>
      <c r="J97" s="230">
        <v>2011</v>
      </c>
      <c r="K97" s="230">
        <v>2014</v>
      </c>
    </row>
    <row r="98" spans="2:11">
      <c r="B98" s="227" t="s">
        <v>412</v>
      </c>
      <c r="C98" s="231">
        <v>5.5</v>
      </c>
      <c r="D98" s="231">
        <v>5.5510204081632644</v>
      </c>
      <c r="E98" s="20">
        <v>5.4222222222222207</v>
      </c>
      <c r="F98" s="231">
        <v>6</v>
      </c>
      <c r="G98" s="231">
        <v>5.6315789473684204</v>
      </c>
      <c r="H98" s="20">
        <v>5.7777777777777777</v>
      </c>
      <c r="I98" s="231">
        <v>5.6808510638297873</v>
      </c>
      <c r="J98" s="231">
        <v>5.3000000000000007</v>
      </c>
      <c r="K98" s="20">
        <v>5.3555555555555552</v>
      </c>
    </row>
    <row r="99" spans="2:11">
      <c r="B99" s="227" t="s">
        <v>413</v>
      </c>
      <c r="C99" s="231">
        <v>4.9615384615384617</v>
      </c>
      <c r="D99" s="231">
        <v>5.1836734693877551</v>
      </c>
      <c r="E99" s="20">
        <v>4.9555555555555557</v>
      </c>
      <c r="F99" s="231">
        <v>5</v>
      </c>
      <c r="G99" s="231">
        <v>4.3684210526315788</v>
      </c>
      <c r="H99" s="20">
        <v>4.5555555555555554</v>
      </c>
      <c r="I99" s="231">
        <v>5.1914893617021276</v>
      </c>
      <c r="J99" s="231">
        <v>4.4999999999999982</v>
      </c>
      <c r="K99" s="20">
        <v>4.5777777777777784</v>
      </c>
    </row>
    <row r="100" spans="2:11">
      <c r="B100" s="227" t="s">
        <v>414</v>
      </c>
      <c r="C100" s="231">
        <v>5.0384615384615383</v>
      </c>
      <c r="D100" s="231">
        <v>5.040816326530611</v>
      </c>
      <c r="E100" s="20">
        <v>4.2888888888888896</v>
      </c>
      <c r="F100" s="231">
        <v>5.166666666666667</v>
      </c>
      <c r="G100" s="231">
        <v>4</v>
      </c>
      <c r="H100" s="20">
        <v>4.333333333333333</v>
      </c>
      <c r="I100" s="231">
        <v>4.8297872340425529</v>
      </c>
      <c r="J100" s="231">
        <v>4.7250000000000014</v>
      </c>
      <c r="K100" s="20">
        <v>4.666666666666667</v>
      </c>
    </row>
    <row r="101" spans="2:11">
      <c r="B101" s="227" t="s">
        <v>415</v>
      </c>
      <c r="C101" s="231">
        <v>4.8461538461538458</v>
      </c>
      <c r="D101" s="231">
        <v>4.8367346938775526</v>
      </c>
      <c r="E101" s="20">
        <v>4.5555555555555545</v>
      </c>
      <c r="F101" s="231">
        <v>4.666666666666667</v>
      </c>
      <c r="G101" s="231">
        <v>4.3684210526315788</v>
      </c>
      <c r="H101" s="20">
        <v>5.666666666666667</v>
      </c>
      <c r="I101" s="231">
        <v>4.5106382978723403</v>
      </c>
      <c r="J101" s="231">
        <v>4.6500000000000021</v>
      </c>
      <c r="K101" s="20">
        <v>4.62222222222222</v>
      </c>
    </row>
    <row r="102" spans="2:11">
      <c r="B102" s="227" t="s">
        <v>416</v>
      </c>
      <c r="C102" s="231">
        <v>5.3461538461538458</v>
      </c>
      <c r="D102" s="231">
        <v>5.4081632653061229</v>
      </c>
      <c r="E102" s="20">
        <v>5.2826086956521721</v>
      </c>
      <c r="F102" s="231">
        <v>5.666666666666667</v>
      </c>
      <c r="G102" s="231">
        <v>5.3157894736842115</v>
      </c>
      <c r="H102" s="20">
        <v>5.666666666666667</v>
      </c>
      <c r="I102" s="231">
        <v>5.4893617021276597</v>
      </c>
      <c r="J102" s="231">
        <v>5.1463414634146334</v>
      </c>
      <c r="K102" s="20">
        <v>5.3260869565217384</v>
      </c>
    </row>
    <row r="106" spans="2:11" ht="15.75">
      <c r="B106" s="203" t="s">
        <v>183</v>
      </c>
    </row>
    <row r="107" spans="2:11" ht="15.75">
      <c r="B107" s="203"/>
    </row>
    <row r="108" spans="2:11">
      <c r="B108" s="232"/>
      <c r="C108" s="417">
        <v>2008</v>
      </c>
      <c r="D108" s="418"/>
      <c r="E108" s="419"/>
      <c r="F108" s="417">
        <v>2011</v>
      </c>
      <c r="G108" s="418"/>
      <c r="H108" s="419"/>
      <c r="I108" s="417">
        <v>2014</v>
      </c>
      <c r="J108" s="418"/>
      <c r="K108"/>
    </row>
    <row r="109" spans="2:11">
      <c r="B109" s="233"/>
      <c r="C109" s="227" t="s">
        <v>423</v>
      </c>
      <c r="D109" s="227" t="s">
        <v>424</v>
      </c>
      <c r="E109" s="227" t="s">
        <v>425</v>
      </c>
      <c r="F109" s="227" t="s">
        <v>423</v>
      </c>
      <c r="G109" s="227" t="s">
        <v>424</v>
      </c>
      <c r="H109" s="227" t="s">
        <v>425</v>
      </c>
      <c r="I109" s="227" t="s">
        <v>423</v>
      </c>
      <c r="J109" s="227" t="s">
        <v>425</v>
      </c>
    </row>
    <row r="110" spans="2:11" ht="25.5">
      <c r="B110" s="234" t="s">
        <v>417</v>
      </c>
      <c r="C110" s="212">
        <v>0</v>
      </c>
      <c r="D110" s="212">
        <v>0</v>
      </c>
      <c r="E110" s="212">
        <v>1</v>
      </c>
      <c r="F110" s="212">
        <v>1</v>
      </c>
      <c r="G110" s="212">
        <v>1</v>
      </c>
      <c r="H110" s="212">
        <v>1</v>
      </c>
      <c r="I110" s="10">
        <v>0.66666666666666674</v>
      </c>
      <c r="J110" s="212">
        <v>1</v>
      </c>
    </row>
    <row r="111" spans="2:11" ht="25.5">
      <c r="B111" s="234" t="s">
        <v>418</v>
      </c>
      <c r="C111" s="212">
        <v>0</v>
      </c>
      <c r="D111" s="212">
        <v>0</v>
      </c>
      <c r="E111" s="212">
        <v>0</v>
      </c>
      <c r="F111" s="212">
        <v>0</v>
      </c>
      <c r="G111" s="212">
        <v>0</v>
      </c>
      <c r="H111" s="212">
        <v>0</v>
      </c>
      <c r="I111" s="10">
        <v>0</v>
      </c>
      <c r="J111" s="212">
        <v>0</v>
      </c>
    </row>
    <row r="112" spans="2:11" ht="25.5">
      <c r="B112" s="234" t="s">
        <v>419</v>
      </c>
      <c r="C112" s="212">
        <v>0</v>
      </c>
      <c r="D112" s="212">
        <v>0</v>
      </c>
      <c r="E112" s="212">
        <v>0</v>
      </c>
      <c r="F112" s="212">
        <v>0</v>
      </c>
      <c r="G112" s="212">
        <v>0</v>
      </c>
      <c r="H112" s="212">
        <v>0</v>
      </c>
      <c r="I112" s="10">
        <v>0.33333333333333337</v>
      </c>
      <c r="J112" s="212">
        <v>0</v>
      </c>
    </row>
    <row r="113" spans="2:11" ht="25.5">
      <c r="B113" s="235" t="s">
        <v>420</v>
      </c>
      <c r="C113" s="212">
        <v>1</v>
      </c>
      <c r="D113" s="212">
        <v>0</v>
      </c>
      <c r="E113" s="212">
        <v>0</v>
      </c>
      <c r="F113" s="212">
        <v>0</v>
      </c>
      <c r="G113" s="212">
        <v>0</v>
      </c>
      <c r="H113" s="212">
        <v>0</v>
      </c>
      <c r="I113" s="247">
        <v>0</v>
      </c>
      <c r="J113" s="212">
        <v>0</v>
      </c>
    </row>
    <row r="115" spans="2:11" ht="15.75">
      <c r="B115" s="203"/>
    </row>
    <row r="118" spans="2:11" ht="15.75">
      <c r="B118" s="203" t="s">
        <v>229</v>
      </c>
    </row>
    <row r="121" spans="2:11">
      <c r="B121" s="236"/>
      <c r="C121" s="424" t="s">
        <v>421</v>
      </c>
      <c r="D121" s="425"/>
      <c r="E121" s="425"/>
      <c r="F121" s="425"/>
      <c r="G121" s="425"/>
      <c r="H121" s="425"/>
      <c r="I121" s="425"/>
      <c r="J121" s="425"/>
      <c r="K121" s="425"/>
    </row>
    <row r="122" spans="2:11">
      <c r="B122" s="237"/>
      <c r="C122" s="426" t="s">
        <v>422</v>
      </c>
      <c r="D122" s="427"/>
      <c r="E122" s="427"/>
      <c r="F122" s="427"/>
      <c r="G122" s="427"/>
      <c r="H122" s="427"/>
      <c r="I122" s="427"/>
      <c r="J122" s="427"/>
      <c r="K122" s="427"/>
    </row>
    <row r="123" spans="2:11">
      <c r="B123" s="237"/>
      <c r="C123" s="417">
        <v>2008</v>
      </c>
      <c r="D123" s="418"/>
      <c r="E123" s="419"/>
      <c r="F123" s="413">
        <v>2011</v>
      </c>
      <c r="G123" s="413"/>
      <c r="H123" s="413"/>
      <c r="I123" s="413">
        <v>2014</v>
      </c>
      <c r="J123" s="413"/>
      <c r="K123" s="413"/>
    </row>
    <row r="124" spans="2:11" ht="25.5">
      <c r="B124" s="238"/>
      <c r="C124" s="215" t="s">
        <v>324</v>
      </c>
      <c r="D124" s="215" t="s">
        <v>325</v>
      </c>
      <c r="E124" s="215" t="s">
        <v>233</v>
      </c>
      <c r="F124" s="215" t="s">
        <v>324</v>
      </c>
      <c r="G124" s="215" t="s">
        <v>325</v>
      </c>
      <c r="H124" s="215" t="s">
        <v>233</v>
      </c>
      <c r="I124" s="215" t="s">
        <v>324</v>
      </c>
      <c r="J124" s="215" t="s">
        <v>325</v>
      </c>
      <c r="K124" s="215" t="s">
        <v>233</v>
      </c>
    </row>
    <row r="125" spans="2:11">
      <c r="B125" s="239" t="s">
        <v>423</v>
      </c>
      <c r="C125" s="212">
        <v>0.14814814814814814</v>
      </c>
      <c r="D125" s="212">
        <v>0.14814814814814814</v>
      </c>
      <c r="E125" s="212">
        <v>0.14814814814814814</v>
      </c>
      <c r="F125" s="212">
        <v>7.5471698113207544E-2</v>
      </c>
      <c r="G125" s="212">
        <v>0.16981132075471697</v>
      </c>
      <c r="H125" s="212">
        <v>1.8867924528301886E-2</v>
      </c>
      <c r="I125" s="212">
        <v>0.16300000000000001</v>
      </c>
      <c r="J125" s="212">
        <v>0.224</v>
      </c>
      <c r="K125" s="212">
        <v>0</v>
      </c>
    </row>
    <row r="126" spans="2:11">
      <c r="B126" s="239" t="s">
        <v>424</v>
      </c>
      <c r="C126" s="212">
        <v>7.6923076923076927E-2</v>
      </c>
      <c r="D126" s="212">
        <v>7.6923076923076927E-2</v>
      </c>
      <c r="E126" s="212">
        <v>7.6923076923076927E-2</v>
      </c>
      <c r="F126" s="212">
        <v>0.1</v>
      </c>
      <c r="G126" s="212">
        <v>0.2</v>
      </c>
      <c r="H126" s="212">
        <v>0.15</v>
      </c>
      <c r="I126" s="212">
        <v>0.1</v>
      </c>
      <c r="J126" s="212">
        <v>0</v>
      </c>
      <c r="K126" s="212">
        <v>0</v>
      </c>
    </row>
    <row r="127" spans="2:11" ht="15" customHeight="1">
      <c r="B127" s="239" t="s">
        <v>425</v>
      </c>
      <c r="C127" s="212">
        <v>0.16</v>
      </c>
      <c r="D127" s="212">
        <v>0.16</v>
      </c>
      <c r="E127" s="212">
        <v>0.16</v>
      </c>
      <c r="F127" s="212">
        <v>0.1702127659574468</v>
      </c>
      <c r="G127" s="212">
        <v>0.10638297872340426</v>
      </c>
      <c r="H127" s="212">
        <v>0.14893617021276595</v>
      </c>
      <c r="I127" s="212">
        <v>0.23499999999999999</v>
      </c>
      <c r="J127" s="212">
        <v>0.216</v>
      </c>
      <c r="K127" s="212">
        <v>0.19600000000000001</v>
      </c>
    </row>
  </sheetData>
  <mergeCells count="42">
    <mergeCell ref="C121:K121"/>
    <mergeCell ref="C122:K122"/>
    <mergeCell ref="C123:E123"/>
    <mergeCell ref="F123:H123"/>
    <mergeCell ref="I123:K123"/>
    <mergeCell ref="L56:N56"/>
    <mergeCell ref="O56:Q56"/>
    <mergeCell ref="C108:E108"/>
    <mergeCell ref="F108:H108"/>
    <mergeCell ref="I108:J108"/>
    <mergeCell ref="C77:E77"/>
    <mergeCell ref="F77:H77"/>
    <mergeCell ref="I77:K77"/>
    <mergeCell ref="C64:E64"/>
    <mergeCell ref="F64:H64"/>
    <mergeCell ref="I64:K64"/>
    <mergeCell ref="C56:E56"/>
    <mergeCell ref="F56:H56"/>
    <mergeCell ref="I56:K56"/>
    <mergeCell ref="I46:O46"/>
    <mergeCell ref="B47:B48"/>
    <mergeCell ref="C47:D47"/>
    <mergeCell ref="E47:F47"/>
    <mergeCell ref="G47:H47"/>
    <mergeCell ref="I47:I48"/>
    <mergeCell ref="J47:K47"/>
    <mergeCell ref="L47:M47"/>
    <mergeCell ref="N47:O47"/>
    <mergeCell ref="B46:H46"/>
    <mergeCell ref="B40:H40"/>
    <mergeCell ref="B41:B42"/>
    <mergeCell ref="C41:D41"/>
    <mergeCell ref="E41:F41"/>
    <mergeCell ref="G41:H41"/>
    <mergeCell ref="B1:N1"/>
    <mergeCell ref="C15:E15"/>
    <mergeCell ref="F15:H15"/>
    <mergeCell ref="I15:K15"/>
    <mergeCell ref="B27:B28"/>
    <mergeCell ref="C27:E27"/>
    <mergeCell ref="F27:H27"/>
    <mergeCell ref="I27:K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7</vt:i4>
      </vt:variant>
      <vt:variant>
        <vt:lpstr>Intervals amb nom</vt:lpstr>
      </vt:variant>
      <vt:variant>
        <vt:i4>1</vt:i4>
      </vt:variant>
    </vt:vector>
  </HeadingPairs>
  <TitlesOfParts>
    <vt:vector size="8" baseType="lpstr">
      <vt:lpstr>Fitxa tècnica</vt:lpstr>
      <vt:lpstr>Index</vt:lpstr>
      <vt:lpstr>Resum</vt:lpstr>
      <vt:lpstr>Taules</vt:lpstr>
      <vt:lpstr>Gràfics</vt:lpstr>
      <vt:lpstr>Comparativa</vt:lpstr>
      <vt:lpstr>Taules comparativa</vt:lpstr>
      <vt:lpstr>Resum!Àrea_d'impressió</vt:lpstr>
    </vt:vector>
  </TitlesOfParts>
  <Company>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UPC</cp:lastModifiedBy>
  <dcterms:created xsi:type="dcterms:W3CDTF">2011-08-01T14:22:18Z</dcterms:created>
  <dcterms:modified xsi:type="dcterms:W3CDTF">2015-08-25T11:54:23Z</dcterms:modified>
</cp:coreProperties>
</file>