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20" windowWidth="18780" windowHeight="6660"/>
  </bookViews>
  <sheets>
    <sheet name="ASSIGNACIO13-14 " sheetId="1" r:id="rId1"/>
  </sheets>
  <calcPr calcId="145621"/>
</workbook>
</file>

<file path=xl/calcChain.xml><?xml version="1.0" encoding="utf-8"?>
<calcChain xmlns="http://schemas.openxmlformats.org/spreadsheetml/2006/main">
  <c r="F69" i="1" l="1"/>
  <c r="G69" i="1"/>
  <c r="AF69" i="1"/>
  <c r="AJ69" i="1"/>
  <c r="AQ69" i="1" l="1"/>
  <c r="AQ64" i="1"/>
  <c r="V35" i="1"/>
  <c r="AN49" i="1" l="1"/>
  <c r="AT10" i="1"/>
  <c r="J68" i="1"/>
  <c r="J70" i="1" s="1"/>
  <c r="K68" i="1"/>
  <c r="K70" i="1" s="1"/>
  <c r="L68" i="1"/>
  <c r="L70" i="1" s="1"/>
  <c r="M68" i="1"/>
  <c r="M70" i="1" s="1"/>
  <c r="N68" i="1"/>
  <c r="N70" i="1" s="1"/>
  <c r="O68" i="1"/>
  <c r="O70" i="1" s="1"/>
  <c r="P68" i="1"/>
  <c r="P70" i="1" s="1"/>
  <c r="Q68" i="1"/>
  <c r="Q70" i="1" s="1"/>
  <c r="R68" i="1"/>
  <c r="R70" i="1" s="1"/>
  <c r="S68" i="1"/>
  <c r="S70" i="1" s="1"/>
  <c r="T68" i="1"/>
  <c r="T70" i="1" s="1"/>
  <c r="U68" i="1"/>
  <c r="U70" i="1" s="1"/>
  <c r="V68" i="1"/>
  <c r="V70" i="1" s="1"/>
  <c r="W68" i="1"/>
  <c r="W70" i="1" s="1"/>
  <c r="X68" i="1"/>
  <c r="X70" i="1" s="1"/>
  <c r="Y68" i="1"/>
  <c r="Y70" i="1" s="1"/>
  <c r="Z68" i="1"/>
  <c r="Z70" i="1" s="1"/>
  <c r="AA68" i="1"/>
  <c r="AA70" i="1" s="1"/>
  <c r="AB68" i="1"/>
  <c r="AB70" i="1" s="1"/>
  <c r="AC68" i="1"/>
  <c r="AC70" i="1" s="1"/>
  <c r="AD68" i="1"/>
  <c r="AD70" i="1" s="1"/>
  <c r="AE68" i="1"/>
  <c r="AE70" i="1" s="1"/>
  <c r="AF68" i="1"/>
  <c r="AF70" i="1" s="1"/>
  <c r="AG68" i="1"/>
  <c r="AG70" i="1" s="1"/>
  <c r="AH68" i="1"/>
  <c r="AH70" i="1" s="1"/>
  <c r="AI68" i="1"/>
  <c r="AI70" i="1" s="1"/>
  <c r="AJ68" i="1"/>
  <c r="AJ70" i="1" s="1"/>
  <c r="AK68" i="1"/>
  <c r="AK70" i="1" s="1"/>
  <c r="AL68" i="1"/>
  <c r="AL70" i="1" s="1"/>
  <c r="AM68" i="1"/>
  <c r="AM70" i="1" s="1"/>
  <c r="AN68" i="1"/>
  <c r="AN70" i="1" s="1"/>
  <c r="AO68" i="1"/>
  <c r="AO70" i="1" s="1"/>
  <c r="AP68" i="1"/>
  <c r="AP70" i="1" s="1"/>
  <c r="AQ68" i="1"/>
  <c r="AQ70" i="1" s="1"/>
  <c r="AR68" i="1"/>
  <c r="AR70" i="1" s="1"/>
  <c r="AS68" i="1"/>
  <c r="AS70" i="1" s="1"/>
  <c r="C68" i="1"/>
  <c r="C70" i="1" s="1"/>
  <c r="D68" i="1"/>
  <c r="D70" i="1" s="1"/>
  <c r="E68" i="1"/>
  <c r="E70" i="1" s="1"/>
  <c r="F68" i="1"/>
  <c r="F70" i="1" s="1"/>
  <c r="G68" i="1"/>
  <c r="G70" i="1" s="1"/>
  <c r="H68" i="1"/>
  <c r="H70" i="1" s="1"/>
  <c r="I68" i="1"/>
  <c r="I70" i="1" s="1"/>
  <c r="AT69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 l="1"/>
  <c r="AT70" i="1" s="1"/>
</calcChain>
</file>

<file path=xl/sharedStrings.xml><?xml version="1.0" encoding="utf-8"?>
<sst xmlns="http://schemas.openxmlformats.org/spreadsheetml/2006/main" count="100" uniqueCount="99">
  <si>
    <t>Total</t>
  </si>
  <si>
    <t>747 ESSI</t>
  </si>
  <si>
    <t>746 DiPSE</t>
  </si>
  <si>
    <t>745 EAB</t>
  </si>
  <si>
    <t>744 ET</t>
  </si>
  <si>
    <t>743 MA IV</t>
  </si>
  <si>
    <t>742 CEN</t>
  </si>
  <si>
    <t>741 EMRN</t>
  </si>
  <si>
    <t>740 UOT</t>
  </si>
  <si>
    <t>739 TSC</t>
  </si>
  <si>
    <t>737 RMEE</t>
  </si>
  <si>
    <t>736 PE</t>
  </si>
  <si>
    <t>735 PA</t>
  </si>
  <si>
    <t>732 OE</t>
  </si>
  <si>
    <t>731 OO</t>
  </si>
  <si>
    <t>729 MF</t>
  </si>
  <si>
    <t>727 MA III</t>
  </si>
  <si>
    <t>726 MA II</t>
  </si>
  <si>
    <t>725 MA I</t>
  </si>
  <si>
    <t>724 MMT</t>
  </si>
  <si>
    <t>723 LSI</t>
  </si>
  <si>
    <t>722 ITT</t>
  </si>
  <si>
    <t>721 FEN</t>
  </si>
  <si>
    <t>720 FA</t>
  </si>
  <si>
    <t>718 EGA I</t>
  </si>
  <si>
    <t>717 EGE</t>
  </si>
  <si>
    <t>716 EA</t>
  </si>
  <si>
    <t>715 EIO</t>
  </si>
  <si>
    <t>714 ETP</t>
  </si>
  <si>
    <t>713 EQ</t>
  </si>
  <si>
    <t>712 EM</t>
  </si>
  <si>
    <t>711 EHMA</t>
  </si>
  <si>
    <t>710 EEL</t>
  </si>
  <si>
    <t>709 EE</t>
  </si>
  <si>
    <t>708 ETCG</t>
  </si>
  <si>
    <t>707 ESAII</t>
  </si>
  <si>
    <t>706 EC</t>
  </si>
  <si>
    <t>704 CA I</t>
  </si>
  <si>
    <t>703 CA</t>
  </si>
  <si>
    <t>702 CMEM</t>
  </si>
  <si>
    <t>701 AC</t>
  </si>
  <si>
    <t>915 IRI</t>
  </si>
  <si>
    <t>480 IS.UPC</t>
  </si>
  <si>
    <t>460 INTE</t>
  </si>
  <si>
    <t>440 IOC</t>
  </si>
  <si>
    <t>420 INTEXTER</t>
  </si>
  <si>
    <t>300 EETAC</t>
  </si>
  <si>
    <t>220 ETSEIAT</t>
  </si>
  <si>
    <t>Unitats Bàsiques</t>
  </si>
  <si>
    <t>Altres</t>
  </si>
  <si>
    <t>Urb</t>
  </si>
  <si>
    <t>TSC</t>
  </si>
  <si>
    <t>TAEU</t>
  </si>
  <si>
    <t>TAB</t>
  </si>
  <si>
    <t>Sost</t>
  </si>
  <si>
    <t>RNMA</t>
  </si>
  <si>
    <t>PA</t>
  </si>
  <si>
    <t>PB</t>
  </si>
  <si>
    <t>MA</t>
  </si>
  <si>
    <t>IA</t>
  </si>
  <si>
    <t>GVUA</t>
  </si>
  <si>
    <t>Foton</t>
  </si>
  <si>
    <t>FCA</t>
  </si>
  <si>
    <t>EIO</t>
  </si>
  <si>
    <t>ETP</t>
  </si>
  <si>
    <t>Eterm</t>
  </si>
  <si>
    <t>Etel</t>
  </si>
  <si>
    <t>ESDE</t>
  </si>
  <si>
    <t>EO</t>
  </si>
  <si>
    <t>ENRI</t>
  </si>
  <si>
    <t>EMFA</t>
  </si>
  <si>
    <t>EIT</t>
  </si>
  <si>
    <t>EEL</t>
  </si>
  <si>
    <t>EE</t>
  </si>
  <si>
    <t>Eterr</t>
  </si>
  <si>
    <t>Eciv</t>
  </si>
  <si>
    <t>EAmb</t>
  </si>
  <si>
    <t>EPS</t>
  </si>
  <si>
    <t>EPQ</t>
  </si>
  <si>
    <t>EC</t>
  </si>
  <si>
    <t>EB</t>
  </si>
  <si>
    <t>CVAD</t>
  </si>
  <si>
    <t>Comp</t>
  </si>
  <si>
    <t>CM</t>
  </si>
  <si>
    <t>CTA</t>
  </si>
  <si>
    <t>CEN</t>
  </si>
  <si>
    <t>CEM</t>
  </si>
  <si>
    <t>ARV</t>
  </si>
  <si>
    <t>AC</t>
  </si>
  <si>
    <t>AE</t>
  </si>
  <si>
    <t>AREMAA</t>
  </si>
  <si>
    <t>ADE</t>
  </si>
  <si>
    <t>Programes de doctorat</t>
  </si>
  <si>
    <t>ASSIGNACIÓ DOCENT PROGRAMES DE DOCTORAT - CURS 2013-14</t>
  </si>
  <si>
    <t xml:space="preserve">Total </t>
  </si>
  <si>
    <t>Diferència</t>
  </si>
  <si>
    <t>THA</t>
  </si>
  <si>
    <t>719 EGA II</t>
  </si>
  <si>
    <t>705 CA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</si>
</sst>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_-* #,##0.00\ [$€]_-;\-* #,##0.00\ [$€]_-;_-* &quot;-&quot;??\ [$€]_-;_-@_-"/>
  </numFmts>
  <fonts count="12" x14ac:knownFonts="1">
    <font>
      <sz val="10"/>
      <name val="Arial"/>
    </font>
    <font>
      <sz val="8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9"/>
      <color rgb="FFFF0000"/>
      <name val="Arial"/>
      <family val="2"/>
    </font>
    <font>
      <b/>
      <sz val="11"/>
      <color indexed="1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165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164" fontId="6" fillId="4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2" fillId="2" borderId="1" xfId="0" applyNumberFormat="1" applyFont="1" applyFill="1" applyBorder="1" applyAlignment="1">
      <alignment horizontal="left" vertical="center" wrapText="1"/>
    </xf>
    <xf numFmtId="2" fontId="2" fillId="6" borderId="1" xfId="2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left" vertical="center" wrapText="1"/>
    </xf>
    <xf numFmtId="2" fontId="2" fillId="7" borderId="1" xfId="2" applyNumberFormat="1" applyFont="1" applyFill="1" applyBorder="1" applyAlignment="1">
      <alignment horizontal="center" vertical="center" wrapText="1"/>
    </xf>
    <xf numFmtId="2" fontId="2" fillId="6" borderId="1" xfId="2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horizontal="right" vertical="top" textRotation="90"/>
    </xf>
    <xf numFmtId="1" fontId="2" fillId="6" borderId="1" xfId="2" applyNumberFormat="1" applyFont="1" applyFill="1" applyBorder="1" applyAlignment="1">
      <alignment horizontal="center" vertical="center" wrapText="1"/>
    </xf>
  </cellXfs>
  <cellStyles count="5">
    <cellStyle name="Euro" xfId="4"/>
    <cellStyle name="Millares" xfId="1" builtinId="3"/>
    <cellStyle name="Normal" xfId="0" builtinId="0"/>
    <cellStyle name="Normal_20092010" xfId="2"/>
    <cellStyle name="Normal_Hoja1" xfId="3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1"/>
  <sheetViews>
    <sheetView tabSelected="1" zoomScaleNormal="100" workbookViewId="0">
      <pane xSplit="2" ySplit="9" topLeftCell="S10" activePane="bottomRight" state="frozen"/>
      <selection pane="topRight" activeCell="C1" sqref="C1"/>
      <selection pane="bottomLeft" activeCell="A10" sqref="A10"/>
      <selection pane="bottomRight" activeCell="AT68" sqref="AT68"/>
    </sheetView>
  </sheetViews>
  <sheetFormatPr baseColWidth="10" defaultColWidth="11.42578125" defaultRowHeight="12.75" x14ac:dyDescent="0.2"/>
  <cols>
    <col min="1" max="1" width="3.140625" style="2" customWidth="1"/>
    <col min="2" max="2" width="11.42578125" style="1" customWidth="1"/>
    <col min="3" max="3" width="5.140625" customWidth="1"/>
    <col min="4" max="4" width="7.7109375" customWidth="1"/>
    <col min="5" max="5" width="5.140625" customWidth="1"/>
    <col min="6" max="7" width="5.7109375" bestFit="1" customWidth="1"/>
    <col min="8" max="12" width="5.140625" customWidth="1"/>
    <col min="13" max="13" width="5.7109375" customWidth="1"/>
    <col min="14" max="14" width="5.140625" customWidth="1"/>
    <col min="15" max="15" width="5.7109375" bestFit="1" customWidth="1"/>
    <col min="16" max="18" width="5.140625" customWidth="1"/>
    <col min="19" max="19" width="6.140625" bestFit="1" customWidth="1"/>
    <col min="20" max="21" width="5.140625" customWidth="1"/>
    <col min="22" max="22" width="5.7109375" bestFit="1" customWidth="1"/>
    <col min="23" max="31" width="5.140625" customWidth="1"/>
    <col min="32" max="32" width="5.7109375" bestFit="1" customWidth="1"/>
    <col min="33" max="33" width="5.140625" customWidth="1"/>
    <col min="34" max="34" width="5.5703125" customWidth="1"/>
    <col min="35" max="35" width="5.140625" customWidth="1"/>
    <col min="36" max="36" width="5.7109375" bestFit="1" customWidth="1"/>
    <col min="37" max="38" width="5.140625" customWidth="1"/>
    <col min="39" max="39" width="5.42578125" customWidth="1"/>
    <col min="40" max="42" width="5.140625" customWidth="1"/>
    <col min="43" max="43" width="5.7109375" bestFit="1" customWidth="1"/>
    <col min="44" max="44" width="5.7109375" customWidth="1"/>
    <col min="45" max="45" width="5.140625" customWidth="1"/>
    <col min="46" max="46" width="7" customWidth="1"/>
  </cols>
  <sheetData>
    <row r="1" spans="1:46" ht="15" x14ac:dyDescent="0.2">
      <c r="B1" s="13" t="s">
        <v>93</v>
      </c>
    </row>
    <row r="2" spans="1:46" x14ac:dyDescent="0.2">
      <c r="B2" s="12"/>
    </row>
    <row r="4" spans="1:46" x14ac:dyDescent="0.2">
      <c r="C4" s="11" t="s">
        <v>92</v>
      </c>
    </row>
    <row r="5" spans="1:46" s="8" customFormat="1" ht="22.5" x14ac:dyDescent="0.2">
      <c r="A5" s="10"/>
      <c r="B5" s="10"/>
      <c r="C5" s="9" t="s">
        <v>91</v>
      </c>
      <c r="D5" s="9" t="s">
        <v>90</v>
      </c>
      <c r="E5" s="9" t="s">
        <v>89</v>
      </c>
      <c r="F5" s="9" t="s">
        <v>88</v>
      </c>
      <c r="G5" s="9" t="s">
        <v>87</v>
      </c>
      <c r="H5" s="9" t="s">
        <v>86</v>
      </c>
      <c r="I5" s="9" t="s">
        <v>85</v>
      </c>
      <c r="J5" s="9" t="s">
        <v>84</v>
      </c>
      <c r="K5" s="9" t="s">
        <v>83</v>
      </c>
      <c r="L5" s="9" t="s">
        <v>82</v>
      </c>
      <c r="M5" s="9" t="s">
        <v>81</v>
      </c>
      <c r="N5" s="9" t="s">
        <v>80</v>
      </c>
      <c r="O5" s="9" t="s">
        <v>79</v>
      </c>
      <c r="P5" s="9" t="s">
        <v>78</v>
      </c>
      <c r="Q5" s="9" t="s">
        <v>77</v>
      </c>
      <c r="R5" s="9" t="s">
        <v>76</v>
      </c>
      <c r="S5" s="9" t="s">
        <v>75</v>
      </c>
      <c r="T5" s="9" t="s">
        <v>74</v>
      </c>
      <c r="U5" s="9" t="s">
        <v>73</v>
      </c>
      <c r="V5" s="9" t="s">
        <v>72</v>
      </c>
      <c r="W5" s="9" t="s">
        <v>71</v>
      </c>
      <c r="X5" s="9" t="s">
        <v>70</v>
      </c>
      <c r="Y5" s="9" t="s">
        <v>69</v>
      </c>
      <c r="Z5" s="9" t="s">
        <v>68</v>
      </c>
      <c r="AA5" s="9" t="s">
        <v>67</v>
      </c>
      <c r="AB5" s="9" t="s">
        <v>66</v>
      </c>
      <c r="AC5" s="9" t="s">
        <v>65</v>
      </c>
      <c r="AD5" s="9" t="s">
        <v>64</v>
      </c>
      <c r="AE5" s="9" t="s">
        <v>63</v>
      </c>
      <c r="AF5" s="9" t="s">
        <v>62</v>
      </c>
      <c r="AG5" s="9" t="s">
        <v>61</v>
      </c>
      <c r="AH5" s="9" t="s">
        <v>60</v>
      </c>
      <c r="AI5" s="9" t="s">
        <v>59</v>
      </c>
      <c r="AJ5" s="9" t="s">
        <v>58</v>
      </c>
      <c r="AK5" s="9" t="s">
        <v>57</v>
      </c>
      <c r="AL5" s="9" t="s">
        <v>56</v>
      </c>
      <c r="AM5" s="9" t="s">
        <v>55</v>
      </c>
      <c r="AN5" s="9" t="s">
        <v>54</v>
      </c>
      <c r="AO5" s="9" t="s">
        <v>53</v>
      </c>
      <c r="AP5" s="9" t="s">
        <v>52</v>
      </c>
      <c r="AQ5" s="9" t="s">
        <v>51</v>
      </c>
      <c r="AR5" s="9" t="s">
        <v>96</v>
      </c>
      <c r="AS5" s="9" t="s">
        <v>50</v>
      </c>
      <c r="AT5" s="4" t="s">
        <v>0</v>
      </c>
    </row>
    <row r="6" spans="1:46" hidden="1" x14ac:dyDescent="0.2">
      <c r="B6" s="7" t="s">
        <v>49</v>
      </c>
    </row>
    <row r="7" spans="1:46" hidden="1" x14ac:dyDescent="0.2">
      <c r="B7" s="7">
        <v>124</v>
      </c>
    </row>
    <row r="8" spans="1:46" hidden="1" x14ac:dyDescent="0.2">
      <c r="B8" s="7">
        <v>200</v>
      </c>
    </row>
    <row r="9" spans="1:46" hidden="1" x14ac:dyDescent="0.2">
      <c r="B9" s="7">
        <v>210</v>
      </c>
    </row>
    <row r="10" spans="1:46" x14ac:dyDescent="0.2">
      <c r="A10" s="24" t="s">
        <v>48</v>
      </c>
      <c r="B10" s="6" t="s">
        <v>47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13.29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19">
        <f t="shared" ref="AT10:AT41" si="0">SUM(C10:AS10)</f>
        <v>13.29</v>
      </c>
    </row>
    <row r="11" spans="1:46" hidden="1" x14ac:dyDescent="0.2">
      <c r="A11" s="24"/>
      <c r="B11" s="6">
        <v>230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19">
        <f t="shared" si="0"/>
        <v>0</v>
      </c>
    </row>
    <row r="12" spans="1:46" hidden="1" x14ac:dyDescent="0.2">
      <c r="A12" s="24"/>
      <c r="B12" s="6">
        <v>250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19">
        <f t="shared" si="0"/>
        <v>0</v>
      </c>
    </row>
    <row r="13" spans="1:46" hidden="1" x14ac:dyDescent="0.2">
      <c r="A13" s="24"/>
      <c r="B13" s="6">
        <v>270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19">
        <f t="shared" si="0"/>
        <v>0</v>
      </c>
    </row>
    <row r="14" spans="1:46" hidden="1" x14ac:dyDescent="0.2">
      <c r="A14" s="24"/>
      <c r="B14" s="6">
        <v>280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>
        <f t="shared" si="0"/>
        <v>0</v>
      </c>
    </row>
    <row r="15" spans="1:46" hidden="1" x14ac:dyDescent="0.2">
      <c r="A15" s="24"/>
      <c r="B15" s="6">
        <v>290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19">
        <f t="shared" si="0"/>
        <v>0</v>
      </c>
    </row>
    <row r="16" spans="1:46" x14ac:dyDescent="0.2">
      <c r="A16" s="24"/>
      <c r="B16" s="6" t="s">
        <v>46</v>
      </c>
      <c r="C16" s="21"/>
      <c r="D16" s="21"/>
      <c r="E16" s="21"/>
      <c r="F16" s="21"/>
      <c r="G16" s="21"/>
      <c r="H16" s="21"/>
      <c r="I16" s="21"/>
      <c r="J16" s="21">
        <v>14.56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9">
        <f t="shared" si="0"/>
        <v>14.56</v>
      </c>
    </row>
    <row r="17" spans="1:46" hidden="1" x14ac:dyDescent="0.2">
      <c r="A17" s="24"/>
      <c r="B17" s="6">
        <v>320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>
        <f t="shared" si="0"/>
        <v>0</v>
      </c>
    </row>
    <row r="18" spans="1:46" hidden="1" x14ac:dyDescent="0.2">
      <c r="A18" s="24"/>
      <c r="B18" s="6">
        <v>340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19">
        <f t="shared" si="0"/>
        <v>0</v>
      </c>
    </row>
    <row r="19" spans="1:46" hidden="1" x14ac:dyDescent="0.2">
      <c r="A19" s="24"/>
      <c r="B19" s="6">
        <v>370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19">
        <f t="shared" si="0"/>
        <v>0</v>
      </c>
    </row>
    <row r="20" spans="1:46" hidden="1" x14ac:dyDescent="0.2">
      <c r="A20" s="24"/>
      <c r="B20" s="6">
        <v>410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19">
        <f t="shared" si="0"/>
        <v>0</v>
      </c>
    </row>
    <row r="21" spans="1:46" x14ac:dyDescent="0.2">
      <c r="A21" s="24"/>
      <c r="B21" s="6" t="s">
        <v>45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1.2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19">
        <f t="shared" si="0"/>
        <v>1.2</v>
      </c>
    </row>
    <row r="22" spans="1:46" x14ac:dyDescent="0.2">
      <c r="A22" s="24"/>
      <c r="B22" s="6" t="s">
        <v>44</v>
      </c>
      <c r="C22" s="21"/>
      <c r="D22" s="21"/>
      <c r="E22" s="21"/>
      <c r="F22" s="21"/>
      <c r="G22" s="21">
        <v>1.952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19">
        <f t="shared" si="0"/>
        <v>1.952</v>
      </c>
    </row>
    <row r="23" spans="1:46" x14ac:dyDescent="0.2">
      <c r="A23" s="24"/>
      <c r="B23" s="6" t="s">
        <v>43</v>
      </c>
      <c r="C23" s="21"/>
      <c r="D23" s="21"/>
      <c r="E23" s="21"/>
      <c r="F23" s="21"/>
      <c r="G23" s="21">
        <v>1.952</v>
      </c>
      <c r="H23" s="21"/>
      <c r="I23" s="21"/>
      <c r="J23" s="21"/>
      <c r="K23" s="21"/>
      <c r="L23" s="21"/>
      <c r="M23" s="21"/>
      <c r="N23" s="21"/>
      <c r="O23" s="21"/>
      <c r="P23" s="21">
        <v>2.4</v>
      </c>
      <c r="Q23" s="21"/>
      <c r="R23" s="21"/>
      <c r="S23" s="21"/>
      <c r="T23" s="21"/>
      <c r="U23" s="21"/>
      <c r="V23" s="21"/>
      <c r="W23" s="21"/>
      <c r="X23" s="21"/>
      <c r="Y23" s="21">
        <v>18.72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19">
        <f t="shared" si="0"/>
        <v>23.071999999999999</v>
      </c>
    </row>
    <row r="24" spans="1:46" x14ac:dyDescent="0.2">
      <c r="A24" s="24"/>
      <c r="B24" s="6" t="s">
        <v>42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v>1.69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9">
        <f t="shared" si="0"/>
        <v>1.69</v>
      </c>
    </row>
    <row r="25" spans="1:46" x14ac:dyDescent="0.2">
      <c r="A25" s="24"/>
      <c r="B25" s="6" t="s">
        <v>41</v>
      </c>
      <c r="C25" s="21"/>
      <c r="D25" s="21"/>
      <c r="E25" s="21"/>
      <c r="F25" s="21"/>
      <c r="G25" s="21">
        <v>26.356999999999999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4.0999999999999996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19">
        <f t="shared" si="0"/>
        <v>30.457000000000001</v>
      </c>
    </row>
    <row r="26" spans="1:46" x14ac:dyDescent="0.2">
      <c r="A26" s="24"/>
      <c r="B26" s="6" t="s">
        <v>40</v>
      </c>
      <c r="C26" s="21"/>
      <c r="D26" s="21"/>
      <c r="E26" s="21"/>
      <c r="F26" s="21">
        <v>221.82</v>
      </c>
      <c r="G26" s="21"/>
      <c r="H26" s="21"/>
      <c r="I26" s="21"/>
      <c r="J26" s="21">
        <v>1.32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2.99</v>
      </c>
      <c r="AR26" s="21"/>
      <c r="AS26" s="21"/>
      <c r="AT26" s="19">
        <f t="shared" si="0"/>
        <v>226.13</v>
      </c>
    </row>
    <row r="27" spans="1:46" x14ac:dyDescent="0.2">
      <c r="B27" s="6" t="s">
        <v>39</v>
      </c>
      <c r="C27" s="21"/>
      <c r="D27" s="21"/>
      <c r="E27" s="21"/>
      <c r="F27" s="21"/>
      <c r="G27" s="21"/>
      <c r="H27" s="21">
        <v>56.49</v>
      </c>
      <c r="I27" s="21"/>
      <c r="J27" s="21"/>
      <c r="K27" s="21"/>
      <c r="L27" s="21"/>
      <c r="M27" s="21"/>
      <c r="N27" s="21">
        <v>20.58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19">
        <f t="shared" si="0"/>
        <v>77.069999999999993</v>
      </c>
    </row>
    <row r="28" spans="1:46" x14ac:dyDescent="0.2">
      <c r="B28" s="6" t="s">
        <v>38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>
        <v>29.26</v>
      </c>
      <c r="AS28" s="21"/>
      <c r="AT28" s="19">
        <f t="shared" si="0"/>
        <v>29.26</v>
      </c>
    </row>
    <row r="29" spans="1:46" x14ac:dyDescent="0.2">
      <c r="B29" s="6" t="s">
        <v>37</v>
      </c>
      <c r="C29" s="21"/>
      <c r="D29" s="21">
        <v>48.1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>
        <v>19.510000000000002</v>
      </c>
      <c r="AI29" s="21"/>
      <c r="AJ29" s="21"/>
      <c r="AK29" s="21"/>
      <c r="AL29" s="21"/>
      <c r="AM29" s="21"/>
      <c r="AN29" s="21"/>
      <c r="AO29" s="21"/>
      <c r="AP29" s="21">
        <v>5.24</v>
      </c>
      <c r="AQ29" s="21"/>
      <c r="AR29" s="21"/>
      <c r="AS29" s="21"/>
      <c r="AT29" s="19">
        <f t="shared" si="0"/>
        <v>72.849999999999994</v>
      </c>
    </row>
    <row r="30" spans="1:46" x14ac:dyDescent="0.2">
      <c r="B30" s="6" t="s">
        <v>98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>
        <v>3.1880000000000002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9">
        <f t="shared" si="0"/>
        <v>3.1880000000000002</v>
      </c>
    </row>
    <row r="31" spans="1:46" x14ac:dyDescent="0.2">
      <c r="B31" s="6" t="s">
        <v>36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v>96.13</v>
      </c>
      <c r="P31" s="21"/>
      <c r="Q31" s="21"/>
      <c r="R31" s="21">
        <v>1.69</v>
      </c>
      <c r="S31" s="21">
        <v>12.755000000000001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19">
        <f t="shared" si="0"/>
        <v>110.57499999999999</v>
      </c>
    </row>
    <row r="32" spans="1:46" x14ac:dyDescent="0.2">
      <c r="B32" s="6" t="s">
        <v>35</v>
      </c>
      <c r="C32" s="21"/>
      <c r="D32" s="21"/>
      <c r="E32" s="21"/>
      <c r="F32" s="21"/>
      <c r="G32" s="21">
        <v>101.52800000000001</v>
      </c>
      <c r="H32" s="21"/>
      <c r="I32" s="21"/>
      <c r="J32" s="21"/>
      <c r="K32" s="21"/>
      <c r="L32" s="21"/>
      <c r="M32" s="21"/>
      <c r="N32" s="21">
        <v>29.72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>
        <v>5.0999999999999996</v>
      </c>
      <c r="AJ32" s="21"/>
      <c r="AK32" s="21">
        <v>3</v>
      </c>
      <c r="AL32" s="21"/>
      <c r="AM32" s="21"/>
      <c r="AN32" s="21"/>
      <c r="AO32" s="21"/>
      <c r="AP32" s="21"/>
      <c r="AQ32" s="21">
        <v>2.98</v>
      </c>
      <c r="AR32" s="21"/>
      <c r="AS32" s="21"/>
      <c r="AT32" s="19">
        <f t="shared" si="0"/>
        <v>142.32799999999997</v>
      </c>
    </row>
    <row r="33" spans="2:46" x14ac:dyDescent="0.2">
      <c r="B33" s="6" t="s">
        <v>34</v>
      </c>
      <c r="C33" s="21"/>
      <c r="D33" s="21"/>
      <c r="E33" s="21"/>
      <c r="F33" s="21"/>
      <c r="G33" s="21"/>
      <c r="H33" s="21"/>
      <c r="I33" s="21"/>
      <c r="J33" s="21">
        <v>3.56</v>
      </c>
      <c r="K33" s="21"/>
      <c r="L33" s="21"/>
      <c r="M33" s="21"/>
      <c r="N33" s="21"/>
      <c r="O33" s="21"/>
      <c r="P33" s="21"/>
      <c r="Q33" s="21"/>
      <c r="R33" s="21"/>
      <c r="S33" s="21">
        <v>6.3769999999999998</v>
      </c>
      <c r="T33" s="21">
        <v>78.290000000000006</v>
      </c>
      <c r="U33" s="21"/>
      <c r="V33" s="21"/>
      <c r="W33" s="21"/>
      <c r="X33" s="21"/>
      <c r="Y33" s="21"/>
      <c r="Z33" s="21"/>
      <c r="AA33" s="21">
        <v>11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9">
        <f t="shared" si="0"/>
        <v>99.227000000000004</v>
      </c>
    </row>
    <row r="34" spans="2:46" x14ac:dyDescent="0.2">
      <c r="B34" s="6" t="s">
        <v>33</v>
      </c>
      <c r="C34" s="21"/>
      <c r="D34" s="21"/>
      <c r="E34" s="21"/>
      <c r="F34" s="21"/>
      <c r="G34" s="21">
        <v>1.952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95.26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19">
        <f t="shared" si="0"/>
        <v>97.212000000000003</v>
      </c>
    </row>
    <row r="35" spans="2:46" x14ac:dyDescent="0.2">
      <c r="B35" s="6" t="s">
        <v>32</v>
      </c>
      <c r="C35" s="21"/>
      <c r="D35" s="21"/>
      <c r="E35" s="21"/>
      <c r="F35" s="21"/>
      <c r="G35" s="21">
        <v>3.9049999999999998</v>
      </c>
      <c r="H35" s="21"/>
      <c r="I35" s="21"/>
      <c r="J35" s="21">
        <v>0.33</v>
      </c>
      <c r="K35" s="21"/>
      <c r="L35" s="21"/>
      <c r="M35" s="21"/>
      <c r="N35" s="21">
        <v>6.86</v>
      </c>
      <c r="O35" s="21"/>
      <c r="P35" s="21"/>
      <c r="Q35" s="21"/>
      <c r="R35" s="21"/>
      <c r="S35" s="21"/>
      <c r="T35" s="21"/>
      <c r="U35" s="21"/>
      <c r="V35" s="21">
        <f>139.45+48</f>
        <v>187.45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19">
        <f t="shared" si="0"/>
        <v>198.54499999999999</v>
      </c>
    </row>
    <row r="36" spans="2:46" x14ac:dyDescent="0.2">
      <c r="B36" s="6" t="s">
        <v>31</v>
      </c>
      <c r="C36" s="21"/>
      <c r="D36" s="21"/>
      <c r="E36" s="21"/>
      <c r="F36" s="21"/>
      <c r="G36" s="21">
        <v>0.97599999999999998</v>
      </c>
      <c r="H36" s="21"/>
      <c r="I36" s="21"/>
      <c r="J36" s="21"/>
      <c r="K36" s="21">
        <v>69.53</v>
      </c>
      <c r="L36" s="21"/>
      <c r="M36" s="21"/>
      <c r="N36" s="21"/>
      <c r="O36" s="21"/>
      <c r="P36" s="21"/>
      <c r="Q36" s="21"/>
      <c r="R36" s="21">
        <v>4.22</v>
      </c>
      <c r="S36" s="21">
        <v>30.3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19">
        <f t="shared" si="0"/>
        <v>105.026</v>
      </c>
    </row>
    <row r="37" spans="2:46" x14ac:dyDescent="0.2">
      <c r="B37" s="6" t="s">
        <v>30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v>2.29</v>
      </c>
      <c r="O37" s="21"/>
      <c r="P37" s="21"/>
      <c r="Q37" s="21"/>
      <c r="R37" s="21"/>
      <c r="S37" s="21"/>
      <c r="T37" s="21"/>
      <c r="U37" s="21"/>
      <c r="V37" s="21"/>
      <c r="W37" s="21"/>
      <c r="X37" s="21">
        <v>13.29</v>
      </c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6.7384000000000004</v>
      </c>
      <c r="AO37" s="21"/>
      <c r="AP37" s="21"/>
      <c r="AQ37" s="21"/>
      <c r="AR37" s="21"/>
      <c r="AS37" s="21"/>
      <c r="AT37" s="19">
        <f t="shared" si="0"/>
        <v>22.318399999999997</v>
      </c>
    </row>
    <row r="38" spans="2:46" x14ac:dyDescent="0.2">
      <c r="B38" s="6" t="s">
        <v>29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74.48</v>
      </c>
      <c r="Q38" s="21">
        <v>7.56</v>
      </c>
      <c r="R38" s="21">
        <v>6.75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>
        <v>88.3</v>
      </c>
      <c r="AL38" s="21"/>
      <c r="AM38" s="21"/>
      <c r="AN38" s="21"/>
      <c r="AO38" s="21"/>
      <c r="AP38" s="21"/>
      <c r="AQ38" s="21"/>
      <c r="AR38" s="21"/>
      <c r="AS38" s="21"/>
      <c r="AT38" s="19">
        <f t="shared" si="0"/>
        <v>177.09</v>
      </c>
    </row>
    <row r="39" spans="2:46" x14ac:dyDescent="0.2">
      <c r="B39" s="6" t="s">
        <v>28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>
        <v>55</v>
      </c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0.96</v>
      </c>
      <c r="AO39" s="21"/>
      <c r="AP39" s="21"/>
      <c r="AQ39" s="21"/>
      <c r="AR39" s="21"/>
      <c r="AS39" s="21"/>
      <c r="AT39" s="19">
        <f t="shared" si="0"/>
        <v>55.96</v>
      </c>
    </row>
    <row r="40" spans="2:46" x14ac:dyDescent="0.2">
      <c r="B40" s="6" t="s">
        <v>27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62.8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19">
        <f t="shared" si="0"/>
        <v>62.8</v>
      </c>
    </row>
    <row r="41" spans="2:46" x14ac:dyDescent="0.2">
      <c r="B41" s="6" t="s">
        <v>26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7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>
        <v>5</v>
      </c>
      <c r="AQ41" s="21"/>
      <c r="AR41" s="21"/>
      <c r="AS41" s="21"/>
      <c r="AT41" s="19">
        <f t="shared" si="0"/>
        <v>12</v>
      </c>
    </row>
    <row r="42" spans="2:46" x14ac:dyDescent="0.2">
      <c r="B42" s="6" t="s">
        <v>25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26.464375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19">
        <f t="shared" ref="AT42:AT67" si="1">SUM(C42:AS42)</f>
        <v>26.464375</v>
      </c>
    </row>
    <row r="43" spans="2:46" x14ac:dyDescent="0.2">
      <c r="B43" s="6" t="s">
        <v>24</v>
      </c>
      <c r="C43" s="21"/>
      <c r="D43" s="21">
        <v>1.28</v>
      </c>
      <c r="E43" s="21"/>
      <c r="F43" s="21"/>
      <c r="G43" s="21"/>
      <c r="H43" s="21"/>
      <c r="I43" s="21"/>
      <c r="J43" s="21"/>
      <c r="K43" s="21"/>
      <c r="L43" s="21"/>
      <c r="M43" s="21">
        <v>10.24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19">
        <f t="shared" si="1"/>
        <v>11.52</v>
      </c>
    </row>
    <row r="44" spans="2:46" x14ac:dyDescent="0.2">
      <c r="B44" s="6" t="s">
        <v>97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9">
        <f t="shared" si="1"/>
        <v>0</v>
      </c>
    </row>
    <row r="45" spans="2:46" x14ac:dyDescent="0.2">
      <c r="B45" s="6" t="s">
        <v>23</v>
      </c>
      <c r="C45" s="21"/>
      <c r="D45" s="21">
        <v>3.14</v>
      </c>
      <c r="E45" s="21"/>
      <c r="F45" s="21"/>
      <c r="G45" s="21"/>
      <c r="H45" s="21"/>
      <c r="I45" s="21"/>
      <c r="J45" s="21">
        <v>10.87</v>
      </c>
      <c r="K45" s="21"/>
      <c r="L45" s="21"/>
      <c r="M45" s="21"/>
      <c r="N45" s="21"/>
      <c r="O45" s="21"/>
      <c r="P45" s="21"/>
      <c r="Q45" s="21"/>
      <c r="R45" s="21">
        <v>0.84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38.76</v>
      </c>
      <c r="AG45" s="21"/>
      <c r="AH45" s="21"/>
      <c r="AI45" s="21"/>
      <c r="AJ45" s="21"/>
      <c r="AK45" s="21">
        <v>1.5</v>
      </c>
      <c r="AL45" s="21"/>
      <c r="AM45" s="21"/>
      <c r="AN45" s="21"/>
      <c r="AO45" s="21"/>
      <c r="AP45" s="21"/>
      <c r="AQ45" s="21"/>
      <c r="AR45" s="21"/>
      <c r="AS45" s="21"/>
      <c r="AT45" s="19">
        <f t="shared" si="1"/>
        <v>55.11</v>
      </c>
    </row>
    <row r="46" spans="2:46" x14ac:dyDescent="0.2">
      <c r="B46" s="6" t="s">
        <v>22</v>
      </c>
      <c r="C46" s="21"/>
      <c r="D46" s="21"/>
      <c r="E46" s="21"/>
      <c r="F46" s="21"/>
      <c r="G46" s="21"/>
      <c r="H46" s="21"/>
      <c r="I46" s="21"/>
      <c r="J46" s="21">
        <v>0.66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>
        <v>14.2</v>
      </c>
      <c r="Z46" s="21"/>
      <c r="AA46" s="21"/>
      <c r="AB46" s="21"/>
      <c r="AC46" s="21"/>
      <c r="AD46" s="21"/>
      <c r="AE46" s="21"/>
      <c r="AF46" s="21">
        <v>116.27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9">
        <f t="shared" si="1"/>
        <v>131.13</v>
      </c>
    </row>
    <row r="47" spans="2:46" x14ac:dyDescent="0.2">
      <c r="B47" s="6" t="s">
        <v>21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>
        <v>15.938000000000001</v>
      </c>
      <c r="T47" s="21"/>
      <c r="U47" s="21"/>
      <c r="V47" s="21"/>
      <c r="W47" s="21">
        <v>13.75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19">
        <f t="shared" si="1"/>
        <v>29.688000000000002</v>
      </c>
    </row>
    <row r="48" spans="2:46" x14ac:dyDescent="0.2">
      <c r="B48" s="6" t="s">
        <v>20</v>
      </c>
      <c r="C48" s="21"/>
      <c r="D48" s="21"/>
      <c r="E48" s="21"/>
      <c r="F48" s="21"/>
      <c r="G48" s="21">
        <v>3.9049999999999998</v>
      </c>
      <c r="H48" s="21"/>
      <c r="I48" s="21"/>
      <c r="J48" s="21"/>
      <c r="K48" s="21"/>
      <c r="L48" s="21">
        <v>42.98</v>
      </c>
      <c r="M48" s="21"/>
      <c r="N48" s="21">
        <v>4.57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70.349999999999994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19">
        <f t="shared" si="1"/>
        <v>121.80499999999999</v>
      </c>
    </row>
    <row r="49" spans="2:46" x14ac:dyDescent="0.2">
      <c r="B49" s="6" t="s">
        <v>19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13.41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>
        <f>6.74+1.93</f>
        <v>8.67</v>
      </c>
      <c r="AO49" s="21"/>
      <c r="AP49" s="21"/>
      <c r="AQ49" s="21"/>
      <c r="AR49" s="21"/>
      <c r="AS49" s="21"/>
      <c r="AT49" s="19">
        <f t="shared" si="1"/>
        <v>22.08</v>
      </c>
    </row>
    <row r="50" spans="2:46" x14ac:dyDescent="0.2">
      <c r="B50" s="6" t="s">
        <v>18</v>
      </c>
      <c r="C50" s="21"/>
      <c r="D50" s="21"/>
      <c r="E50" s="21"/>
      <c r="F50" s="21"/>
      <c r="G50" s="21"/>
      <c r="H50" s="21"/>
      <c r="I50" s="21"/>
      <c r="J50" s="21">
        <v>0.66</v>
      </c>
      <c r="K50" s="21"/>
      <c r="L50" s="21">
        <v>1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>
        <v>2.6</v>
      </c>
      <c r="AF50" s="21"/>
      <c r="AG50" s="21"/>
      <c r="AH50" s="21"/>
      <c r="AI50" s="21"/>
      <c r="AJ50" s="21">
        <v>55.26</v>
      </c>
      <c r="AK50" s="21"/>
      <c r="AL50" s="21"/>
      <c r="AM50" s="21"/>
      <c r="AN50" s="21"/>
      <c r="AO50" s="21"/>
      <c r="AP50" s="21"/>
      <c r="AQ50" s="21"/>
      <c r="AR50" s="21"/>
      <c r="AS50" s="21"/>
      <c r="AT50" s="19">
        <f t="shared" si="1"/>
        <v>59.519999999999996</v>
      </c>
    </row>
    <row r="51" spans="2:46" x14ac:dyDescent="0.2">
      <c r="B51" s="6" t="s">
        <v>17</v>
      </c>
      <c r="C51" s="21"/>
      <c r="D51" s="21"/>
      <c r="E51" s="21"/>
      <c r="F51" s="21"/>
      <c r="G51" s="21">
        <v>3.9049999999999998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>
        <v>20.100000000000001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19">
        <f t="shared" si="1"/>
        <v>24.005000000000003</v>
      </c>
    </row>
    <row r="52" spans="2:46" x14ac:dyDescent="0.2">
      <c r="B52" s="6" t="s">
        <v>16</v>
      </c>
      <c r="C52" s="21"/>
      <c r="D52" s="21"/>
      <c r="E52" s="21"/>
      <c r="F52" s="21"/>
      <c r="G52" s="21">
        <v>1.952</v>
      </c>
      <c r="H52" s="21"/>
      <c r="I52" s="21"/>
      <c r="J52" s="21">
        <v>0.66</v>
      </c>
      <c r="K52" s="21"/>
      <c r="L52" s="21"/>
      <c r="M52" s="21"/>
      <c r="N52" s="21"/>
      <c r="O52" s="21"/>
      <c r="P52" s="21"/>
      <c r="Q52" s="21"/>
      <c r="R52" s="21"/>
      <c r="S52" s="21">
        <v>9.5660000000000007</v>
      </c>
      <c r="T52" s="21"/>
      <c r="U52" s="21"/>
      <c r="V52" s="21"/>
      <c r="W52" s="21"/>
      <c r="X52" s="21"/>
      <c r="Y52" s="21"/>
      <c r="Z52" s="21"/>
      <c r="AA52" s="21">
        <v>15</v>
      </c>
      <c r="AB52" s="21"/>
      <c r="AC52" s="21"/>
      <c r="AD52" s="21"/>
      <c r="AE52" s="21"/>
      <c r="AF52" s="21"/>
      <c r="AG52" s="21"/>
      <c r="AH52" s="21"/>
      <c r="AI52" s="21"/>
      <c r="AJ52" s="21">
        <v>45.22</v>
      </c>
      <c r="AK52" s="21"/>
      <c r="AL52" s="21"/>
      <c r="AM52" s="21"/>
      <c r="AN52" s="21"/>
      <c r="AO52" s="21"/>
      <c r="AP52" s="21"/>
      <c r="AQ52" s="21"/>
      <c r="AR52" s="21"/>
      <c r="AS52" s="21"/>
      <c r="AT52" s="19">
        <f t="shared" si="1"/>
        <v>72.397999999999996</v>
      </c>
    </row>
    <row r="53" spans="2:46" x14ac:dyDescent="0.2">
      <c r="B53" s="6" t="s">
        <v>15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1.2</v>
      </c>
      <c r="Q53" s="21"/>
      <c r="R53" s="21"/>
      <c r="S53" s="21"/>
      <c r="T53" s="21"/>
      <c r="U53" s="21"/>
      <c r="V53" s="21"/>
      <c r="W53" s="21"/>
      <c r="X53" s="21">
        <v>13.29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>
        <v>5.78</v>
      </c>
      <c r="AO53" s="21"/>
      <c r="AP53" s="21"/>
      <c r="AQ53" s="21"/>
      <c r="AR53" s="21"/>
      <c r="AS53" s="21"/>
      <c r="AT53" s="19">
        <f t="shared" si="1"/>
        <v>20.27</v>
      </c>
    </row>
    <row r="54" spans="2:46" x14ac:dyDescent="0.2">
      <c r="B54" s="6" t="s">
        <v>14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v>23.17</v>
      </c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19">
        <f t="shared" si="1"/>
        <v>23.17</v>
      </c>
    </row>
    <row r="55" spans="2:46" x14ac:dyDescent="0.2">
      <c r="B55" s="6" t="s">
        <v>13</v>
      </c>
      <c r="C55" s="21">
        <v>36.409999999999997</v>
      </c>
      <c r="D55" s="21"/>
      <c r="E55" s="21"/>
      <c r="F55" s="21"/>
      <c r="G55" s="21">
        <v>11.715999999999999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19">
        <f t="shared" si="1"/>
        <v>48.125999999999998</v>
      </c>
    </row>
    <row r="56" spans="2:46" x14ac:dyDescent="0.2">
      <c r="B56" s="6" t="s">
        <v>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>
        <v>50.87</v>
      </c>
      <c r="AM56" s="21"/>
      <c r="AN56" s="21"/>
      <c r="AO56" s="21"/>
      <c r="AP56" s="21"/>
      <c r="AQ56" s="21"/>
      <c r="AR56" s="21"/>
      <c r="AS56" s="21"/>
      <c r="AT56" s="19">
        <f t="shared" si="1"/>
        <v>50.87</v>
      </c>
    </row>
    <row r="57" spans="2:46" x14ac:dyDescent="0.2">
      <c r="B57" s="6" t="s">
        <v>11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v>26.464375</v>
      </c>
      <c r="R57" s="21">
        <v>5.07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19">
        <f t="shared" si="1"/>
        <v>31.534375000000001</v>
      </c>
    </row>
    <row r="58" spans="2:46" x14ac:dyDescent="0.2">
      <c r="B58" s="6" t="s">
        <v>10</v>
      </c>
      <c r="C58" s="21"/>
      <c r="D58" s="21"/>
      <c r="E58" s="21">
        <v>39.020000000000003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4.78</v>
      </c>
      <c r="T58" s="21"/>
      <c r="U58" s="21"/>
      <c r="V58" s="21"/>
      <c r="W58" s="21"/>
      <c r="X58" s="21"/>
      <c r="Y58" s="21"/>
      <c r="Z58" s="21"/>
      <c r="AA58" s="21">
        <v>5.3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9">
        <f t="shared" si="1"/>
        <v>49.1</v>
      </c>
    </row>
    <row r="59" spans="2:46" x14ac:dyDescent="0.2">
      <c r="B59" s="6" t="s">
        <v>9</v>
      </c>
      <c r="C59" s="21"/>
      <c r="D59" s="21"/>
      <c r="E59" s="21"/>
      <c r="F59" s="21"/>
      <c r="G59" s="21"/>
      <c r="H59" s="21"/>
      <c r="I59" s="21"/>
      <c r="J59" s="21">
        <v>19.8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>
        <v>8.66</v>
      </c>
      <c r="AH59" s="21"/>
      <c r="AI59" s="21"/>
      <c r="AJ59" s="21"/>
      <c r="AK59" s="21"/>
      <c r="AL59" s="21"/>
      <c r="AM59" s="21"/>
      <c r="AN59" s="21"/>
      <c r="AO59" s="21"/>
      <c r="AP59" s="21"/>
      <c r="AQ59" s="21">
        <v>324.77999999999997</v>
      </c>
      <c r="AR59" s="21"/>
      <c r="AS59" s="21"/>
      <c r="AT59" s="19">
        <f t="shared" si="1"/>
        <v>353.23999999999995</v>
      </c>
    </row>
    <row r="60" spans="2:46" x14ac:dyDescent="0.2">
      <c r="B60" s="6" t="s">
        <v>8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>
        <v>61.5</v>
      </c>
      <c r="AT60" s="19">
        <f t="shared" si="1"/>
        <v>61.5</v>
      </c>
    </row>
    <row r="61" spans="2:46" x14ac:dyDescent="0.2">
      <c r="B61" s="6" t="s">
        <v>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>
        <v>30.7</v>
      </c>
      <c r="AN61" s="21"/>
      <c r="AO61" s="21"/>
      <c r="AP61" s="21"/>
      <c r="AQ61" s="21"/>
      <c r="AR61" s="21"/>
      <c r="AS61" s="21"/>
      <c r="AT61" s="19">
        <f t="shared" si="1"/>
        <v>30.7</v>
      </c>
    </row>
    <row r="62" spans="2:46" x14ac:dyDescent="0.2">
      <c r="B62" s="6" t="s">
        <v>6</v>
      </c>
      <c r="C62" s="21"/>
      <c r="D62" s="21"/>
      <c r="E62" s="21"/>
      <c r="F62" s="21"/>
      <c r="G62" s="21"/>
      <c r="H62" s="21"/>
      <c r="I62" s="21">
        <v>17.87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19">
        <f t="shared" si="1"/>
        <v>17.87</v>
      </c>
    </row>
    <row r="63" spans="2:46" x14ac:dyDescent="0.2">
      <c r="B63" s="6" t="s">
        <v>5</v>
      </c>
      <c r="C63" s="21"/>
      <c r="D63" s="21"/>
      <c r="E63" s="21"/>
      <c r="F63" s="21"/>
      <c r="G63" s="21">
        <v>0.97599999999999998</v>
      </c>
      <c r="H63" s="21"/>
      <c r="I63" s="21"/>
      <c r="J63" s="21">
        <v>3.56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>
        <v>55.26</v>
      </c>
      <c r="AK63" s="21"/>
      <c r="AL63" s="21"/>
      <c r="AM63" s="21"/>
      <c r="AN63" s="21"/>
      <c r="AO63" s="21"/>
      <c r="AP63" s="21"/>
      <c r="AQ63" s="21"/>
      <c r="AR63" s="21"/>
      <c r="AS63" s="21"/>
      <c r="AT63" s="19">
        <f t="shared" si="1"/>
        <v>59.795999999999999</v>
      </c>
    </row>
    <row r="64" spans="2:46" x14ac:dyDescent="0.2">
      <c r="B64" s="6" t="s">
        <v>4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>
        <v>49.59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f>1.49+4.48</f>
        <v>5.9700000000000006</v>
      </c>
      <c r="AR64" s="21"/>
      <c r="AS64" s="21"/>
      <c r="AT64" s="19">
        <f t="shared" si="1"/>
        <v>55.56</v>
      </c>
    </row>
    <row r="65" spans="1:46" x14ac:dyDescent="0.2">
      <c r="B65" s="6" t="s">
        <v>3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>
        <v>1.69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>
        <v>8.66</v>
      </c>
      <c r="AO65" s="21">
        <v>29.52</v>
      </c>
      <c r="AP65" s="21"/>
      <c r="AQ65" s="21"/>
      <c r="AR65" s="21"/>
      <c r="AS65" s="21"/>
      <c r="AT65" s="19">
        <f t="shared" si="1"/>
        <v>39.869999999999997</v>
      </c>
    </row>
    <row r="66" spans="1:46" x14ac:dyDescent="0.2">
      <c r="B66" s="6" t="s">
        <v>2</v>
      </c>
      <c r="C66" s="21"/>
      <c r="D66" s="21"/>
      <c r="E66" s="21"/>
      <c r="F66" s="21"/>
      <c r="G66" s="21">
        <v>6.8339999999999996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19">
        <f t="shared" si="1"/>
        <v>6.8339999999999996</v>
      </c>
    </row>
    <row r="67" spans="1:46" x14ac:dyDescent="0.2">
      <c r="B67" s="6" t="s">
        <v>1</v>
      </c>
      <c r="C67" s="21"/>
      <c r="D67" s="21"/>
      <c r="E67" s="21"/>
      <c r="F67" s="21"/>
      <c r="G67" s="21"/>
      <c r="H67" s="21"/>
      <c r="I67" s="21"/>
      <c r="J67" s="21"/>
      <c r="K67" s="21"/>
      <c r="L67" s="21">
        <v>13</v>
      </c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>
        <v>5.78</v>
      </c>
      <c r="AO67" s="21"/>
      <c r="AP67" s="21"/>
      <c r="AQ67" s="21"/>
      <c r="AR67" s="21"/>
      <c r="AS67" s="21"/>
      <c r="AT67" s="19">
        <f t="shared" si="1"/>
        <v>18.78</v>
      </c>
    </row>
    <row r="68" spans="1:46" s="23" customFormat="1" x14ac:dyDescent="0.2">
      <c r="A68" s="22"/>
      <c r="B68" s="18" t="s">
        <v>94</v>
      </c>
      <c r="C68" s="15">
        <f t="shared" ref="C68:AS68" si="2">SUM(C10:C67)</f>
        <v>36.409999999999997</v>
      </c>
      <c r="D68" s="15">
        <f t="shared" si="2"/>
        <v>52.52</v>
      </c>
      <c r="E68" s="15">
        <f t="shared" si="2"/>
        <v>39.020000000000003</v>
      </c>
      <c r="F68" s="15">
        <f t="shared" si="2"/>
        <v>221.82</v>
      </c>
      <c r="G68" s="15">
        <f t="shared" si="2"/>
        <v>167.91000000000003</v>
      </c>
      <c r="H68" s="15">
        <f t="shared" si="2"/>
        <v>56.49</v>
      </c>
      <c r="I68" s="15">
        <f t="shared" si="2"/>
        <v>17.87</v>
      </c>
      <c r="J68" s="15">
        <f t="shared" si="2"/>
        <v>55.980000000000004</v>
      </c>
      <c r="K68" s="15">
        <f t="shared" si="2"/>
        <v>69.53</v>
      </c>
      <c r="L68" s="15">
        <f t="shared" si="2"/>
        <v>56.98</v>
      </c>
      <c r="M68" s="15">
        <f t="shared" si="2"/>
        <v>10.24</v>
      </c>
      <c r="N68" s="15">
        <f t="shared" si="2"/>
        <v>64.02</v>
      </c>
      <c r="O68" s="15">
        <f t="shared" si="2"/>
        <v>96.13</v>
      </c>
      <c r="P68" s="15">
        <f t="shared" si="2"/>
        <v>79.28</v>
      </c>
      <c r="Q68" s="15">
        <f t="shared" si="2"/>
        <v>60.488749999999996</v>
      </c>
      <c r="R68" s="15">
        <f t="shared" si="2"/>
        <v>21.95</v>
      </c>
      <c r="S68" s="15">
        <f t="shared" si="2"/>
        <v>82.904000000000011</v>
      </c>
      <c r="T68" s="15">
        <f t="shared" si="2"/>
        <v>78.290000000000006</v>
      </c>
      <c r="U68" s="15">
        <f t="shared" si="2"/>
        <v>95.26</v>
      </c>
      <c r="V68" s="15">
        <f t="shared" si="2"/>
        <v>187.45</v>
      </c>
      <c r="W68" s="15">
        <f t="shared" si="2"/>
        <v>13.75</v>
      </c>
      <c r="X68" s="15">
        <f t="shared" si="2"/>
        <v>39.869999999999997</v>
      </c>
      <c r="Y68" s="15">
        <f t="shared" si="2"/>
        <v>32.92</v>
      </c>
      <c r="Z68" s="15">
        <f t="shared" si="2"/>
        <v>23.17</v>
      </c>
      <c r="AA68" s="15">
        <f t="shared" si="2"/>
        <v>38.299999999999997</v>
      </c>
      <c r="AB68" s="15">
        <f t="shared" si="2"/>
        <v>49.59</v>
      </c>
      <c r="AC68" s="15">
        <f t="shared" si="2"/>
        <v>13.41</v>
      </c>
      <c r="AD68" s="15">
        <f t="shared" si="2"/>
        <v>55</v>
      </c>
      <c r="AE68" s="15">
        <f t="shared" si="2"/>
        <v>65.399999999999991</v>
      </c>
      <c r="AF68" s="15">
        <f t="shared" si="2"/>
        <v>155.03</v>
      </c>
      <c r="AG68" s="15">
        <f t="shared" si="2"/>
        <v>8.66</v>
      </c>
      <c r="AH68" s="15">
        <f t="shared" si="2"/>
        <v>19.510000000000002</v>
      </c>
      <c r="AI68" s="15">
        <f t="shared" si="2"/>
        <v>79.55</v>
      </c>
      <c r="AJ68" s="15">
        <f t="shared" si="2"/>
        <v>175.84</v>
      </c>
      <c r="AK68" s="15">
        <f t="shared" si="2"/>
        <v>92.8</v>
      </c>
      <c r="AL68" s="15">
        <f t="shared" si="2"/>
        <v>50.87</v>
      </c>
      <c r="AM68" s="15">
        <f t="shared" si="2"/>
        <v>30.7</v>
      </c>
      <c r="AN68" s="15">
        <f t="shared" si="2"/>
        <v>36.5884</v>
      </c>
      <c r="AO68" s="15">
        <f t="shared" si="2"/>
        <v>29.52</v>
      </c>
      <c r="AP68" s="15">
        <f t="shared" si="2"/>
        <v>10.24</v>
      </c>
      <c r="AQ68" s="15">
        <f t="shared" si="2"/>
        <v>336.72</v>
      </c>
      <c r="AR68" s="15">
        <f t="shared" si="2"/>
        <v>29.26</v>
      </c>
      <c r="AS68" s="15">
        <f t="shared" si="2"/>
        <v>61.5</v>
      </c>
      <c r="AT68" s="25">
        <f t="shared" ref="AT68" si="3">SUM(AT10:AT67)</f>
        <v>2998.7411499999989</v>
      </c>
    </row>
    <row r="69" spans="1:46" x14ac:dyDescent="0.2">
      <c r="B69" s="14" t="s">
        <v>94</v>
      </c>
      <c r="C69" s="5">
        <v>36.409999999999997</v>
      </c>
      <c r="D69" s="5">
        <v>52.52</v>
      </c>
      <c r="E69" s="5">
        <v>39.020000000000003</v>
      </c>
      <c r="F69" s="5">
        <f>173.8248003142+48</f>
        <v>221.82480031419999</v>
      </c>
      <c r="G69" s="5">
        <f>119.91+48</f>
        <v>167.91</v>
      </c>
      <c r="H69" s="5">
        <v>56.49</v>
      </c>
      <c r="I69" s="5">
        <v>17.873510540788264</v>
      </c>
      <c r="J69" s="5">
        <v>55.977478067303906</v>
      </c>
      <c r="K69" s="5">
        <v>69.529920125703796</v>
      </c>
      <c r="L69" s="5">
        <v>56.98</v>
      </c>
      <c r="M69" s="5">
        <v>10.24</v>
      </c>
      <c r="N69" s="5">
        <v>64.02</v>
      </c>
      <c r="O69" s="5">
        <v>96.13</v>
      </c>
      <c r="P69" s="5">
        <v>79.28</v>
      </c>
      <c r="Q69" s="5">
        <v>60.494958753437196</v>
      </c>
      <c r="R69" s="5">
        <v>21.95</v>
      </c>
      <c r="S69" s="5">
        <v>82.91</v>
      </c>
      <c r="T69" s="5">
        <v>78.290000000000006</v>
      </c>
      <c r="U69" s="5">
        <v>95.259918816289101</v>
      </c>
      <c r="V69" s="5">
        <v>187.45</v>
      </c>
      <c r="W69" s="5">
        <v>13.748854262144819</v>
      </c>
      <c r="X69" s="5">
        <v>39.871677360219977</v>
      </c>
      <c r="Y69" s="5">
        <v>32.92</v>
      </c>
      <c r="Z69" s="5">
        <v>23.17</v>
      </c>
      <c r="AA69" s="5">
        <v>38.300379730260566</v>
      </c>
      <c r="AB69" s="5">
        <v>49.594081445593808</v>
      </c>
      <c r="AC69" s="5">
        <v>13.41</v>
      </c>
      <c r="AD69" s="5">
        <v>55</v>
      </c>
      <c r="AE69" s="5">
        <v>65.400000000000006</v>
      </c>
      <c r="AF69" s="5">
        <f>107.03+48</f>
        <v>155.03</v>
      </c>
      <c r="AG69" s="5">
        <v>8.66</v>
      </c>
      <c r="AH69" s="5">
        <v>19.510000000000002</v>
      </c>
      <c r="AI69" s="5">
        <v>79.546942516695026</v>
      </c>
      <c r="AJ69" s="5">
        <f>127.84+48</f>
        <v>175.84</v>
      </c>
      <c r="AK69" s="5">
        <v>92.804766269477525</v>
      </c>
      <c r="AL69" s="5">
        <v>50.870760769935828</v>
      </c>
      <c r="AM69" s="5">
        <v>30.72</v>
      </c>
      <c r="AN69" s="5">
        <v>36.58</v>
      </c>
      <c r="AO69" s="5">
        <v>29.560036663611363</v>
      </c>
      <c r="AP69" s="5">
        <v>10.24</v>
      </c>
      <c r="AQ69" s="5">
        <f>288.725939505041+48</f>
        <v>336.72593950504103</v>
      </c>
      <c r="AR69" s="5">
        <v>29.26</v>
      </c>
      <c r="AS69" s="5">
        <v>61.44</v>
      </c>
      <c r="AT69" s="20">
        <f>SUM(C69:AS69)</f>
        <v>2998.7640251407029</v>
      </c>
    </row>
    <row r="70" spans="1:46" x14ac:dyDescent="0.2">
      <c r="B70" s="16" t="s">
        <v>95</v>
      </c>
      <c r="C70" s="17">
        <f>+C68-C69</f>
        <v>0</v>
      </c>
      <c r="D70" s="17">
        <f t="shared" ref="D70:AT70" si="4">+D68-D69</f>
        <v>0</v>
      </c>
      <c r="E70" s="17">
        <f t="shared" si="4"/>
        <v>0</v>
      </c>
      <c r="F70" s="17">
        <f t="shared" si="4"/>
        <v>-4.8003141999970467E-3</v>
      </c>
      <c r="G70" s="17">
        <f t="shared" si="4"/>
        <v>0</v>
      </c>
      <c r="H70" s="17">
        <f t="shared" si="4"/>
        <v>0</v>
      </c>
      <c r="I70" s="17">
        <f t="shared" si="4"/>
        <v>-3.5105407882625173E-3</v>
      </c>
      <c r="J70" s="17">
        <f t="shared" si="4"/>
        <v>2.521932696097906E-3</v>
      </c>
      <c r="K70" s="17">
        <f t="shared" si="4"/>
        <v>7.9874296204707207E-5</v>
      </c>
      <c r="L70" s="17">
        <f t="shared" si="4"/>
        <v>0</v>
      </c>
      <c r="M70" s="17">
        <f t="shared" si="4"/>
        <v>0</v>
      </c>
      <c r="N70" s="17">
        <f t="shared" si="4"/>
        <v>0</v>
      </c>
      <c r="O70" s="17">
        <f t="shared" si="4"/>
        <v>0</v>
      </c>
      <c r="P70" s="17">
        <f t="shared" si="4"/>
        <v>0</v>
      </c>
      <c r="Q70" s="17">
        <f t="shared" si="4"/>
        <v>-6.2087534371997322E-3</v>
      </c>
      <c r="R70" s="17">
        <f t="shared" si="4"/>
        <v>0</v>
      </c>
      <c r="S70" s="17">
        <f t="shared" si="4"/>
        <v>-5.9999999999860165E-3</v>
      </c>
      <c r="T70" s="17">
        <f t="shared" si="4"/>
        <v>0</v>
      </c>
      <c r="U70" s="17">
        <f t="shared" si="4"/>
        <v>8.1183710904042528E-5</v>
      </c>
      <c r="V70" s="17">
        <f t="shared" si="4"/>
        <v>0</v>
      </c>
      <c r="W70" s="17">
        <f t="shared" si="4"/>
        <v>1.1457378551806841E-3</v>
      </c>
      <c r="X70" s="17">
        <f t="shared" si="4"/>
        <v>-1.6773602199791071E-3</v>
      </c>
      <c r="Y70" s="17">
        <f t="shared" si="4"/>
        <v>0</v>
      </c>
      <c r="Z70" s="17">
        <f t="shared" si="4"/>
        <v>0</v>
      </c>
      <c r="AA70" s="17">
        <f t="shared" si="4"/>
        <v>-3.7973026056903336E-4</v>
      </c>
      <c r="AB70" s="17">
        <f t="shared" si="4"/>
        <v>-4.0814455938047445E-3</v>
      </c>
      <c r="AC70" s="17">
        <f t="shared" si="4"/>
        <v>0</v>
      </c>
      <c r="AD70" s="17">
        <f t="shared" si="4"/>
        <v>0</v>
      </c>
      <c r="AE70" s="17">
        <f t="shared" si="4"/>
        <v>0</v>
      </c>
      <c r="AF70" s="17">
        <f t="shared" si="4"/>
        <v>0</v>
      </c>
      <c r="AG70" s="17">
        <f t="shared" si="4"/>
        <v>0</v>
      </c>
      <c r="AH70" s="17">
        <f t="shared" si="4"/>
        <v>0</v>
      </c>
      <c r="AI70" s="17">
        <f t="shared" si="4"/>
        <v>3.0574833049712424E-3</v>
      </c>
      <c r="AJ70" s="17">
        <f t="shared" si="4"/>
        <v>0</v>
      </c>
      <c r="AK70" s="17">
        <f t="shared" si="4"/>
        <v>-4.7662694775283398E-3</v>
      </c>
      <c r="AL70" s="17">
        <f t="shared" si="4"/>
        <v>-7.6076993583029662E-4</v>
      </c>
      <c r="AM70" s="17">
        <f t="shared" si="4"/>
        <v>-1.9999999999999574E-2</v>
      </c>
      <c r="AN70" s="17">
        <f t="shared" si="4"/>
        <v>8.4000000000017394E-3</v>
      </c>
      <c r="AO70" s="17">
        <f t="shared" si="4"/>
        <v>-4.0036663611363821E-2</v>
      </c>
      <c r="AP70" s="17">
        <f t="shared" si="4"/>
        <v>0</v>
      </c>
      <c r="AQ70" s="17">
        <f t="shared" si="4"/>
        <v>-5.9395050409989381E-3</v>
      </c>
      <c r="AR70" s="17">
        <f t="shared" si="4"/>
        <v>0</v>
      </c>
      <c r="AS70" s="17">
        <f t="shared" si="4"/>
        <v>6.0000000000002274E-2</v>
      </c>
      <c r="AT70" s="17">
        <f t="shared" si="4"/>
        <v>-2.2875140703945362E-2</v>
      </c>
    </row>
    <row r="71" spans="1:46" x14ac:dyDescent="0.2">
      <c r="B71"/>
      <c r="AO71" s="3"/>
      <c r="AP71" s="3"/>
      <c r="AQ71" s="3"/>
      <c r="AR71" s="3"/>
      <c r="AS71" s="3"/>
      <c r="AT71" s="3"/>
    </row>
  </sheetData>
  <mergeCells count="1">
    <mergeCell ref="A10:A26"/>
  </mergeCells>
  <conditionalFormatting sqref="C10:AS6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ASSIGNACIO13-14 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2013-06-17T14:11:42Z</cp:lastPrinted>
  <dcterms:created xsi:type="dcterms:W3CDTF">2013-04-25T06:29:37Z</dcterms:created>
  <dcterms:modified xsi:type="dcterms:W3CDTF">2013-07-23T08:35:11Z</dcterms:modified>
</cp:coreProperties>
</file>