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cola de doctorat\PADs\"/>
    </mc:Choice>
  </mc:AlternateContent>
  <bookViews>
    <workbookView xWindow="0" yWindow="0" windowWidth="9135" windowHeight="7080"/>
  </bookViews>
  <sheets>
    <sheet name="ED 18-19" sheetId="1" r:id="rId1"/>
    <sheet name="ACRÒNIMS" sheetId="3" r:id="rId2"/>
    <sheet name="PUNTS PER PROGRAMA" sheetId="2" r:id="rId3"/>
    <sheet name="Punts COORDINADORS" sheetId="4" r:id="rId4"/>
  </sheets>
  <calcPr calcId="162913"/>
</workbook>
</file>

<file path=xl/calcChain.xml><?xml version="1.0" encoding="utf-8"?>
<calcChain xmlns="http://schemas.openxmlformats.org/spreadsheetml/2006/main">
  <c r="DC24" i="1" l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D55" i="1"/>
  <c r="CZ56" i="1" l="1"/>
  <c r="DC33" i="1"/>
  <c r="AJ52" i="1" l="1"/>
  <c r="B28" i="2" s="1"/>
  <c r="B15" i="2"/>
  <c r="X52" i="1"/>
  <c r="B14" i="2" s="1"/>
  <c r="CP52" i="1"/>
  <c r="B52" i="2" s="1"/>
  <c r="CN52" i="1"/>
  <c r="B58" i="2" s="1"/>
  <c r="CL52" i="1"/>
  <c r="B57" i="2" s="1"/>
  <c r="CJ52" i="1"/>
  <c r="B56" i="2" s="1"/>
  <c r="CH52" i="1"/>
  <c r="B55" i="2" s="1"/>
  <c r="CF52" i="1"/>
  <c r="B54" i="2" s="1"/>
  <c r="CD52" i="1"/>
  <c r="B53" i="2" s="1"/>
  <c r="CB52" i="1"/>
  <c r="B51" i="2" s="1"/>
  <c r="BZ52" i="1"/>
  <c r="B50" i="2" s="1"/>
  <c r="BX52" i="1"/>
  <c r="B49" i="2" s="1"/>
  <c r="BV52" i="1"/>
  <c r="B47" i="2" s="1"/>
  <c r="BT52" i="1"/>
  <c r="B46" i="2" s="1"/>
  <c r="BR52" i="1"/>
  <c r="B45" i="2" s="1"/>
  <c r="BP52" i="1"/>
  <c r="B44" i="2" s="1"/>
  <c r="BN52" i="1"/>
  <c r="B42" i="2" s="1"/>
  <c r="BL52" i="1"/>
  <c r="B41" i="2" s="1"/>
  <c r="BJ52" i="1"/>
  <c r="B40" i="2" s="1"/>
  <c r="BH52" i="1"/>
  <c r="B39" i="2" s="1"/>
  <c r="BF52" i="1"/>
  <c r="B38" i="2" s="1"/>
  <c r="BD52" i="1"/>
  <c r="B37" i="2" s="1"/>
  <c r="BB52" i="1"/>
  <c r="B36" i="2" s="1"/>
  <c r="AZ52" i="1"/>
  <c r="B35" i="2" s="1"/>
  <c r="AX52" i="1"/>
  <c r="B33" i="2" s="1"/>
  <c r="AV52" i="1"/>
  <c r="B32" i="2" s="1"/>
  <c r="AT52" i="1"/>
  <c r="B31" i="2" s="1"/>
  <c r="AR52" i="1"/>
  <c r="B30" i="2" s="1"/>
  <c r="AP52" i="1"/>
  <c r="B29" i="2" s="1"/>
  <c r="AN52" i="1"/>
  <c r="B25" i="2" s="1"/>
  <c r="AL52" i="1"/>
  <c r="B23" i="2" s="1"/>
  <c r="AH52" i="1"/>
  <c r="B27" i="2" s="1"/>
  <c r="AF52" i="1"/>
  <c r="B26" i="2" s="1"/>
  <c r="AD52" i="1"/>
  <c r="B24" i="2" s="1"/>
  <c r="AB52" i="1"/>
  <c r="B48" i="2" s="1"/>
  <c r="Z52" i="1"/>
  <c r="V52" i="1"/>
  <c r="B13" i="2" s="1"/>
  <c r="R52" i="1"/>
  <c r="B34" i="2" s="1"/>
  <c r="P52" i="1"/>
  <c r="B12" i="2" s="1"/>
  <c r="H52" i="1"/>
  <c r="D52" i="1"/>
  <c r="T4" i="1"/>
  <c r="T52" i="1" s="1"/>
  <c r="B11" i="2" s="1"/>
  <c r="N52" i="1"/>
  <c r="B10" i="2" s="1"/>
  <c r="L52" i="1"/>
  <c r="B9" i="2" s="1"/>
  <c r="J52" i="1"/>
  <c r="B7" i="2" s="1"/>
  <c r="B8" i="2"/>
  <c r="F52" i="1"/>
  <c r="B6" i="2"/>
  <c r="B5" i="2"/>
  <c r="F58" i="4" l="1"/>
  <c r="E58" i="4"/>
  <c r="G53" i="4" l="1"/>
  <c r="G43" i="4"/>
  <c r="G21" i="4"/>
  <c r="G4" i="4"/>
  <c r="G5" i="4"/>
  <c r="G6" i="4"/>
  <c r="G7" i="4"/>
  <c r="G8" i="4"/>
  <c r="G9" i="4"/>
  <c r="G10" i="4"/>
  <c r="G11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4" i="4"/>
  <c r="G45" i="4"/>
  <c r="G46" i="4"/>
  <c r="G47" i="4"/>
  <c r="G48" i="4"/>
  <c r="G49" i="4"/>
  <c r="G50" i="4"/>
  <c r="G51" i="4"/>
  <c r="G52" i="4"/>
  <c r="G54" i="4"/>
  <c r="G55" i="4"/>
  <c r="G56" i="4"/>
  <c r="G57" i="4"/>
  <c r="G3" i="4"/>
  <c r="G58" i="4" l="1"/>
  <c r="C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59" i="2" l="1"/>
  <c r="DC51" i="1"/>
  <c r="DB51" i="1"/>
  <c r="CZ51" i="1"/>
  <c r="DC50" i="1"/>
  <c r="DB50" i="1"/>
  <c r="CZ50" i="1"/>
  <c r="DC49" i="1"/>
  <c r="DB49" i="1"/>
  <c r="CZ49" i="1"/>
  <c r="DC48" i="1"/>
  <c r="DB48" i="1"/>
  <c r="CZ48" i="1"/>
  <c r="DC47" i="1"/>
  <c r="DB47" i="1"/>
  <c r="CZ47" i="1"/>
  <c r="DC46" i="1"/>
  <c r="DB46" i="1"/>
  <c r="CZ46" i="1"/>
  <c r="DC45" i="1"/>
  <c r="DB45" i="1"/>
  <c r="CZ45" i="1"/>
  <c r="DC44" i="1"/>
  <c r="DB44" i="1"/>
  <c r="CZ44" i="1"/>
  <c r="DC43" i="1"/>
  <c r="DB43" i="1"/>
  <c r="CZ43" i="1"/>
  <c r="DC42" i="1"/>
  <c r="DB42" i="1"/>
  <c r="CZ42" i="1"/>
  <c r="DC41" i="1"/>
  <c r="DB41" i="1"/>
  <c r="CZ41" i="1"/>
  <c r="DC40" i="1"/>
  <c r="DB40" i="1"/>
  <c r="CZ40" i="1"/>
  <c r="DC39" i="1"/>
  <c r="DB39" i="1"/>
  <c r="CZ39" i="1"/>
  <c r="DC38" i="1"/>
  <c r="DB38" i="1"/>
  <c r="CZ38" i="1"/>
  <c r="DC37" i="1"/>
  <c r="DB37" i="1"/>
  <c r="CZ37" i="1"/>
  <c r="DC36" i="1"/>
  <c r="DB36" i="1"/>
  <c r="CZ36" i="1"/>
  <c r="DC35" i="1"/>
  <c r="DB35" i="1"/>
  <c r="CZ35" i="1"/>
  <c r="DC34" i="1"/>
  <c r="DB34" i="1"/>
  <c r="CZ34" i="1"/>
  <c r="DB33" i="1"/>
  <c r="CZ33" i="1"/>
  <c r="DC32" i="1"/>
  <c r="DB32" i="1"/>
  <c r="CZ32" i="1"/>
  <c r="DC31" i="1"/>
  <c r="DB31" i="1"/>
  <c r="CZ31" i="1"/>
  <c r="DC30" i="1"/>
  <c r="DB30" i="1"/>
  <c r="CZ30" i="1"/>
  <c r="DC29" i="1"/>
  <c r="DB29" i="1"/>
  <c r="CZ29" i="1"/>
  <c r="DC28" i="1"/>
  <c r="DB28" i="1"/>
  <c r="CZ28" i="1"/>
  <c r="DC27" i="1"/>
  <c r="DB27" i="1"/>
  <c r="CZ27" i="1"/>
  <c r="DC26" i="1"/>
  <c r="DB26" i="1"/>
  <c r="CZ26" i="1"/>
  <c r="DC25" i="1"/>
  <c r="DB25" i="1"/>
  <c r="CZ25" i="1"/>
  <c r="DB24" i="1"/>
  <c r="CZ24" i="1"/>
  <c r="DC23" i="1"/>
  <c r="DB23" i="1"/>
  <c r="CZ23" i="1"/>
  <c r="DC22" i="1"/>
  <c r="DB22" i="1"/>
  <c r="CZ22" i="1"/>
  <c r="DC21" i="1"/>
  <c r="DB21" i="1"/>
  <c r="CZ21" i="1"/>
  <c r="DC20" i="1"/>
  <c r="DB20" i="1"/>
  <c r="CZ20" i="1"/>
  <c r="DC19" i="1"/>
  <c r="DB19" i="1"/>
  <c r="CZ19" i="1"/>
  <c r="DC18" i="1"/>
  <c r="DB18" i="1"/>
  <c r="CZ18" i="1"/>
  <c r="DC17" i="1"/>
  <c r="DB17" i="1"/>
  <c r="CZ17" i="1"/>
  <c r="DC16" i="1"/>
  <c r="DB16" i="1"/>
  <c r="CZ16" i="1"/>
  <c r="DC15" i="1"/>
  <c r="DB15" i="1"/>
  <c r="CZ15" i="1"/>
  <c r="DC14" i="1"/>
  <c r="DB14" i="1"/>
  <c r="CZ14" i="1"/>
  <c r="DC13" i="1"/>
  <c r="DB13" i="1"/>
  <c r="CZ13" i="1"/>
  <c r="DC12" i="1"/>
  <c r="DB12" i="1"/>
  <c r="CZ12" i="1"/>
  <c r="DC11" i="1"/>
  <c r="DB11" i="1"/>
  <c r="CZ11" i="1"/>
  <c r="DC10" i="1"/>
  <c r="DB10" i="1"/>
  <c r="CZ10" i="1"/>
  <c r="DC9" i="1"/>
  <c r="DB9" i="1"/>
  <c r="CZ9" i="1"/>
  <c r="DC8" i="1"/>
  <c r="DB8" i="1"/>
  <c r="CZ8" i="1"/>
  <c r="DC7" i="1"/>
  <c r="DB7" i="1"/>
  <c r="CZ7" i="1"/>
  <c r="DC6" i="1"/>
  <c r="DB6" i="1"/>
  <c r="CZ6" i="1"/>
  <c r="DC5" i="1"/>
  <c r="DB5" i="1"/>
  <c r="CZ5" i="1"/>
  <c r="CZ4" i="1"/>
  <c r="DC55" i="1" l="1"/>
  <c r="CZ55" i="1"/>
  <c r="DB55" i="1"/>
</calcChain>
</file>

<file path=xl/sharedStrings.xml><?xml version="1.0" encoding="utf-8"?>
<sst xmlns="http://schemas.openxmlformats.org/spreadsheetml/2006/main" count="680" uniqueCount="384">
  <si>
    <t>Unitat Acadèmica</t>
  </si>
  <si>
    <t>ADE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</si>
  <si>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</si>
  <si>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</si>
  <si>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</si>
  <si>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</si>
  <si>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</si>
  <si>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</si>
  <si>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</si>
  <si>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</si>
  <si>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</si>
  <si>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</si>
  <si>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</si>
  <si>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</si>
  <si>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</si>
  <si>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</si>
  <si>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</si>
  <si>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EPS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</si>
  <si>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</si>
  <si>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</si>
  <si>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</si>
  <si>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</si>
  <si>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</si>
  <si>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</si>
  <si>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</si>
  <si>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</si>
  <si>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</si>
  <si>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</si>
  <si>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</si>
  <si>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</si>
  <si>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</si>
  <si>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</si>
  <si>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</si>
  <si>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</si>
  <si>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</si>
  <si>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</si>
  <si>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</si>
  <si>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</si>
  <si>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</si>
  <si>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</si>
  <si>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</si>
  <si>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</si>
  <si>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</si>
  <si>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</si>
  <si>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</si>
  <si>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</si>
  <si>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</si>
  <si>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</si>
  <si>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</si>
  <si>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</si>
  <si>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ICE</t>
  </si>
  <si>
    <t>EM  IT4BI</t>
  </si>
  <si>
    <t>EM MASE</t>
  </si>
  <si>
    <t>EM SELECT+</t>
  </si>
  <si>
    <t>Total</t>
  </si>
  <si>
    <t>Punts rebuts per repartiment punts model</t>
  </si>
  <si>
    <t>Punts rebuts per càrrecs</t>
  </si>
  <si>
    <t>UA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</si>
  <si>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</si>
  <si>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</si>
  <si>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</si>
  <si>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</si>
  <si>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</si>
  <si>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</si>
  <si>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</si>
  <si>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</si>
  <si>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</si>
  <si>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</si>
  <si>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</si>
  <si>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</si>
  <si>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</si>
  <si>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</si>
  <si>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</si>
  <si>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</si>
  <si>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</si>
  <si>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</si>
  <si>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705</t>
  </si>
  <si>
    <t>CA2</t>
  </si>
  <si>
    <t>707</t>
  </si>
  <si>
    <t>ESAII</t>
  </si>
  <si>
    <t>709</t>
  </si>
  <si>
    <t>710</t>
  </si>
  <si>
    <t>712</t>
  </si>
  <si>
    <t>EM</t>
  </si>
  <si>
    <t>713</t>
  </si>
  <si>
    <t>EQ</t>
  </si>
  <si>
    <t>715</t>
  </si>
  <si>
    <t>717</t>
  </si>
  <si>
    <t>EGE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</si>
  <si>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</si>
  <si>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</si>
  <si>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</si>
  <si>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</si>
  <si>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</si>
  <si>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</si>
  <si>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</si>
  <si>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</si>
  <si>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</si>
  <si>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</si>
  <si>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</si>
  <si>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</si>
  <si>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</si>
  <si>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</si>
  <si>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</si>
  <si>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</si>
  <si>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</si>
  <si>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</si>
  <si>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</si>
  <si>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</si>
  <si>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</si>
  <si>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</si>
  <si>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</si>
  <si>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</si>
  <si>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</si>
  <si>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</si>
  <si>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</si>
  <si>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</si>
  <si>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</si>
  <si>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</si>
  <si>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</si>
  <si>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</si>
  <si>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</si>
  <si>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</si>
  <si>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</si>
  <si>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752</t>
  </si>
  <si>
    <t>RA</t>
  </si>
  <si>
    <t>753</t>
  </si>
  <si>
    <t>TA</t>
  </si>
  <si>
    <t>CA1</t>
  </si>
  <si>
    <t>EA-Estr</t>
  </si>
  <si>
    <t>EA-Mat</t>
  </si>
  <si>
    <t>756</t>
  </si>
  <si>
    <t>THATC</t>
  </si>
  <si>
    <t>CA</t>
  </si>
  <si>
    <t>Angl</t>
  </si>
  <si>
    <t>758</t>
  </si>
  <si>
    <t>EPC</t>
  </si>
  <si>
    <t xml:space="preserve">Total </t>
  </si>
  <si>
    <t xml:space="preserve">Distribució de punts per als programes de doctorat </t>
  </si>
  <si>
    <t>Curs 2017-2018</t>
  </si>
  <si>
    <t>Programa de Doctorat</t>
  </si>
  <si>
    <t>PUNTS PER MODEL</t>
  </si>
  <si>
    <t>PUNTS PER CÀRREC</t>
  </si>
  <si>
    <t>TOTAL</t>
  </si>
  <si>
    <t>ADMINISTRACIÓ I DIRECCIÓ D'EMPRESES</t>
  </si>
  <si>
    <t>ANÀLISI ESTRUCTURAL</t>
  </si>
  <si>
    <t>ARQUITECTURA DE COMPUTADORS</t>
  </si>
  <si>
    <t>ARQUITECTURA, ENERGIA I MEDI AMBIENT</t>
  </si>
  <si>
    <t>AUTOMÀTICA, ROBÒTICA I VISIÓ</t>
  </si>
  <si>
    <t>BIOINFORMÀTICA</t>
  </si>
  <si>
    <t>CADENA DE SUBMINISTRAMENT I DIRECCIÓ D'OPERACIONS</t>
  </si>
  <si>
    <t>CIÈNCIA I ENGINYERIA DELS MATERIALS</t>
  </si>
  <si>
    <t>CIÈNCIA I TECNOLOGIA AEROESPACIAL</t>
  </si>
  <si>
    <t>CIÈNCIES DEL MAR</t>
  </si>
  <si>
    <t>COMPUTACIÓ</t>
  </si>
  <si>
    <t>EM en ciència i enginyeria de materials avançats</t>
  </si>
  <si>
    <t>EM en computació distribuïda</t>
  </si>
  <si>
    <t>EM en entorns interactius i cognitius</t>
  </si>
  <si>
    <t>EM en serveis energètics sostenibles</t>
  </si>
  <si>
    <t>EM en simulació en enginyeria i desenvolupament de l'emprenedoria</t>
  </si>
  <si>
    <t>EM en tecnologies de la informació per a la intel·ligència empresarial</t>
  </si>
  <si>
    <t xml:space="preserve">EM Enginyeria fotònica, nanofotònica i biofotònica </t>
  </si>
  <si>
    <t>ENGINYERIA AMBIENTAL</t>
  </si>
  <si>
    <t>ENGINYERIA BIOMÈDICA</t>
  </si>
  <si>
    <t>ENGINYERIA CIVIL</t>
  </si>
  <si>
    <t>ENGINYERIA DE LA CONSTRUCCIÓ</t>
  </si>
  <si>
    <t>ENGINYERIA DE PROCESSOS QUÍMICS</t>
  </si>
  <si>
    <t>ENGINYERIA DE PROJECTES I SISTEMES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</si>
  <si>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</si>
  <si>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</si>
  <si>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</si>
  <si>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</si>
  <si>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</si>
  <si>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NÀUTICA, MARINA I RADIOELECTRÒNICA NAVAL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</si>
  <si>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</si>
  <si>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</si>
  <si>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</si>
  <si>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</si>
  <si>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</si>
  <si>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</si>
  <si>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</si>
  <si>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</si>
  <si>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Formació transversal Escola Doctorat</t>
  </si>
  <si>
    <t>FOTÒNICA</t>
  </si>
  <si>
    <t>GESTIÓ I VALORACIÓ URBANA I ARQUITECTÒNICA</t>
  </si>
  <si>
    <t>INTEL·LIGÈNCIA ARTIFICIAL</t>
  </si>
  <si>
    <t>MATEMÀTICA APLICADA</t>
  </si>
  <si>
    <t>PATRIMONI ARQUITECT., CIVIL, URBANÍSTIC I REHABILIT. DE CONSTRUCC. EXISTENTS</t>
  </si>
  <si>
    <t>POLÍMERS I BIOPOLÍMERS</t>
  </si>
  <si>
    <t>PROJECTES ARQUITECTÒNICS</t>
  </si>
  <si>
    <t>RECURSOS NATURALS I MEDI AMBIENT</t>
  </si>
  <si>
    <t>SISTEMES D'ENERGIA ELÈCTRICA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</si>
  <si>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</si>
  <si>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</si>
  <si>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</si>
  <si>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</si>
  <si>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</si>
  <si>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</si>
  <si>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>Programes de Doctorat</t>
  </si>
  <si>
    <t>DOCTORAT ERASMUS MUNDUS EN CIÈNCIA I ENGINYERIA DE MATERIALS AVANÇATS</t>
  </si>
  <si>
    <t>DOCTORAT ERASMUS MUNDUS EN COMPUTACIÓ DISTRIBUÏDA</t>
  </si>
  <si>
    <t>DOCTORAT ERASMUS MUNDUS EN ENTORNS INTERACTIUS I COGNITIUS</t>
  </si>
  <si>
    <t>DOCTORAT ERASMUS MUNDUS EN SERVEIS ENERGÈTICS SOSTENIBLES</t>
  </si>
  <si>
    <t>DOCTORAT ERASMUS MUNDUS EN SIMULACIÓ EN ENGINYERIA I DESENVOLUPAMENT DE L'EMPRENEDORIA</t>
  </si>
  <si>
    <t>DOCTORAT ERASMUS MUNDUS EN TECNOLOGIES DE LA INFORMACIÓ PER A LA INTEL·LIGÈNCIA EMPRESARIAL</t>
  </si>
  <si>
    <t>PATRIMONI ARQUITECTÒNIC, CIVIL, URBANÍSTIC I REHABILITACIÓ DE CONSTRUCCIONS EXISTENTS</t>
  </si>
  <si>
    <t>ADE INTER</t>
  </si>
  <si>
    <t>NOU 18/19 EN PROCÈS DE VERIFICACIÓ</t>
  </si>
  <si>
    <t>Programa</t>
  </si>
  <si>
    <t>Coordinació</t>
  </si>
  <si>
    <t>Departament PDI</t>
  </si>
  <si>
    <t>Càrrec</t>
  </si>
  <si>
    <t>PAD</t>
  </si>
  <si>
    <t>Observacions</t>
  </si>
  <si>
    <t>Administració i direcció d'empreses</t>
  </si>
  <si>
    <t>Amaia Lusa García</t>
  </si>
  <si>
    <t>Organització d'Empreses</t>
  </si>
  <si>
    <t>Coordinador/a PD</t>
  </si>
  <si>
    <t>Michele Chiumenti</t>
  </si>
  <si>
    <t>Enginyeria Civil i Ambiental</t>
  </si>
  <si>
    <t>Arquitectura de computadors</t>
  </si>
  <si>
    <t>Xavier Masip Bruin</t>
  </si>
  <si>
    <t>Arquitectura de Computadors</t>
  </si>
  <si>
    <t>Sotsdirector/a de Departament</t>
  </si>
  <si>
    <t>Arquitectura, energia i medi ambient</t>
  </si>
  <si>
    <t>Helena Coch Roura</t>
  </si>
  <si>
    <t>Tecnologia de l'Arquitectura</t>
  </si>
  <si>
    <t>Automàtica, robòtica i visió</t>
  </si>
  <si>
    <t>Raúl Suárez Feijoo</t>
  </si>
  <si>
    <t>Institut Org.I Control Sist.Industrials</t>
  </si>
  <si>
    <t>Guadalupe Gómez Melis</t>
  </si>
  <si>
    <t>Estadística i Investigació Operativa</t>
  </si>
  <si>
    <t>Ciència i enginyeria dels materials</t>
  </si>
  <si>
    <t>Maria Lluïsa Maspoch Ruldua</t>
  </si>
  <si>
    <t>Ciència Mat. i Eng. Metal·lúrgica</t>
  </si>
  <si>
    <t>Ciència i tecnologia aeroespacials</t>
  </si>
  <si>
    <t>David Pino Gonzalez</t>
  </si>
  <si>
    <t>Física</t>
  </si>
  <si>
    <t>Sotsdirector/a-Vicedegà/na Centre Doc.</t>
  </si>
  <si>
    <t>Ciències del mar</t>
  </si>
  <si>
    <t>Agustín Sánchez-Arcilla Conejo</t>
  </si>
  <si>
    <t>Computació</t>
  </si>
  <si>
    <t>Maria José Serna Iglesias</t>
  </si>
  <si>
    <t>Ciències de la Computació</t>
  </si>
  <si>
    <t>Coordinador/a PD EM</t>
  </si>
  <si>
    <t>Leandro Navarro Moldes</t>
  </si>
  <si>
    <t>EM en entrons interactius i cognitius</t>
  </si>
  <si>
    <t>Andreu Català Mallofre</t>
  </si>
  <si>
    <t>Eng.Sistemes, Automàtica i Inf.Ind.</t>
  </si>
  <si>
    <t>Ignasi Casanova Hormaechea</t>
  </si>
  <si>
    <t>Sergio Zlotnok</t>
  </si>
  <si>
    <t>Alberto Abelló Gamazo</t>
  </si>
  <si>
    <t>Eng.Serveis i Sistemes d'Informació</t>
  </si>
  <si>
    <t>David Artigas García</t>
  </si>
  <si>
    <t>Teoria Senyal i Comunicacions</t>
  </si>
  <si>
    <t>Secretari Escola Doctorat/EM</t>
  </si>
  <si>
    <t>Enginyeria ambiental</t>
  </si>
  <si>
    <t>Enginyeria de Projectes i de la Construcció</t>
  </si>
  <si>
    <t>Director/a Departament</t>
  </si>
  <si>
    <t>Enginyeria biomèdica</t>
  </si>
  <si>
    <t>Raimón Jane Campos</t>
  </si>
  <si>
    <t>Enginyeria civil</t>
  </si>
  <si>
    <t>Miguel Cervera Ruiz</t>
  </si>
  <si>
    <t>Enginyeria de la construcció</t>
  </si>
  <si>
    <t>Joan Ramón Casas Rius</t>
  </si>
  <si>
    <t>Enginyeria de processos químics</t>
  </si>
  <si>
    <t>Ignasi Casas Pons</t>
  </si>
  <si>
    <t>Eng.Química</t>
  </si>
  <si>
    <t>Enginyeria de projectes i sistemes</t>
  </si>
  <si>
    <t>Lázaro V. Cremades Oliver</t>
  </si>
  <si>
    <t>Projectes d'Enginyeria</t>
  </si>
  <si>
    <t>Enginyeria del terreny</t>
  </si>
  <si>
    <t>Enginyeria elèctrica</t>
  </si>
  <si>
    <t>Joan Montaña Puig</t>
  </si>
  <si>
    <t>Eng.Elèctrica</t>
  </si>
  <si>
    <t>Enginyeria electrònica</t>
  </si>
  <si>
    <t>Jorge Salazar Soler</t>
  </si>
  <si>
    <t>Eng.Electrònica</t>
  </si>
  <si>
    <t>Enginyeria i infraestructures del transport</t>
  </si>
  <si>
    <t>José Rodrigo  Miró Recasens</t>
  </si>
  <si>
    <t>Enginyeria mecànica, fluids i aeronàutica</t>
  </si>
  <si>
    <t>Eduard Egusquiza Estevez</t>
  </si>
  <si>
    <t>Mecànica de Fluids</t>
  </si>
  <si>
    <t>Enginyeria nàutica, marina i radioelectrònica naval</t>
  </si>
  <si>
    <t>Antonio Isalgue Buxeda</t>
  </si>
  <si>
    <t xml:space="preserve">Coordinador/a PD </t>
  </si>
  <si>
    <t>Enginyeria nuclear i de les radiacions ionitzants</t>
  </si>
  <si>
    <t>Josep Sempau Roma</t>
  </si>
  <si>
    <t>Sotsdirector/a d'Institut</t>
  </si>
  <si>
    <t>Enginyeria òptica</t>
  </si>
  <si>
    <t>Enginyeria sísmica i dinàmica estructural</t>
  </si>
  <si>
    <t>Lluis G. Pujades Beneit</t>
  </si>
  <si>
    <t>Enginyeria telemàtica</t>
  </si>
  <si>
    <t>Sebastià Sallent Ribas</t>
  </si>
  <si>
    <t>Eng.Telemàtica</t>
  </si>
  <si>
    <t>Enginyeria tèrmica</t>
  </si>
  <si>
    <t>Asensio Oliva Llena</t>
  </si>
  <si>
    <t>Màquines i Motors Tèrmics</t>
  </si>
  <si>
    <t>Enginyeria tèxtil i paperera</t>
  </si>
  <si>
    <t>Teresa Vidal Llucia</t>
  </si>
  <si>
    <t>Estadística i investigació operativa</t>
  </si>
  <si>
    <t>Jordi Castro Pérez</t>
  </si>
  <si>
    <t>Física computacional aplicada</t>
  </si>
  <si>
    <t>Àlvar Meseguer Serrano</t>
  </si>
  <si>
    <t>Jordi Domingo</t>
  </si>
  <si>
    <t>Fotònica</t>
  </si>
  <si>
    <t>Secretari Escola Doctorat</t>
  </si>
  <si>
    <t>Gestió i valorització urbana i arquitectònica</t>
  </si>
  <si>
    <t>Josep Roca Cladera</t>
  </si>
  <si>
    <t>Intel·ligència artificial</t>
  </si>
  <si>
    <t>Javier Larrosa Bondia</t>
  </si>
  <si>
    <t>Matemàtica aplicada</t>
  </si>
  <si>
    <t>Sonia Fernandez Mendez</t>
  </si>
  <si>
    <t>Patrimoni arquitectònic, civil, urbanístic i rehabilitació de construccions existents</t>
  </si>
  <si>
    <t>Antonio Millan Gómez</t>
  </si>
  <si>
    <t>Polímers i Biopolímers</t>
  </si>
  <si>
    <t>Jordi Puiggalí Bellalta</t>
  </si>
  <si>
    <t>Projectes Arquitectònics</t>
  </si>
  <si>
    <t>Félix Solaguren Beascoa</t>
  </si>
  <si>
    <t>Recursos naturals i medi ambient</t>
  </si>
  <si>
    <t>M. Montserrat Sole Sardans</t>
  </si>
  <si>
    <t>Eng.Minera i Recursos Naturals</t>
  </si>
  <si>
    <t>Sistemes d'energia elèctrica</t>
  </si>
  <si>
    <t>Sostenibilitat</t>
  </si>
  <si>
    <t>Jose Maria Gil Roig</t>
  </si>
  <si>
    <t>Enginyeria Agroalimentària i Biotecnologia</t>
  </si>
  <si>
    <t>Tecnologia agroalimentària i biotecnologia</t>
  </si>
  <si>
    <t>Francesc Sepulcre Sánchez</t>
  </si>
  <si>
    <t>Eng.Agroalimentària i Biotecnologia</t>
  </si>
  <si>
    <t>Director Escola Doctorat</t>
  </si>
  <si>
    <t>Tecnologia de l'arquitectura, de l'edificació i de l'urbanisme</t>
  </si>
  <si>
    <t>Joan Lluis Zamora Mestre</t>
  </si>
  <si>
    <t>Tecnologia de l'Arquitectura (TA)</t>
  </si>
  <si>
    <t>Teoria del senyal i comunicació</t>
  </si>
  <si>
    <t>Teoria i història de l'arquitectura</t>
  </si>
  <si>
    <t>Teoria i història de l'Arquitectura i Tècniques de Comunicació (THATC)</t>
  </si>
  <si>
    <t>Urbanisme</t>
  </si>
  <si>
    <t>Joaquim Sabaté Bel</t>
  </si>
  <si>
    <t>Urbanisme i Ordenació del Territori</t>
  </si>
  <si>
    <t>Casella verda: membres de la comissió permanent</t>
  </si>
  <si>
    <t>Lletra vermella: camps modificats respecte el curs anterior</t>
  </si>
  <si>
    <t>Criteris aprovats per la comissió permanent de l'Escola de Doctorat:</t>
  </si>
  <si>
    <t>* Membre comissió permanent Escola Doctorat : 4,5 PAD</t>
  </si>
  <si>
    <t xml:space="preserve">* Coordinador de programa de doctorat:  9 PAD </t>
  </si>
  <si>
    <t xml:space="preserve">* Coordinador de programa de doctorat amb altre càrrec: 4,5 PAD </t>
  </si>
  <si>
    <t xml:space="preserve">* Coordinador de programa de doctorat Erasmus Mundus:  13,5 PAD </t>
  </si>
  <si>
    <t xml:space="preserve">Administració i direcció d'empreses - INTER </t>
  </si>
  <si>
    <t>NOU 18/19</t>
  </si>
  <si>
    <t>En desprogramació</t>
  </si>
  <si>
    <t>EMA</t>
  </si>
  <si>
    <t>CP</t>
  </si>
  <si>
    <t>Antic Coord Marc J. Anglada Gomila</t>
  </si>
  <si>
    <t>Prog en extinció (778)</t>
  </si>
  <si>
    <t>Director/a de Càtedra</t>
  </si>
  <si>
    <t>Canvi Dpt. Abans Inst. Tec Energ.</t>
  </si>
  <si>
    <t>Lluïsa Quevedo Junyent</t>
  </si>
  <si>
    <t xml:space="preserve"> Òptica i Optometria </t>
  </si>
  <si>
    <t>Canvi Dpt. Abans Eng. Textil</t>
  </si>
  <si>
    <t>Expressió Gràfica a l'Enginyeria </t>
  </si>
  <si>
    <t>Canvi Dpt  Antic Expr Graf Arqui. I</t>
  </si>
  <si>
    <t>Representació Arquitectònica </t>
  </si>
  <si>
    <t>Degà/na O Director/a Centre Docent</t>
  </si>
  <si>
    <t>Canvi Coord abans Pedro Rodríguez</t>
  </si>
  <si>
    <t>Canvi càrrec Coord a Sot-Vicedegà.</t>
  </si>
  <si>
    <t xml:space="preserve">Canvi càrrec Coord a  Degà/Direc </t>
  </si>
  <si>
    <t>Canvi càrrec de  Coord. A Dir. Càtedra</t>
  </si>
  <si>
    <t>Jordi Joan Mallorqui Franquet</t>
  </si>
  <si>
    <t>Teoria Senyal i Comunicacions </t>
  </si>
  <si>
    <t xml:space="preserve">Canvi Coord abans Carlos López </t>
  </si>
  <si>
    <t>Pedro Azara Nicolas</t>
  </si>
  <si>
    <t>Canvi Coord abans Prozorovich</t>
  </si>
  <si>
    <t>Eugènia</t>
  </si>
  <si>
    <t>Canvi Coord. Abans M.Arjona</t>
  </si>
  <si>
    <t>José Mª Baldasano Recio</t>
  </si>
  <si>
    <t>Pendent assignar formalment. Ens ho comunica el Vr. Gasso</t>
  </si>
  <si>
    <t>EM FOT</t>
  </si>
  <si>
    <t>DOCTORAT EM fOTÒNICA</t>
  </si>
  <si>
    <t>EMFOT</t>
  </si>
  <si>
    <t>Programes de doctorat 2018/19</t>
  </si>
  <si>
    <t>Sigles</t>
  </si>
  <si>
    <t>secció</t>
  </si>
  <si>
    <t>Dr. Francesc Sepulcre Sánchez
Director de l'Escola de Doctorat</t>
  </si>
  <si>
    <t>Dr. Francesc Sepulcre Sánchez
Director de la Escuela de Doctorado</t>
  </si>
  <si>
    <t>Dr. Francesc Sepulcre Sánchez
Director of the Doctoral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</si>
</sst>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indexed="1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156">
    <xf numFmtId="0" fontId="0" fillId="0" borderId="0" xfId="0"/>
    <xf numFmtId="0" fontId="2" fillId="0" borderId="0" xfId="0" applyFont="1" applyProtection="1"/>
    <xf numFmtId="0" fontId="2" fillId="0" borderId="0" xfId="0" applyFont="1"/>
    <xf numFmtId="1" fontId="5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43" fontId="4" fillId="6" borderId="8" xfId="1" applyFont="1" applyFill="1" applyBorder="1" applyAlignment="1">
      <alignment horizontal="center" vertical="center" wrapText="1"/>
    </xf>
    <xf numFmtId="43" fontId="4" fillId="7" borderId="8" xfId="1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6" borderId="10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3" fontId="4" fillId="0" borderId="7" xfId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/>
    <xf numFmtId="0" fontId="2" fillId="8" borderId="7" xfId="0" applyFont="1" applyFill="1" applyBorder="1"/>
    <xf numFmtId="164" fontId="2" fillId="0" borderId="7" xfId="1" applyNumberFormat="1" applyFont="1" applyFill="1" applyBorder="1"/>
    <xf numFmtId="2" fontId="8" fillId="9" borderId="0" xfId="0" applyNumberFormat="1" applyFont="1" applyFill="1" applyBorder="1" applyAlignment="1">
      <alignment horizontal="center" vertical="center"/>
    </xf>
    <xf numFmtId="164" fontId="8" fillId="9" borderId="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4" fontId="2" fillId="8" borderId="7" xfId="0" applyNumberFormat="1" applyFont="1" applyFill="1" applyBorder="1"/>
    <xf numFmtId="0" fontId="2" fillId="0" borderId="12" xfId="0" applyFont="1" applyFill="1" applyBorder="1"/>
    <xf numFmtId="164" fontId="2" fillId="8" borderId="12" xfId="0" applyNumberFormat="1" applyFont="1" applyFill="1" applyBorder="1"/>
    <xf numFmtId="0" fontId="2" fillId="8" borderId="12" xfId="0" applyFont="1" applyFill="1" applyBorder="1"/>
    <xf numFmtId="164" fontId="2" fillId="0" borderId="12" xfId="0" applyNumberFormat="1" applyFont="1" applyFill="1" applyBorder="1"/>
    <xf numFmtId="0" fontId="2" fillId="2" borderId="12" xfId="0" applyFont="1" applyFill="1" applyBorder="1"/>
    <xf numFmtId="164" fontId="2" fillId="0" borderId="12" xfId="1" applyNumberFormat="1" applyFont="1" applyFill="1" applyBorder="1"/>
    <xf numFmtId="0" fontId="2" fillId="0" borderId="1" xfId="0" applyFont="1" applyFill="1" applyBorder="1"/>
    <xf numFmtId="164" fontId="2" fillId="8" borderId="13" xfId="0" applyNumberFormat="1" applyFont="1" applyFill="1" applyBorder="1"/>
    <xf numFmtId="0" fontId="2" fillId="8" borderId="13" xfId="0" applyFont="1" applyFill="1" applyBorder="1"/>
    <xf numFmtId="0" fontId="2" fillId="0" borderId="13" xfId="0" applyFont="1" applyFill="1" applyBorder="1"/>
    <xf numFmtId="164" fontId="2" fillId="0" borderId="13" xfId="0" applyNumberFormat="1" applyFont="1" applyFill="1" applyBorder="1"/>
    <xf numFmtId="164" fontId="2" fillId="0" borderId="13" xfId="1" applyNumberFormat="1" applyFont="1" applyFill="1" applyBorder="1"/>
    <xf numFmtId="0" fontId="6" fillId="0" borderId="7" xfId="0" quotePrefix="1" applyFont="1" applyFill="1" applyBorder="1" applyAlignment="1">
      <alignment horizontal="left" vertical="center" wrapText="1"/>
    </xf>
    <xf numFmtId="164" fontId="10" fillId="0" borderId="7" xfId="0" quotePrefix="1" applyNumberFormat="1" applyFont="1" applyFill="1" applyBorder="1" applyAlignment="1">
      <alignment horizontal="left" wrapText="1"/>
    </xf>
    <xf numFmtId="164" fontId="10" fillId="0" borderId="7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left" wrapText="1"/>
    </xf>
    <xf numFmtId="164" fontId="2" fillId="2" borderId="12" xfId="1" applyNumberFormat="1" applyFont="1" applyFill="1" applyBorder="1"/>
    <xf numFmtId="0" fontId="2" fillId="2" borderId="13" xfId="0" applyFont="1" applyFill="1" applyBorder="1"/>
    <xf numFmtId="164" fontId="2" fillId="2" borderId="13" xfId="1" applyNumberFormat="1" applyFont="1" applyFill="1" applyBorder="1"/>
    <xf numFmtId="164" fontId="2" fillId="0" borderId="0" xfId="0" applyNumberFormat="1" applyFont="1" applyFill="1" applyBorder="1"/>
    <xf numFmtId="0" fontId="2" fillId="0" borderId="3" xfId="0" applyFont="1" applyFill="1" applyBorder="1"/>
    <xf numFmtId="0" fontId="9" fillId="2" borderId="13" xfId="0" applyFont="1" applyFill="1" applyBorder="1"/>
    <xf numFmtId="164" fontId="9" fillId="2" borderId="13" xfId="1" applyNumberFormat="1" applyFont="1" applyFill="1" applyBorder="1"/>
    <xf numFmtId="0" fontId="2" fillId="0" borderId="10" xfId="0" applyFont="1" applyFill="1" applyBorder="1"/>
    <xf numFmtId="0" fontId="2" fillId="8" borderId="14" xfId="0" applyFont="1" applyFill="1" applyBorder="1"/>
    <xf numFmtId="0" fontId="2" fillId="0" borderId="15" xfId="0" applyFont="1" applyFill="1" applyBorder="1"/>
    <xf numFmtId="0" fontId="2" fillId="2" borderId="7" xfId="0" applyFont="1" applyFill="1" applyBorder="1"/>
    <xf numFmtId="0" fontId="2" fillId="0" borderId="16" xfId="0" applyFont="1" applyFill="1" applyBorder="1"/>
    <xf numFmtId="2" fontId="2" fillId="0" borderId="0" xfId="0" applyNumberFormat="1" applyFont="1"/>
    <xf numFmtId="2" fontId="12" fillId="10" borderId="7" xfId="3" applyNumberFormat="1" applyFont="1" applyFill="1" applyBorder="1" applyAlignment="1" applyProtection="1">
      <alignment horizontal="left" vertical="center" wrapText="1"/>
    </xf>
    <xf numFmtId="2" fontId="5" fillId="10" borderId="7" xfId="3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15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43" fontId="18" fillId="5" borderId="7" xfId="5" applyFont="1" applyFill="1" applyBorder="1" applyAlignment="1">
      <alignment horizontal="left" vertical="center" wrapText="1"/>
    </xf>
    <xf numFmtId="43" fontId="18" fillId="5" borderId="7" xfId="5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vertical="center" wrapText="1"/>
    </xf>
    <xf numFmtId="2" fontId="1" fillId="0" borderId="7" xfId="4" applyNumberFormat="1" applyFont="1" applyBorder="1" applyAlignment="1">
      <alignment horizontal="center" vertical="center"/>
    </xf>
    <xf numFmtId="2" fontId="0" fillId="0" borderId="7" xfId="4" applyNumberFormat="1" applyFont="1" applyFill="1" applyBorder="1" applyAlignment="1">
      <alignment horizontal="center" vertical="center"/>
    </xf>
    <xf numFmtId="0" fontId="19" fillId="0" borderId="7" xfId="6" applyFont="1" applyFill="1" applyBorder="1" applyAlignment="1">
      <alignment vertical="center" wrapText="1"/>
    </xf>
    <xf numFmtId="0" fontId="16" fillId="0" borderId="0" xfId="4" applyFont="1" applyBorder="1" applyAlignment="1">
      <alignment vertical="center"/>
    </xf>
    <xf numFmtId="0" fontId="19" fillId="12" borderId="7" xfId="6" applyFont="1" applyFill="1" applyBorder="1" applyAlignment="1">
      <alignment vertical="center" wrapText="1"/>
    </xf>
    <xf numFmtId="0" fontId="1" fillId="0" borderId="7" xfId="4" applyFont="1" applyBorder="1" applyAlignment="1">
      <alignment horizontal="center" vertical="center"/>
    </xf>
    <xf numFmtId="0" fontId="21" fillId="13" borderId="7" xfId="4" applyFont="1" applyFill="1" applyBorder="1" applyAlignment="1">
      <alignment vertical="center"/>
    </xf>
    <xf numFmtId="1" fontId="21" fillId="13" borderId="7" xfId="4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Border="1"/>
    <xf numFmtId="0" fontId="23" fillId="0" borderId="7" xfId="0" applyFont="1" applyBorder="1" applyAlignment="1">
      <alignment vertical="center"/>
    </xf>
    <xf numFmtId="0" fontId="23" fillId="11" borderId="7" xfId="0" applyFont="1" applyFill="1" applyBorder="1" applyAlignment="1">
      <alignment vertical="center"/>
    </xf>
    <xf numFmtId="0" fontId="3" fillId="0" borderId="7" xfId="0" applyFont="1" applyBorder="1"/>
    <xf numFmtId="0" fontId="24" fillId="0" borderId="7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/>
    <xf numFmtId="0" fontId="26" fillId="13" borderId="7" xfId="0" applyFont="1" applyFill="1" applyBorder="1" applyAlignment="1">
      <alignment horizontal="center"/>
    </xf>
    <xf numFmtId="0" fontId="0" fillId="8" borderId="7" xfId="0" applyFill="1" applyBorder="1"/>
    <xf numFmtId="0" fontId="19" fillId="8" borderId="7" xfId="0" applyFont="1" applyFill="1" applyBorder="1"/>
    <xf numFmtId="0" fontId="0" fillId="0" borderId="7" xfId="0" applyBorder="1"/>
    <xf numFmtId="0" fontId="13" fillId="8" borderId="7" xfId="0" applyFont="1" applyFill="1" applyBorder="1"/>
    <xf numFmtId="0" fontId="13" fillId="0" borderId="7" xfId="0" applyFont="1" applyBorder="1"/>
    <xf numFmtId="0" fontId="0" fillId="0" borderId="7" xfId="0" applyFill="1" applyBorder="1"/>
    <xf numFmtId="0" fontId="20" fillId="8" borderId="7" xfId="0" applyFont="1" applyFill="1" applyBorder="1"/>
    <xf numFmtId="0" fontId="19" fillId="0" borderId="7" xfId="0" applyFont="1" applyFill="1" applyBorder="1"/>
    <xf numFmtId="0" fontId="19" fillId="2" borderId="7" xfId="0" applyFont="1" applyFill="1" applyBorder="1"/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8" borderId="0" xfId="0" applyFill="1"/>
    <xf numFmtId="0" fontId="13" fillId="0" borderId="0" xfId="0" applyFont="1" applyFill="1" applyBorder="1" applyAlignment="1">
      <alignment horizontal="left"/>
    </xf>
    <xf numFmtId="0" fontId="0" fillId="0" borderId="0" xfId="0" applyFill="1"/>
    <xf numFmtId="0" fontId="27" fillId="14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19" fillId="11" borderId="7" xfId="0" applyFont="1" applyFill="1" applyBorder="1"/>
    <xf numFmtId="0" fontId="19" fillId="0" borderId="7" xfId="0" applyFont="1" applyBorder="1"/>
    <xf numFmtId="0" fontId="28" fillId="0" borderId="0" xfId="0" applyFont="1" applyAlignment="1">
      <alignment horizontal="center"/>
    </xf>
    <xf numFmtId="0" fontId="28" fillId="8" borderId="0" xfId="0" applyFont="1" applyFill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center" vertical="top" wrapText="1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13" fillId="0" borderId="0" xfId="0" applyFont="1" applyFill="1"/>
    <xf numFmtId="0" fontId="19" fillId="0" borderId="7" xfId="0" applyFont="1" applyBorder="1" applyAlignment="1">
      <alignment wrapText="1"/>
    </xf>
    <xf numFmtId="0" fontId="30" fillId="8" borderId="7" xfId="0" applyFont="1" applyFill="1" applyBorder="1"/>
    <xf numFmtId="0" fontId="19" fillId="16" borderId="7" xfId="0" applyFont="1" applyFill="1" applyBorder="1"/>
    <xf numFmtId="0" fontId="13" fillId="0" borderId="7" xfId="0" applyFont="1" applyFill="1" applyBorder="1"/>
    <xf numFmtId="2" fontId="19" fillId="0" borderId="7" xfId="4" applyNumberFormat="1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14" fillId="17" borderId="7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left" vertical="center" wrapText="1"/>
    </xf>
    <xf numFmtId="43" fontId="32" fillId="0" borderId="7" xfId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left" wrapText="1"/>
    </xf>
    <xf numFmtId="164" fontId="33" fillId="0" borderId="12" xfId="0" applyNumberFormat="1" applyFont="1" applyFill="1" applyBorder="1" applyAlignment="1">
      <alignment horizontal="left" wrapText="1"/>
    </xf>
    <xf numFmtId="164" fontId="31" fillId="0" borderId="8" xfId="0" applyNumberFormat="1" applyFont="1" applyFill="1" applyBorder="1" applyAlignment="1">
      <alignment horizontal="left" wrapText="1"/>
    </xf>
    <xf numFmtId="164" fontId="32" fillId="0" borderId="7" xfId="0" applyNumberFormat="1" applyFont="1" applyFill="1" applyBorder="1" applyAlignment="1">
      <alignment horizontal="left" wrapText="1"/>
    </xf>
    <xf numFmtId="164" fontId="32" fillId="2" borderId="7" xfId="0" applyNumberFormat="1" applyFont="1" applyFill="1" applyBorder="1" applyAlignment="1">
      <alignment horizontal="left" wrapText="1"/>
    </xf>
    <xf numFmtId="164" fontId="34" fillId="0" borderId="7" xfId="2" applyNumberFormat="1" applyFont="1" applyFill="1" applyBorder="1" applyAlignment="1">
      <alignment horizontal="left" wrapText="1"/>
    </xf>
    <xf numFmtId="2" fontId="13" fillId="0" borderId="7" xfId="4" applyNumberFormat="1" applyFont="1" applyBorder="1" applyAlignment="1">
      <alignment horizontal="center" vertical="center"/>
    </xf>
    <xf numFmtId="43" fontId="2" fillId="0" borderId="0" xfId="0" applyNumberFormat="1" applyFont="1"/>
    <xf numFmtId="2" fontId="0" fillId="0" borderId="7" xfId="4" applyNumberFormat="1" applyFont="1" applyBorder="1" applyAlignment="1">
      <alignment horizontal="center" vertical="center"/>
    </xf>
    <xf numFmtId="2" fontId="19" fillId="0" borderId="7" xfId="4" applyNumberFormat="1" applyFont="1" applyFill="1" applyBorder="1" applyAlignment="1">
      <alignment horizontal="center" vertical="center"/>
    </xf>
    <xf numFmtId="0" fontId="35" fillId="8" borderId="7" xfId="0" applyFont="1" applyFill="1" applyBorder="1"/>
    <xf numFmtId="2" fontId="14" fillId="17" borderId="1" xfId="0" applyNumberFormat="1" applyFont="1" applyFill="1" applyBorder="1"/>
    <xf numFmtId="0" fontId="13" fillId="0" borderId="3" xfId="0" applyFont="1" applyBorder="1"/>
    <xf numFmtId="0" fontId="19" fillId="16" borderId="8" xfId="0" applyFont="1" applyFill="1" applyBorder="1"/>
    <xf numFmtId="0" fontId="14" fillId="16" borderId="17" xfId="0" applyFont="1" applyFill="1" applyBorder="1"/>
    <xf numFmtId="43" fontId="37" fillId="13" borderId="6" xfId="1" applyFont="1" applyFill="1" applyBorder="1" applyAlignment="1">
      <alignment horizontal="center" vertical="center" wrapText="1"/>
    </xf>
    <xf numFmtId="43" fontId="37" fillId="13" borderId="3" xfId="1" applyFont="1" applyFill="1" applyBorder="1" applyAlignment="1">
      <alignment horizontal="center" vertical="center" wrapText="1"/>
    </xf>
    <xf numFmtId="0" fontId="39" fillId="18" borderId="7" xfId="0" applyFont="1" applyFill="1" applyBorder="1" applyAlignment="1" applyProtection="1">
      <alignment horizontal="center"/>
    </xf>
    <xf numFmtId="1" fontId="40" fillId="16" borderId="7" xfId="3" applyNumberFormat="1" applyFont="1" applyFill="1" applyBorder="1" applyAlignment="1">
      <alignment horizontal="center" vertical="center" wrapText="1"/>
    </xf>
    <xf numFmtId="1" fontId="41" fillId="16" borderId="17" xfId="3" applyNumberFormat="1" applyFont="1" applyFill="1" applyBorder="1" applyAlignment="1">
      <alignment horizontal="center" vertical="center" wrapText="1"/>
    </xf>
    <xf numFmtId="0" fontId="25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vertical="center"/>
    </xf>
    <xf numFmtId="0" fontId="42" fillId="2" borderId="13" xfId="0" applyFont="1" applyFill="1" applyBorder="1"/>
    <xf numFmtId="164" fontId="42" fillId="2" borderId="13" xfId="1" applyNumberFormat="1" applyFont="1" applyFill="1" applyBorder="1"/>
    <xf numFmtId="0" fontId="42" fillId="0" borderId="13" xfId="0" applyFont="1" applyFill="1" applyBorder="1"/>
    <xf numFmtId="164" fontId="42" fillId="0" borderId="13" xfId="0" applyNumberFormat="1" applyFont="1" applyFill="1" applyBorder="1"/>
    <xf numFmtId="164" fontId="42" fillId="0" borderId="13" xfId="1" applyNumberFormat="1" applyFont="1" applyFill="1" applyBorder="1"/>
    <xf numFmtId="0" fontId="19" fillId="8" borderId="7" xfId="0" applyFont="1" applyFill="1" applyBorder="1" applyAlignment="1">
      <alignment wrapText="1"/>
    </xf>
    <xf numFmtId="164" fontId="2" fillId="19" borderId="13" xfId="1" applyNumberFormat="1" applyFont="1" applyFill="1" applyBorder="1"/>
    <xf numFmtId="164" fontId="42" fillId="19" borderId="13" xfId="1" applyNumberFormat="1" applyFont="1" applyFill="1" applyBorder="1"/>
    <xf numFmtId="2" fontId="9" fillId="0" borderId="0" xfId="0" applyNumberFormat="1" applyFont="1"/>
    <xf numFmtId="0" fontId="36" fillId="0" borderId="18" xfId="0" applyFont="1" applyBorder="1" applyAlignment="1">
      <alignment horizontal="left" vertical="center"/>
    </xf>
    <xf numFmtId="43" fontId="37" fillId="13" borderId="5" xfId="1" applyFont="1" applyFill="1" applyBorder="1" applyAlignment="1">
      <alignment horizontal="center" vertical="center" wrapText="1"/>
    </xf>
    <xf numFmtId="43" fontId="38" fillId="18" borderId="1" xfId="1" applyFont="1" applyFill="1" applyBorder="1" applyAlignment="1">
      <alignment horizontal="center" vertical="center" wrapText="1"/>
    </xf>
    <xf numFmtId="43" fontId="38" fillId="18" borderId="2" xfId="1" applyFont="1" applyFill="1" applyBorder="1" applyAlignment="1">
      <alignment horizontal="center" vertical="center" wrapText="1"/>
    </xf>
    <xf numFmtId="43" fontId="38" fillId="18" borderId="3" xfId="1" applyFont="1" applyFill="1" applyBorder="1" applyAlignment="1">
      <alignment horizontal="center" vertical="center" wrapText="1"/>
    </xf>
    <xf numFmtId="43" fontId="37" fillId="13" borderId="4" xfId="1" applyFont="1" applyFill="1" applyBorder="1" applyAlignment="1">
      <alignment horizontal="center" vertical="center" wrapText="1"/>
    </xf>
    <xf numFmtId="164" fontId="2" fillId="19" borderId="12" xfId="1" applyNumberFormat="1" applyFont="1" applyFill="1" applyBorder="1"/>
  </cellXfs>
  <cellStyles count="7">
    <cellStyle name="Comma" xfId="1" builtinId="3"/>
    <cellStyle name="Millares 2" xfId="5"/>
    <cellStyle name="Normal" xfId="0" builtinId="0"/>
    <cellStyle name="Normal 2" xfId="4"/>
    <cellStyle name="Normal 3" xfId="2"/>
    <cellStyle name="Normal_20092010" xfId="3"/>
    <cellStyle name="Normal_Hoja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6"/>
  <sheetViews>
    <sheetView tabSelected="1" zoomScale="86" zoomScaleNormal="86" workbookViewId="0">
      <selection activeCell="CI18" sqref="CI18"/>
    </sheetView>
  </sheetViews>
  <sheetFormatPr defaultColWidth="9.140625" defaultRowHeight="11.25" x14ac:dyDescent="0.2"/>
  <cols>
    <col min="1" max="1" width="10.28515625" style="1" bestFit="1" customWidth="1"/>
    <col min="2" max="3" width="10.28515625" style="1" customWidth="1"/>
    <col min="4" max="104" width="7.7109375" style="2" customWidth="1"/>
    <col min="105" max="105" width="9.140625" style="2"/>
    <col min="106" max="106" width="11.42578125" style="2" bestFit="1" customWidth="1"/>
    <col min="107" max="107" width="8.140625" style="2" bestFit="1" customWidth="1"/>
    <col min="108" max="108" width="4.42578125" style="2" bestFit="1" customWidth="1"/>
    <col min="109" max="16384" width="9.140625" style="2"/>
  </cols>
  <sheetData>
    <row r="1" spans="1:107" ht="20.25" x14ac:dyDescent="0.2">
      <c r="D1" s="149" t="s">
        <v>378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</row>
    <row r="2" spans="1:107" s="4" customFormat="1" ht="60" x14ac:dyDescent="0.25">
      <c r="A2" s="151" t="s">
        <v>0</v>
      </c>
      <c r="B2" s="152"/>
      <c r="C2" s="153"/>
      <c r="D2" s="154" t="s">
        <v>1</v>
      </c>
      <c r="E2" s="150"/>
      <c r="F2" s="150" t="s">
        <v>2</v>
      </c>
      <c r="G2" s="150"/>
      <c r="H2" s="150" t="s">
        <v>3</v>
      </c>
      <c r="I2" s="150"/>
      <c r="J2" s="150" t="s">
        <v>4</v>
      </c>
      <c r="K2" s="150"/>
      <c r="L2" s="150" t="s">
        <v>5</v>
      </c>
      <c r="M2" s="150"/>
      <c r="N2" s="150" t="s">
        <v>6</v>
      </c>
      <c r="O2" s="150"/>
      <c r="P2" s="150" t="s">
        <v>7</v>
      </c>
      <c r="Q2" s="150"/>
      <c r="R2" s="150" t="s">
        <v>8</v>
      </c>
      <c r="S2" s="150"/>
      <c r="T2" s="150" t="s">
        <v>9</v>
      </c>
      <c r="U2" s="150"/>
      <c r="V2" s="150" t="s">
        <v>10</v>
      </c>
      <c r="W2" s="150"/>
      <c r="X2" s="150" t="s">
        <v>11</v>
      </c>
      <c r="Y2" s="150"/>
      <c r="Z2" s="150" t="s">
        <v>12</v>
      </c>
      <c r="AA2" s="150"/>
      <c r="AB2" s="150" t="s">
        <v>13</v>
      </c>
      <c r="AC2" s="150"/>
      <c r="AD2" s="150" t="s">
        <v>14</v>
      </c>
      <c r="AE2" s="150"/>
      <c r="AF2" s="150" t="s">
        <v>15</v>
      </c>
      <c r="AG2" s="150"/>
      <c r="AH2" s="150" t="s">
        <v>16</v>
      </c>
      <c r="AI2" s="150"/>
      <c r="AJ2" s="150" t="s">
        <v>17</v>
      </c>
      <c r="AK2" s="150"/>
      <c r="AL2" s="150" t="s">
        <v>18</v>
      </c>
      <c r="AM2" s="150"/>
      <c r="AN2" s="150" t="s">
        <v>19</v>
      </c>
      <c r="AO2" s="150"/>
      <c r="AP2" s="150" t="s">
        <v>20</v>
      </c>
      <c r="AQ2" s="150"/>
      <c r="AR2" s="150" t="s">
        <v>21</v>
      </c>
      <c r="AS2" s="150"/>
      <c r="AT2" s="150" t="s">
        <v>22</v>
      </c>
      <c r="AU2" s="150"/>
      <c r="AV2" s="150" t="s">
        <v>23</v>
      </c>
      <c r="AW2" s="150"/>
      <c r="AX2" s="150" t="s">
        <v>24</v>
      </c>
      <c r="AY2" s="150"/>
      <c r="AZ2" s="150" t="s">
        <v>25</v>
      </c>
      <c r="BA2" s="150"/>
      <c r="BB2" s="150" t="s">
        <v>26</v>
      </c>
      <c r="BC2" s="150"/>
      <c r="BD2" s="150" t="s">
        <v>27</v>
      </c>
      <c r="BE2" s="150"/>
      <c r="BF2" s="150" t="s">
        <v>28</v>
      </c>
      <c r="BG2" s="150"/>
      <c r="BH2" s="150" t="s">
        <v>29</v>
      </c>
      <c r="BI2" s="150"/>
      <c r="BJ2" s="150" t="s">
        <v>30</v>
      </c>
      <c r="BK2" s="150"/>
      <c r="BL2" s="150" t="s">
        <v>31</v>
      </c>
      <c r="BM2" s="150"/>
      <c r="BN2" s="150" t="s">
        <v>32</v>
      </c>
      <c r="BO2" s="150"/>
      <c r="BP2" s="150" t="s">
        <v>33</v>
      </c>
      <c r="BQ2" s="150"/>
      <c r="BR2" s="150" t="s">
        <v>34</v>
      </c>
      <c r="BS2" s="150"/>
      <c r="BT2" s="150" t="s">
        <v>35</v>
      </c>
      <c r="BU2" s="150"/>
      <c r="BV2" s="150" t="s">
        <v>36</v>
      </c>
      <c r="BW2" s="150"/>
      <c r="BX2" s="150" t="s">
        <v>37</v>
      </c>
      <c r="BY2" s="150"/>
      <c r="BZ2" s="150" t="s">
        <v>38</v>
      </c>
      <c r="CA2" s="150"/>
      <c r="CB2" s="150" t="s">
        <v>39</v>
      </c>
      <c r="CC2" s="150"/>
      <c r="CD2" s="150" t="s">
        <v>40</v>
      </c>
      <c r="CE2" s="150"/>
      <c r="CF2" s="150" t="s">
        <v>41</v>
      </c>
      <c r="CG2" s="150"/>
      <c r="CH2" s="150" t="s">
        <v>42</v>
      </c>
      <c r="CI2" s="150"/>
      <c r="CJ2" s="150" t="s">
        <v>43</v>
      </c>
      <c r="CK2" s="150"/>
      <c r="CL2" s="150" t="s">
        <v>44</v>
      </c>
      <c r="CM2" s="150"/>
      <c r="CN2" s="150" t="s">
        <v>45</v>
      </c>
      <c r="CO2" s="150"/>
      <c r="CP2" s="150" t="s">
        <v>46</v>
      </c>
      <c r="CQ2" s="150"/>
      <c r="CR2" s="133" t="s">
        <v>47</v>
      </c>
      <c r="CS2" s="134" t="s">
        <v>48</v>
      </c>
      <c r="CT2" s="134" t="s">
        <v>49</v>
      </c>
      <c r="CU2" s="134" t="s">
        <v>50</v>
      </c>
      <c r="CV2" s="134" t="s">
        <v>51</v>
      </c>
      <c r="CW2" s="134" t="s">
        <v>52</v>
      </c>
      <c r="CX2" s="134" t="s">
        <v>375</v>
      </c>
      <c r="CY2" s="134" t="s">
        <v>53</v>
      </c>
      <c r="CZ2" s="3" t="s">
        <v>54</v>
      </c>
      <c r="DB2" s="5" t="s">
        <v>55</v>
      </c>
      <c r="DC2" s="5" t="s">
        <v>56</v>
      </c>
    </row>
    <row r="3" spans="1:107" x14ac:dyDescent="0.2">
      <c r="A3" s="135" t="s">
        <v>57</v>
      </c>
      <c r="B3" s="135" t="s">
        <v>379</v>
      </c>
      <c r="C3" s="135" t="s">
        <v>380</v>
      </c>
      <c r="D3" s="6" t="s">
        <v>58</v>
      </c>
      <c r="E3" s="7" t="s">
        <v>59</v>
      </c>
      <c r="F3" s="6" t="s">
        <v>58</v>
      </c>
      <c r="G3" s="7" t="s">
        <v>59</v>
      </c>
      <c r="H3" s="6" t="s">
        <v>58</v>
      </c>
      <c r="I3" s="7" t="s">
        <v>59</v>
      </c>
      <c r="J3" s="6" t="s">
        <v>58</v>
      </c>
      <c r="K3" s="8" t="s">
        <v>59</v>
      </c>
      <c r="L3" s="9" t="s">
        <v>58</v>
      </c>
      <c r="M3" s="10" t="s">
        <v>59</v>
      </c>
      <c r="N3" s="9" t="s">
        <v>58</v>
      </c>
      <c r="O3" s="10" t="s">
        <v>59</v>
      </c>
      <c r="P3" s="9" t="s">
        <v>58</v>
      </c>
      <c r="Q3" s="10" t="s">
        <v>59</v>
      </c>
      <c r="R3" s="9" t="s">
        <v>58</v>
      </c>
      <c r="S3" s="10" t="s">
        <v>59</v>
      </c>
      <c r="T3" s="9" t="s">
        <v>58</v>
      </c>
      <c r="U3" s="10" t="s">
        <v>59</v>
      </c>
      <c r="V3" s="9" t="s">
        <v>58</v>
      </c>
      <c r="W3" s="10" t="s">
        <v>59</v>
      </c>
      <c r="X3" s="9" t="s">
        <v>58</v>
      </c>
      <c r="Y3" s="10" t="s">
        <v>59</v>
      </c>
      <c r="Z3" s="9" t="s">
        <v>58</v>
      </c>
      <c r="AA3" s="10" t="s">
        <v>59</v>
      </c>
      <c r="AB3" s="9" t="s">
        <v>58</v>
      </c>
      <c r="AC3" s="10" t="s">
        <v>59</v>
      </c>
      <c r="AD3" s="9" t="s">
        <v>58</v>
      </c>
      <c r="AE3" s="10" t="s">
        <v>59</v>
      </c>
      <c r="AF3" s="9" t="s">
        <v>58</v>
      </c>
      <c r="AG3" s="10" t="s">
        <v>59</v>
      </c>
      <c r="AH3" s="9" t="s">
        <v>58</v>
      </c>
      <c r="AI3" s="10" t="s">
        <v>59</v>
      </c>
      <c r="AJ3" s="9" t="s">
        <v>58</v>
      </c>
      <c r="AK3" s="10" t="s">
        <v>59</v>
      </c>
      <c r="AL3" s="9" t="s">
        <v>58</v>
      </c>
      <c r="AM3" s="10" t="s">
        <v>59</v>
      </c>
      <c r="AN3" s="9" t="s">
        <v>58</v>
      </c>
      <c r="AO3" s="10" t="s">
        <v>59</v>
      </c>
      <c r="AP3" s="9" t="s">
        <v>58</v>
      </c>
      <c r="AQ3" s="10" t="s">
        <v>59</v>
      </c>
      <c r="AR3" s="9" t="s">
        <v>58</v>
      </c>
      <c r="AS3" s="10" t="s">
        <v>59</v>
      </c>
      <c r="AT3" s="9" t="s">
        <v>58</v>
      </c>
      <c r="AU3" s="10" t="s">
        <v>59</v>
      </c>
      <c r="AV3" s="9" t="s">
        <v>58</v>
      </c>
      <c r="AW3" s="10" t="s">
        <v>59</v>
      </c>
      <c r="AX3" s="9" t="s">
        <v>58</v>
      </c>
      <c r="AY3" s="10" t="s">
        <v>59</v>
      </c>
      <c r="AZ3" s="9" t="s">
        <v>58</v>
      </c>
      <c r="BA3" s="10" t="s">
        <v>59</v>
      </c>
      <c r="BB3" s="9" t="s">
        <v>58</v>
      </c>
      <c r="BC3" s="10" t="s">
        <v>59</v>
      </c>
      <c r="BD3" s="9" t="s">
        <v>58</v>
      </c>
      <c r="BE3" s="10" t="s">
        <v>59</v>
      </c>
      <c r="BF3" s="9" t="s">
        <v>58</v>
      </c>
      <c r="BG3" s="10" t="s">
        <v>59</v>
      </c>
      <c r="BH3" s="9" t="s">
        <v>58</v>
      </c>
      <c r="BI3" s="10" t="s">
        <v>59</v>
      </c>
      <c r="BJ3" s="9" t="s">
        <v>58</v>
      </c>
      <c r="BK3" s="10" t="s">
        <v>59</v>
      </c>
      <c r="BL3" s="9" t="s">
        <v>58</v>
      </c>
      <c r="BM3" s="10" t="s">
        <v>59</v>
      </c>
      <c r="BN3" s="9" t="s">
        <v>58</v>
      </c>
      <c r="BO3" s="10" t="s">
        <v>59</v>
      </c>
      <c r="BP3" s="9" t="s">
        <v>58</v>
      </c>
      <c r="BQ3" s="10" t="s">
        <v>59</v>
      </c>
      <c r="BR3" s="9" t="s">
        <v>58</v>
      </c>
      <c r="BS3" s="10" t="s">
        <v>59</v>
      </c>
      <c r="BT3" s="9" t="s">
        <v>58</v>
      </c>
      <c r="BU3" s="10" t="s">
        <v>59</v>
      </c>
      <c r="BV3" s="9" t="s">
        <v>58</v>
      </c>
      <c r="BW3" s="10" t="s">
        <v>59</v>
      </c>
      <c r="BX3" s="9" t="s">
        <v>58</v>
      </c>
      <c r="BY3" s="10" t="s">
        <v>59</v>
      </c>
      <c r="BZ3" s="9" t="s">
        <v>58</v>
      </c>
      <c r="CA3" s="10" t="s">
        <v>59</v>
      </c>
      <c r="CB3" s="9" t="s">
        <v>58</v>
      </c>
      <c r="CC3" s="10" t="s">
        <v>59</v>
      </c>
      <c r="CD3" s="9" t="s">
        <v>58</v>
      </c>
      <c r="CE3" s="10" t="s">
        <v>59</v>
      </c>
      <c r="CF3" s="9" t="s">
        <v>58</v>
      </c>
      <c r="CG3" s="10" t="s">
        <v>59</v>
      </c>
      <c r="CH3" s="9" t="s">
        <v>58</v>
      </c>
      <c r="CI3" s="10" t="s">
        <v>59</v>
      </c>
      <c r="CJ3" s="9" t="s">
        <v>58</v>
      </c>
      <c r="CK3" s="10" t="s">
        <v>59</v>
      </c>
      <c r="CL3" s="9" t="s">
        <v>58</v>
      </c>
      <c r="CM3" s="10" t="s">
        <v>59</v>
      </c>
      <c r="CN3" s="9" t="s">
        <v>58</v>
      </c>
      <c r="CO3" s="10" t="s">
        <v>59</v>
      </c>
      <c r="CP3" s="9" t="s">
        <v>58</v>
      </c>
      <c r="CQ3" s="10" t="s">
        <v>59</v>
      </c>
      <c r="CR3" s="10" t="s">
        <v>59</v>
      </c>
      <c r="CS3" s="10" t="s">
        <v>59</v>
      </c>
      <c r="CT3" s="10" t="s">
        <v>59</v>
      </c>
      <c r="CU3" s="10" t="s">
        <v>59</v>
      </c>
      <c r="CV3" s="10" t="s">
        <v>59</v>
      </c>
      <c r="CW3" s="10" t="s">
        <v>59</v>
      </c>
      <c r="CX3" s="10" t="s">
        <v>59</v>
      </c>
      <c r="CY3" s="10" t="s">
        <v>59</v>
      </c>
      <c r="CZ3" s="11"/>
      <c r="DB3" s="12"/>
      <c r="DC3" s="12"/>
    </row>
    <row r="4" spans="1:107" s="4" customFormat="1" x14ac:dyDescent="0.25">
      <c r="A4" s="13">
        <v>210</v>
      </c>
      <c r="B4" s="13" t="s">
        <v>60</v>
      </c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>
        <f>SUM(T51)</f>
        <v>0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4"/>
      <c r="CZ4" s="15">
        <f t="shared" ref="CZ4:CZ33" si="0">SUM(D4:CY4)</f>
        <v>0</v>
      </c>
      <c r="DB4" s="5"/>
      <c r="DC4" s="5"/>
    </row>
    <row r="5" spans="1:107" x14ac:dyDescent="0.2">
      <c r="A5" s="13">
        <v>220</v>
      </c>
      <c r="B5" s="13" t="s">
        <v>61</v>
      </c>
      <c r="C5" s="116"/>
      <c r="D5" s="118"/>
      <c r="E5" s="118"/>
      <c r="F5" s="17"/>
      <c r="G5" s="17"/>
      <c r="H5" s="17"/>
      <c r="I5" s="17"/>
      <c r="J5" s="17"/>
      <c r="K5" s="17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>
        <v>0</v>
      </c>
      <c r="AY5" s="17"/>
      <c r="AZ5" s="17"/>
      <c r="BA5" s="17"/>
      <c r="BB5" s="17"/>
      <c r="BC5" s="17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5">
        <f t="shared" si="0"/>
        <v>0</v>
      </c>
      <c r="DB5" s="20">
        <f t="shared" ref="DB5:DB51" si="1">+D5+F5+H5+J5+L5+P5+R5+V5+X5+Z5+AB5+AD5+AF5+AH5+AJ5+AL5+AN5+AP5+AR5+AT5+AV5+AX5+AZ5+BB5+BD5+BF5+BH5+BJ5+BL5+BN5+BP5+BR5+BT5+BV5+BX5+BZ5+CB5+CD5+CF5+CH5+CJ5+CL5+CN5+CP5</f>
        <v>0</v>
      </c>
      <c r="DC5" s="21">
        <f t="shared" ref="DC5:DC23" si="2">+E5+G5+I5+K5+M5+Q5+S5+W5+Y5+AA5+AC5+AE5+AG5+AI5+AK5+AM5+AO5+AQ5+AS5+AU5+AW5+AY5+BA5+BC5+BE5+BG5+BI5+BK5+BM5+BO5+BQ5+BS5+BU5+BW5+BY5+CA5+CC5+CE5+CG5+CI5+CK5+CM5+CO5+CQ5+CR5+CS5+CT5+CU5+CV5+CW5+CY5</f>
        <v>0</v>
      </c>
    </row>
    <row r="6" spans="1:107" x14ac:dyDescent="0.2">
      <c r="A6" s="13">
        <v>230</v>
      </c>
      <c r="B6" s="13" t="s">
        <v>62</v>
      </c>
      <c r="C6" s="116"/>
      <c r="D6" s="118"/>
      <c r="E6" s="118"/>
      <c r="F6" s="17"/>
      <c r="G6" s="17"/>
      <c r="H6" s="17"/>
      <c r="I6" s="17"/>
      <c r="J6" s="17"/>
      <c r="K6" s="17"/>
      <c r="L6" s="18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5">
        <f t="shared" si="0"/>
        <v>0</v>
      </c>
      <c r="DB6" s="20">
        <f t="shared" si="1"/>
        <v>0</v>
      </c>
      <c r="DC6" s="21">
        <f t="shared" si="2"/>
        <v>0</v>
      </c>
    </row>
    <row r="7" spans="1:107" x14ac:dyDescent="0.2">
      <c r="A7" s="13">
        <v>270</v>
      </c>
      <c r="B7" s="13" t="s">
        <v>63</v>
      </c>
      <c r="C7" s="116"/>
      <c r="D7" s="118"/>
      <c r="E7" s="118"/>
      <c r="F7" s="17"/>
      <c r="G7" s="17"/>
      <c r="H7" s="17"/>
      <c r="I7" s="17"/>
      <c r="J7" s="17"/>
      <c r="K7" s="17"/>
      <c r="L7" s="18"/>
      <c r="M7" s="1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8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5">
        <f t="shared" si="0"/>
        <v>0</v>
      </c>
      <c r="DB7" s="20">
        <f t="shared" si="1"/>
        <v>0</v>
      </c>
      <c r="DC7" s="21">
        <f t="shared" si="2"/>
        <v>0</v>
      </c>
    </row>
    <row r="8" spans="1:107" x14ac:dyDescent="0.2">
      <c r="A8" s="13">
        <v>340</v>
      </c>
      <c r="B8" s="13" t="s">
        <v>64</v>
      </c>
      <c r="C8" s="116"/>
      <c r="D8" s="118"/>
      <c r="E8" s="118"/>
      <c r="F8" s="17"/>
      <c r="G8" s="17"/>
      <c r="H8" s="17"/>
      <c r="I8" s="17"/>
      <c r="J8" s="17"/>
      <c r="K8" s="17"/>
      <c r="L8" s="18"/>
      <c r="M8" s="18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1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5">
        <f t="shared" si="0"/>
        <v>0</v>
      </c>
      <c r="DB8" s="20">
        <f t="shared" si="1"/>
        <v>0</v>
      </c>
      <c r="DC8" s="21">
        <f t="shared" si="2"/>
        <v>0</v>
      </c>
    </row>
    <row r="9" spans="1:107" x14ac:dyDescent="0.2">
      <c r="A9" s="13">
        <v>410</v>
      </c>
      <c r="B9" s="13" t="s">
        <v>65</v>
      </c>
      <c r="C9" s="116"/>
      <c r="D9" s="118"/>
      <c r="E9" s="118"/>
      <c r="F9" s="17"/>
      <c r="G9" s="17"/>
      <c r="H9" s="17"/>
      <c r="I9" s="17"/>
      <c r="J9" s="17"/>
      <c r="K9" s="17"/>
      <c r="L9" s="18"/>
      <c r="M9" s="18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5">
        <f t="shared" si="0"/>
        <v>0</v>
      </c>
      <c r="DB9" s="20">
        <f t="shared" si="1"/>
        <v>0</v>
      </c>
      <c r="DC9" s="21">
        <f t="shared" si="2"/>
        <v>0</v>
      </c>
    </row>
    <row r="10" spans="1:107" x14ac:dyDescent="0.2">
      <c r="A10" s="13">
        <v>420</v>
      </c>
      <c r="B10" s="13" t="s">
        <v>66</v>
      </c>
      <c r="C10" s="116"/>
      <c r="D10" s="118"/>
      <c r="E10" s="118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8"/>
      <c r="AD10" s="17"/>
      <c r="AE10" s="17"/>
      <c r="AF10" s="17"/>
      <c r="AG10" s="17"/>
      <c r="AH10" s="22">
        <v>0.66172099713477961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>
        <v>0.92838468254730278</v>
      </c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5">
        <f t="shared" si="0"/>
        <v>1.5901056796820825</v>
      </c>
      <c r="DB10" s="20">
        <f t="shared" si="1"/>
        <v>1.5901056796820825</v>
      </c>
      <c r="DC10" s="21">
        <f t="shared" si="2"/>
        <v>0</v>
      </c>
    </row>
    <row r="11" spans="1:107" x14ac:dyDescent="0.2">
      <c r="A11" s="13">
        <v>440</v>
      </c>
      <c r="B11" s="13" t="s">
        <v>67</v>
      </c>
      <c r="C11" s="116"/>
      <c r="D11" s="118"/>
      <c r="E11" s="118"/>
      <c r="F11" s="17"/>
      <c r="G11" s="17"/>
      <c r="H11" s="17"/>
      <c r="I11" s="17"/>
      <c r="J11" s="17"/>
      <c r="K11" s="17"/>
      <c r="L11" s="23">
        <v>3.367863582432236</v>
      </c>
      <c r="M11" s="50">
        <v>13.5</v>
      </c>
      <c r="N11" s="18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7"/>
      <c r="AE11" s="17"/>
      <c r="AF11" s="17"/>
      <c r="AG11" s="17"/>
      <c r="AH11" s="22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5">
        <f t="shared" si="0"/>
        <v>16.867863582432236</v>
      </c>
      <c r="DB11" s="20">
        <f t="shared" si="1"/>
        <v>3.367863582432236</v>
      </c>
      <c r="DC11" s="21">
        <f t="shared" si="2"/>
        <v>13.5</v>
      </c>
    </row>
    <row r="12" spans="1:107" x14ac:dyDescent="0.2">
      <c r="A12" s="13">
        <v>460</v>
      </c>
      <c r="B12" s="13" t="s">
        <v>68</v>
      </c>
      <c r="C12" s="116"/>
      <c r="D12" s="118"/>
      <c r="E12" s="119"/>
      <c r="F12" s="24"/>
      <c r="G12" s="24"/>
      <c r="H12" s="24"/>
      <c r="I12" s="24"/>
      <c r="J12" s="24"/>
      <c r="K12" s="24"/>
      <c r="L12" s="25"/>
      <c r="M12" s="26"/>
      <c r="N12" s="26"/>
      <c r="O12" s="26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6"/>
      <c r="AC12" s="26"/>
      <c r="AD12" s="27">
        <v>2.2221973784376927</v>
      </c>
      <c r="AE12" s="24"/>
      <c r="AF12" s="24"/>
      <c r="AG12" s="24"/>
      <c r="AH12" s="27">
        <v>1.3827005910278976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7">
        <v>31.328044819574934</v>
      </c>
      <c r="BA12" s="26"/>
      <c r="BB12" s="24"/>
      <c r="BC12" s="24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15">
        <f t="shared" si="0"/>
        <v>34.932942789040524</v>
      </c>
      <c r="DB12" s="20">
        <f t="shared" si="1"/>
        <v>34.932942789040524</v>
      </c>
      <c r="DC12" s="21">
        <f t="shared" si="2"/>
        <v>0</v>
      </c>
    </row>
    <row r="13" spans="1:107" x14ac:dyDescent="0.2">
      <c r="A13" s="13">
        <v>480</v>
      </c>
      <c r="B13" s="13" t="s">
        <v>69</v>
      </c>
      <c r="C13" s="116"/>
      <c r="D13" s="118"/>
      <c r="E13" s="119"/>
      <c r="F13" s="24"/>
      <c r="G13" s="24"/>
      <c r="H13" s="24"/>
      <c r="I13" s="24"/>
      <c r="J13" s="24"/>
      <c r="K13" s="24"/>
      <c r="L13" s="25"/>
      <c r="M13" s="26"/>
      <c r="N13" s="26"/>
      <c r="O13" s="26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6"/>
      <c r="AC13" s="26"/>
      <c r="AD13" s="27"/>
      <c r="AE13" s="24"/>
      <c r="AF13" s="24"/>
      <c r="AG13" s="24"/>
      <c r="AH13" s="27"/>
      <c r="AI13" s="24"/>
      <c r="AJ13" s="24"/>
      <c r="AK13" s="24"/>
      <c r="AL13" s="27">
        <v>3.9505731172225649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7"/>
      <c r="BA13" s="24"/>
      <c r="BB13" s="24"/>
      <c r="BC13" s="24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15">
        <f t="shared" si="0"/>
        <v>3.9505731172225649</v>
      </c>
      <c r="DB13" s="20">
        <f t="shared" si="1"/>
        <v>3.9505731172225649</v>
      </c>
      <c r="DC13" s="21">
        <f t="shared" si="2"/>
        <v>0</v>
      </c>
    </row>
    <row r="14" spans="1:107" x14ac:dyDescent="0.2">
      <c r="A14" s="13">
        <v>915</v>
      </c>
      <c r="B14" s="13" t="s">
        <v>70</v>
      </c>
      <c r="C14" s="116"/>
      <c r="D14" s="118"/>
      <c r="E14" s="118"/>
      <c r="F14" s="17"/>
      <c r="G14" s="17"/>
      <c r="H14" s="17"/>
      <c r="I14" s="17"/>
      <c r="J14" s="17"/>
      <c r="K14" s="30"/>
      <c r="L14" s="31">
        <v>38.152659879576916</v>
      </c>
      <c r="M14" s="32"/>
      <c r="N14" s="3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/>
      <c r="AC14" s="32"/>
      <c r="AD14" s="34"/>
      <c r="AE14" s="33"/>
      <c r="AF14" s="33"/>
      <c r="AG14" s="33"/>
      <c r="AH14" s="34"/>
      <c r="AI14" s="33"/>
      <c r="AJ14" s="33"/>
      <c r="AK14" s="33"/>
      <c r="AL14" s="34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4"/>
      <c r="BA14" s="33"/>
      <c r="BB14" s="33"/>
      <c r="BC14" s="33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15">
        <f t="shared" si="0"/>
        <v>38.152659879576916</v>
      </c>
      <c r="DB14" s="20">
        <f t="shared" si="1"/>
        <v>38.152659879576916</v>
      </c>
      <c r="DC14" s="21">
        <f t="shared" si="2"/>
        <v>0</v>
      </c>
    </row>
    <row r="15" spans="1:107" x14ac:dyDescent="0.2">
      <c r="A15" s="36" t="s">
        <v>71</v>
      </c>
      <c r="B15" s="13" t="s">
        <v>72</v>
      </c>
      <c r="C15" s="116"/>
      <c r="D15" s="118"/>
      <c r="E15" s="118"/>
      <c r="F15" s="17"/>
      <c r="G15" s="17"/>
      <c r="H15" s="17"/>
      <c r="I15" s="17"/>
      <c r="J15" s="17"/>
      <c r="K15" s="30"/>
      <c r="L15" s="31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2"/>
      <c r="AC15" s="32"/>
      <c r="AD15" s="34"/>
      <c r="AE15" s="33"/>
      <c r="AF15" s="33"/>
      <c r="AG15" s="33"/>
      <c r="AH15" s="34"/>
      <c r="AI15" s="33"/>
      <c r="AJ15" s="33"/>
      <c r="AK15" s="33"/>
      <c r="AL15" s="34">
        <v>2.6468839885391184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4"/>
      <c r="BA15" s="33"/>
      <c r="BB15" s="33"/>
      <c r="BC15" s="33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15">
        <f t="shared" si="0"/>
        <v>2.6468839885391184</v>
      </c>
      <c r="DB15" s="20">
        <f t="shared" si="1"/>
        <v>2.6468839885391184</v>
      </c>
      <c r="DC15" s="21">
        <f t="shared" si="2"/>
        <v>0</v>
      </c>
    </row>
    <row r="16" spans="1:107" x14ac:dyDescent="0.2">
      <c r="A16" s="37" t="s">
        <v>73</v>
      </c>
      <c r="B16" s="38" t="s">
        <v>4</v>
      </c>
      <c r="C16" s="120"/>
      <c r="D16" s="118"/>
      <c r="E16" s="119"/>
      <c r="F16" s="24"/>
      <c r="G16" s="24"/>
      <c r="H16" s="24"/>
      <c r="I16" s="24"/>
      <c r="J16" s="27">
        <v>132.9885309292612</v>
      </c>
      <c r="K16" s="28">
        <v>9</v>
      </c>
      <c r="L16" s="25"/>
      <c r="M16" s="26"/>
      <c r="N16" s="26"/>
      <c r="O16" s="26"/>
      <c r="P16" s="24"/>
      <c r="Q16" s="24"/>
      <c r="R16" s="24"/>
      <c r="S16" s="24"/>
      <c r="T16" s="24"/>
      <c r="U16" s="24"/>
      <c r="V16" s="27">
        <v>4.6913055767017946</v>
      </c>
      <c r="W16" s="24"/>
      <c r="X16" s="24"/>
      <c r="Y16" s="24"/>
      <c r="Z16" s="24"/>
      <c r="AA16" s="24"/>
      <c r="AB16" s="26"/>
      <c r="AC16" s="26"/>
      <c r="AD16" s="27"/>
      <c r="AE16" s="24"/>
      <c r="AF16" s="24"/>
      <c r="AG16" s="24"/>
      <c r="AH16" s="27"/>
      <c r="AI16" s="24"/>
      <c r="AJ16" s="24"/>
      <c r="AK16" s="24"/>
      <c r="AL16" s="27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7"/>
      <c r="BA16" s="24"/>
      <c r="BB16" s="24"/>
      <c r="BC16" s="24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>
        <v>1.2740598303042772</v>
      </c>
      <c r="CE16" s="29"/>
      <c r="CF16" s="29"/>
      <c r="CG16" s="29"/>
      <c r="CH16" s="29"/>
      <c r="CI16" s="29"/>
      <c r="CJ16" s="29">
        <v>1.0864076072362052</v>
      </c>
      <c r="CK16" s="29"/>
      <c r="CL16" s="29"/>
      <c r="CM16" s="29"/>
      <c r="CN16" s="29"/>
      <c r="CO16" s="29"/>
      <c r="CP16" s="29"/>
      <c r="CQ16" s="29"/>
      <c r="CR16" s="40">
        <v>9</v>
      </c>
      <c r="CS16" s="29"/>
      <c r="CT16" s="40">
        <v>13.5</v>
      </c>
      <c r="CU16" s="29"/>
      <c r="CV16" s="29"/>
      <c r="CW16" s="29"/>
      <c r="CX16" s="29"/>
      <c r="CY16" s="29"/>
      <c r="CZ16" s="15">
        <f t="shared" si="0"/>
        <v>171.54030394350349</v>
      </c>
      <c r="DB16" s="20">
        <f t="shared" si="1"/>
        <v>140.04030394350349</v>
      </c>
      <c r="DC16" s="21">
        <f t="shared" si="2"/>
        <v>31.5</v>
      </c>
    </row>
    <row r="17" spans="1:107" x14ac:dyDescent="0.2">
      <c r="A17" s="37" t="s">
        <v>74</v>
      </c>
      <c r="B17" s="38" t="s">
        <v>75</v>
      </c>
      <c r="C17" s="120"/>
      <c r="D17" s="118"/>
      <c r="E17" s="119"/>
      <c r="F17" s="24"/>
      <c r="G17" s="24"/>
      <c r="H17" s="24"/>
      <c r="I17" s="24"/>
      <c r="J17" s="24"/>
      <c r="K17" s="24"/>
      <c r="L17" s="25"/>
      <c r="M17" s="26"/>
      <c r="N17" s="26"/>
      <c r="O17" s="26"/>
      <c r="P17" s="27">
        <v>72.400000000000006</v>
      </c>
      <c r="Q17" s="28">
        <v>9</v>
      </c>
      <c r="R17" s="24"/>
      <c r="S17" s="24"/>
      <c r="T17" s="24"/>
      <c r="U17" s="24"/>
      <c r="V17" s="27"/>
      <c r="W17" s="24"/>
      <c r="X17" s="24"/>
      <c r="Y17" s="24"/>
      <c r="Z17" s="24"/>
      <c r="AA17" s="24"/>
      <c r="AB17" s="26"/>
      <c r="AC17" s="26"/>
      <c r="AD17" s="27">
        <v>15.565258081856905</v>
      </c>
      <c r="AE17" s="24"/>
      <c r="AF17" s="24"/>
      <c r="AG17" s="24"/>
      <c r="AH17" s="27"/>
      <c r="AI17" s="24"/>
      <c r="AJ17" s="24"/>
      <c r="AK17" s="24"/>
      <c r="AL17" s="27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7"/>
      <c r="BA17" s="24"/>
      <c r="BB17" s="24"/>
      <c r="BC17" s="24"/>
      <c r="BD17" s="29"/>
      <c r="BE17" s="29"/>
      <c r="BF17" s="29"/>
      <c r="BG17" s="29"/>
      <c r="BH17" s="29"/>
      <c r="BI17" s="29"/>
      <c r="BJ17" s="29">
        <v>14.5</v>
      </c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>
        <v>1.2</v>
      </c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40">
        <v>13.5</v>
      </c>
      <c r="CX17" s="35"/>
      <c r="CY17" s="29"/>
      <c r="CZ17" s="15">
        <f t="shared" si="0"/>
        <v>126.16525808185692</v>
      </c>
      <c r="DB17" s="20">
        <f t="shared" si="1"/>
        <v>103.66525808185692</v>
      </c>
      <c r="DC17" s="21">
        <f t="shared" si="2"/>
        <v>22.5</v>
      </c>
    </row>
    <row r="18" spans="1:107" x14ac:dyDescent="0.2">
      <c r="A18" s="37" t="s">
        <v>76</v>
      </c>
      <c r="B18" s="38" t="s">
        <v>77</v>
      </c>
      <c r="C18" s="120"/>
      <c r="D18" s="118"/>
      <c r="E18" s="119"/>
      <c r="F18" s="24"/>
      <c r="G18" s="24"/>
      <c r="H18" s="24"/>
      <c r="I18" s="24"/>
      <c r="J18" s="24"/>
      <c r="K18" s="24"/>
      <c r="L18" s="25"/>
      <c r="M18" s="26"/>
      <c r="N18" s="26"/>
      <c r="O18" s="26"/>
      <c r="P18" s="24"/>
      <c r="Q18" s="24"/>
      <c r="R18" s="24"/>
      <c r="S18" s="24"/>
      <c r="T18" s="24"/>
      <c r="U18" s="24"/>
      <c r="V18" s="27"/>
      <c r="W18" s="24"/>
      <c r="X18" s="24"/>
      <c r="Y18" s="24"/>
      <c r="Z18" s="24"/>
      <c r="AA18" s="24"/>
      <c r="AB18" s="26"/>
      <c r="AC18" s="26"/>
      <c r="AD18" s="27"/>
      <c r="AE18" s="24"/>
      <c r="AF18" s="24"/>
      <c r="AG18" s="24"/>
      <c r="AH18" s="27"/>
      <c r="AI18" s="24"/>
      <c r="AJ18" s="24"/>
      <c r="AK18" s="24"/>
      <c r="AL18" s="27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7"/>
      <c r="BA18" s="24"/>
      <c r="BB18" s="24"/>
      <c r="BC18" s="24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>
        <v>13.827005910278974</v>
      </c>
      <c r="CI18" s="155">
        <v>4.5</v>
      </c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15">
        <f t="shared" si="0"/>
        <v>18.327005910278974</v>
      </c>
      <c r="DB18" s="20">
        <f t="shared" si="1"/>
        <v>13.827005910278974</v>
      </c>
      <c r="DC18" s="21">
        <f t="shared" si="2"/>
        <v>4.5</v>
      </c>
    </row>
    <row r="19" spans="1:107" x14ac:dyDescent="0.2">
      <c r="A19" s="37" t="s">
        <v>78</v>
      </c>
      <c r="B19" s="38" t="s">
        <v>79</v>
      </c>
      <c r="C19" s="120"/>
      <c r="D19" s="118"/>
      <c r="E19" s="118"/>
      <c r="F19" s="17"/>
      <c r="G19" s="17"/>
      <c r="H19" s="17"/>
      <c r="I19" s="17"/>
      <c r="J19" s="17"/>
      <c r="K19" s="30"/>
      <c r="L19" s="31">
        <v>34.79467272993773</v>
      </c>
      <c r="M19" s="32"/>
      <c r="N19" s="32"/>
      <c r="O19" s="32"/>
      <c r="P19" s="33"/>
      <c r="Q19" s="33"/>
      <c r="R19" s="33"/>
      <c r="S19" s="33"/>
      <c r="T19" s="33"/>
      <c r="U19" s="33"/>
      <c r="V19" s="34"/>
      <c r="W19" s="33"/>
      <c r="X19" s="33"/>
      <c r="Y19" s="33"/>
      <c r="Z19" s="33"/>
      <c r="AA19" s="33"/>
      <c r="AB19" s="32"/>
      <c r="AC19" s="32"/>
      <c r="AD19" s="34">
        <v>26.676244974045371</v>
      </c>
      <c r="AE19" s="41">
        <v>9</v>
      </c>
      <c r="AF19" s="33"/>
      <c r="AG19" s="33"/>
      <c r="AH19" s="34"/>
      <c r="AI19" s="33"/>
      <c r="AJ19" s="33"/>
      <c r="AK19" s="33"/>
      <c r="AL19" s="34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4"/>
      <c r="BA19" s="33"/>
      <c r="BB19" s="33"/>
      <c r="BC19" s="33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>
        <v>0.98764327930564089</v>
      </c>
      <c r="BU19" s="35"/>
      <c r="BV19" s="35"/>
      <c r="BW19" s="35"/>
      <c r="BX19" s="35">
        <v>2.0740508865418463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42">
        <v>13.5</v>
      </c>
      <c r="CV19" s="35"/>
      <c r="CW19" s="35"/>
      <c r="CX19" s="35"/>
      <c r="CY19" s="35"/>
      <c r="CZ19" s="15">
        <f t="shared" si="0"/>
        <v>87.032611869830589</v>
      </c>
      <c r="DB19" s="20">
        <f t="shared" si="1"/>
        <v>64.532611869830589</v>
      </c>
      <c r="DC19" s="21">
        <f t="shared" si="2"/>
        <v>22.5</v>
      </c>
    </row>
    <row r="20" spans="1:107" x14ac:dyDescent="0.2">
      <c r="A20" s="37" t="s">
        <v>80</v>
      </c>
      <c r="B20" s="38" t="s">
        <v>21</v>
      </c>
      <c r="C20" s="120"/>
      <c r="D20" s="118"/>
      <c r="E20" s="118"/>
      <c r="F20" s="17"/>
      <c r="G20" s="17"/>
      <c r="H20" s="17"/>
      <c r="I20" s="17"/>
      <c r="J20" s="17"/>
      <c r="K20" s="30"/>
      <c r="L20" s="32"/>
      <c r="M20" s="32"/>
      <c r="N20" s="32"/>
      <c r="O20" s="32"/>
      <c r="P20" s="33"/>
      <c r="Q20" s="33"/>
      <c r="R20" s="33"/>
      <c r="S20" s="33"/>
      <c r="T20" s="33"/>
      <c r="U20" s="33"/>
      <c r="V20" s="34"/>
      <c r="W20" s="33"/>
      <c r="X20" s="33"/>
      <c r="Y20" s="33"/>
      <c r="Z20" s="33"/>
      <c r="AA20" s="33"/>
      <c r="AB20" s="32"/>
      <c r="AC20" s="32"/>
      <c r="AD20" s="34"/>
      <c r="AE20" s="33"/>
      <c r="AF20" s="33"/>
      <c r="AG20" s="33"/>
      <c r="AH20" s="34"/>
      <c r="AI20" s="33"/>
      <c r="AJ20" s="33"/>
      <c r="AK20" s="33"/>
      <c r="AL20" s="34"/>
      <c r="AM20" s="33"/>
      <c r="AN20" s="33"/>
      <c r="AO20" s="33"/>
      <c r="AP20" s="33"/>
      <c r="AQ20" s="33"/>
      <c r="AR20" s="33">
        <v>81.8</v>
      </c>
      <c r="AS20" s="41">
        <v>9</v>
      </c>
      <c r="AT20" s="33"/>
      <c r="AU20" s="33"/>
      <c r="AV20" s="33"/>
      <c r="AW20" s="33"/>
      <c r="AX20" s="33"/>
      <c r="AY20" s="33"/>
      <c r="AZ20" s="34"/>
      <c r="BA20" s="33"/>
      <c r="BB20" s="33"/>
      <c r="BC20" s="33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>
        <v>1.0370254432709232</v>
      </c>
      <c r="BY20" s="35"/>
      <c r="BZ20" s="35"/>
      <c r="CA20" s="35"/>
      <c r="CB20" s="35"/>
      <c r="CC20" s="35"/>
      <c r="CD20" s="35">
        <v>0.46419234127365139</v>
      </c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>
        <v>4.8899999999999997</v>
      </c>
      <c r="CQ20" s="42">
        <v>9</v>
      </c>
      <c r="CR20" s="35"/>
      <c r="CS20" s="35"/>
      <c r="CT20" s="35"/>
      <c r="CU20" s="35"/>
      <c r="CV20" s="35"/>
      <c r="CW20" s="35"/>
      <c r="CX20" s="35"/>
      <c r="CY20" s="35"/>
      <c r="CZ20" s="15">
        <f t="shared" si="0"/>
        <v>106.19121778454456</v>
      </c>
      <c r="DB20" s="20">
        <f t="shared" si="1"/>
        <v>88.191217784544563</v>
      </c>
      <c r="DC20" s="21">
        <f t="shared" si="2"/>
        <v>18</v>
      </c>
    </row>
    <row r="21" spans="1:107" x14ac:dyDescent="0.2">
      <c r="A21" s="37" t="s">
        <v>81</v>
      </c>
      <c r="B21" s="38" t="s">
        <v>22</v>
      </c>
      <c r="C21" s="120"/>
      <c r="D21" s="118"/>
      <c r="E21" s="118"/>
      <c r="F21" s="17"/>
      <c r="G21" s="17"/>
      <c r="H21" s="17"/>
      <c r="I21" s="17"/>
      <c r="J21" s="17"/>
      <c r="K21" s="30"/>
      <c r="L21" s="32"/>
      <c r="M21" s="32"/>
      <c r="N21" s="32"/>
      <c r="O21" s="32"/>
      <c r="P21" s="33"/>
      <c r="Q21" s="33"/>
      <c r="R21" s="33"/>
      <c r="S21" s="33"/>
      <c r="T21" s="33"/>
      <c r="U21" s="33"/>
      <c r="V21" s="34"/>
      <c r="W21" s="33"/>
      <c r="X21" s="33"/>
      <c r="Y21" s="33"/>
      <c r="Z21" s="33"/>
      <c r="AA21" s="33"/>
      <c r="AB21" s="32"/>
      <c r="AC21" s="32"/>
      <c r="AD21" s="34">
        <v>8.8887895137507709</v>
      </c>
      <c r="AE21" s="33"/>
      <c r="AF21" s="33"/>
      <c r="AG21" s="33"/>
      <c r="AH21" s="34"/>
      <c r="AI21" s="33"/>
      <c r="AJ21" s="33"/>
      <c r="AK21" s="33"/>
      <c r="AL21" s="34"/>
      <c r="AM21" s="33"/>
      <c r="AN21" s="33"/>
      <c r="AO21" s="33"/>
      <c r="AP21" s="33"/>
      <c r="AQ21" s="33"/>
      <c r="AR21" s="33"/>
      <c r="AS21" s="33"/>
      <c r="AT21" s="33">
        <v>108.2</v>
      </c>
      <c r="AU21" s="41">
        <v>4.5</v>
      </c>
      <c r="AV21" s="33"/>
      <c r="AW21" s="33"/>
      <c r="AX21" s="33"/>
      <c r="AY21" s="33"/>
      <c r="AZ21" s="34"/>
      <c r="BA21" s="33"/>
      <c r="BB21" s="33"/>
      <c r="BC21" s="33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15">
        <f t="shared" si="0"/>
        <v>121.58878951375077</v>
      </c>
      <c r="DB21" s="20">
        <f t="shared" si="1"/>
        <v>117.08878951375077</v>
      </c>
      <c r="DC21" s="21">
        <f t="shared" si="2"/>
        <v>4.5</v>
      </c>
    </row>
    <row r="22" spans="1:107" x14ac:dyDescent="0.2">
      <c r="A22" s="37" t="s">
        <v>82</v>
      </c>
      <c r="B22" s="38" t="s">
        <v>83</v>
      </c>
      <c r="C22" s="120"/>
      <c r="D22" s="118"/>
      <c r="E22" s="118"/>
      <c r="F22" s="17"/>
      <c r="G22" s="17"/>
      <c r="H22" s="17"/>
      <c r="I22" s="17"/>
      <c r="J22" s="17"/>
      <c r="K22" s="30"/>
      <c r="L22" s="32"/>
      <c r="M22" s="32"/>
      <c r="N22" s="32"/>
      <c r="O22" s="32"/>
      <c r="P22" s="33"/>
      <c r="Q22" s="33"/>
      <c r="R22" s="33"/>
      <c r="S22" s="33"/>
      <c r="T22" s="33"/>
      <c r="U22" s="33"/>
      <c r="V22" s="34"/>
      <c r="W22" s="33"/>
      <c r="X22" s="33"/>
      <c r="Y22" s="33"/>
      <c r="Z22" s="33"/>
      <c r="AA22" s="33"/>
      <c r="AB22" s="32"/>
      <c r="AC22" s="32"/>
      <c r="AD22" s="43">
        <v>2.2419502440238053</v>
      </c>
      <c r="AE22" s="33"/>
      <c r="AF22" s="33"/>
      <c r="AG22" s="33"/>
      <c r="AH22" s="34"/>
      <c r="AI22" s="33"/>
      <c r="AJ22" s="33"/>
      <c r="AK22" s="33"/>
      <c r="AL22" s="34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>
        <v>13.007261988455292</v>
      </c>
      <c r="AY22" s="33"/>
      <c r="AZ22" s="34"/>
      <c r="BA22" s="33"/>
      <c r="BB22" s="33"/>
      <c r="BC22" s="33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>
        <v>13.98502883496788</v>
      </c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15">
        <f t="shared" si="0"/>
        <v>29.234241067446977</v>
      </c>
      <c r="DB22" s="20">
        <f t="shared" si="1"/>
        <v>29.234241067446977</v>
      </c>
      <c r="DC22" s="21">
        <f t="shared" si="2"/>
        <v>0</v>
      </c>
    </row>
    <row r="23" spans="1:107" x14ac:dyDescent="0.2">
      <c r="A23" s="37" t="s">
        <v>84</v>
      </c>
      <c r="B23" s="38" t="s">
        <v>85</v>
      </c>
      <c r="C23" s="120"/>
      <c r="D23" s="118"/>
      <c r="E23" s="118"/>
      <c r="F23" s="17"/>
      <c r="G23" s="17"/>
      <c r="H23" s="17"/>
      <c r="I23" s="17"/>
      <c r="J23" s="17"/>
      <c r="K23" s="30"/>
      <c r="L23" s="32"/>
      <c r="M23" s="32"/>
      <c r="N23" s="32"/>
      <c r="O23" s="32"/>
      <c r="P23" s="33"/>
      <c r="Q23" s="33"/>
      <c r="R23" s="33"/>
      <c r="S23" s="33"/>
      <c r="T23" s="33"/>
      <c r="U23" s="33"/>
      <c r="V23" s="34"/>
      <c r="W23" s="33"/>
      <c r="X23" s="33"/>
      <c r="Y23" s="33"/>
      <c r="Z23" s="33"/>
      <c r="AA23" s="33"/>
      <c r="AB23" s="32"/>
      <c r="AC23" s="32"/>
      <c r="AD23" s="34"/>
      <c r="AE23" s="33"/>
      <c r="AF23" s="33"/>
      <c r="AG23" s="33"/>
      <c r="AH23" s="34">
        <v>49.125376712662593</v>
      </c>
      <c r="AI23" s="41">
        <v>9</v>
      </c>
      <c r="AJ23" s="33"/>
      <c r="AK23" s="33"/>
      <c r="AL23" s="34">
        <v>14.587491235344318</v>
      </c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4"/>
      <c r="AY23" s="33"/>
      <c r="AZ23" s="34"/>
      <c r="BA23" s="33"/>
      <c r="BB23" s="33"/>
      <c r="BC23" s="33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>
        <v>65.273344329309822</v>
      </c>
      <c r="BY23" s="42">
        <v>9</v>
      </c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15">
        <f t="shared" si="0"/>
        <v>146.98621227731672</v>
      </c>
      <c r="DB23" s="20">
        <f t="shared" si="1"/>
        <v>128.98621227731672</v>
      </c>
      <c r="DC23" s="21">
        <f t="shared" si="2"/>
        <v>18</v>
      </c>
    </row>
    <row r="24" spans="1:107" ht="13.5" customHeight="1" x14ac:dyDescent="0.2">
      <c r="A24" s="37" t="s">
        <v>86</v>
      </c>
      <c r="B24" s="38" t="s">
        <v>31</v>
      </c>
      <c r="C24" s="120"/>
      <c r="D24" s="118"/>
      <c r="E24" s="118"/>
      <c r="F24" s="17"/>
      <c r="G24" s="17"/>
      <c r="H24" s="17"/>
      <c r="I24" s="17"/>
      <c r="J24" s="44"/>
      <c r="K24" s="30"/>
      <c r="L24" s="32"/>
      <c r="M24" s="32"/>
      <c r="N24" s="32"/>
      <c r="O24" s="41">
        <v>9</v>
      </c>
      <c r="P24" s="33"/>
      <c r="Q24" s="33"/>
      <c r="R24" s="33"/>
      <c r="S24" s="33"/>
      <c r="T24" s="33"/>
      <c r="U24" s="33"/>
      <c r="V24" s="34"/>
      <c r="W24" s="33"/>
      <c r="X24" s="33"/>
      <c r="Y24" s="33"/>
      <c r="Z24" s="33"/>
      <c r="AA24" s="33"/>
      <c r="AB24" s="32"/>
      <c r="AC24" s="32"/>
      <c r="AD24" s="34"/>
      <c r="AE24" s="33"/>
      <c r="AF24" s="33"/>
      <c r="AG24" s="33"/>
      <c r="AH24" s="33"/>
      <c r="AI24" s="33"/>
      <c r="AJ24" s="33"/>
      <c r="AK24" s="33"/>
      <c r="AL24" s="34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4"/>
      <c r="AY24" s="33"/>
      <c r="AZ24" s="34"/>
      <c r="BA24" s="33"/>
      <c r="BB24" s="33"/>
      <c r="BC24" s="33"/>
      <c r="BD24" s="35"/>
      <c r="BE24" s="35"/>
      <c r="BF24" s="35"/>
      <c r="BG24" s="35"/>
      <c r="BH24" s="35"/>
      <c r="BI24" s="35"/>
      <c r="BJ24" s="35"/>
      <c r="BK24" s="35"/>
      <c r="BL24" s="35">
        <v>25.2</v>
      </c>
      <c r="BM24" s="42">
        <v>4.5</v>
      </c>
      <c r="BN24" s="35"/>
      <c r="BO24" s="35"/>
      <c r="BP24" s="35"/>
      <c r="BQ24" s="35"/>
      <c r="BR24" s="35"/>
      <c r="BS24" s="35"/>
      <c r="BT24" s="35">
        <v>1.4814649189584614</v>
      </c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15">
        <f t="shared" si="0"/>
        <v>40.181464918958461</v>
      </c>
      <c r="DB24" s="20">
        <f t="shared" si="1"/>
        <v>26.681464918958461</v>
      </c>
      <c r="DC24" s="21">
        <f>+E24+G24+I24+K24+M24+Q24+S24+W24+Y24+AA24+AC24+AE24+AG24+AI24+AK24+AM24+AO24+AQ24+AS24+AU24+AW24+AY24+BA24+BC24+BE24+BG24+BI24+BK24+BM24+BO24+BQ24+BS24+BU24+BW24+BY24+CA24+CC24+CE24+CG24+CI24+CK24+CM24+CO24+CQ24+CR24+CS24+CT24+CU24+CV24+CW24+CY24+O24</f>
        <v>13.5</v>
      </c>
    </row>
    <row r="25" spans="1:107" x14ac:dyDescent="0.2">
      <c r="A25" s="37" t="s">
        <v>87</v>
      </c>
      <c r="B25" s="38" t="s">
        <v>88</v>
      </c>
      <c r="C25" s="120"/>
      <c r="D25" s="118"/>
      <c r="E25" s="118"/>
      <c r="F25" s="17"/>
      <c r="G25" s="17"/>
      <c r="H25" s="17"/>
      <c r="I25" s="17"/>
      <c r="J25" s="17"/>
      <c r="K25" s="30"/>
      <c r="L25" s="32"/>
      <c r="M25" s="32"/>
      <c r="N25" s="32"/>
      <c r="O25" s="32"/>
      <c r="P25" s="33"/>
      <c r="Q25" s="33"/>
      <c r="R25" s="33"/>
      <c r="S25" s="33"/>
      <c r="T25" s="33"/>
      <c r="U25" s="33"/>
      <c r="V25" s="34"/>
      <c r="W25" s="33"/>
      <c r="X25" s="33"/>
      <c r="Y25" s="33"/>
      <c r="Z25" s="33"/>
      <c r="AA25" s="33"/>
      <c r="AB25" s="32"/>
      <c r="AC25" s="32"/>
      <c r="AD25" s="34"/>
      <c r="AE25" s="33"/>
      <c r="AF25" s="33"/>
      <c r="AG25" s="33"/>
      <c r="AH25" s="33"/>
      <c r="AI25" s="33"/>
      <c r="AJ25" s="33"/>
      <c r="AK25" s="33"/>
      <c r="AL25" s="34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4"/>
      <c r="AY25" s="33"/>
      <c r="AZ25" s="34"/>
      <c r="BA25" s="33"/>
      <c r="BB25" s="33"/>
      <c r="BC25" s="33"/>
      <c r="BD25" s="35"/>
      <c r="BE25" s="35"/>
      <c r="BF25" s="35"/>
      <c r="BG25" s="35"/>
      <c r="BH25" s="35"/>
      <c r="BI25" s="35"/>
      <c r="BJ25" s="35">
        <v>7.8</v>
      </c>
      <c r="BK25" s="42">
        <v>9</v>
      </c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>
        <v>0.6</v>
      </c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15">
        <f t="shared" si="0"/>
        <v>17.400000000000002</v>
      </c>
      <c r="DB25" s="20">
        <f t="shared" si="1"/>
        <v>8.4</v>
      </c>
      <c r="DC25" s="21">
        <f>+E25+G25+I25+K25+M25+Q25+S25+W25+Y25+AA25+AC25+AE25+AG25+AI25+AK25+AM25+AO25+AQ25+AS25+AU25+AW25+AY25+BA25+BC25+BE25+BG25+BI25+BK25+BM25+BO25+BQ25+BS25+BU25+BW25+BY25+CA25+CC25+CE25+CG25+CI25+CK25+CM25+CO25+CQ25+CR25+CS25+CT25+CU25+CV25+CW25+CY25</f>
        <v>9</v>
      </c>
    </row>
    <row r="26" spans="1:107" x14ac:dyDescent="0.2">
      <c r="A26" s="37" t="s">
        <v>89</v>
      </c>
      <c r="B26" s="38" t="s">
        <v>90</v>
      </c>
      <c r="C26" s="120"/>
      <c r="D26" s="118"/>
      <c r="E26" s="118"/>
      <c r="F26" s="17"/>
      <c r="G26" s="17"/>
      <c r="H26" s="17"/>
      <c r="I26" s="17"/>
      <c r="J26" s="17"/>
      <c r="K26" s="30"/>
      <c r="L26" s="32"/>
      <c r="M26" s="32"/>
      <c r="N26" s="32"/>
      <c r="O26" s="32"/>
      <c r="P26" s="33"/>
      <c r="Q26" s="33"/>
      <c r="R26" s="33"/>
      <c r="S26" s="33"/>
      <c r="T26" s="33"/>
      <c r="U26" s="33"/>
      <c r="V26" s="34"/>
      <c r="W26" s="33"/>
      <c r="X26" s="33"/>
      <c r="Y26" s="33"/>
      <c r="Z26" s="34">
        <v>44.957522073992784</v>
      </c>
      <c r="AA26" s="41">
        <v>13.5</v>
      </c>
      <c r="AB26" s="32"/>
      <c r="AC26" s="32"/>
      <c r="AD26" s="34">
        <v>6.6665921353130777</v>
      </c>
      <c r="AE26" s="33"/>
      <c r="AF26" s="33"/>
      <c r="AG26" s="33"/>
      <c r="AH26" s="33"/>
      <c r="AI26" s="33"/>
      <c r="AJ26" s="33"/>
      <c r="AK26" s="33"/>
      <c r="AL26" s="34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33"/>
      <c r="AZ26" s="34"/>
      <c r="BA26" s="33"/>
      <c r="BB26" s="33"/>
      <c r="BC26" s="33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>
        <v>36.112243410022487</v>
      </c>
      <c r="BU26" s="42">
        <v>9</v>
      </c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15">
        <f t="shared" si="0"/>
        <v>110.23635761932834</v>
      </c>
      <c r="DB26" s="20">
        <f t="shared" si="1"/>
        <v>87.736357619328345</v>
      </c>
      <c r="DC26" s="21">
        <f>+E26+G26+I26+K26+M26+Q26+S26+W26+Y26+AA26+AC26+AE26+AG26+AI26+AK26+AM26+AO26+AQ26+AS26+AU26+AW26+AY26+BA26+BC26+BE26+BG26+BI26+BK26+BM26+BO26+BQ26+BS26+BU26+BW26+BY26+CA26+CC26+CE26+CG26+CI26+CK26+CM26+CO26+CQ26+CR26+CS26+CT26+CU26+CV26+CW26+CY26</f>
        <v>22.5</v>
      </c>
    </row>
    <row r="27" spans="1:107" x14ac:dyDescent="0.2">
      <c r="A27" s="37" t="s">
        <v>91</v>
      </c>
      <c r="B27" s="38" t="s">
        <v>92</v>
      </c>
      <c r="C27" s="120"/>
      <c r="D27" s="118"/>
      <c r="E27" s="118"/>
      <c r="F27" s="17"/>
      <c r="G27" s="17"/>
      <c r="H27" s="17"/>
      <c r="I27" s="17"/>
      <c r="J27" s="17"/>
      <c r="K27" s="30"/>
      <c r="L27" s="32"/>
      <c r="M27" s="32"/>
      <c r="N27" s="32"/>
      <c r="O27" s="32"/>
      <c r="P27" s="33"/>
      <c r="Q27" s="33"/>
      <c r="R27" s="33"/>
      <c r="S27" s="33"/>
      <c r="T27" s="33"/>
      <c r="U27" s="33"/>
      <c r="V27" s="34"/>
      <c r="W27" s="33"/>
      <c r="X27" s="33"/>
      <c r="Y27" s="33"/>
      <c r="Z27" s="34"/>
      <c r="AA27" s="33"/>
      <c r="AB27" s="32"/>
      <c r="AC27" s="32"/>
      <c r="AD27" s="33"/>
      <c r="AE27" s="33"/>
      <c r="AF27" s="33"/>
      <c r="AG27" s="33"/>
      <c r="AH27" s="33"/>
      <c r="AI27" s="33"/>
      <c r="AJ27" s="33"/>
      <c r="AK27" s="33"/>
      <c r="AL27" s="34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4"/>
      <c r="AY27" s="33"/>
      <c r="AZ27" s="34"/>
      <c r="BA27" s="33"/>
      <c r="BB27" s="33"/>
      <c r="BC27" s="33"/>
      <c r="BD27" s="35"/>
      <c r="BE27" s="35"/>
      <c r="BF27" s="35"/>
      <c r="BG27" s="35"/>
      <c r="BH27" s="35">
        <v>27.2</v>
      </c>
      <c r="BI27" s="42">
        <v>9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>
        <v>12.315911692941347</v>
      </c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15">
        <f t="shared" si="0"/>
        <v>48.515911692941351</v>
      </c>
      <c r="DB27" s="20">
        <f t="shared" si="1"/>
        <v>39.515911692941344</v>
      </c>
      <c r="DC27" s="21">
        <f>+E27+G27+I27+K27+M27+Q27+S27+W27+Y27+AA27+AC27+AE27+AG27+AI27+AK27+AM27+AO27+AQ27+AS27+AU27+AW27+AY27+BA27+BC27+BE27+BG27+BI27+BK27+BM27+BO27+BQ27+BS27+BU27+BW27+BY27+CA27+CC27+CE27+CG27+CI27+CK27+CM27+CO27+CQ27+CR27+CS27+CT27+CU27+CV27+CW27+CY27</f>
        <v>9</v>
      </c>
    </row>
    <row r="28" spans="1:107" x14ac:dyDescent="0.2">
      <c r="A28" s="37" t="s">
        <v>93</v>
      </c>
      <c r="B28" s="38" t="s">
        <v>94</v>
      </c>
      <c r="C28" s="120"/>
      <c r="D28" s="118"/>
      <c r="E28" s="118"/>
      <c r="F28" s="17"/>
      <c r="G28" s="17"/>
      <c r="H28" s="17"/>
      <c r="I28" s="17"/>
      <c r="J28" s="17"/>
      <c r="K28" s="30"/>
      <c r="L28" s="32"/>
      <c r="M28" s="32"/>
      <c r="N28" s="32"/>
      <c r="O28" s="32"/>
      <c r="P28" s="33"/>
      <c r="Q28" s="33"/>
      <c r="R28" s="33"/>
      <c r="S28" s="33"/>
      <c r="T28" s="33"/>
      <c r="U28" s="33"/>
      <c r="V28" s="34"/>
      <c r="W28" s="33"/>
      <c r="X28" s="33"/>
      <c r="Y28" s="33"/>
      <c r="Z28" s="34"/>
      <c r="AA28" s="33"/>
      <c r="AB28" s="32"/>
      <c r="AC28" s="32"/>
      <c r="AD28" s="33"/>
      <c r="AE28" s="33"/>
      <c r="AF28" s="33"/>
      <c r="AG28" s="33"/>
      <c r="AH28" s="33"/>
      <c r="AI28" s="33"/>
      <c r="AJ28" s="33"/>
      <c r="AK28" s="33"/>
      <c r="AL28" s="34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4">
        <v>13.007261988455292</v>
      </c>
      <c r="AY28" s="41">
        <v>4.5</v>
      </c>
      <c r="AZ28" s="34"/>
      <c r="BA28" s="33"/>
      <c r="BB28" s="33"/>
      <c r="BC28" s="33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>
        <v>3.5851451038794773</v>
      </c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15">
        <f t="shared" si="0"/>
        <v>21.092407092334767</v>
      </c>
      <c r="DB28" s="20">
        <f t="shared" si="1"/>
        <v>16.592407092334771</v>
      </c>
      <c r="DC28" s="21">
        <f>+E28+G28+I28+K28+M28+Q28+S28+W28+Y28+AA28+AC28+AE28+AG28+AI28+AK28+AM28+AO28+AQ28+AS28+AU28+AW28+AY28+BA28+BC28+BE28+BG28+BI28+BK28+BM28+BO28+BQ28+BS28+BU28+BW28+BY28+CA28+CC28+CE28+CG28+CI28+CK28+CM28+CO28+CQ28+CR28+CS28+CT28+CU28+CV28+CW28+CY28</f>
        <v>4.5</v>
      </c>
    </row>
    <row r="29" spans="1:107" x14ac:dyDescent="0.2">
      <c r="A29" s="37" t="s">
        <v>95</v>
      </c>
      <c r="B29" s="38" t="s">
        <v>96</v>
      </c>
      <c r="C29" s="120"/>
      <c r="D29" s="118"/>
      <c r="E29" s="118"/>
      <c r="F29" s="17"/>
      <c r="G29" s="17"/>
      <c r="H29" s="17"/>
      <c r="I29" s="17"/>
      <c r="J29" s="17"/>
      <c r="K29" s="30"/>
      <c r="L29" s="32"/>
      <c r="M29" s="32"/>
      <c r="N29" s="32"/>
      <c r="O29" s="32"/>
      <c r="P29" s="33"/>
      <c r="Q29" s="33"/>
      <c r="R29" s="33"/>
      <c r="S29" s="33"/>
      <c r="T29" s="33"/>
      <c r="U29" s="33"/>
      <c r="V29" s="34"/>
      <c r="W29" s="33"/>
      <c r="X29" s="33"/>
      <c r="Y29" s="33"/>
      <c r="Z29" s="34"/>
      <c r="AA29" s="33"/>
      <c r="AB29" s="32"/>
      <c r="AC29" s="32"/>
      <c r="AD29" s="33"/>
      <c r="AE29" s="33"/>
      <c r="AF29" s="33"/>
      <c r="AG29" s="33"/>
      <c r="AH29" s="33"/>
      <c r="AI29" s="33"/>
      <c r="AJ29" s="33"/>
      <c r="AK29" s="33"/>
      <c r="AL29" s="34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4"/>
      <c r="AY29" s="33"/>
      <c r="AZ29" s="34"/>
      <c r="BA29" s="33"/>
      <c r="BB29" s="33">
        <v>31.96</v>
      </c>
      <c r="BC29" s="42">
        <v>9</v>
      </c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>
        <v>7.683864712997889</v>
      </c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15">
        <f t="shared" si="0"/>
        <v>48.643864712997889</v>
      </c>
      <c r="DB29" s="20">
        <f t="shared" si="1"/>
        <v>39.643864712997889</v>
      </c>
      <c r="DC29" s="21">
        <f>+E29+G29+I29+K29+M29+Q29+S29+W29+Y29+AA29+AC29+AE29+AG29+AI29+AK29+AM29+AO29+AQ29+AS29+AU29+AW29+AY29+BA29+BC29+BE29+BG29+BI29+BK29+BM29+BO29+BQ29+BS29+BU29+BW29+BY29+CA29+CC29+CE29+CG29+CI29+CK29+CM29+CO29+CQ29+CR29+CS29+CT29+CU29+CV29+CW29+CY29</f>
        <v>9</v>
      </c>
    </row>
    <row r="30" spans="1:107" x14ac:dyDescent="0.2">
      <c r="A30" s="37" t="s">
        <v>97</v>
      </c>
      <c r="B30" s="38" t="s">
        <v>98</v>
      </c>
      <c r="C30" s="120"/>
      <c r="D30" s="121">
        <v>81.852000000000004</v>
      </c>
      <c r="E30" s="122">
        <v>9</v>
      </c>
      <c r="F30" s="17"/>
      <c r="G30" s="17"/>
      <c r="H30" s="17"/>
      <c r="I30" s="17"/>
      <c r="J30" s="17"/>
      <c r="K30" s="30"/>
      <c r="L30" s="32"/>
      <c r="M30" s="32"/>
      <c r="N30" s="32"/>
      <c r="O30" s="32"/>
      <c r="P30" s="33"/>
      <c r="Q30" s="33"/>
      <c r="R30" s="33"/>
      <c r="S30" s="33"/>
      <c r="T30" s="33"/>
      <c r="U30" s="41">
        <v>9</v>
      </c>
      <c r="V30" s="34"/>
      <c r="W30" s="33"/>
      <c r="X30" s="33"/>
      <c r="Y30" s="33"/>
      <c r="Z30" s="34"/>
      <c r="AA30" s="33"/>
      <c r="AB30" s="32"/>
      <c r="AC30" s="32"/>
      <c r="AD30" s="33"/>
      <c r="AE30" s="33"/>
      <c r="AF30" s="33"/>
      <c r="AG30" s="33"/>
      <c r="AH30" s="33"/>
      <c r="AI30" s="33"/>
      <c r="AJ30" s="33"/>
      <c r="AK30" s="33"/>
      <c r="AL30" s="34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4"/>
      <c r="AY30" s="33"/>
      <c r="AZ30" s="34"/>
      <c r="BA30" s="33"/>
      <c r="BB30" s="33"/>
      <c r="BC30" s="33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15">
        <f t="shared" si="0"/>
        <v>99.852000000000004</v>
      </c>
      <c r="DB30" s="20">
        <f t="shared" si="1"/>
        <v>81.852000000000004</v>
      </c>
      <c r="DC30" s="21">
        <f>+E30+G30+I30+K30+M30+Q30+S30+W30+Y30+AA30+AC30+AE30+AG30+AI30+AK30+AM30+AO30+AQ30+AS30+AU30+AW30+AY30+BA30+BC30+BE30+BG30+BI30+BK30+BM30+BO30+BQ30+BS30+BU30+BW30+BY30+CA30+CC30+CE30+CG30+CI30+CK30+CM30+CO30+CQ30+CR30+CS30+CT30+CU30+CV30+CW30+CY30+U30</f>
        <v>18</v>
      </c>
    </row>
    <row r="31" spans="1:107" x14ac:dyDescent="0.2">
      <c r="A31" s="37" t="s">
        <v>99</v>
      </c>
      <c r="B31" s="38" t="s">
        <v>38</v>
      </c>
      <c r="C31" s="120"/>
      <c r="D31" s="118"/>
      <c r="E31" s="118"/>
      <c r="F31" s="17"/>
      <c r="G31" s="17"/>
      <c r="H31" s="17"/>
      <c r="I31" s="17"/>
      <c r="J31" s="17"/>
      <c r="K31" s="30"/>
      <c r="L31" s="32"/>
      <c r="M31" s="32"/>
      <c r="N31" s="32"/>
      <c r="O31" s="32"/>
      <c r="P31" s="33"/>
      <c r="Q31" s="33"/>
      <c r="R31" s="33"/>
      <c r="S31" s="33"/>
      <c r="T31" s="33"/>
      <c r="U31" s="33"/>
      <c r="V31" s="34"/>
      <c r="W31" s="33"/>
      <c r="X31" s="33"/>
      <c r="Y31" s="33"/>
      <c r="Z31" s="34"/>
      <c r="AA31" s="33"/>
      <c r="AB31" s="32"/>
      <c r="AC31" s="32"/>
      <c r="AD31" s="33"/>
      <c r="AE31" s="33"/>
      <c r="AF31" s="33"/>
      <c r="AG31" s="33"/>
      <c r="AH31" s="33"/>
      <c r="AI31" s="33"/>
      <c r="AJ31" s="33"/>
      <c r="AK31" s="33"/>
      <c r="AL31" s="34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4"/>
      <c r="AY31" s="33"/>
      <c r="AZ31" s="34"/>
      <c r="BA31" s="33"/>
      <c r="BB31" s="33"/>
      <c r="BC31" s="33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>
        <v>75.33</v>
      </c>
      <c r="CA31" s="42">
        <v>4.5</v>
      </c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15">
        <f t="shared" si="0"/>
        <v>79.83</v>
      </c>
      <c r="DB31" s="20">
        <f t="shared" si="1"/>
        <v>75.33</v>
      </c>
      <c r="DC31" s="21">
        <f t="shared" ref="DC31:DC51" si="3">+E31+G31+I31+K31+M31+Q31+S31+W31+Y31+AA31+AC31+AE31+AG31+AI31+AK31+AM31+AO31+AQ31+AS31+AU31+AW31+AY31+BA31+BC31+BE31+BG31+BI31+BK31+BM31+BO31+BQ31+BS31+BU31+BW31+BY31+CA31+CC31+CE31+CG31+CI31+CK31+CM31+CO31+CQ31+CR31+CS31+CT31+CU31+CV31+CW31+CY31</f>
        <v>4.5</v>
      </c>
    </row>
    <row r="32" spans="1:107" x14ac:dyDescent="0.2">
      <c r="A32" s="37" t="s">
        <v>100</v>
      </c>
      <c r="B32" s="38" t="s">
        <v>101</v>
      </c>
      <c r="C32" s="120"/>
      <c r="D32" s="123"/>
      <c r="E32" s="123"/>
      <c r="F32" s="17"/>
      <c r="G32" s="17"/>
      <c r="H32" s="17"/>
      <c r="I32" s="17"/>
      <c r="J32" s="17"/>
      <c r="K32" s="30"/>
      <c r="L32" s="32"/>
      <c r="M32" s="32"/>
      <c r="N32" s="32"/>
      <c r="O32" s="32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4"/>
      <c r="AA32" s="33"/>
      <c r="AB32" s="32"/>
      <c r="AC32" s="32"/>
      <c r="AD32" s="33"/>
      <c r="AE32" s="33"/>
      <c r="AF32" s="33"/>
      <c r="AG32" s="33"/>
      <c r="AH32" s="33"/>
      <c r="AI32" s="33"/>
      <c r="AJ32" s="33"/>
      <c r="AK32" s="33"/>
      <c r="AL32" s="34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4"/>
      <c r="AY32" s="33"/>
      <c r="AZ32" s="34"/>
      <c r="BA32" s="33"/>
      <c r="BB32" s="33"/>
      <c r="BC32" s="33"/>
      <c r="BD32" s="146">
        <v>4</v>
      </c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15">
        <f t="shared" si="0"/>
        <v>4</v>
      </c>
      <c r="DB32" s="20">
        <f t="shared" si="1"/>
        <v>4</v>
      </c>
      <c r="DC32" s="21">
        <f t="shared" si="3"/>
        <v>0</v>
      </c>
    </row>
    <row r="33" spans="1:107" x14ac:dyDescent="0.2">
      <c r="A33" s="37" t="s">
        <v>102</v>
      </c>
      <c r="B33" s="38" t="s">
        <v>43</v>
      </c>
      <c r="C33" s="120"/>
      <c r="D33" s="118"/>
      <c r="E33" s="118"/>
      <c r="F33" s="17"/>
      <c r="G33" s="17"/>
      <c r="H33" s="17"/>
      <c r="I33" s="17"/>
      <c r="J33" s="17"/>
      <c r="K33" s="30"/>
      <c r="L33" s="32"/>
      <c r="M33" s="32"/>
      <c r="N33" s="32"/>
      <c r="O33" s="32"/>
      <c r="P33" s="33"/>
      <c r="Q33" s="33"/>
      <c r="R33" s="33"/>
      <c r="S33" s="33"/>
      <c r="T33" s="33"/>
      <c r="U33" s="33"/>
      <c r="V33" s="34">
        <v>2.3407145719543698</v>
      </c>
      <c r="W33" s="33"/>
      <c r="X33" s="33"/>
      <c r="Y33" s="33"/>
      <c r="Z33" s="34"/>
      <c r="AA33" s="33"/>
      <c r="AB33" s="32"/>
      <c r="AC33" s="32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4"/>
      <c r="AY33" s="33"/>
      <c r="AZ33" s="34"/>
      <c r="BA33" s="33"/>
      <c r="BB33" s="33"/>
      <c r="BC33" s="33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>
        <v>31.002122537404077</v>
      </c>
      <c r="BQ33" s="46">
        <v>9</v>
      </c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>
        <v>224.27403586472502</v>
      </c>
      <c r="CK33" s="42">
        <v>4.5</v>
      </c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40">
        <v>9</v>
      </c>
      <c r="CY33" s="35"/>
      <c r="CZ33" s="15">
        <f t="shared" si="0"/>
        <v>280.11687297408349</v>
      </c>
      <c r="DB33" s="20">
        <f t="shared" si="1"/>
        <v>257.61687297408349</v>
      </c>
      <c r="DC33" s="21">
        <f>+E33+G33+I33+K33+M33+Q33+S33+W33+Y33+AA33+AC33+AE33+AG33+AI33+AK33+AM33+AO33+AQ33+AS33+AU33+AW33+AY33+BA33+BC33+BE33+BG33+BI33+BK33+BM33+BO33+BQ33+BS33+BU33+BW33+BY33+CA33+CC33+CE33+CG33+CI33+CK33+CM33+CO33+CQ33+CR33+CS33+CT33+CU33+CV33+CW33+CY33+CX33</f>
        <v>22.5</v>
      </c>
    </row>
    <row r="34" spans="1:107" x14ac:dyDescent="0.2">
      <c r="A34" s="37" t="s">
        <v>103</v>
      </c>
      <c r="B34" s="38" t="s">
        <v>104</v>
      </c>
      <c r="C34" s="120"/>
      <c r="D34" s="118"/>
      <c r="E34" s="118"/>
      <c r="F34" s="17"/>
      <c r="G34" s="17"/>
      <c r="H34" s="17"/>
      <c r="I34" s="17"/>
      <c r="J34" s="17"/>
      <c r="K34" s="30"/>
      <c r="L34" s="32"/>
      <c r="M34" s="32"/>
      <c r="N34" s="32"/>
      <c r="O34" s="32"/>
      <c r="P34" s="33"/>
      <c r="Q34" s="33"/>
      <c r="R34" s="33"/>
      <c r="S34" s="33"/>
      <c r="T34" s="33"/>
      <c r="U34" s="33"/>
      <c r="V34" s="34"/>
      <c r="W34" s="33"/>
      <c r="X34" s="33"/>
      <c r="Y34" s="33"/>
      <c r="Z34" s="34"/>
      <c r="AA34" s="33"/>
      <c r="AB34" s="32"/>
      <c r="AC34" s="32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4"/>
      <c r="AY34" s="33"/>
      <c r="AZ34" s="34"/>
      <c r="BA34" s="33"/>
      <c r="BB34" s="33"/>
      <c r="BC34" s="33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>
        <v>55.4</v>
      </c>
      <c r="CO34" s="46">
        <v>9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15">
        <f t="shared" ref="CZ34:CZ51" si="4">SUM(D34:CY34)</f>
        <v>64.400000000000006</v>
      </c>
      <c r="DB34" s="20">
        <f t="shared" si="1"/>
        <v>55.4</v>
      </c>
      <c r="DC34" s="21">
        <f t="shared" si="3"/>
        <v>9</v>
      </c>
    </row>
    <row r="35" spans="1:107" x14ac:dyDescent="0.2">
      <c r="A35" s="37" t="s">
        <v>105</v>
      </c>
      <c r="B35" s="38" t="s">
        <v>106</v>
      </c>
      <c r="C35" s="120"/>
      <c r="D35" s="118"/>
      <c r="E35" s="118"/>
      <c r="F35" s="17"/>
      <c r="G35" s="17"/>
      <c r="H35" s="17"/>
      <c r="I35" s="17"/>
      <c r="J35" s="17"/>
      <c r="K35" s="30"/>
      <c r="L35" s="32"/>
      <c r="M35" s="32"/>
      <c r="N35" s="32"/>
      <c r="O35" s="32"/>
      <c r="P35" s="33"/>
      <c r="Q35" s="33"/>
      <c r="R35" s="34">
        <v>7.7</v>
      </c>
      <c r="S35" s="33"/>
      <c r="T35" s="33"/>
      <c r="U35" s="33"/>
      <c r="V35" s="34"/>
      <c r="W35" s="33"/>
      <c r="X35" s="33"/>
      <c r="Y35" s="33"/>
      <c r="Z35" s="34"/>
      <c r="AA35" s="33"/>
      <c r="AB35" s="32"/>
      <c r="AC35" s="32"/>
      <c r="AD35" s="33"/>
      <c r="AE35" s="33"/>
      <c r="AF35" s="33"/>
      <c r="AG35" s="33"/>
      <c r="AH35" s="33"/>
      <c r="AI35" s="33"/>
      <c r="AJ35" s="33"/>
      <c r="AK35" s="33"/>
      <c r="AL35" s="34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4"/>
      <c r="AY35" s="33"/>
      <c r="AZ35" s="34"/>
      <c r="BA35" s="33"/>
      <c r="BB35" s="33"/>
      <c r="BC35" s="33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15">
        <f t="shared" si="4"/>
        <v>7.7</v>
      </c>
      <c r="DB35" s="20">
        <f t="shared" si="1"/>
        <v>7.7</v>
      </c>
      <c r="DC35" s="21">
        <f t="shared" si="3"/>
        <v>0</v>
      </c>
    </row>
    <row r="36" spans="1:107" x14ac:dyDescent="0.2">
      <c r="A36" s="37" t="s">
        <v>107</v>
      </c>
      <c r="B36" s="38" t="s">
        <v>108</v>
      </c>
      <c r="C36" s="120"/>
      <c r="D36" s="118"/>
      <c r="E36" s="118"/>
      <c r="F36" s="17"/>
      <c r="G36" s="17"/>
      <c r="H36" s="17"/>
      <c r="I36" s="17"/>
      <c r="J36" s="17"/>
      <c r="K36" s="30"/>
      <c r="L36" s="32"/>
      <c r="M36" s="32"/>
      <c r="N36" s="32"/>
      <c r="O36" s="32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4"/>
      <c r="AA36" s="33"/>
      <c r="AB36" s="32"/>
      <c r="AC36" s="32"/>
      <c r="AD36" s="33"/>
      <c r="AE36" s="33"/>
      <c r="AF36" s="33"/>
      <c r="AG36" s="33"/>
      <c r="AH36" s="33"/>
      <c r="AI36" s="33"/>
      <c r="AJ36" s="33"/>
      <c r="AK36" s="33"/>
      <c r="AL36" s="34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4"/>
      <c r="AY36" s="33"/>
      <c r="AZ36" s="33"/>
      <c r="BA36" s="33"/>
      <c r="BB36" s="33"/>
      <c r="BC36" s="33"/>
      <c r="BD36" s="35"/>
      <c r="BE36" s="35"/>
      <c r="BF36" s="35">
        <v>62.1</v>
      </c>
      <c r="BG36" s="42">
        <v>9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15">
        <f t="shared" si="4"/>
        <v>71.099999999999994</v>
      </c>
      <c r="DB36" s="20">
        <f t="shared" si="1"/>
        <v>62.1</v>
      </c>
      <c r="DC36" s="21">
        <f t="shared" si="3"/>
        <v>9</v>
      </c>
    </row>
    <row r="37" spans="1:107" x14ac:dyDescent="0.2">
      <c r="A37" s="37" t="s">
        <v>109</v>
      </c>
      <c r="B37" s="38" t="s">
        <v>110</v>
      </c>
      <c r="C37" s="120"/>
      <c r="D37" s="118"/>
      <c r="E37" s="118"/>
      <c r="F37" s="17"/>
      <c r="G37" s="17"/>
      <c r="H37" s="17"/>
      <c r="I37" s="17"/>
      <c r="J37" s="17"/>
      <c r="K37" s="30"/>
      <c r="L37" s="32"/>
      <c r="M37" s="32"/>
      <c r="N37" s="32"/>
      <c r="O37" s="32"/>
      <c r="P37" s="33"/>
      <c r="Q37" s="33"/>
      <c r="R37" s="33"/>
      <c r="S37" s="33"/>
      <c r="T37" s="33"/>
      <c r="U37" s="33"/>
      <c r="V37" s="34"/>
      <c r="W37" s="33"/>
      <c r="X37" s="33"/>
      <c r="Y37" s="33"/>
      <c r="Z37" s="34"/>
      <c r="AA37" s="33"/>
      <c r="AB37" s="32"/>
      <c r="AC37" s="32"/>
      <c r="AD37" s="33"/>
      <c r="AE37" s="33"/>
      <c r="AF37" s="33"/>
      <c r="AG37" s="33"/>
      <c r="AH37" s="33"/>
      <c r="AI37" s="33"/>
      <c r="AJ37" s="33"/>
      <c r="AK37" s="142"/>
      <c r="AL37" s="143">
        <v>15.881303931234706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3"/>
      <c r="AY37" s="142"/>
      <c r="AZ37" s="142"/>
      <c r="BA37" s="142"/>
      <c r="BB37" s="142"/>
      <c r="BC37" s="142"/>
      <c r="BD37" s="144"/>
      <c r="BE37" s="144"/>
      <c r="BF37" s="144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>
        <v>4.5332826520128933</v>
      </c>
      <c r="CE37" s="42">
        <v>9</v>
      </c>
      <c r="CF37" s="35">
        <v>25.36</v>
      </c>
      <c r="CG37" s="46">
        <v>9</v>
      </c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15">
        <f t="shared" si="4"/>
        <v>63.774586583247597</v>
      </c>
      <c r="DB37" s="20">
        <f t="shared" si="1"/>
        <v>45.774586583247597</v>
      </c>
      <c r="DC37" s="21">
        <f t="shared" si="3"/>
        <v>18</v>
      </c>
    </row>
    <row r="38" spans="1:107" x14ac:dyDescent="0.2">
      <c r="A38" s="37" t="s">
        <v>111</v>
      </c>
      <c r="B38" s="38" t="s">
        <v>112</v>
      </c>
      <c r="C38" s="120"/>
      <c r="D38" s="118"/>
      <c r="E38" s="118"/>
      <c r="F38" s="17"/>
      <c r="G38" s="17"/>
      <c r="H38" s="17"/>
      <c r="I38" s="17"/>
      <c r="J38" s="22">
        <v>29.775176854128588</v>
      </c>
      <c r="K38" s="30"/>
      <c r="L38" s="32"/>
      <c r="M38" s="32"/>
      <c r="N38" s="32"/>
      <c r="O38" s="32"/>
      <c r="P38" s="33"/>
      <c r="Q38" s="33"/>
      <c r="R38" s="33"/>
      <c r="S38" s="33"/>
      <c r="T38" s="33"/>
      <c r="U38" s="33"/>
      <c r="V38" s="34"/>
      <c r="W38" s="33"/>
      <c r="X38" s="33"/>
      <c r="Y38" s="33"/>
      <c r="Z38" s="34">
        <v>10.192478642434217</v>
      </c>
      <c r="AA38" s="33"/>
      <c r="AB38" s="32"/>
      <c r="AC38" s="32"/>
      <c r="AD38" s="33"/>
      <c r="AE38" s="33"/>
      <c r="AF38" s="33"/>
      <c r="AG38" s="33"/>
      <c r="AH38" s="33"/>
      <c r="AI38" s="33"/>
      <c r="AJ38" s="33"/>
      <c r="AK38" s="142"/>
      <c r="AL38" s="143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3"/>
      <c r="AY38" s="142"/>
      <c r="AZ38" s="142"/>
      <c r="BA38" s="142"/>
      <c r="BB38" s="142"/>
      <c r="BC38" s="142"/>
      <c r="BD38" s="144"/>
      <c r="BE38" s="144"/>
      <c r="BF38" s="144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>
        <v>0.454315908480595</v>
      </c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42">
        <v>13.5</v>
      </c>
      <c r="CW38" s="35"/>
      <c r="CX38" s="35"/>
      <c r="CY38" s="35"/>
      <c r="CZ38" s="15">
        <f t="shared" si="4"/>
        <v>53.921971405043401</v>
      </c>
      <c r="DB38" s="20">
        <f t="shared" si="1"/>
        <v>40.421971405043401</v>
      </c>
      <c r="DC38" s="21">
        <f t="shared" si="3"/>
        <v>13.5</v>
      </c>
    </row>
    <row r="39" spans="1:107" x14ac:dyDescent="0.2">
      <c r="A39" s="37" t="s">
        <v>113</v>
      </c>
      <c r="B39" s="38" t="s">
        <v>114</v>
      </c>
      <c r="C39" s="120" t="s">
        <v>115</v>
      </c>
      <c r="D39" s="118"/>
      <c r="E39" s="118"/>
      <c r="F39" s="17">
        <v>5.5</v>
      </c>
      <c r="G39" s="17"/>
      <c r="H39" s="17"/>
      <c r="I39" s="17"/>
      <c r="J39" s="22"/>
      <c r="K39" s="30"/>
      <c r="L39" s="32"/>
      <c r="M39" s="32"/>
      <c r="N39" s="32"/>
      <c r="O39" s="32"/>
      <c r="P39" s="33"/>
      <c r="Q39" s="33"/>
      <c r="R39" s="33"/>
      <c r="S39" s="41">
        <v>13.5</v>
      </c>
      <c r="T39" s="33"/>
      <c r="U39" s="33"/>
      <c r="V39" s="34">
        <v>1.8765222306807177</v>
      </c>
      <c r="W39" s="41">
        <v>9</v>
      </c>
      <c r="X39" s="33"/>
      <c r="Y39" s="33"/>
      <c r="Z39" s="34">
        <v>1.4715884861654049</v>
      </c>
      <c r="AA39" s="33"/>
      <c r="AB39" s="32"/>
      <c r="AC39" s="32"/>
      <c r="AD39" s="33"/>
      <c r="AE39" s="33"/>
      <c r="AF39" s="33"/>
      <c r="AG39" s="33"/>
      <c r="AH39" s="33"/>
      <c r="AI39" s="33"/>
      <c r="AJ39" s="33"/>
      <c r="AK39" s="142"/>
      <c r="AL39" s="143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3"/>
      <c r="AY39" s="142"/>
      <c r="AZ39" s="142"/>
      <c r="BA39" s="142"/>
      <c r="BB39" s="142"/>
      <c r="BC39" s="142"/>
      <c r="BD39" s="144"/>
      <c r="BE39" s="144"/>
      <c r="BF39" s="144"/>
      <c r="BG39" s="35"/>
      <c r="BH39" s="35"/>
      <c r="BI39" s="35"/>
      <c r="BJ39" s="35"/>
      <c r="BK39" s="35"/>
      <c r="BL39" s="35"/>
      <c r="BM39" s="35"/>
      <c r="BN39" s="35">
        <v>68.5</v>
      </c>
      <c r="BO39" s="42">
        <v>9</v>
      </c>
      <c r="BP39" s="35">
        <v>10.330748701537006</v>
      </c>
      <c r="BQ39" s="35"/>
      <c r="BR39" s="35"/>
      <c r="BS39" s="35"/>
      <c r="BT39" s="35"/>
      <c r="BU39" s="35"/>
      <c r="BV39" s="35"/>
      <c r="BW39" s="35"/>
      <c r="BX39" s="35">
        <v>1.0370254432709232</v>
      </c>
      <c r="BY39" s="35"/>
      <c r="BZ39" s="35"/>
      <c r="CA39" s="35"/>
      <c r="CB39" s="35"/>
      <c r="CC39" s="35"/>
      <c r="CD39" s="35">
        <v>0.46419234127365139</v>
      </c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15">
        <f t="shared" si="4"/>
        <v>120.68007720292769</v>
      </c>
      <c r="DB39" s="20">
        <f t="shared" si="1"/>
        <v>89.180077202927691</v>
      </c>
      <c r="DC39" s="21">
        <f t="shared" si="3"/>
        <v>31.5</v>
      </c>
    </row>
    <row r="40" spans="1:107" x14ac:dyDescent="0.2">
      <c r="A40" s="37" t="s">
        <v>113</v>
      </c>
      <c r="B40" s="38" t="s">
        <v>114</v>
      </c>
      <c r="C40" s="120" t="s">
        <v>116</v>
      </c>
      <c r="D40" s="118"/>
      <c r="E40" s="118"/>
      <c r="F40" s="17"/>
      <c r="G40" s="17"/>
      <c r="H40" s="17"/>
      <c r="I40" s="17"/>
      <c r="J40" s="22"/>
      <c r="K40" s="30"/>
      <c r="L40" s="32"/>
      <c r="M40" s="32"/>
      <c r="N40" s="32"/>
      <c r="O40" s="32"/>
      <c r="P40" s="33"/>
      <c r="Q40" s="33"/>
      <c r="R40" s="33"/>
      <c r="S40" s="33"/>
      <c r="T40" s="33"/>
      <c r="U40" s="33"/>
      <c r="V40" s="34"/>
      <c r="W40" s="33"/>
      <c r="X40" s="33"/>
      <c r="Y40" s="33"/>
      <c r="Z40" s="33"/>
      <c r="AA40" s="33"/>
      <c r="AB40" s="32"/>
      <c r="AC40" s="32"/>
      <c r="AD40" s="33"/>
      <c r="AE40" s="33"/>
      <c r="AF40" s="33"/>
      <c r="AG40" s="33"/>
      <c r="AH40" s="33"/>
      <c r="AI40" s="33"/>
      <c r="AJ40" s="33"/>
      <c r="AK40" s="142"/>
      <c r="AL40" s="143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3"/>
      <c r="AY40" s="142"/>
      <c r="AZ40" s="142">
        <v>25.6</v>
      </c>
      <c r="BA40" s="140">
        <v>4.5</v>
      </c>
      <c r="BB40" s="142"/>
      <c r="BC40" s="142"/>
      <c r="BD40" s="144"/>
      <c r="BE40" s="144"/>
      <c r="BF40" s="144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15">
        <f t="shared" si="4"/>
        <v>30.1</v>
      </c>
      <c r="DB40" s="20">
        <f t="shared" si="1"/>
        <v>25.6</v>
      </c>
      <c r="DC40" s="21">
        <f t="shared" si="3"/>
        <v>4.5</v>
      </c>
    </row>
    <row r="41" spans="1:107" x14ac:dyDescent="0.2">
      <c r="A41" s="37" t="s">
        <v>113</v>
      </c>
      <c r="B41" s="38" t="s">
        <v>114</v>
      </c>
      <c r="C41" s="120" t="s">
        <v>117</v>
      </c>
      <c r="D41" s="118"/>
      <c r="E41" s="118"/>
      <c r="F41" s="17"/>
      <c r="G41" s="17"/>
      <c r="H41" s="17"/>
      <c r="I41" s="17"/>
      <c r="J41" s="22"/>
      <c r="K41" s="30"/>
      <c r="L41" s="32"/>
      <c r="M41" s="32"/>
      <c r="N41" s="32"/>
      <c r="O41" s="32"/>
      <c r="P41" s="33"/>
      <c r="Q41" s="33"/>
      <c r="R41" s="33"/>
      <c r="S41" s="33"/>
      <c r="T41" s="33"/>
      <c r="U41" s="33"/>
      <c r="V41" s="34">
        <v>7.4962124899298157</v>
      </c>
      <c r="W41" s="33"/>
      <c r="X41" s="33"/>
      <c r="Y41" s="33"/>
      <c r="Z41" s="33"/>
      <c r="AA41" s="33"/>
      <c r="AB41" s="32"/>
      <c r="AC41" s="32"/>
      <c r="AD41" s="33"/>
      <c r="AE41" s="33"/>
      <c r="AF41" s="33"/>
      <c r="AG41" s="33"/>
      <c r="AH41" s="33"/>
      <c r="AI41" s="33"/>
      <c r="AJ41" s="33"/>
      <c r="AK41" s="142"/>
      <c r="AL41" s="143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3">
        <v>13.036891286834461</v>
      </c>
      <c r="AY41" s="142"/>
      <c r="AZ41" s="142"/>
      <c r="BA41" s="142"/>
      <c r="BB41" s="142"/>
      <c r="BC41" s="142"/>
      <c r="BD41" s="144"/>
      <c r="BE41" s="144"/>
      <c r="BF41" s="144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15">
        <f t="shared" si="4"/>
        <v>20.533103776764278</v>
      </c>
      <c r="DB41" s="20">
        <f t="shared" si="1"/>
        <v>20.533103776764278</v>
      </c>
      <c r="DC41" s="21">
        <f t="shared" si="3"/>
        <v>0</v>
      </c>
    </row>
    <row r="42" spans="1:107" x14ac:dyDescent="0.2">
      <c r="A42" s="37" t="s">
        <v>118</v>
      </c>
      <c r="B42" s="38" t="s">
        <v>119</v>
      </c>
      <c r="C42" s="120"/>
      <c r="D42" s="118"/>
      <c r="E42" s="118"/>
      <c r="F42" s="17"/>
      <c r="G42" s="17"/>
      <c r="H42" s="17"/>
      <c r="I42" s="17"/>
      <c r="J42" s="22">
        <v>4.3554115079177471</v>
      </c>
      <c r="K42" s="30"/>
      <c r="L42" s="32"/>
      <c r="M42" s="32"/>
      <c r="N42" s="32"/>
      <c r="O42" s="32"/>
      <c r="P42" s="47"/>
      <c r="Q42" s="47"/>
      <c r="R42" s="47"/>
      <c r="S42" s="47"/>
      <c r="T42" s="47"/>
      <c r="U42" s="33"/>
      <c r="V42" s="34">
        <v>3.5160100743280829</v>
      </c>
      <c r="W42" s="33"/>
      <c r="X42" s="33"/>
      <c r="Y42" s="33"/>
      <c r="Z42" s="33"/>
      <c r="AA42" s="33"/>
      <c r="AB42" s="32"/>
      <c r="AC42" s="32"/>
      <c r="AD42" s="33"/>
      <c r="AE42" s="33"/>
      <c r="AF42" s="33"/>
      <c r="AG42" s="33"/>
      <c r="AH42" s="33"/>
      <c r="AI42" s="33"/>
      <c r="AJ42" s="33"/>
      <c r="AK42" s="142"/>
      <c r="AL42" s="143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4">
        <v>4.0197081467739597</v>
      </c>
      <c r="BE42" s="144"/>
      <c r="BF42" s="144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146">
        <v>52</v>
      </c>
      <c r="BW42" s="35"/>
      <c r="BX42" s="35"/>
      <c r="BY42" s="35"/>
      <c r="BZ42" s="35"/>
      <c r="CA42" s="35"/>
      <c r="CB42" s="35"/>
      <c r="CC42" s="35"/>
      <c r="CD42" s="35">
        <v>0.86912608578896422</v>
      </c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15">
        <f t="shared" si="4"/>
        <v>64.760255814808758</v>
      </c>
      <c r="DB42" s="20">
        <f t="shared" si="1"/>
        <v>64.760255814808758</v>
      </c>
      <c r="DC42" s="21">
        <f t="shared" si="3"/>
        <v>0</v>
      </c>
    </row>
    <row r="43" spans="1:107" x14ac:dyDescent="0.2">
      <c r="A43" s="37" t="s">
        <v>120</v>
      </c>
      <c r="B43" s="38" t="s">
        <v>121</v>
      </c>
      <c r="C43" s="120"/>
      <c r="D43" s="118"/>
      <c r="E43" s="118"/>
      <c r="F43" s="17"/>
      <c r="G43" s="17"/>
      <c r="H43" s="17"/>
      <c r="I43" s="17"/>
      <c r="J43" s="17"/>
      <c r="K43" s="30"/>
      <c r="L43" s="32"/>
      <c r="M43" s="32"/>
      <c r="N43" s="32"/>
      <c r="O43" s="48"/>
      <c r="P43" s="17"/>
      <c r="Q43" s="17"/>
      <c r="R43" s="17"/>
      <c r="S43" s="17"/>
      <c r="T43" s="17"/>
      <c r="U43" s="49"/>
      <c r="V43" s="34"/>
      <c r="W43" s="33"/>
      <c r="X43" s="33"/>
      <c r="Y43" s="33"/>
      <c r="Z43" s="33"/>
      <c r="AA43" s="33"/>
      <c r="AB43" s="32"/>
      <c r="AC43" s="32"/>
      <c r="AD43" s="33"/>
      <c r="AE43" s="33"/>
      <c r="AF43" s="33"/>
      <c r="AG43" s="33"/>
      <c r="AH43" s="33"/>
      <c r="AI43" s="33"/>
      <c r="AJ43" s="33"/>
      <c r="AK43" s="142"/>
      <c r="AL43" s="143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4"/>
      <c r="BE43" s="144"/>
      <c r="BF43" s="144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146"/>
      <c r="BW43" s="35"/>
      <c r="BX43" s="35"/>
      <c r="BY43" s="35"/>
      <c r="BZ43" s="35"/>
      <c r="CA43" s="35"/>
      <c r="CB43" s="35">
        <v>15.9</v>
      </c>
      <c r="CC43" s="42">
        <v>9</v>
      </c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15">
        <f t="shared" si="4"/>
        <v>24.9</v>
      </c>
      <c r="DB43" s="20">
        <f t="shared" si="1"/>
        <v>15.9</v>
      </c>
      <c r="DC43" s="21">
        <f t="shared" si="3"/>
        <v>9</v>
      </c>
    </row>
    <row r="44" spans="1:107" x14ac:dyDescent="0.2">
      <c r="A44" s="37" t="s">
        <v>122</v>
      </c>
      <c r="B44" s="38" t="s">
        <v>123</v>
      </c>
      <c r="C44" s="120"/>
      <c r="D44" s="118"/>
      <c r="E44" s="118"/>
      <c r="F44" s="17"/>
      <c r="G44" s="17"/>
      <c r="H44" s="17">
        <v>71.569999999999993</v>
      </c>
      <c r="I44" s="50">
        <v>9</v>
      </c>
      <c r="J44" s="17"/>
      <c r="K44" s="30"/>
      <c r="L44" s="32"/>
      <c r="M44" s="32"/>
      <c r="N44" s="32"/>
      <c r="O44" s="48"/>
      <c r="P44" s="17"/>
      <c r="Q44" s="17"/>
      <c r="R44" s="17"/>
      <c r="S44" s="17"/>
      <c r="T44" s="17"/>
      <c r="U44" s="49"/>
      <c r="V44" s="34">
        <v>4.6913055767017946</v>
      </c>
      <c r="W44" s="33"/>
      <c r="X44" s="33">
        <v>69.900000000000006</v>
      </c>
      <c r="Y44" s="41">
        <v>9</v>
      </c>
      <c r="Z44" s="33"/>
      <c r="AA44" s="33"/>
      <c r="AB44" s="32"/>
      <c r="AC44" s="32"/>
      <c r="AD44" s="33"/>
      <c r="AE44" s="33"/>
      <c r="AF44" s="33">
        <v>87.99</v>
      </c>
      <c r="AG44" s="41">
        <v>9</v>
      </c>
      <c r="AH44" s="33"/>
      <c r="AI44" s="33"/>
      <c r="AJ44" s="33"/>
      <c r="AK44" s="142"/>
      <c r="AL44" s="143"/>
      <c r="AM44" s="142"/>
      <c r="AN44" s="142">
        <v>90.5</v>
      </c>
      <c r="AO44" s="140">
        <v>9</v>
      </c>
      <c r="AP44" s="142">
        <v>63.56</v>
      </c>
      <c r="AQ44" s="140">
        <v>9</v>
      </c>
      <c r="AR44" s="142"/>
      <c r="AS44" s="142"/>
      <c r="AT44" s="142"/>
      <c r="AU44" s="142"/>
      <c r="AV44" s="142">
        <v>16.5</v>
      </c>
      <c r="AW44" s="140">
        <v>9</v>
      </c>
      <c r="AX44" s="142"/>
      <c r="AY44" s="142"/>
      <c r="AZ44" s="142"/>
      <c r="BA44" s="142"/>
      <c r="BB44" s="142"/>
      <c r="BC44" s="142"/>
      <c r="BD44" s="147">
        <v>8</v>
      </c>
      <c r="BE44" s="141">
        <v>9</v>
      </c>
      <c r="BF44" s="144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146">
        <v>14.1</v>
      </c>
      <c r="BW44" s="42">
        <v>9</v>
      </c>
      <c r="BX44" s="35"/>
      <c r="BY44" s="35"/>
      <c r="BZ44" s="35"/>
      <c r="CA44" s="35"/>
      <c r="CB44" s="35"/>
      <c r="CC44" s="35"/>
      <c r="CD44" s="35">
        <v>4.3950125929101036</v>
      </c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42">
        <v>13.5</v>
      </c>
      <c r="CT44" s="35"/>
      <c r="CU44" s="35"/>
      <c r="CV44" s="35"/>
      <c r="CW44" s="35"/>
      <c r="CX44" s="35"/>
      <c r="CY44" s="42">
        <v>18</v>
      </c>
      <c r="CZ44" s="15">
        <f t="shared" si="4"/>
        <v>534.7063181696119</v>
      </c>
      <c r="DB44" s="20">
        <f t="shared" si="1"/>
        <v>431.20631816961196</v>
      </c>
      <c r="DC44" s="21">
        <f t="shared" si="3"/>
        <v>103.5</v>
      </c>
    </row>
    <row r="45" spans="1:107" x14ac:dyDescent="0.2">
      <c r="A45" s="37" t="s">
        <v>124</v>
      </c>
      <c r="B45" s="38" t="s">
        <v>125</v>
      </c>
      <c r="C45" s="120"/>
      <c r="D45" s="118"/>
      <c r="E45" s="118"/>
      <c r="F45" s="17">
        <v>3.39</v>
      </c>
      <c r="G45" s="17"/>
      <c r="H45" s="17"/>
      <c r="I45" s="17"/>
      <c r="J45" s="17"/>
      <c r="K45" s="30"/>
      <c r="L45" s="32"/>
      <c r="M45" s="32"/>
      <c r="N45" s="32"/>
      <c r="O45" s="48"/>
      <c r="P45" s="17"/>
      <c r="Q45" s="17"/>
      <c r="R45" s="17"/>
      <c r="S45" s="17"/>
      <c r="T45" s="17"/>
      <c r="U45" s="49"/>
      <c r="V45" s="33"/>
      <c r="W45" s="33"/>
      <c r="X45" s="33"/>
      <c r="Y45" s="41"/>
      <c r="Z45" s="33"/>
      <c r="AA45" s="33"/>
      <c r="AB45" s="32">
        <v>25.5</v>
      </c>
      <c r="AC45" s="45">
        <v>9</v>
      </c>
      <c r="AD45" s="33"/>
      <c r="AE45" s="33"/>
      <c r="AF45" s="33"/>
      <c r="AG45" s="33"/>
      <c r="AH45" s="33"/>
      <c r="AI45" s="33"/>
      <c r="AJ45" s="33"/>
      <c r="AK45" s="142"/>
      <c r="AL45" s="143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4"/>
      <c r="BE45" s="144"/>
      <c r="BF45" s="144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144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15">
        <f t="shared" si="4"/>
        <v>37.89</v>
      </c>
      <c r="DB45" s="20">
        <f t="shared" si="1"/>
        <v>28.89</v>
      </c>
      <c r="DC45" s="21">
        <f t="shared" si="3"/>
        <v>9</v>
      </c>
    </row>
    <row r="46" spans="1:107" x14ac:dyDescent="0.2">
      <c r="A46" s="37" t="s">
        <v>126</v>
      </c>
      <c r="B46" s="38" t="s">
        <v>127</v>
      </c>
      <c r="C46" s="120" t="s">
        <v>128</v>
      </c>
      <c r="D46" s="118"/>
      <c r="E46" s="118"/>
      <c r="F46" s="17">
        <v>33.4</v>
      </c>
      <c r="G46" s="50">
        <v>13.5</v>
      </c>
      <c r="H46" s="17"/>
      <c r="I46" s="17"/>
      <c r="J46" s="17"/>
      <c r="K46" s="30"/>
      <c r="L46" s="32"/>
      <c r="M46" s="32"/>
      <c r="N46" s="32"/>
      <c r="O46" s="48"/>
      <c r="P46" s="17"/>
      <c r="Q46" s="17"/>
      <c r="R46" s="17"/>
      <c r="S46" s="17"/>
      <c r="T46" s="17"/>
      <c r="U46" s="49"/>
      <c r="V46" s="33"/>
      <c r="W46" s="33"/>
      <c r="X46" s="33"/>
      <c r="Y46" s="33"/>
      <c r="Z46" s="33"/>
      <c r="AA46" s="33"/>
      <c r="AB46" s="32"/>
      <c r="AC46" s="32"/>
      <c r="AD46" s="33"/>
      <c r="AE46" s="33"/>
      <c r="AF46" s="33"/>
      <c r="AG46" s="33"/>
      <c r="AH46" s="33"/>
      <c r="AI46" s="33"/>
      <c r="AJ46" s="33"/>
      <c r="AK46" s="142"/>
      <c r="AL46" s="143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4">
        <v>4.0197081467739597</v>
      </c>
      <c r="BE46" s="144"/>
      <c r="BF46" s="144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>
        <v>39.9</v>
      </c>
      <c r="BS46" s="42">
        <v>9</v>
      </c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>
        <v>4.9678456949073757</v>
      </c>
      <c r="CE46" s="35"/>
      <c r="CF46" s="35"/>
      <c r="CG46" s="35"/>
      <c r="CH46" s="35"/>
      <c r="CI46" s="35"/>
      <c r="CJ46" s="35">
        <v>2.1728152144724104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15">
        <f t="shared" si="4"/>
        <v>106.96036905615375</v>
      </c>
      <c r="DB46" s="20">
        <f t="shared" si="1"/>
        <v>84.460369056153752</v>
      </c>
      <c r="DC46" s="21">
        <f t="shared" si="3"/>
        <v>22.5</v>
      </c>
    </row>
    <row r="47" spans="1:107" x14ac:dyDescent="0.2">
      <c r="A47" s="37" t="s">
        <v>126</v>
      </c>
      <c r="B47" s="38" t="s">
        <v>127</v>
      </c>
      <c r="C47" s="120" t="s">
        <v>129</v>
      </c>
      <c r="D47" s="118"/>
      <c r="E47" s="118"/>
      <c r="F47" s="17"/>
      <c r="G47" s="17"/>
      <c r="H47" s="17"/>
      <c r="I47" s="17"/>
      <c r="J47" s="17"/>
      <c r="K47" s="30"/>
      <c r="L47" s="32"/>
      <c r="M47" s="32"/>
      <c r="N47" s="32"/>
      <c r="O47" s="48"/>
      <c r="P47" s="17"/>
      <c r="Q47" s="17"/>
      <c r="R47" s="17"/>
      <c r="S47" s="17"/>
      <c r="T47" s="17"/>
      <c r="U47" s="49"/>
      <c r="V47" s="33"/>
      <c r="W47" s="33"/>
      <c r="X47" s="33"/>
      <c r="Y47" s="33"/>
      <c r="Z47" s="33"/>
      <c r="AA47" s="33"/>
      <c r="AB47" s="32"/>
      <c r="AC47" s="32"/>
      <c r="AD47" s="33"/>
      <c r="AE47" s="33"/>
      <c r="AF47" s="33"/>
      <c r="AG47" s="33"/>
      <c r="AH47" s="33"/>
      <c r="AI47" s="33"/>
      <c r="AJ47" s="33"/>
      <c r="AK47" s="142"/>
      <c r="AL47" s="143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4"/>
      <c r="BE47" s="144"/>
      <c r="BF47" s="144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>
        <v>55.209259313185328</v>
      </c>
      <c r="CI47" s="146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15">
        <f t="shared" si="4"/>
        <v>55.209259313185328</v>
      </c>
      <c r="DB47" s="20">
        <f t="shared" si="1"/>
        <v>55.209259313185328</v>
      </c>
      <c r="DC47" s="21">
        <f t="shared" si="3"/>
        <v>0</v>
      </c>
    </row>
    <row r="48" spans="1:107" x14ac:dyDescent="0.2">
      <c r="A48" s="37" t="s">
        <v>126</v>
      </c>
      <c r="B48" s="38" t="s">
        <v>127</v>
      </c>
      <c r="C48" s="120" t="s">
        <v>130</v>
      </c>
      <c r="D48" s="118"/>
      <c r="E48" s="118"/>
      <c r="F48" s="17"/>
      <c r="G48" s="17"/>
      <c r="H48" s="17"/>
      <c r="I48" s="17"/>
      <c r="J48" s="17"/>
      <c r="K48" s="30"/>
      <c r="L48" s="32"/>
      <c r="M48" s="32"/>
      <c r="N48" s="32"/>
      <c r="O48" s="48"/>
      <c r="P48" s="17"/>
      <c r="Q48" s="17"/>
      <c r="R48" s="17"/>
      <c r="S48" s="17"/>
      <c r="T48" s="17"/>
      <c r="U48" s="49"/>
      <c r="V48" s="33"/>
      <c r="W48" s="33"/>
      <c r="X48" s="33"/>
      <c r="Y48" s="33"/>
      <c r="Z48" s="33"/>
      <c r="AA48" s="33"/>
      <c r="AB48" s="32"/>
      <c r="AC48" s="32"/>
      <c r="AD48" s="33"/>
      <c r="AE48" s="33"/>
      <c r="AF48" s="33"/>
      <c r="AG48" s="33"/>
      <c r="AH48" s="33"/>
      <c r="AI48" s="33"/>
      <c r="AJ48" s="33"/>
      <c r="AK48" s="142"/>
      <c r="AL48" s="143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4"/>
      <c r="BE48" s="144"/>
      <c r="BF48" s="144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15">
        <f t="shared" si="4"/>
        <v>0</v>
      </c>
      <c r="DB48" s="20">
        <f t="shared" si="1"/>
        <v>0</v>
      </c>
      <c r="DC48" s="21">
        <f t="shared" si="3"/>
        <v>0</v>
      </c>
    </row>
    <row r="49" spans="1:108" x14ac:dyDescent="0.2">
      <c r="A49" s="37" t="s">
        <v>131</v>
      </c>
      <c r="B49" s="38" t="s">
        <v>132</v>
      </c>
      <c r="C49" s="39" t="s">
        <v>133</v>
      </c>
      <c r="D49" s="16"/>
      <c r="E49" s="16"/>
      <c r="F49" s="17"/>
      <c r="G49" s="17"/>
      <c r="H49" s="17"/>
      <c r="I49" s="17"/>
      <c r="J49" s="17"/>
      <c r="K49" s="30"/>
      <c r="L49" s="32"/>
      <c r="M49" s="32"/>
      <c r="N49" s="32"/>
      <c r="O49" s="48"/>
      <c r="P49" s="17"/>
      <c r="Q49" s="17"/>
      <c r="R49" s="17"/>
      <c r="S49" s="17"/>
      <c r="T49" s="17"/>
      <c r="U49" s="49"/>
      <c r="V49" s="33"/>
      <c r="W49" s="33"/>
      <c r="X49" s="33"/>
      <c r="Y49" s="33"/>
      <c r="Z49" s="33"/>
      <c r="AA49" s="33"/>
      <c r="AB49" s="32"/>
      <c r="AC49" s="32"/>
      <c r="AD49" s="33"/>
      <c r="AE49" s="33"/>
      <c r="AF49" s="33"/>
      <c r="AG49" s="33"/>
      <c r="AH49" s="33"/>
      <c r="AI49" s="33"/>
      <c r="AJ49" s="33"/>
      <c r="AK49" s="142"/>
      <c r="AL49" s="143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4"/>
      <c r="BE49" s="144"/>
      <c r="BF49" s="144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>
        <v>47.5</v>
      </c>
      <c r="CM49" s="42">
        <v>9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15">
        <f t="shared" si="4"/>
        <v>56.5</v>
      </c>
      <c r="DB49" s="20">
        <f t="shared" si="1"/>
        <v>47.5</v>
      </c>
      <c r="DC49" s="21">
        <f t="shared" si="3"/>
        <v>9</v>
      </c>
    </row>
    <row r="50" spans="1:108" x14ac:dyDescent="0.2">
      <c r="A50" s="37" t="s">
        <v>131</v>
      </c>
      <c r="B50" s="38" t="s">
        <v>132</v>
      </c>
      <c r="C50" s="39" t="s">
        <v>134</v>
      </c>
      <c r="D50" s="16"/>
      <c r="E50" s="16"/>
      <c r="F50" s="17"/>
      <c r="G50" s="17"/>
      <c r="H50" s="17"/>
      <c r="I50" s="17"/>
      <c r="J50" s="17"/>
      <c r="K50" s="30"/>
      <c r="L50" s="32"/>
      <c r="M50" s="32"/>
      <c r="N50" s="32"/>
      <c r="O50" s="48"/>
      <c r="P50" s="17"/>
      <c r="Q50" s="17"/>
      <c r="R50" s="17"/>
      <c r="S50" s="17"/>
      <c r="T50" s="17"/>
      <c r="U50" s="49"/>
      <c r="V50" s="33"/>
      <c r="W50" s="33"/>
      <c r="X50" s="33"/>
      <c r="Y50" s="33"/>
      <c r="Z50" s="33"/>
      <c r="AA50" s="33"/>
      <c r="AB50" s="32"/>
      <c r="AC50" s="32"/>
      <c r="AD50" s="33"/>
      <c r="AE50" s="33"/>
      <c r="AF50" s="33"/>
      <c r="AG50" s="33"/>
      <c r="AH50" s="33"/>
      <c r="AI50" s="33"/>
      <c r="AJ50" s="33"/>
      <c r="AK50" s="142"/>
      <c r="AL50" s="143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4"/>
      <c r="BE50" s="144"/>
      <c r="BF50" s="144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15">
        <f t="shared" si="4"/>
        <v>0</v>
      </c>
      <c r="DB50" s="20">
        <f t="shared" si="1"/>
        <v>0</v>
      </c>
      <c r="DC50" s="21">
        <f t="shared" si="3"/>
        <v>0</v>
      </c>
    </row>
    <row r="51" spans="1:108" x14ac:dyDescent="0.2">
      <c r="A51" s="37" t="s">
        <v>135</v>
      </c>
      <c r="B51" s="38" t="s">
        <v>136</v>
      </c>
      <c r="C51" s="38"/>
      <c r="D51" s="16"/>
      <c r="E51" s="16"/>
      <c r="F51" s="17"/>
      <c r="G51" s="17"/>
      <c r="H51" s="17"/>
      <c r="I51" s="17"/>
      <c r="J51" s="17"/>
      <c r="K51" s="30"/>
      <c r="L51" s="32"/>
      <c r="M51" s="32"/>
      <c r="N51" s="32"/>
      <c r="O51" s="32"/>
      <c r="P51" s="51"/>
      <c r="Q51" s="51"/>
      <c r="R51" s="51"/>
      <c r="S51" s="51"/>
      <c r="T51" s="51"/>
      <c r="U51" s="33"/>
      <c r="V51" s="33"/>
      <c r="W51" s="33"/>
      <c r="X51" s="33"/>
      <c r="Y51" s="33"/>
      <c r="Z51" s="33"/>
      <c r="AA51" s="33"/>
      <c r="AB51" s="32"/>
      <c r="AC51" s="32"/>
      <c r="AD51" s="33"/>
      <c r="AE51" s="33"/>
      <c r="AF51" s="33"/>
      <c r="AG51" s="33"/>
      <c r="AH51" s="33"/>
      <c r="AI51" s="33"/>
      <c r="AJ51" s="33"/>
      <c r="AK51" s="41">
        <v>9</v>
      </c>
      <c r="AL51" s="34">
        <v>22.547896066547782</v>
      </c>
      <c r="AM51" s="45">
        <v>9</v>
      </c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15">
        <f t="shared" si="4"/>
        <v>40.547896066547779</v>
      </c>
      <c r="DB51" s="20">
        <f t="shared" si="1"/>
        <v>22.547896066547782</v>
      </c>
      <c r="DC51" s="21">
        <f t="shared" si="3"/>
        <v>18</v>
      </c>
    </row>
    <row r="52" spans="1:108" x14ac:dyDescent="0.2">
      <c r="D52" s="125">
        <f>SUM(D4:D51)</f>
        <v>81.852000000000004</v>
      </c>
      <c r="F52" s="125">
        <f>SUM(F4:F51)</f>
        <v>42.29</v>
      </c>
      <c r="H52" s="125">
        <f>SUM(H4:H51)</f>
        <v>71.569999999999993</v>
      </c>
      <c r="J52" s="125">
        <f>SUM(J4:J51)</f>
        <v>167.11911929130756</v>
      </c>
      <c r="L52" s="125">
        <f>SUM(L4:L51)</f>
        <v>76.315196191946882</v>
      </c>
      <c r="N52" s="125">
        <f>SUM(N4:N51)</f>
        <v>0</v>
      </c>
      <c r="P52" s="125">
        <f>SUM(P4:P51)</f>
        <v>72.400000000000006</v>
      </c>
      <c r="R52" s="125">
        <f>SUM(R4:R51)</f>
        <v>7.7</v>
      </c>
      <c r="T52" s="125">
        <f>SUM(T4:T51)</f>
        <v>0</v>
      </c>
      <c r="V52" s="125">
        <f>SUM(V4:V51)</f>
        <v>24.612070520296573</v>
      </c>
      <c r="X52" s="125">
        <f>SUM(X4:X51)</f>
        <v>69.900000000000006</v>
      </c>
      <c r="Z52" s="125">
        <f>SUM(Z4:Z51)</f>
        <v>56.621589202592403</v>
      </c>
      <c r="AB52" s="125">
        <f>SUM(AB4:AB51)</f>
        <v>25.5</v>
      </c>
      <c r="AD52" s="125">
        <f>SUM(AD4:AD51)</f>
        <v>62.261032327427628</v>
      </c>
      <c r="AF52" s="125">
        <f>SUM(AF4:AF51)</f>
        <v>87.99</v>
      </c>
      <c r="AH52" s="125">
        <f>SUM(AH4:AH51)</f>
        <v>51.169798300825271</v>
      </c>
      <c r="AJ52" s="125">
        <f>SUM(AJ4:AJ51)</f>
        <v>0</v>
      </c>
      <c r="AL52" s="125">
        <f>SUM(AL4:AL51)</f>
        <v>59.614148338888484</v>
      </c>
      <c r="AN52" s="125">
        <f>SUM(AN4:AN51)</f>
        <v>90.5</v>
      </c>
      <c r="AP52" s="125">
        <f>SUM(AP4:AP51)</f>
        <v>63.56</v>
      </c>
      <c r="AR52" s="125">
        <f>SUM(AR4:AR51)</f>
        <v>81.8</v>
      </c>
      <c r="AT52" s="125">
        <f>SUM(AT4:AT51)</f>
        <v>108.2</v>
      </c>
      <c r="AV52" s="125">
        <f>SUM(AV4:AV51)</f>
        <v>16.5</v>
      </c>
      <c r="AX52" s="125">
        <f>SUM(AX4:AX51)</f>
        <v>39.051415263745042</v>
      </c>
      <c r="AZ52" s="125">
        <f>SUM(AZ4:AZ51)</f>
        <v>56.928044819574936</v>
      </c>
      <c r="BB52" s="125">
        <f>SUM(BB4:BB51)</f>
        <v>31.96</v>
      </c>
      <c r="BD52" s="125">
        <f>SUM(BD4:BD51)</f>
        <v>20.039416293547916</v>
      </c>
      <c r="BF52" s="125">
        <f>SUM(BF4:BF51)</f>
        <v>62.1</v>
      </c>
      <c r="BH52" s="125">
        <f>SUM(BH4:BH51)</f>
        <v>27.2</v>
      </c>
      <c r="BJ52" s="125">
        <f>SUM(BJ4:BJ51)</f>
        <v>22.3</v>
      </c>
      <c r="BL52" s="125">
        <f>SUM(BL4:BL51)</f>
        <v>25.2</v>
      </c>
      <c r="BN52" s="125">
        <f>SUM(BN4:BN51)</f>
        <v>68.5</v>
      </c>
      <c r="BP52" s="125">
        <f>SUM(BP4:BP51)</f>
        <v>41.332871238941081</v>
      </c>
      <c r="BR52" s="125">
        <f>SUM(BR4:BR51)</f>
        <v>39.9</v>
      </c>
      <c r="BT52" s="125">
        <f>SUM(BT4:BT51)</f>
        <v>38.581351608286589</v>
      </c>
      <c r="BV52" s="125">
        <f>SUM(BV4:BV51)</f>
        <v>66.099999999999994</v>
      </c>
      <c r="BX52" s="125">
        <f>SUM(BX4:BX51)</f>
        <v>69.421446102393517</v>
      </c>
      <c r="BZ52" s="125">
        <f>SUM(BZ4:BZ51)</f>
        <v>75.33</v>
      </c>
      <c r="CB52" s="125">
        <f>SUM(CB4:CB51)</f>
        <v>15.9</v>
      </c>
      <c r="CD52" s="125">
        <f>SUM(CD4:CD51)</f>
        <v>57.720362474285409</v>
      </c>
      <c r="CF52" s="125">
        <f>SUM(CF4:CF51)</f>
        <v>25.36</v>
      </c>
      <c r="CH52" s="125">
        <f>SUM(CH4:CH51)</f>
        <v>69.036265223464298</v>
      </c>
      <c r="CJ52" s="125">
        <f>SUM(CJ4:CJ51)</f>
        <v>227.53325868643364</v>
      </c>
      <c r="CL52" s="125">
        <f>SUM(CL4:CL51)</f>
        <v>47.5</v>
      </c>
      <c r="CN52" s="125">
        <f>SUM(CN4:CN51)</f>
        <v>55.4</v>
      </c>
      <c r="CP52" s="125">
        <f>SUM(CP4:CP51)</f>
        <v>4.8899999999999997</v>
      </c>
      <c r="CZ52" s="52"/>
    </row>
    <row r="54" spans="1:108" ht="12" thickBot="1" x14ac:dyDescent="0.25"/>
    <row r="55" spans="1:108" ht="13.5" thickBot="1" x14ac:dyDescent="0.25">
      <c r="A55" s="53" t="s">
        <v>137</v>
      </c>
      <c r="B55" s="53"/>
      <c r="C55" s="53"/>
      <c r="D55" s="54">
        <f>SUM(D4:D51)</f>
        <v>81.852000000000004</v>
      </c>
      <c r="E55" s="54">
        <f t="shared" ref="E55:BP55" si="5">SUM(E4:E51)</f>
        <v>9</v>
      </c>
      <c r="F55" s="54">
        <f t="shared" si="5"/>
        <v>42.29</v>
      </c>
      <c r="G55" s="54">
        <f t="shared" si="5"/>
        <v>13.5</v>
      </c>
      <c r="H55" s="54">
        <f t="shared" si="5"/>
        <v>71.569999999999993</v>
      </c>
      <c r="I55" s="54">
        <f t="shared" si="5"/>
        <v>9</v>
      </c>
      <c r="J55" s="54">
        <f t="shared" si="5"/>
        <v>167.11911929130756</v>
      </c>
      <c r="K55" s="54">
        <f t="shared" si="5"/>
        <v>9</v>
      </c>
      <c r="L55" s="54">
        <f t="shared" si="5"/>
        <v>76.315196191946882</v>
      </c>
      <c r="M55" s="54">
        <f t="shared" si="5"/>
        <v>13.5</v>
      </c>
      <c r="N55" s="54">
        <f t="shared" si="5"/>
        <v>0</v>
      </c>
      <c r="O55" s="54">
        <f t="shared" si="5"/>
        <v>9</v>
      </c>
      <c r="P55" s="54">
        <f t="shared" si="5"/>
        <v>72.400000000000006</v>
      </c>
      <c r="Q55" s="54">
        <f t="shared" si="5"/>
        <v>9</v>
      </c>
      <c r="R55" s="54">
        <f t="shared" si="5"/>
        <v>7.7</v>
      </c>
      <c r="S55" s="54">
        <f t="shared" si="5"/>
        <v>13.5</v>
      </c>
      <c r="T55" s="54">
        <f t="shared" si="5"/>
        <v>0</v>
      </c>
      <c r="U55" s="54">
        <f t="shared" si="5"/>
        <v>9</v>
      </c>
      <c r="V55" s="54">
        <f t="shared" si="5"/>
        <v>24.612070520296573</v>
      </c>
      <c r="W55" s="54">
        <f t="shared" si="5"/>
        <v>9</v>
      </c>
      <c r="X55" s="54">
        <f t="shared" si="5"/>
        <v>69.900000000000006</v>
      </c>
      <c r="Y55" s="54">
        <f t="shared" si="5"/>
        <v>9</v>
      </c>
      <c r="Z55" s="54">
        <f t="shared" si="5"/>
        <v>56.621589202592403</v>
      </c>
      <c r="AA55" s="54">
        <f t="shared" si="5"/>
        <v>13.5</v>
      </c>
      <c r="AB55" s="54">
        <f t="shared" si="5"/>
        <v>25.5</v>
      </c>
      <c r="AC55" s="54">
        <f t="shared" si="5"/>
        <v>9</v>
      </c>
      <c r="AD55" s="54">
        <f t="shared" si="5"/>
        <v>62.261032327427628</v>
      </c>
      <c r="AE55" s="54">
        <f t="shared" si="5"/>
        <v>9</v>
      </c>
      <c r="AF55" s="54">
        <f t="shared" si="5"/>
        <v>87.99</v>
      </c>
      <c r="AG55" s="54">
        <f t="shared" si="5"/>
        <v>9</v>
      </c>
      <c r="AH55" s="54">
        <f t="shared" si="5"/>
        <v>51.169798300825271</v>
      </c>
      <c r="AI55" s="54">
        <f t="shared" si="5"/>
        <v>9</v>
      </c>
      <c r="AJ55" s="54">
        <f t="shared" si="5"/>
        <v>0</v>
      </c>
      <c r="AK55" s="54">
        <f t="shared" si="5"/>
        <v>9</v>
      </c>
      <c r="AL55" s="54">
        <f t="shared" si="5"/>
        <v>59.614148338888484</v>
      </c>
      <c r="AM55" s="54">
        <f t="shared" si="5"/>
        <v>9</v>
      </c>
      <c r="AN55" s="54">
        <f t="shared" si="5"/>
        <v>90.5</v>
      </c>
      <c r="AO55" s="54">
        <f t="shared" si="5"/>
        <v>9</v>
      </c>
      <c r="AP55" s="54">
        <f t="shared" si="5"/>
        <v>63.56</v>
      </c>
      <c r="AQ55" s="54">
        <f t="shared" si="5"/>
        <v>9</v>
      </c>
      <c r="AR55" s="54">
        <f t="shared" si="5"/>
        <v>81.8</v>
      </c>
      <c r="AS55" s="54">
        <f t="shared" si="5"/>
        <v>9</v>
      </c>
      <c r="AT55" s="54">
        <f t="shared" si="5"/>
        <v>108.2</v>
      </c>
      <c r="AU55" s="54">
        <f t="shared" si="5"/>
        <v>4.5</v>
      </c>
      <c r="AV55" s="54">
        <f t="shared" si="5"/>
        <v>16.5</v>
      </c>
      <c r="AW55" s="54">
        <f t="shared" si="5"/>
        <v>9</v>
      </c>
      <c r="AX55" s="54">
        <f t="shared" si="5"/>
        <v>39.051415263745042</v>
      </c>
      <c r="AY55" s="54">
        <f t="shared" si="5"/>
        <v>4.5</v>
      </c>
      <c r="AZ55" s="54">
        <f t="shared" si="5"/>
        <v>56.928044819574936</v>
      </c>
      <c r="BA55" s="54">
        <f t="shared" si="5"/>
        <v>4.5</v>
      </c>
      <c r="BB55" s="54">
        <f t="shared" si="5"/>
        <v>31.96</v>
      </c>
      <c r="BC55" s="54">
        <f t="shared" si="5"/>
        <v>9</v>
      </c>
      <c r="BD55" s="54">
        <f t="shared" si="5"/>
        <v>20.039416293547916</v>
      </c>
      <c r="BE55" s="54">
        <f t="shared" si="5"/>
        <v>9</v>
      </c>
      <c r="BF55" s="54">
        <f t="shared" si="5"/>
        <v>62.1</v>
      </c>
      <c r="BG55" s="54">
        <f t="shared" si="5"/>
        <v>9</v>
      </c>
      <c r="BH55" s="54">
        <f t="shared" si="5"/>
        <v>27.2</v>
      </c>
      <c r="BI55" s="54">
        <f t="shared" si="5"/>
        <v>9</v>
      </c>
      <c r="BJ55" s="54">
        <f t="shared" si="5"/>
        <v>22.3</v>
      </c>
      <c r="BK55" s="54">
        <f t="shared" si="5"/>
        <v>9</v>
      </c>
      <c r="BL55" s="54">
        <f t="shared" si="5"/>
        <v>25.2</v>
      </c>
      <c r="BM55" s="54">
        <f t="shared" si="5"/>
        <v>4.5</v>
      </c>
      <c r="BN55" s="54">
        <f t="shared" si="5"/>
        <v>68.5</v>
      </c>
      <c r="BO55" s="54">
        <f t="shared" si="5"/>
        <v>9</v>
      </c>
      <c r="BP55" s="54">
        <f t="shared" si="5"/>
        <v>41.332871238941081</v>
      </c>
      <c r="BQ55" s="54">
        <f t="shared" ref="BQ55:CY55" si="6">SUM(BQ4:BQ51)</f>
        <v>9</v>
      </c>
      <c r="BR55" s="54">
        <f t="shared" si="6"/>
        <v>39.9</v>
      </c>
      <c r="BS55" s="54">
        <f t="shared" si="6"/>
        <v>9</v>
      </c>
      <c r="BT55" s="54">
        <f t="shared" si="6"/>
        <v>38.581351608286589</v>
      </c>
      <c r="BU55" s="54">
        <f t="shared" si="6"/>
        <v>9</v>
      </c>
      <c r="BV55" s="54">
        <f t="shared" si="6"/>
        <v>66.099999999999994</v>
      </c>
      <c r="BW55" s="54">
        <f t="shared" si="6"/>
        <v>9</v>
      </c>
      <c r="BX55" s="54">
        <f t="shared" si="6"/>
        <v>69.421446102393517</v>
      </c>
      <c r="BY55" s="54">
        <f t="shared" si="6"/>
        <v>9</v>
      </c>
      <c r="BZ55" s="54">
        <f t="shared" si="6"/>
        <v>75.33</v>
      </c>
      <c r="CA55" s="54">
        <f t="shared" si="6"/>
        <v>4.5</v>
      </c>
      <c r="CB55" s="54">
        <f t="shared" si="6"/>
        <v>15.9</v>
      </c>
      <c r="CC55" s="54">
        <f t="shared" si="6"/>
        <v>9</v>
      </c>
      <c r="CD55" s="54">
        <f t="shared" si="6"/>
        <v>57.720362474285409</v>
      </c>
      <c r="CE55" s="54">
        <f t="shared" si="6"/>
        <v>9</v>
      </c>
      <c r="CF55" s="54">
        <f t="shared" si="6"/>
        <v>25.36</v>
      </c>
      <c r="CG55" s="54">
        <f t="shared" si="6"/>
        <v>9</v>
      </c>
      <c r="CH55" s="54">
        <f t="shared" si="6"/>
        <v>69.036265223464298</v>
      </c>
      <c r="CI55" s="54">
        <f t="shared" si="6"/>
        <v>4.5</v>
      </c>
      <c r="CJ55" s="54">
        <f t="shared" si="6"/>
        <v>227.53325868643364</v>
      </c>
      <c r="CK55" s="54">
        <f t="shared" si="6"/>
        <v>4.5</v>
      </c>
      <c r="CL55" s="54">
        <f t="shared" si="6"/>
        <v>47.5</v>
      </c>
      <c r="CM55" s="54">
        <f t="shared" si="6"/>
        <v>9</v>
      </c>
      <c r="CN55" s="54">
        <f t="shared" si="6"/>
        <v>55.4</v>
      </c>
      <c r="CO55" s="54">
        <f t="shared" si="6"/>
        <v>9</v>
      </c>
      <c r="CP55" s="54">
        <f t="shared" si="6"/>
        <v>4.8899999999999997</v>
      </c>
      <c r="CQ55" s="54">
        <f t="shared" si="6"/>
        <v>9</v>
      </c>
      <c r="CR55" s="54">
        <f t="shared" si="6"/>
        <v>9</v>
      </c>
      <c r="CS55" s="54">
        <f t="shared" si="6"/>
        <v>13.5</v>
      </c>
      <c r="CT55" s="54">
        <f t="shared" si="6"/>
        <v>13.5</v>
      </c>
      <c r="CU55" s="54">
        <f t="shared" si="6"/>
        <v>13.5</v>
      </c>
      <c r="CV55" s="54">
        <f t="shared" si="6"/>
        <v>13.5</v>
      </c>
      <c r="CW55" s="54">
        <f t="shared" si="6"/>
        <v>13.5</v>
      </c>
      <c r="CX55" s="54">
        <f t="shared" si="6"/>
        <v>9</v>
      </c>
      <c r="CY55" s="54">
        <f t="shared" si="6"/>
        <v>18</v>
      </c>
      <c r="CZ55" s="137">
        <f>SUM(CZ5:CZ51)</f>
        <v>3008.7593858839568</v>
      </c>
      <c r="DB55" s="136">
        <f>SUM(DB5:DB51)</f>
        <v>2504.7593858839573</v>
      </c>
      <c r="DC55" s="136">
        <f>SUM(DC5:DC54)</f>
        <v>504</v>
      </c>
      <c r="DD55" s="55"/>
    </row>
    <row r="56" spans="1:108" x14ac:dyDescent="0.2">
      <c r="D56" s="52"/>
      <c r="CZ56" s="148">
        <f>SUM(D55:CY55)</f>
        <v>3008.7593858839577</v>
      </c>
    </row>
  </sheetData>
  <mergeCells count="48">
    <mergeCell ref="L2:M2"/>
    <mergeCell ref="A2:C2"/>
    <mergeCell ref="D2:E2"/>
    <mergeCell ref="F2:G2"/>
    <mergeCell ref="H2:I2"/>
    <mergeCell ref="J2:K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CB2:CC2"/>
    <mergeCell ref="CD2:CE2"/>
    <mergeCell ref="BH2:BI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D1:CY1"/>
    <mergeCell ref="CH2:CI2"/>
    <mergeCell ref="CJ2:CK2"/>
    <mergeCell ref="CL2:CM2"/>
    <mergeCell ref="CN2:CO2"/>
    <mergeCell ref="CP2:CQ2"/>
    <mergeCell ref="CF2:CG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6" workbookViewId="0">
      <selection activeCell="B35" sqref="B35"/>
    </sheetView>
  </sheetViews>
  <sheetFormatPr defaultColWidth="11.42578125" defaultRowHeight="15" x14ac:dyDescent="0.25"/>
  <cols>
    <col min="1" max="1" width="12.28515625" customWidth="1"/>
    <col min="2" max="2" width="98.42578125" bestFit="1" customWidth="1"/>
    <col min="3" max="3" width="10.5703125" style="73" bestFit="1" customWidth="1"/>
  </cols>
  <sheetData>
    <row r="1" spans="1:5" ht="15.75" x14ac:dyDescent="0.25">
      <c r="A1" s="72" t="s">
        <v>198</v>
      </c>
    </row>
    <row r="2" spans="1:5" ht="15.75" x14ac:dyDescent="0.25">
      <c r="A2" s="72"/>
    </row>
    <row r="3" spans="1:5" x14ac:dyDescent="0.25">
      <c r="A3" s="74" t="s">
        <v>1</v>
      </c>
      <c r="B3" s="74" t="s">
        <v>144</v>
      </c>
    </row>
    <row r="4" spans="1:5" x14ac:dyDescent="0.25">
      <c r="A4" s="77" t="s">
        <v>206</v>
      </c>
      <c r="B4" s="77" t="s">
        <v>144</v>
      </c>
      <c r="C4" s="78" t="s">
        <v>207</v>
      </c>
      <c r="D4" s="79"/>
      <c r="E4" s="79"/>
    </row>
    <row r="5" spans="1:5" x14ac:dyDescent="0.25">
      <c r="A5" s="74" t="s">
        <v>3</v>
      </c>
      <c r="B5" s="74" t="s">
        <v>145</v>
      </c>
    </row>
    <row r="6" spans="1:5" x14ac:dyDescent="0.25">
      <c r="A6" s="74" t="s">
        <v>4</v>
      </c>
      <c r="B6" s="74" t="s">
        <v>146</v>
      </c>
    </row>
    <row r="7" spans="1:5" x14ac:dyDescent="0.25">
      <c r="A7" s="74" t="s">
        <v>2</v>
      </c>
      <c r="B7" s="74" t="s">
        <v>147</v>
      </c>
    </row>
    <row r="8" spans="1:5" x14ac:dyDescent="0.25">
      <c r="A8" s="74" t="s">
        <v>5</v>
      </c>
      <c r="B8" s="74" t="s">
        <v>148</v>
      </c>
    </row>
    <row r="9" spans="1:5" x14ac:dyDescent="0.25">
      <c r="A9" s="74" t="s">
        <v>6</v>
      </c>
      <c r="B9" s="74" t="s">
        <v>149</v>
      </c>
    </row>
    <row r="10" spans="1:5" x14ac:dyDescent="0.25">
      <c r="A10" s="74" t="s">
        <v>9</v>
      </c>
      <c r="B10" s="74" t="s">
        <v>150</v>
      </c>
    </row>
    <row r="11" spans="1:5" x14ac:dyDescent="0.25">
      <c r="A11" s="74" t="s">
        <v>7</v>
      </c>
      <c r="B11" s="74" t="s">
        <v>151</v>
      </c>
    </row>
    <row r="12" spans="1:5" x14ac:dyDescent="0.25">
      <c r="A12" s="74" t="s">
        <v>10</v>
      </c>
      <c r="B12" s="74" t="s">
        <v>152</v>
      </c>
    </row>
    <row r="13" spans="1:5" x14ac:dyDescent="0.25">
      <c r="A13" s="74" t="s">
        <v>11</v>
      </c>
      <c r="B13" s="74" t="s">
        <v>153</v>
      </c>
    </row>
    <row r="14" spans="1:5" x14ac:dyDescent="0.25">
      <c r="A14" s="74" t="s">
        <v>12</v>
      </c>
      <c r="B14" s="74" t="s">
        <v>154</v>
      </c>
    </row>
    <row r="15" spans="1:5" x14ac:dyDescent="0.25">
      <c r="A15" s="74" t="s">
        <v>52</v>
      </c>
      <c r="B15" s="74" t="s">
        <v>199</v>
      </c>
    </row>
    <row r="16" spans="1:5" x14ac:dyDescent="0.25">
      <c r="A16" s="74" t="s">
        <v>49</v>
      </c>
      <c r="B16" s="74" t="s">
        <v>200</v>
      </c>
    </row>
    <row r="17" spans="1:3" x14ac:dyDescent="0.25">
      <c r="A17" s="74" t="s">
        <v>50</v>
      </c>
      <c r="B17" s="74" t="s">
        <v>201</v>
      </c>
    </row>
    <row r="18" spans="1:3" x14ac:dyDescent="0.25">
      <c r="A18" s="74" t="s">
        <v>53</v>
      </c>
      <c r="B18" s="74" t="s">
        <v>202</v>
      </c>
    </row>
    <row r="19" spans="1:3" x14ac:dyDescent="0.25">
      <c r="A19" s="74" t="s">
        <v>48</v>
      </c>
      <c r="B19" s="74" t="s">
        <v>203</v>
      </c>
    </row>
    <row r="20" spans="1:3" x14ac:dyDescent="0.25">
      <c r="A20" s="74" t="s">
        <v>51</v>
      </c>
      <c r="B20" s="74" t="s">
        <v>204</v>
      </c>
    </row>
    <row r="21" spans="1:3" x14ac:dyDescent="0.25">
      <c r="A21" s="74" t="s">
        <v>377</v>
      </c>
      <c r="B21" s="74" t="s">
        <v>376</v>
      </c>
    </row>
    <row r="22" spans="1:3" x14ac:dyDescent="0.25">
      <c r="A22" s="74" t="s">
        <v>18</v>
      </c>
      <c r="B22" s="74" t="s">
        <v>162</v>
      </c>
    </row>
    <row r="23" spans="1:3" x14ac:dyDescent="0.25">
      <c r="A23" s="74" t="s">
        <v>14</v>
      </c>
      <c r="B23" s="74" t="s">
        <v>163</v>
      </c>
    </row>
    <row r="24" spans="1:3" x14ac:dyDescent="0.25">
      <c r="A24" s="74" t="s">
        <v>19</v>
      </c>
      <c r="B24" s="74" t="s">
        <v>164</v>
      </c>
    </row>
    <row r="25" spans="1:3" x14ac:dyDescent="0.25">
      <c r="A25" s="74" t="s">
        <v>15</v>
      </c>
      <c r="B25" s="74" t="s">
        <v>165</v>
      </c>
    </row>
    <row r="26" spans="1:3" x14ac:dyDescent="0.25">
      <c r="A26" s="74" t="s">
        <v>16</v>
      </c>
      <c r="B26" s="74" t="s">
        <v>166</v>
      </c>
    </row>
    <row r="27" spans="1:3" x14ac:dyDescent="0.25">
      <c r="A27" s="74" t="s">
        <v>17</v>
      </c>
      <c r="B27" s="74" t="s">
        <v>167</v>
      </c>
    </row>
    <row r="28" spans="1:3" x14ac:dyDescent="0.25">
      <c r="A28" s="74" t="s">
        <v>20</v>
      </c>
      <c r="B28" s="74" t="s">
        <v>168</v>
      </c>
    </row>
    <row r="29" spans="1:3" x14ac:dyDescent="0.25">
      <c r="A29" s="74" t="s">
        <v>21</v>
      </c>
      <c r="B29" s="74" t="s">
        <v>169</v>
      </c>
    </row>
    <row r="30" spans="1:3" x14ac:dyDescent="0.25">
      <c r="A30" s="74" t="s">
        <v>22</v>
      </c>
      <c r="B30" s="74" t="s">
        <v>170</v>
      </c>
    </row>
    <row r="31" spans="1:3" x14ac:dyDescent="0.25">
      <c r="A31" s="74" t="s">
        <v>23</v>
      </c>
      <c r="B31" s="74" t="s">
        <v>171</v>
      </c>
      <c r="C31" s="78"/>
    </row>
    <row r="32" spans="1:3" x14ac:dyDescent="0.25">
      <c r="A32" s="74" t="s">
        <v>24</v>
      </c>
      <c r="B32" s="74" t="s">
        <v>172</v>
      </c>
    </row>
    <row r="33" spans="1:2" x14ac:dyDescent="0.25">
      <c r="A33" s="74" t="s">
        <v>8</v>
      </c>
      <c r="B33" s="74" t="s">
        <v>173</v>
      </c>
    </row>
    <row r="34" spans="1:2" x14ac:dyDescent="0.25">
      <c r="A34" s="74" t="s">
        <v>25</v>
      </c>
      <c r="B34" s="74" t="s">
        <v>174</v>
      </c>
    </row>
    <row r="35" spans="1:2" x14ac:dyDescent="0.25">
      <c r="A35" s="74" t="s">
        <v>26</v>
      </c>
      <c r="B35" s="74" t="s">
        <v>175</v>
      </c>
    </row>
    <row r="36" spans="1:2" x14ac:dyDescent="0.25">
      <c r="A36" s="74" t="s">
        <v>27</v>
      </c>
      <c r="B36" s="74" t="s">
        <v>176</v>
      </c>
    </row>
    <row r="37" spans="1:2" x14ac:dyDescent="0.25">
      <c r="A37" s="74" t="s">
        <v>28</v>
      </c>
      <c r="B37" s="74" t="s">
        <v>177</v>
      </c>
    </row>
    <row r="38" spans="1:2" x14ac:dyDescent="0.25">
      <c r="A38" s="74" t="s">
        <v>29</v>
      </c>
      <c r="B38" s="74" t="s">
        <v>178</v>
      </c>
    </row>
    <row r="39" spans="1:2" x14ac:dyDescent="0.25">
      <c r="A39" s="74" t="s">
        <v>30</v>
      </c>
      <c r="B39" s="74" t="s">
        <v>179</v>
      </c>
    </row>
    <row r="40" spans="1:2" x14ac:dyDescent="0.25">
      <c r="A40" s="74" t="s">
        <v>31</v>
      </c>
      <c r="B40" s="74" t="s">
        <v>180</v>
      </c>
    </row>
    <row r="41" spans="1:2" x14ac:dyDescent="0.25">
      <c r="A41" s="74" t="s">
        <v>32</v>
      </c>
      <c r="B41" s="74" t="s">
        <v>181</v>
      </c>
    </row>
    <row r="42" spans="1:2" x14ac:dyDescent="0.25">
      <c r="A42" s="74" t="s">
        <v>33</v>
      </c>
      <c r="B42" s="74" t="s">
        <v>183</v>
      </c>
    </row>
    <row r="43" spans="1:2" x14ac:dyDescent="0.25">
      <c r="A43" s="74" t="s">
        <v>34</v>
      </c>
      <c r="B43" s="74" t="s">
        <v>184</v>
      </c>
    </row>
    <row r="44" spans="1:2" x14ac:dyDescent="0.25">
      <c r="A44" s="74" t="s">
        <v>35</v>
      </c>
      <c r="B44" s="74" t="s">
        <v>185</v>
      </c>
    </row>
    <row r="45" spans="1:2" x14ac:dyDescent="0.25">
      <c r="A45" s="74" t="s">
        <v>36</v>
      </c>
      <c r="B45" s="74" t="s">
        <v>186</v>
      </c>
    </row>
    <row r="46" spans="1:2" x14ac:dyDescent="0.25">
      <c r="A46" s="76" t="s">
        <v>13</v>
      </c>
      <c r="B46" s="76" t="s">
        <v>205</v>
      </c>
    </row>
    <row r="47" spans="1:2" x14ac:dyDescent="0.25">
      <c r="A47" s="74" t="s">
        <v>37</v>
      </c>
      <c r="B47" s="74" t="s">
        <v>188</v>
      </c>
    </row>
    <row r="48" spans="1:2" x14ac:dyDescent="0.25">
      <c r="A48" s="74" t="s">
        <v>38</v>
      </c>
      <c r="B48" s="74" t="s">
        <v>189</v>
      </c>
    </row>
    <row r="49" spans="1:2" x14ac:dyDescent="0.25">
      <c r="A49" s="74" t="s">
        <v>39</v>
      </c>
      <c r="B49" s="74" t="s">
        <v>190</v>
      </c>
    </row>
    <row r="50" spans="1:2" x14ac:dyDescent="0.25">
      <c r="A50" s="74" t="s">
        <v>46</v>
      </c>
      <c r="B50" s="74" t="s">
        <v>191</v>
      </c>
    </row>
    <row r="51" spans="1:2" x14ac:dyDescent="0.25">
      <c r="A51" s="74" t="s">
        <v>40</v>
      </c>
      <c r="B51" s="74" t="s">
        <v>192</v>
      </c>
    </row>
    <row r="52" spans="1:2" x14ac:dyDescent="0.25">
      <c r="A52" s="74" t="s">
        <v>41</v>
      </c>
      <c r="B52" s="74" t="s">
        <v>193</v>
      </c>
    </row>
    <row r="53" spans="1:2" x14ac:dyDescent="0.25">
      <c r="A53" s="74" t="s">
        <v>42</v>
      </c>
      <c r="B53" s="74" t="s">
        <v>194</v>
      </c>
    </row>
    <row r="54" spans="1:2" x14ac:dyDescent="0.25">
      <c r="A54" s="74" t="s">
        <v>43</v>
      </c>
      <c r="B54" s="74" t="s">
        <v>195</v>
      </c>
    </row>
    <row r="55" spans="1:2" x14ac:dyDescent="0.25">
      <c r="A55" s="74" t="s">
        <v>44</v>
      </c>
      <c r="B55" s="74" t="s">
        <v>196</v>
      </c>
    </row>
    <row r="56" spans="1:2" x14ac:dyDescent="0.25">
      <c r="A56" s="74" t="s">
        <v>45</v>
      </c>
      <c r="B56" s="74" t="s">
        <v>197</v>
      </c>
    </row>
  </sheetData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C53" sqref="C53"/>
    </sheetView>
  </sheetViews>
  <sheetFormatPr defaultColWidth="11.42578125" defaultRowHeight="12.75" x14ac:dyDescent="0.25"/>
  <cols>
    <col min="1" max="1" width="76.28515625" style="59" bestFit="1" customWidth="1"/>
    <col min="2" max="3" width="22.5703125" style="57" customWidth="1"/>
    <col min="4" max="4" width="22.5703125" style="58" customWidth="1"/>
    <col min="5" max="6" width="11.42578125" style="59" customWidth="1"/>
    <col min="7" max="16384" width="11.42578125" style="59"/>
  </cols>
  <sheetData>
    <row r="1" spans="1:5" ht="15" customHeight="1" x14ac:dyDescent="0.25">
      <c r="A1" s="56" t="s">
        <v>138</v>
      </c>
      <c r="B1" s="138"/>
      <c r="C1" s="138"/>
      <c r="D1" s="138"/>
      <c r="E1" s="139"/>
    </row>
    <row r="2" spans="1:5" ht="15" customHeight="1" x14ac:dyDescent="0.25">
      <c r="A2" s="60" t="s">
        <v>139</v>
      </c>
      <c r="B2" s="58"/>
      <c r="C2" s="58"/>
      <c r="E2" s="139"/>
    </row>
    <row r="3" spans="1:5" x14ac:dyDescent="0.25">
      <c r="B3" s="58"/>
      <c r="C3" s="58"/>
      <c r="E3" s="139"/>
    </row>
    <row r="4" spans="1:5" ht="15" customHeight="1" x14ac:dyDescent="0.25">
      <c r="A4" s="61" t="s">
        <v>140</v>
      </c>
      <c r="B4" s="62" t="s">
        <v>141</v>
      </c>
      <c r="C4" s="62" t="s">
        <v>142</v>
      </c>
      <c r="D4" s="62" t="s">
        <v>143</v>
      </c>
    </row>
    <row r="5" spans="1:5" ht="15" customHeight="1" x14ac:dyDescent="0.25">
      <c r="A5" s="63" t="s">
        <v>144</v>
      </c>
      <c r="B5" s="64">
        <f>'ED 18-19'!D30</f>
        <v>81.852000000000004</v>
      </c>
      <c r="C5" s="127">
        <v>9</v>
      </c>
      <c r="D5" s="65">
        <f t="shared" ref="D5:D58" si="0">SUM(B5:C5)</f>
        <v>90.852000000000004</v>
      </c>
    </row>
    <row r="6" spans="1:5" ht="15" customHeight="1" x14ac:dyDescent="0.25">
      <c r="A6" s="63" t="s">
        <v>145</v>
      </c>
      <c r="B6" s="64">
        <f>'ED 18-19'!H44</f>
        <v>71.569999999999993</v>
      </c>
      <c r="C6" s="127">
        <v>9</v>
      </c>
      <c r="D6" s="65">
        <f t="shared" si="0"/>
        <v>80.569999999999993</v>
      </c>
    </row>
    <row r="7" spans="1:5" ht="15" customHeight="1" x14ac:dyDescent="0.25">
      <c r="A7" s="66" t="s">
        <v>146</v>
      </c>
      <c r="B7" s="126">
        <f>+'ED 18-19'!J52</f>
        <v>167.11911929130756</v>
      </c>
      <c r="C7" s="127">
        <v>9</v>
      </c>
      <c r="D7" s="65">
        <f t="shared" si="0"/>
        <v>176.11911929130756</v>
      </c>
    </row>
    <row r="8" spans="1:5" ht="15" customHeight="1" x14ac:dyDescent="0.25">
      <c r="A8" s="63" t="s">
        <v>147</v>
      </c>
      <c r="B8" s="64">
        <f>+'ED 18-19'!F52</f>
        <v>42.29</v>
      </c>
      <c r="C8" s="127">
        <v>13.5</v>
      </c>
      <c r="D8" s="65">
        <f t="shared" si="0"/>
        <v>55.79</v>
      </c>
      <c r="E8" s="67"/>
    </row>
    <row r="9" spans="1:5" ht="15" customHeight="1" x14ac:dyDescent="0.25">
      <c r="A9" s="63" t="s">
        <v>148</v>
      </c>
      <c r="B9" s="64">
        <f>+'ED 18-19'!L52</f>
        <v>76.315196191946882</v>
      </c>
      <c r="C9" s="127">
        <v>13.5</v>
      </c>
      <c r="D9" s="65">
        <f t="shared" si="0"/>
        <v>89.815196191946882</v>
      </c>
      <c r="E9" s="67"/>
    </row>
    <row r="10" spans="1:5" ht="15" customHeight="1" x14ac:dyDescent="0.25">
      <c r="A10" s="63" t="s">
        <v>149</v>
      </c>
      <c r="B10" s="64">
        <f>+'ED 18-19'!N52</f>
        <v>0</v>
      </c>
      <c r="C10" s="113">
        <v>9</v>
      </c>
      <c r="D10" s="65">
        <f t="shared" si="0"/>
        <v>9</v>
      </c>
      <c r="E10" s="67"/>
    </row>
    <row r="11" spans="1:5" ht="15" customHeight="1" x14ac:dyDescent="0.25">
      <c r="A11" s="63" t="s">
        <v>150</v>
      </c>
      <c r="B11" s="64">
        <f>+'ED 18-19'!T52</f>
        <v>0</v>
      </c>
      <c r="C11" s="113">
        <v>9</v>
      </c>
      <c r="D11" s="65">
        <f t="shared" si="0"/>
        <v>9</v>
      </c>
      <c r="E11" s="67"/>
    </row>
    <row r="12" spans="1:5" ht="15" customHeight="1" x14ac:dyDescent="0.25">
      <c r="A12" s="66" t="s">
        <v>151</v>
      </c>
      <c r="B12" s="64">
        <f>+'ED 18-19'!P52</f>
        <v>72.400000000000006</v>
      </c>
      <c r="C12" s="113">
        <v>9</v>
      </c>
      <c r="D12" s="65">
        <f t="shared" si="0"/>
        <v>81.400000000000006</v>
      </c>
      <c r="E12" s="67"/>
    </row>
    <row r="13" spans="1:5" ht="15" customHeight="1" x14ac:dyDescent="0.25">
      <c r="A13" s="66" t="s">
        <v>152</v>
      </c>
      <c r="B13" s="64">
        <f>+'ED 18-19'!V52</f>
        <v>24.612070520296573</v>
      </c>
      <c r="C13" s="113">
        <v>9</v>
      </c>
      <c r="D13" s="65">
        <f t="shared" si="0"/>
        <v>33.612070520296569</v>
      </c>
      <c r="E13" s="67"/>
    </row>
    <row r="14" spans="1:5" ht="15" customHeight="1" x14ac:dyDescent="0.25">
      <c r="A14" s="63" t="s">
        <v>153</v>
      </c>
      <c r="B14" s="64">
        <f>+'ED 18-19'!X52</f>
        <v>69.900000000000006</v>
      </c>
      <c r="C14" s="113">
        <v>9</v>
      </c>
      <c r="D14" s="65">
        <f t="shared" si="0"/>
        <v>78.900000000000006</v>
      </c>
      <c r="E14" s="67"/>
    </row>
    <row r="15" spans="1:5" ht="15" customHeight="1" x14ac:dyDescent="0.25">
      <c r="A15" s="66" t="s">
        <v>154</v>
      </c>
      <c r="B15" s="64">
        <f>+'ED 18-19'!Z52</f>
        <v>56.621589202592403</v>
      </c>
      <c r="C15" s="113">
        <v>13.5</v>
      </c>
      <c r="D15" s="65">
        <f t="shared" si="0"/>
        <v>70.121589202592403</v>
      </c>
      <c r="E15" s="67"/>
    </row>
    <row r="16" spans="1:5" ht="15" customHeight="1" x14ac:dyDescent="0.25">
      <c r="A16" s="66" t="s">
        <v>155</v>
      </c>
      <c r="B16" s="69"/>
      <c r="C16" s="114">
        <v>13.5</v>
      </c>
      <c r="D16" s="65">
        <f t="shared" si="0"/>
        <v>13.5</v>
      </c>
    </row>
    <row r="17" spans="1:4" ht="15" customHeight="1" x14ac:dyDescent="0.25">
      <c r="A17" s="66" t="s">
        <v>156</v>
      </c>
      <c r="B17" s="69"/>
      <c r="C17" s="114">
        <v>13.5</v>
      </c>
      <c r="D17" s="65">
        <f t="shared" si="0"/>
        <v>13.5</v>
      </c>
    </row>
    <row r="18" spans="1:4" ht="15" customHeight="1" x14ac:dyDescent="0.25">
      <c r="A18" s="66" t="s">
        <v>157</v>
      </c>
      <c r="B18" s="69"/>
      <c r="C18" s="114">
        <v>13.5</v>
      </c>
      <c r="D18" s="65">
        <f t="shared" si="0"/>
        <v>13.5</v>
      </c>
    </row>
    <row r="19" spans="1:4" ht="15" customHeight="1" x14ac:dyDescent="0.25">
      <c r="A19" s="66" t="s">
        <v>158</v>
      </c>
      <c r="B19" s="69"/>
      <c r="C19" s="114">
        <v>18</v>
      </c>
      <c r="D19" s="65">
        <f t="shared" si="0"/>
        <v>18</v>
      </c>
    </row>
    <row r="20" spans="1:4" ht="15" customHeight="1" x14ac:dyDescent="0.25">
      <c r="A20" s="66" t="s">
        <v>159</v>
      </c>
      <c r="B20" s="69"/>
      <c r="C20" s="114">
        <v>13.5</v>
      </c>
      <c r="D20" s="65">
        <f t="shared" si="0"/>
        <v>13.5</v>
      </c>
    </row>
    <row r="21" spans="1:4" ht="15" customHeight="1" x14ac:dyDescent="0.25">
      <c r="A21" s="66" t="s">
        <v>160</v>
      </c>
      <c r="B21" s="69"/>
      <c r="C21" s="114">
        <v>13.5</v>
      </c>
      <c r="D21" s="65">
        <f t="shared" si="0"/>
        <v>13.5</v>
      </c>
    </row>
    <row r="22" spans="1:4" ht="15" customHeight="1" x14ac:dyDescent="0.25">
      <c r="A22" s="66" t="s">
        <v>161</v>
      </c>
      <c r="B22" s="69"/>
      <c r="C22" s="124">
        <v>9</v>
      </c>
      <c r="D22" s="65">
        <f t="shared" si="0"/>
        <v>9</v>
      </c>
    </row>
    <row r="23" spans="1:4" ht="15" customHeight="1" x14ac:dyDescent="0.25">
      <c r="A23" s="66" t="s">
        <v>162</v>
      </c>
      <c r="B23" s="64">
        <f>+'ED 18-19'!AL52</f>
        <v>59.614148338888484</v>
      </c>
      <c r="C23" s="124">
        <v>9</v>
      </c>
      <c r="D23" s="65">
        <f t="shared" si="0"/>
        <v>68.614148338888484</v>
      </c>
    </row>
    <row r="24" spans="1:4" ht="15" customHeight="1" x14ac:dyDescent="0.25">
      <c r="A24" s="66" t="s">
        <v>163</v>
      </c>
      <c r="B24" s="64">
        <f>+'ED 18-19'!AD52</f>
        <v>62.261032327427628</v>
      </c>
      <c r="C24" s="113">
        <v>9</v>
      </c>
      <c r="D24" s="65">
        <f t="shared" si="0"/>
        <v>71.261032327427628</v>
      </c>
    </row>
    <row r="25" spans="1:4" ht="15" customHeight="1" x14ac:dyDescent="0.25">
      <c r="A25" s="63" t="s">
        <v>164</v>
      </c>
      <c r="B25" s="64">
        <f>+'ED 18-19'!AN52</f>
        <v>90.5</v>
      </c>
      <c r="C25" s="113">
        <v>9</v>
      </c>
      <c r="D25" s="65">
        <f t="shared" si="0"/>
        <v>99.5</v>
      </c>
    </row>
    <row r="26" spans="1:4" ht="15" customHeight="1" x14ac:dyDescent="0.25">
      <c r="A26" s="63" t="s">
        <v>165</v>
      </c>
      <c r="B26" s="64">
        <f>+'ED 18-19'!AF52</f>
        <v>87.99</v>
      </c>
      <c r="C26" s="113">
        <v>9</v>
      </c>
      <c r="D26" s="65">
        <f t="shared" si="0"/>
        <v>96.99</v>
      </c>
    </row>
    <row r="27" spans="1:4" ht="15" customHeight="1" x14ac:dyDescent="0.25">
      <c r="A27" s="63" t="s">
        <v>166</v>
      </c>
      <c r="B27" s="64">
        <f>+'ED 18-19'!AH52</f>
        <v>51.169798300825271</v>
      </c>
      <c r="C27" s="113">
        <v>9</v>
      </c>
      <c r="D27" s="65">
        <f t="shared" si="0"/>
        <v>60.169798300825271</v>
      </c>
    </row>
    <row r="28" spans="1:4" ht="15" customHeight="1" x14ac:dyDescent="0.25">
      <c r="A28" s="66" t="s">
        <v>167</v>
      </c>
      <c r="B28" s="64">
        <f>+'ED 18-19'!AJ52</f>
        <v>0</v>
      </c>
      <c r="C28" s="113">
        <v>9</v>
      </c>
      <c r="D28" s="65">
        <f t="shared" si="0"/>
        <v>9</v>
      </c>
    </row>
    <row r="29" spans="1:4" ht="15" customHeight="1" x14ac:dyDescent="0.25">
      <c r="A29" s="63" t="s">
        <v>168</v>
      </c>
      <c r="B29" s="64">
        <f>+'ED 18-19'!AP52</f>
        <v>63.56</v>
      </c>
      <c r="C29" s="113">
        <v>9</v>
      </c>
      <c r="D29" s="65">
        <f t="shared" si="0"/>
        <v>72.56</v>
      </c>
    </row>
    <row r="30" spans="1:4" ht="15" customHeight="1" x14ac:dyDescent="0.25">
      <c r="A30" s="66" t="s">
        <v>169</v>
      </c>
      <c r="B30" s="64">
        <f>+'ED 18-19'!AR52</f>
        <v>81.8</v>
      </c>
      <c r="C30" s="113">
        <v>9</v>
      </c>
      <c r="D30" s="65">
        <f t="shared" si="0"/>
        <v>90.8</v>
      </c>
    </row>
    <row r="31" spans="1:4" ht="15" customHeight="1" x14ac:dyDescent="0.25">
      <c r="A31" s="66" t="s">
        <v>170</v>
      </c>
      <c r="B31" s="64">
        <f>+'ED 18-19'!AT52</f>
        <v>108.2</v>
      </c>
      <c r="C31" s="113">
        <v>4.5</v>
      </c>
      <c r="D31" s="65">
        <f t="shared" si="0"/>
        <v>112.7</v>
      </c>
    </row>
    <row r="32" spans="1:4" ht="15" customHeight="1" x14ac:dyDescent="0.25">
      <c r="A32" s="66" t="s">
        <v>171</v>
      </c>
      <c r="B32" s="64">
        <f>+'ED 18-19'!AV52</f>
        <v>16.5</v>
      </c>
      <c r="C32" s="113">
        <v>9</v>
      </c>
      <c r="D32" s="65">
        <f t="shared" si="0"/>
        <v>25.5</v>
      </c>
    </row>
    <row r="33" spans="1:4" ht="15" customHeight="1" x14ac:dyDescent="0.25">
      <c r="A33" s="66" t="s">
        <v>172</v>
      </c>
      <c r="B33" s="64">
        <f>+'ED 18-19'!AX52</f>
        <v>39.051415263745042</v>
      </c>
      <c r="C33" s="113">
        <v>4.5</v>
      </c>
      <c r="D33" s="65">
        <f t="shared" si="0"/>
        <v>43.551415263745042</v>
      </c>
    </row>
    <row r="34" spans="1:4" ht="15" customHeight="1" x14ac:dyDescent="0.25">
      <c r="A34" s="63" t="s">
        <v>173</v>
      </c>
      <c r="B34" s="64">
        <f>+'ED 18-19'!R52</f>
        <v>7.7</v>
      </c>
      <c r="C34" s="113">
        <v>13.5</v>
      </c>
      <c r="D34" s="65">
        <f t="shared" si="0"/>
        <v>21.2</v>
      </c>
    </row>
    <row r="35" spans="1:4" ht="15" customHeight="1" x14ac:dyDescent="0.25">
      <c r="A35" s="66" t="s">
        <v>174</v>
      </c>
      <c r="B35" s="64">
        <f>+'ED 18-19'!AZ52</f>
        <v>56.928044819574936</v>
      </c>
      <c r="C35" s="124">
        <v>4.5</v>
      </c>
      <c r="D35" s="65">
        <f t="shared" si="0"/>
        <v>61.428044819574936</v>
      </c>
    </row>
    <row r="36" spans="1:4" ht="15" customHeight="1" x14ac:dyDescent="0.25">
      <c r="A36" s="66" t="s">
        <v>175</v>
      </c>
      <c r="B36" s="64">
        <f>+'ED 18-19'!BB52</f>
        <v>31.96</v>
      </c>
      <c r="C36" s="113">
        <v>9</v>
      </c>
      <c r="D36" s="65">
        <f t="shared" si="0"/>
        <v>40.96</v>
      </c>
    </row>
    <row r="37" spans="1:4" ht="15" customHeight="1" x14ac:dyDescent="0.25">
      <c r="A37" s="66" t="s">
        <v>176</v>
      </c>
      <c r="B37" s="64">
        <f>+'ED 18-19'!BD52</f>
        <v>20.039416293547916</v>
      </c>
      <c r="C37" s="113">
        <v>9</v>
      </c>
      <c r="D37" s="65">
        <f t="shared" si="0"/>
        <v>29.039416293547916</v>
      </c>
    </row>
    <row r="38" spans="1:4" ht="15" customHeight="1" x14ac:dyDescent="0.25">
      <c r="A38" s="66" t="s">
        <v>177</v>
      </c>
      <c r="B38" s="64">
        <f>+'ED 18-19'!BF52</f>
        <v>62.1</v>
      </c>
      <c r="C38" s="113">
        <v>9</v>
      </c>
      <c r="D38" s="65">
        <f t="shared" si="0"/>
        <v>71.099999999999994</v>
      </c>
    </row>
    <row r="39" spans="1:4" ht="15" customHeight="1" x14ac:dyDescent="0.25">
      <c r="A39" s="66" t="s">
        <v>178</v>
      </c>
      <c r="B39" s="64">
        <f>+'ED 18-19'!BH52</f>
        <v>27.2</v>
      </c>
      <c r="C39" s="113">
        <v>9</v>
      </c>
      <c r="D39" s="65">
        <f t="shared" si="0"/>
        <v>36.200000000000003</v>
      </c>
    </row>
    <row r="40" spans="1:4" ht="15" customHeight="1" x14ac:dyDescent="0.25">
      <c r="A40" s="66" t="s">
        <v>179</v>
      </c>
      <c r="B40" s="64">
        <f>+'ED 18-19'!BJ52</f>
        <v>22.3</v>
      </c>
      <c r="C40" s="113">
        <v>9</v>
      </c>
      <c r="D40" s="65">
        <f t="shared" si="0"/>
        <v>31.3</v>
      </c>
    </row>
    <row r="41" spans="1:4" ht="15" customHeight="1" x14ac:dyDescent="0.25">
      <c r="A41" s="66" t="s">
        <v>180</v>
      </c>
      <c r="B41" s="64">
        <f>+'ED 18-19'!BL52</f>
        <v>25.2</v>
      </c>
      <c r="C41" s="113">
        <v>4.5</v>
      </c>
      <c r="D41" s="65">
        <f t="shared" si="0"/>
        <v>29.7</v>
      </c>
    </row>
    <row r="42" spans="1:4" ht="15" customHeight="1" x14ac:dyDescent="0.25">
      <c r="A42" s="66" t="s">
        <v>181</v>
      </c>
      <c r="B42" s="64">
        <f>+'ED 18-19'!BN52</f>
        <v>68.5</v>
      </c>
      <c r="C42" s="113">
        <v>9</v>
      </c>
      <c r="D42" s="65">
        <f t="shared" si="0"/>
        <v>77.5</v>
      </c>
    </row>
    <row r="43" spans="1:4" ht="15" customHeight="1" x14ac:dyDescent="0.25">
      <c r="A43" s="68" t="s">
        <v>182</v>
      </c>
      <c r="B43" s="69"/>
      <c r="C43" s="113">
        <v>9</v>
      </c>
      <c r="D43" s="65">
        <f t="shared" si="0"/>
        <v>9</v>
      </c>
    </row>
    <row r="44" spans="1:4" ht="15" customHeight="1" x14ac:dyDescent="0.25">
      <c r="A44" s="66" t="s">
        <v>183</v>
      </c>
      <c r="B44" s="64">
        <f>+'ED 18-19'!BP52</f>
        <v>41.332871238941081</v>
      </c>
      <c r="C44" s="124">
        <v>9</v>
      </c>
      <c r="D44" s="65">
        <f t="shared" si="0"/>
        <v>50.332871238941081</v>
      </c>
    </row>
    <row r="45" spans="1:4" ht="15" customHeight="1" x14ac:dyDescent="0.25">
      <c r="A45" s="66" t="s">
        <v>184</v>
      </c>
      <c r="B45" s="64">
        <f>+'ED 18-19'!BR52</f>
        <v>39.9</v>
      </c>
      <c r="C45" s="113">
        <v>9</v>
      </c>
      <c r="D45" s="65">
        <f t="shared" si="0"/>
        <v>48.9</v>
      </c>
    </row>
    <row r="46" spans="1:4" ht="15" customHeight="1" x14ac:dyDescent="0.25">
      <c r="A46" s="66" t="s">
        <v>185</v>
      </c>
      <c r="B46" s="64">
        <f>+'ED 18-19'!BT52</f>
        <v>38.581351608286589</v>
      </c>
      <c r="C46" s="113">
        <v>9</v>
      </c>
      <c r="D46" s="65">
        <f t="shared" si="0"/>
        <v>47.581351608286589</v>
      </c>
    </row>
    <row r="47" spans="1:4" ht="15" customHeight="1" x14ac:dyDescent="0.25">
      <c r="A47" s="66" t="s">
        <v>186</v>
      </c>
      <c r="B47" s="64">
        <f>+'ED 18-19'!BV52</f>
        <v>66.099999999999994</v>
      </c>
      <c r="C47" s="113">
        <v>9</v>
      </c>
      <c r="D47" s="65">
        <f t="shared" si="0"/>
        <v>75.099999999999994</v>
      </c>
    </row>
    <row r="48" spans="1:4" ht="15" customHeight="1" x14ac:dyDescent="0.25">
      <c r="A48" s="66" t="s">
        <v>187</v>
      </c>
      <c r="B48" s="64">
        <f>+'ED 18-19'!AB52</f>
        <v>25.5</v>
      </c>
      <c r="C48" s="113">
        <v>9</v>
      </c>
      <c r="D48" s="65">
        <f t="shared" si="0"/>
        <v>34.5</v>
      </c>
    </row>
    <row r="49" spans="1:4" ht="15" customHeight="1" x14ac:dyDescent="0.25">
      <c r="A49" s="66" t="s">
        <v>188</v>
      </c>
      <c r="B49" s="64">
        <f>+'ED 18-19'!BX52</f>
        <v>69.421446102393517</v>
      </c>
      <c r="C49" s="113">
        <v>9</v>
      </c>
      <c r="D49" s="65">
        <f t="shared" si="0"/>
        <v>78.421446102393517</v>
      </c>
    </row>
    <row r="50" spans="1:4" ht="15" customHeight="1" x14ac:dyDescent="0.25">
      <c r="A50" s="66" t="s">
        <v>189</v>
      </c>
      <c r="B50" s="64">
        <f>+'ED 18-19'!BZ52</f>
        <v>75.33</v>
      </c>
      <c r="C50" s="113">
        <v>4.5</v>
      </c>
      <c r="D50" s="65">
        <f t="shared" si="0"/>
        <v>79.83</v>
      </c>
    </row>
    <row r="51" spans="1:4" ht="15" customHeight="1" x14ac:dyDescent="0.25">
      <c r="A51" s="66" t="s">
        <v>190</v>
      </c>
      <c r="B51" s="64">
        <f>+'ED 18-19'!CB52</f>
        <v>15.9</v>
      </c>
      <c r="C51" s="113">
        <v>9</v>
      </c>
      <c r="D51" s="65">
        <f t="shared" si="0"/>
        <v>24.9</v>
      </c>
    </row>
    <row r="52" spans="1:4" ht="15" customHeight="1" x14ac:dyDescent="0.25">
      <c r="A52" s="66" t="s">
        <v>191</v>
      </c>
      <c r="B52" s="64">
        <f>+'ED 18-19'!CP52</f>
        <v>4.8899999999999997</v>
      </c>
      <c r="C52" s="113">
        <v>9</v>
      </c>
      <c r="D52" s="65">
        <f t="shared" si="0"/>
        <v>13.89</v>
      </c>
    </row>
    <row r="53" spans="1:4" ht="15" customHeight="1" x14ac:dyDescent="0.25">
      <c r="A53" s="66" t="s">
        <v>192</v>
      </c>
      <c r="B53" s="64">
        <f>+'ED 18-19'!CD52</f>
        <v>57.720362474285409</v>
      </c>
      <c r="C53" s="113">
        <v>9</v>
      </c>
      <c r="D53" s="65">
        <f t="shared" si="0"/>
        <v>66.720362474285409</v>
      </c>
    </row>
    <row r="54" spans="1:4" ht="15" customHeight="1" x14ac:dyDescent="0.25">
      <c r="A54" s="66" t="s">
        <v>193</v>
      </c>
      <c r="B54" s="64">
        <f>+'ED 18-19'!CF52</f>
        <v>25.36</v>
      </c>
      <c r="C54" s="113">
        <v>9</v>
      </c>
      <c r="D54" s="65">
        <f t="shared" si="0"/>
        <v>34.36</v>
      </c>
    </row>
    <row r="55" spans="1:4" ht="15" customHeight="1" x14ac:dyDescent="0.25">
      <c r="A55" s="66" t="s">
        <v>194</v>
      </c>
      <c r="B55" s="64">
        <f>+'ED 18-19'!CH52</f>
        <v>69.036265223464298</v>
      </c>
      <c r="C55" s="113">
        <v>9</v>
      </c>
      <c r="D55" s="65">
        <f t="shared" si="0"/>
        <v>78.036265223464298</v>
      </c>
    </row>
    <row r="56" spans="1:4" ht="15" customHeight="1" x14ac:dyDescent="0.25">
      <c r="A56" s="66" t="s">
        <v>195</v>
      </c>
      <c r="B56" s="64">
        <f>+'ED 18-19'!CJ52</f>
        <v>227.53325868643364</v>
      </c>
      <c r="C56" s="113">
        <v>4.5</v>
      </c>
      <c r="D56" s="65">
        <f t="shared" si="0"/>
        <v>232.03325868643364</v>
      </c>
    </row>
    <row r="57" spans="1:4" ht="15" customHeight="1" x14ac:dyDescent="0.25">
      <c r="A57" s="66" t="s">
        <v>196</v>
      </c>
      <c r="B57" s="64">
        <f>+'ED 18-19'!CL52</f>
        <v>47.5</v>
      </c>
      <c r="C57" s="113">
        <v>9</v>
      </c>
      <c r="D57" s="65">
        <f t="shared" si="0"/>
        <v>56.5</v>
      </c>
    </row>
    <row r="58" spans="1:4" ht="15" customHeight="1" x14ac:dyDescent="0.25">
      <c r="A58" s="66" t="s">
        <v>197</v>
      </c>
      <c r="B58" s="64">
        <f>+'ED 18-19'!CN52</f>
        <v>55.4</v>
      </c>
      <c r="C58" s="124">
        <v>9</v>
      </c>
      <c r="D58" s="65">
        <f t="shared" si="0"/>
        <v>64.400000000000006</v>
      </c>
    </row>
    <row r="59" spans="1:4" ht="15" customHeight="1" x14ac:dyDescent="0.25">
      <c r="A59" s="70" t="s">
        <v>143</v>
      </c>
      <c r="B59" s="71"/>
      <c r="C59" s="71">
        <f>SUM(C5:C58)</f>
        <v>508.5</v>
      </c>
      <c r="D59" s="71">
        <f>SUM(D5:D58)</f>
        <v>3013.2593858839577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12" sqref="A12"/>
    </sheetView>
  </sheetViews>
  <sheetFormatPr defaultColWidth="9.140625" defaultRowHeight="15" x14ac:dyDescent="0.25"/>
  <cols>
    <col min="1" max="1" width="65.85546875" customWidth="1"/>
    <col min="2" max="3" width="32.42578125" customWidth="1"/>
    <col min="4" max="4" width="40.5703125" style="92" customWidth="1"/>
    <col min="5" max="5" width="6.7109375" style="105" customWidth="1"/>
    <col min="6" max="7" width="7.5703125" customWidth="1"/>
    <col min="8" max="8" width="41.28515625" style="79" customWidth="1"/>
  </cols>
  <sheetData>
    <row r="1" spans="1:8" ht="18.75" x14ac:dyDescent="0.3">
      <c r="B1" s="101" t="s">
        <v>349</v>
      </c>
      <c r="C1" s="101" t="s">
        <v>349</v>
      </c>
      <c r="D1" s="102" t="s">
        <v>349</v>
      </c>
      <c r="E1" s="102"/>
      <c r="F1" s="79" t="s">
        <v>371</v>
      </c>
      <c r="G1" s="79"/>
      <c r="H1" s="79" t="s">
        <v>371</v>
      </c>
    </row>
    <row r="2" spans="1:8" ht="18.75" x14ac:dyDescent="0.3">
      <c r="A2" s="80" t="s">
        <v>208</v>
      </c>
      <c r="B2" s="80" t="s">
        <v>209</v>
      </c>
      <c r="C2" s="80" t="s">
        <v>210</v>
      </c>
      <c r="D2" s="80" t="s">
        <v>211</v>
      </c>
      <c r="E2" s="80" t="s">
        <v>350</v>
      </c>
      <c r="F2" s="80" t="s">
        <v>212</v>
      </c>
      <c r="G2" s="80" t="s">
        <v>54</v>
      </c>
      <c r="H2" s="107" t="s">
        <v>213</v>
      </c>
    </row>
    <row r="3" spans="1:8" x14ac:dyDescent="0.25">
      <c r="A3" s="81" t="s">
        <v>214</v>
      </c>
      <c r="B3" s="81" t="s">
        <v>215</v>
      </c>
      <c r="C3" s="82" t="s">
        <v>216</v>
      </c>
      <c r="D3" s="82" t="s">
        <v>217</v>
      </c>
      <c r="E3" s="103"/>
      <c r="F3" s="82">
        <v>9</v>
      </c>
      <c r="G3" s="111">
        <f>E3+F3</f>
        <v>9</v>
      </c>
      <c r="H3" s="85"/>
    </row>
    <row r="4" spans="1:8" x14ac:dyDescent="0.25">
      <c r="A4" s="81" t="s">
        <v>346</v>
      </c>
      <c r="B4" s="81"/>
      <c r="C4" s="82"/>
      <c r="D4" s="82"/>
      <c r="E4" s="103"/>
      <c r="F4" s="82"/>
      <c r="G4" s="111">
        <f t="shared" ref="G4:G57" si="0">E4+F4</f>
        <v>0</v>
      </c>
      <c r="H4" s="87" t="s">
        <v>347</v>
      </c>
    </row>
    <row r="5" spans="1:8" x14ac:dyDescent="0.25">
      <c r="A5" s="74" t="s">
        <v>145</v>
      </c>
      <c r="B5" s="82" t="s">
        <v>218</v>
      </c>
      <c r="C5" s="82" t="s">
        <v>219</v>
      </c>
      <c r="D5" s="82" t="s">
        <v>217</v>
      </c>
      <c r="E5" s="103"/>
      <c r="F5" s="100">
        <v>9</v>
      </c>
      <c r="G5" s="111">
        <f t="shared" si="0"/>
        <v>9</v>
      </c>
      <c r="H5" s="85"/>
    </row>
    <row r="6" spans="1:8" x14ac:dyDescent="0.25">
      <c r="A6" s="86" t="s">
        <v>220</v>
      </c>
      <c r="B6" s="89" t="s">
        <v>221</v>
      </c>
      <c r="C6" s="82" t="s">
        <v>222</v>
      </c>
      <c r="D6" s="110" t="s">
        <v>223</v>
      </c>
      <c r="E6" s="103">
        <v>4.5</v>
      </c>
      <c r="F6" s="100">
        <v>4.5</v>
      </c>
      <c r="G6" s="111">
        <f t="shared" si="0"/>
        <v>9</v>
      </c>
      <c r="H6" s="85"/>
    </row>
    <row r="7" spans="1:8" x14ac:dyDescent="0.25">
      <c r="A7" s="86" t="s">
        <v>224</v>
      </c>
      <c r="B7" s="89" t="s">
        <v>225</v>
      </c>
      <c r="C7" s="82" t="s">
        <v>226</v>
      </c>
      <c r="D7" s="82" t="s">
        <v>217</v>
      </c>
      <c r="E7" s="103">
        <v>4.5</v>
      </c>
      <c r="F7" s="100">
        <v>9</v>
      </c>
      <c r="G7" s="111">
        <f t="shared" si="0"/>
        <v>13.5</v>
      </c>
      <c r="H7" s="85"/>
    </row>
    <row r="8" spans="1:8" x14ac:dyDescent="0.25">
      <c r="A8" s="88" t="s">
        <v>227</v>
      </c>
      <c r="B8" s="89" t="s">
        <v>228</v>
      </c>
      <c r="C8" s="82" t="s">
        <v>229</v>
      </c>
      <c r="D8" s="82" t="s">
        <v>217</v>
      </c>
      <c r="E8" s="103">
        <v>4.5</v>
      </c>
      <c r="F8" s="100">
        <v>9</v>
      </c>
      <c r="G8" s="111">
        <f t="shared" si="0"/>
        <v>13.5</v>
      </c>
      <c r="H8" s="85"/>
    </row>
    <row r="9" spans="1:8" x14ac:dyDescent="0.25">
      <c r="A9" s="75" t="s">
        <v>149</v>
      </c>
      <c r="B9" s="99" t="s">
        <v>230</v>
      </c>
      <c r="C9" s="99" t="s">
        <v>231</v>
      </c>
      <c r="D9" s="82" t="s">
        <v>217</v>
      </c>
      <c r="E9" s="103"/>
      <c r="F9" s="99">
        <v>9</v>
      </c>
      <c r="G9" s="111">
        <f t="shared" si="0"/>
        <v>9</v>
      </c>
      <c r="H9" s="87"/>
    </row>
    <row r="10" spans="1:8" x14ac:dyDescent="0.25">
      <c r="A10" s="75" t="s">
        <v>150</v>
      </c>
      <c r="B10" s="99" t="s">
        <v>215</v>
      </c>
      <c r="C10" s="99" t="s">
        <v>216</v>
      </c>
      <c r="D10" s="82" t="s">
        <v>217</v>
      </c>
      <c r="E10" s="103"/>
      <c r="F10" s="99">
        <v>9</v>
      </c>
      <c r="G10" s="111">
        <f t="shared" si="0"/>
        <v>9</v>
      </c>
      <c r="H10" s="87"/>
    </row>
    <row r="11" spans="1:8" x14ac:dyDescent="0.25">
      <c r="A11" s="88" t="s">
        <v>232</v>
      </c>
      <c r="B11" s="82" t="s">
        <v>233</v>
      </c>
      <c r="C11" s="82" t="s">
        <v>234</v>
      </c>
      <c r="D11" s="82" t="s">
        <v>217</v>
      </c>
      <c r="E11" s="103"/>
      <c r="F11" s="100">
        <v>9</v>
      </c>
      <c r="G11" s="111">
        <f t="shared" si="0"/>
        <v>9</v>
      </c>
      <c r="H11" s="85"/>
    </row>
    <row r="12" spans="1:8" x14ac:dyDescent="0.25">
      <c r="A12" s="83" t="s">
        <v>235</v>
      </c>
      <c r="B12" s="82" t="s">
        <v>236</v>
      </c>
      <c r="C12" s="82" t="s">
        <v>237</v>
      </c>
      <c r="D12" s="82" t="s">
        <v>217</v>
      </c>
      <c r="E12" s="103"/>
      <c r="F12" s="82">
        <v>9</v>
      </c>
      <c r="G12" s="111">
        <v>9</v>
      </c>
      <c r="H12" s="85"/>
    </row>
    <row r="13" spans="1:8" x14ac:dyDescent="0.25">
      <c r="A13" s="81" t="s">
        <v>239</v>
      </c>
      <c r="B13" s="82" t="s">
        <v>240</v>
      </c>
      <c r="C13" s="82" t="s">
        <v>219</v>
      </c>
      <c r="D13" s="82" t="s">
        <v>217</v>
      </c>
      <c r="E13" s="103"/>
      <c r="F13" s="100">
        <v>9</v>
      </c>
      <c r="G13" s="111">
        <f t="shared" si="0"/>
        <v>9</v>
      </c>
      <c r="H13" s="85"/>
    </row>
    <row r="14" spans="1:8" x14ac:dyDescent="0.25">
      <c r="A14" s="86" t="s">
        <v>241</v>
      </c>
      <c r="B14" s="89" t="s">
        <v>242</v>
      </c>
      <c r="C14" s="82" t="s">
        <v>243</v>
      </c>
      <c r="D14" s="82" t="s">
        <v>217</v>
      </c>
      <c r="E14" s="103">
        <v>4.5</v>
      </c>
      <c r="F14" s="82">
        <v>9</v>
      </c>
      <c r="G14" s="111">
        <f t="shared" si="0"/>
        <v>13.5</v>
      </c>
      <c r="H14" s="85"/>
    </row>
    <row r="15" spans="1:8" x14ac:dyDescent="0.25">
      <c r="A15" s="81" t="s">
        <v>155</v>
      </c>
      <c r="B15" s="82" t="s">
        <v>233</v>
      </c>
      <c r="C15" s="82" t="s">
        <v>234</v>
      </c>
      <c r="D15" s="82" t="s">
        <v>244</v>
      </c>
      <c r="E15" s="103"/>
      <c r="F15" s="88">
        <v>13.5</v>
      </c>
      <c r="G15" s="111">
        <f t="shared" si="0"/>
        <v>13.5</v>
      </c>
      <c r="H15" s="84" t="s">
        <v>351</v>
      </c>
    </row>
    <row r="16" spans="1:8" x14ac:dyDescent="0.25">
      <c r="A16" s="81" t="s">
        <v>156</v>
      </c>
      <c r="B16" s="82" t="s">
        <v>245</v>
      </c>
      <c r="C16" s="82" t="s">
        <v>222</v>
      </c>
      <c r="D16" s="82" t="s">
        <v>244</v>
      </c>
      <c r="E16" s="103"/>
      <c r="F16" s="88">
        <v>13.5</v>
      </c>
      <c r="G16" s="111">
        <f t="shared" si="0"/>
        <v>13.5</v>
      </c>
      <c r="H16" s="85"/>
    </row>
    <row r="17" spans="1:8" x14ac:dyDescent="0.25">
      <c r="A17" s="81" t="s">
        <v>246</v>
      </c>
      <c r="B17" s="82" t="s">
        <v>247</v>
      </c>
      <c r="C17" s="82" t="s">
        <v>248</v>
      </c>
      <c r="D17" s="82" t="s">
        <v>244</v>
      </c>
      <c r="E17" s="103"/>
      <c r="F17" s="88">
        <v>13.5</v>
      </c>
      <c r="G17" s="111">
        <f t="shared" si="0"/>
        <v>13.5</v>
      </c>
      <c r="H17" s="85"/>
    </row>
    <row r="18" spans="1:8" x14ac:dyDescent="0.25">
      <c r="A18" s="86" t="s">
        <v>158</v>
      </c>
      <c r="B18" s="89" t="s">
        <v>249</v>
      </c>
      <c r="C18" s="82" t="s">
        <v>219</v>
      </c>
      <c r="D18" s="82" t="s">
        <v>244</v>
      </c>
      <c r="E18" s="103">
        <v>4.5</v>
      </c>
      <c r="F18" s="88">
        <v>13.5</v>
      </c>
      <c r="G18" s="111">
        <f t="shared" si="0"/>
        <v>18</v>
      </c>
      <c r="H18" s="85"/>
    </row>
    <row r="19" spans="1:8" x14ac:dyDescent="0.25">
      <c r="A19" s="81" t="s">
        <v>159</v>
      </c>
      <c r="B19" s="82" t="s">
        <v>250</v>
      </c>
      <c r="C19" s="82" t="s">
        <v>219</v>
      </c>
      <c r="D19" s="82" t="s">
        <v>244</v>
      </c>
      <c r="E19" s="103"/>
      <c r="F19" s="88">
        <v>13.5</v>
      </c>
      <c r="G19" s="111">
        <f t="shared" si="0"/>
        <v>13.5</v>
      </c>
      <c r="H19" s="85"/>
    </row>
    <row r="20" spans="1:8" x14ac:dyDescent="0.25">
      <c r="A20" s="81" t="s">
        <v>160</v>
      </c>
      <c r="B20" s="82" t="s">
        <v>251</v>
      </c>
      <c r="C20" s="82" t="s">
        <v>252</v>
      </c>
      <c r="D20" s="82" t="s">
        <v>244</v>
      </c>
      <c r="E20" s="103"/>
      <c r="F20" s="88">
        <v>13.5</v>
      </c>
      <c r="G20" s="111">
        <f t="shared" si="0"/>
        <v>13.5</v>
      </c>
      <c r="H20" s="85"/>
    </row>
    <row r="21" spans="1:8" x14ac:dyDescent="0.25">
      <c r="A21" s="86" t="s">
        <v>161</v>
      </c>
      <c r="B21" s="89" t="s">
        <v>253</v>
      </c>
      <c r="C21" s="82" t="s">
        <v>254</v>
      </c>
      <c r="D21" s="110" t="s">
        <v>255</v>
      </c>
      <c r="E21" s="103"/>
      <c r="F21" s="82">
        <v>9</v>
      </c>
      <c r="G21" s="111">
        <f t="shared" si="0"/>
        <v>9</v>
      </c>
      <c r="H21" s="85"/>
    </row>
    <row r="22" spans="1:8" x14ac:dyDescent="0.25">
      <c r="A22" s="81" t="s">
        <v>256</v>
      </c>
      <c r="B22" s="84" t="s">
        <v>373</v>
      </c>
      <c r="C22" s="112" t="s">
        <v>257</v>
      </c>
      <c r="D22" s="82" t="s">
        <v>244</v>
      </c>
      <c r="E22" s="104"/>
      <c r="F22" s="82">
        <v>9</v>
      </c>
      <c r="G22" s="111">
        <f t="shared" si="0"/>
        <v>9</v>
      </c>
      <c r="H22" s="85" t="s">
        <v>374</v>
      </c>
    </row>
    <row r="23" spans="1:8" x14ac:dyDescent="0.25">
      <c r="A23" s="81" t="s">
        <v>259</v>
      </c>
      <c r="B23" s="82" t="s">
        <v>260</v>
      </c>
      <c r="C23" s="82" t="s">
        <v>248</v>
      </c>
      <c r="D23" s="82" t="s">
        <v>217</v>
      </c>
      <c r="E23" s="103"/>
      <c r="F23" s="82">
        <v>9</v>
      </c>
      <c r="G23" s="111">
        <f t="shared" si="0"/>
        <v>9</v>
      </c>
      <c r="H23" s="85"/>
    </row>
    <row r="24" spans="1:8" x14ac:dyDescent="0.25">
      <c r="A24" s="86" t="s">
        <v>261</v>
      </c>
      <c r="B24" s="89" t="s">
        <v>262</v>
      </c>
      <c r="C24" s="82" t="s">
        <v>219</v>
      </c>
      <c r="D24" s="110" t="s">
        <v>238</v>
      </c>
      <c r="E24" s="103">
        <v>4.5</v>
      </c>
      <c r="F24" s="82">
        <v>4.5</v>
      </c>
      <c r="G24" s="111">
        <f t="shared" si="0"/>
        <v>9</v>
      </c>
      <c r="H24" s="85"/>
    </row>
    <row r="25" spans="1:8" x14ac:dyDescent="0.25">
      <c r="A25" s="81" t="s">
        <v>263</v>
      </c>
      <c r="B25" s="82" t="s">
        <v>264</v>
      </c>
      <c r="C25" s="82" t="s">
        <v>219</v>
      </c>
      <c r="D25" s="82" t="s">
        <v>217</v>
      </c>
      <c r="E25" s="103"/>
      <c r="F25" s="82">
        <v>9</v>
      </c>
      <c r="G25" s="111">
        <f t="shared" si="0"/>
        <v>9</v>
      </c>
      <c r="H25" s="85"/>
    </row>
    <row r="26" spans="1:8" x14ac:dyDescent="0.25">
      <c r="A26" s="81" t="s">
        <v>265</v>
      </c>
      <c r="B26" s="82" t="s">
        <v>266</v>
      </c>
      <c r="C26" s="82" t="s">
        <v>267</v>
      </c>
      <c r="D26" s="82" t="s">
        <v>217</v>
      </c>
      <c r="E26" s="103"/>
      <c r="F26" s="82">
        <v>9</v>
      </c>
      <c r="G26" s="111">
        <f t="shared" si="0"/>
        <v>9</v>
      </c>
      <c r="H26" s="85"/>
    </row>
    <row r="27" spans="1:8" x14ac:dyDescent="0.25">
      <c r="A27" s="81" t="s">
        <v>268</v>
      </c>
      <c r="B27" s="82" t="s">
        <v>269</v>
      </c>
      <c r="C27" s="82" t="s">
        <v>270</v>
      </c>
      <c r="D27" s="82" t="s">
        <v>217</v>
      </c>
      <c r="E27" s="103"/>
      <c r="F27" s="82">
        <v>9</v>
      </c>
      <c r="G27" s="111">
        <f t="shared" si="0"/>
        <v>9</v>
      </c>
      <c r="H27" s="85" t="s">
        <v>352</v>
      </c>
    </row>
    <row r="28" spans="1:8" ht="45" x14ac:dyDescent="0.25">
      <c r="A28" s="81" t="s">
        <v>271</v>
      </c>
      <c r="B28" s="145" t="s">
        <v>381</v>
      </c>
      <c r="C28" s="145" t="s">
        <v>382</v>
      </c>
      <c r="D28" s="145" t="s">
        <v>383</v>
      </c>
      <c r="E28" s="103"/>
      <c r="F28" s="82">
        <v>9</v>
      </c>
      <c r="G28" s="111">
        <f t="shared" si="0"/>
        <v>9</v>
      </c>
      <c r="H28" s="85"/>
    </row>
    <row r="29" spans="1:8" x14ac:dyDescent="0.25">
      <c r="A29" s="81" t="s">
        <v>272</v>
      </c>
      <c r="B29" s="82" t="s">
        <v>273</v>
      </c>
      <c r="C29" s="82" t="s">
        <v>274</v>
      </c>
      <c r="D29" s="82" t="s">
        <v>217</v>
      </c>
      <c r="E29" s="103"/>
      <c r="F29" s="82">
        <v>9</v>
      </c>
      <c r="G29" s="111">
        <f t="shared" si="0"/>
        <v>9</v>
      </c>
      <c r="H29" s="85"/>
    </row>
    <row r="30" spans="1:8" x14ac:dyDescent="0.25">
      <c r="A30" s="86" t="s">
        <v>275</v>
      </c>
      <c r="B30" s="82" t="s">
        <v>276</v>
      </c>
      <c r="C30" s="82" t="s">
        <v>277</v>
      </c>
      <c r="D30" s="110" t="s">
        <v>223</v>
      </c>
      <c r="E30" s="103"/>
      <c r="F30" s="82">
        <v>4.5</v>
      </c>
      <c r="G30" s="111">
        <f t="shared" si="0"/>
        <v>4.5</v>
      </c>
      <c r="H30" s="85"/>
    </row>
    <row r="31" spans="1:8" x14ac:dyDescent="0.25">
      <c r="A31" s="81" t="s">
        <v>278</v>
      </c>
      <c r="B31" s="82" t="s">
        <v>279</v>
      </c>
      <c r="C31" s="82" t="s">
        <v>219</v>
      </c>
      <c r="D31" s="82" t="s">
        <v>217</v>
      </c>
      <c r="E31" s="103"/>
      <c r="F31" s="82">
        <v>9</v>
      </c>
      <c r="G31" s="111">
        <f t="shared" si="0"/>
        <v>9</v>
      </c>
      <c r="H31" s="85" t="s">
        <v>348</v>
      </c>
    </row>
    <row r="32" spans="1:8" x14ac:dyDescent="0.25">
      <c r="A32" s="81" t="s">
        <v>280</v>
      </c>
      <c r="B32" s="82" t="s">
        <v>281</v>
      </c>
      <c r="C32" s="82" t="s">
        <v>282</v>
      </c>
      <c r="D32" s="82" t="s">
        <v>353</v>
      </c>
      <c r="E32" s="103"/>
      <c r="F32" s="82">
        <v>4.5</v>
      </c>
      <c r="G32" s="111">
        <f t="shared" si="0"/>
        <v>4.5</v>
      </c>
      <c r="H32" s="85" t="s">
        <v>365</v>
      </c>
    </row>
    <row r="33" spans="1:8" x14ac:dyDescent="0.25">
      <c r="A33" s="86" t="s">
        <v>283</v>
      </c>
      <c r="B33" s="89" t="s">
        <v>284</v>
      </c>
      <c r="C33" s="82" t="s">
        <v>237</v>
      </c>
      <c r="D33" s="82" t="s">
        <v>285</v>
      </c>
      <c r="E33" s="103">
        <v>4.5</v>
      </c>
      <c r="F33" s="82">
        <v>9</v>
      </c>
      <c r="G33" s="111">
        <f t="shared" si="0"/>
        <v>13.5</v>
      </c>
      <c r="H33" s="85"/>
    </row>
    <row r="34" spans="1:8" x14ac:dyDescent="0.25">
      <c r="A34" s="81" t="s">
        <v>286</v>
      </c>
      <c r="B34" s="82" t="s">
        <v>287</v>
      </c>
      <c r="C34" s="82" t="s">
        <v>237</v>
      </c>
      <c r="D34" s="110" t="s">
        <v>288</v>
      </c>
      <c r="E34" s="103"/>
      <c r="F34" s="82">
        <v>4.5</v>
      </c>
      <c r="G34" s="111">
        <f t="shared" si="0"/>
        <v>4.5</v>
      </c>
      <c r="H34" s="85" t="s">
        <v>354</v>
      </c>
    </row>
    <row r="35" spans="1:8" ht="18" customHeight="1" x14ac:dyDescent="0.25">
      <c r="A35" s="88" t="s">
        <v>289</v>
      </c>
      <c r="B35" s="82" t="s">
        <v>355</v>
      </c>
      <c r="C35" s="82" t="s">
        <v>356</v>
      </c>
      <c r="D35" s="82" t="s">
        <v>217</v>
      </c>
      <c r="E35" s="103"/>
      <c r="F35" s="82">
        <v>9</v>
      </c>
      <c r="G35" s="111">
        <f t="shared" si="0"/>
        <v>9</v>
      </c>
      <c r="H35" s="85" t="s">
        <v>372</v>
      </c>
    </row>
    <row r="36" spans="1:8" x14ac:dyDescent="0.25">
      <c r="A36" s="81" t="s">
        <v>290</v>
      </c>
      <c r="B36" s="82" t="s">
        <v>291</v>
      </c>
      <c r="C36" s="82" t="s">
        <v>219</v>
      </c>
      <c r="D36" s="82" t="s">
        <v>217</v>
      </c>
      <c r="E36" s="103"/>
      <c r="F36" s="82">
        <v>9</v>
      </c>
      <c r="G36" s="111">
        <f t="shared" si="0"/>
        <v>9</v>
      </c>
      <c r="H36" s="85"/>
    </row>
    <row r="37" spans="1:8" x14ac:dyDescent="0.25">
      <c r="A37" s="81" t="s">
        <v>292</v>
      </c>
      <c r="B37" s="82" t="s">
        <v>293</v>
      </c>
      <c r="C37" s="82" t="s">
        <v>294</v>
      </c>
      <c r="D37" s="82" t="s">
        <v>217</v>
      </c>
      <c r="E37" s="103"/>
      <c r="F37" s="82">
        <v>9</v>
      </c>
      <c r="G37" s="111">
        <f t="shared" si="0"/>
        <v>9</v>
      </c>
      <c r="H37" s="85"/>
    </row>
    <row r="38" spans="1:8" x14ac:dyDescent="0.25">
      <c r="A38" s="81" t="s">
        <v>295</v>
      </c>
      <c r="B38" s="82" t="s">
        <v>296</v>
      </c>
      <c r="C38" s="82" t="s">
        <v>297</v>
      </c>
      <c r="D38" s="82" t="s">
        <v>217</v>
      </c>
      <c r="E38" s="103"/>
      <c r="F38" s="82">
        <v>9</v>
      </c>
      <c r="G38" s="111">
        <f t="shared" si="0"/>
        <v>9</v>
      </c>
      <c r="H38" s="85"/>
    </row>
    <row r="39" spans="1:8" x14ac:dyDescent="0.25">
      <c r="A39" s="86" t="s">
        <v>298</v>
      </c>
      <c r="B39" s="82" t="s">
        <v>299</v>
      </c>
      <c r="C39" s="82" t="s">
        <v>358</v>
      </c>
      <c r="D39" s="82" t="s">
        <v>217</v>
      </c>
      <c r="E39" s="103"/>
      <c r="F39" s="82">
        <v>9</v>
      </c>
      <c r="G39" s="111">
        <f t="shared" si="0"/>
        <v>9</v>
      </c>
      <c r="H39" s="85" t="s">
        <v>357</v>
      </c>
    </row>
    <row r="40" spans="1:8" x14ac:dyDescent="0.25">
      <c r="A40" s="83" t="s">
        <v>300</v>
      </c>
      <c r="B40" s="100" t="s">
        <v>301</v>
      </c>
      <c r="C40" s="82" t="s">
        <v>231</v>
      </c>
      <c r="D40" s="110" t="s">
        <v>238</v>
      </c>
      <c r="E40" s="103"/>
      <c r="F40" s="82">
        <v>4.5</v>
      </c>
      <c r="G40" s="111">
        <f t="shared" si="0"/>
        <v>4.5</v>
      </c>
      <c r="H40" s="85" t="s">
        <v>363</v>
      </c>
    </row>
    <row r="41" spans="1:8" x14ac:dyDescent="0.25">
      <c r="A41" s="83" t="s">
        <v>302</v>
      </c>
      <c r="B41" s="82" t="s">
        <v>303</v>
      </c>
      <c r="C41" s="82" t="s">
        <v>237</v>
      </c>
      <c r="D41" s="82" t="s">
        <v>217</v>
      </c>
      <c r="E41" s="103"/>
      <c r="F41" s="82">
        <v>9</v>
      </c>
      <c r="G41" s="111">
        <f t="shared" si="0"/>
        <v>9</v>
      </c>
      <c r="H41" s="85"/>
    </row>
    <row r="42" spans="1:8" x14ac:dyDescent="0.25">
      <c r="A42" s="128" t="s">
        <v>182</v>
      </c>
      <c r="B42" s="82" t="s">
        <v>304</v>
      </c>
      <c r="C42" s="82" t="s">
        <v>222</v>
      </c>
      <c r="D42" s="82" t="s">
        <v>217</v>
      </c>
      <c r="E42" s="103"/>
      <c r="F42" s="82">
        <v>9</v>
      </c>
      <c r="G42" s="111">
        <f t="shared" si="0"/>
        <v>9</v>
      </c>
      <c r="H42" s="85"/>
    </row>
    <row r="43" spans="1:8" x14ac:dyDescent="0.25">
      <c r="A43" s="86" t="s">
        <v>305</v>
      </c>
      <c r="B43" s="89" t="s">
        <v>253</v>
      </c>
      <c r="C43" s="82" t="s">
        <v>254</v>
      </c>
      <c r="D43" s="110" t="s">
        <v>306</v>
      </c>
      <c r="E43" s="103">
        <v>4.5</v>
      </c>
      <c r="F43" s="82">
        <v>4.5</v>
      </c>
      <c r="G43" s="111">
        <f>E43+F43</f>
        <v>9</v>
      </c>
      <c r="H43" s="85"/>
    </row>
    <row r="44" spans="1:8" x14ac:dyDescent="0.25">
      <c r="A44" s="83" t="s">
        <v>307</v>
      </c>
      <c r="B44" s="100" t="s">
        <v>308</v>
      </c>
      <c r="C44" s="82" t="s">
        <v>226</v>
      </c>
      <c r="D44" s="82" t="s">
        <v>217</v>
      </c>
      <c r="E44" s="103"/>
      <c r="F44" s="82">
        <v>9</v>
      </c>
      <c r="G44" s="111">
        <f t="shared" si="0"/>
        <v>9</v>
      </c>
      <c r="H44" s="85"/>
    </row>
    <row r="45" spans="1:8" x14ac:dyDescent="0.25">
      <c r="A45" s="81" t="s">
        <v>309</v>
      </c>
      <c r="B45" s="82" t="s">
        <v>310</v>
      </c>
      <c r="C45" s="82" t="s">
        <v>243</v>
      </c>
      <c r="D45" s="82" t="s">
        <v>217</v>
      </c>
      <c r="E45" s="103"/>
      <c r="F45" s="82">
        <v>9</v>
      </c>
      <c r="G45" s="111">
        <f t="shared" si="0"/>
        <v>9</v>
      </c>
      <c r="H45" s="85"/>
    </row>
    <row r="46" spans="1:8" x14ac:dyDescent="0.25">
      <c r="A46" s="86" t="s">
        <v>311</v>
      </c>
      <c r="B46" s="82" t="s">
        <v>312</v>
      </c>
      <c r="C46" s="82" t="s">
        <v>219</v>
      </c>
      <c r="D46" s="82" t="s">
        <v>217</v>
      </c>
      <c r="E46" s="103"/>
      <c r="F46" s="82">
        <v>9</v>
      </c>
      <c r="G46" s="111">
        <f t="shared" si="0"/>
        <v>9</v>
      </c>
      <c r="H46" s="85"/>
    </row>
    <row r="47" spans="1:8" x14ac:dyDescent="0.25">
      <c r="A47" s="83" t="s">
        <v>313</v>
      </c>
      <c r="B47" s="100" t="s">
        <v>314</v>
      </c>
      <c r="C47" s="82" t="s">
        <v>360</v>
      </c>
      <c r="D47" s="82" t="s">
        <v>217</v>
      </c>
      <c r="E47" s="103"/>
      <c r="F47" s="82">
        <v>9</v>
      </c>
      <c r="G47" s="111">
        <f t="shared" si="0"/>
        <v>9</v>
      </c>
      <c r="H47" s="85" t="s">
        <v>359</v>
      </c>
    </row>
    <row r="48" spans="1:8" x14ac:dyDescent="0.25">
      <c r="A48" s="81" t="s">
        <v>315</v>
      </c>
      <c r="B48" s="82" t="s">
        <v>316</v>
      </c>
      <c r="C48" s="82" t="s">
        <v>267</v>
      </c>
      <c r="D48" s="82" t="s">
        <v>217</v>
      </c>
      <c r="E48" s="103"/>
      <c r="F48" s="82">
        <v>9</v>
      </c>
      <c r="G48" s="111">
        <f t="shared" si="0"/>
        <v>9</v>
      </c>
      <c r="H48" s="85"/>
    </row>
    <row r="49" spans="1:8" x14ac:dyDescent="0.25">
      <c r="A49" s="83" t="s">
        <v>317</v>
      </c>
      <c r="B49" s="82" t="s">
        <v>318</v>
      </c>
      <c r="C49" s="82" t="s">
        <v>317</v>
      </c>
      <c r="D49" s="110" t="s">
        <v>361</v>
      </c>
      <c r="E49" s="103"/>
      <c r="F49" s="82">
        <v>4.5</v>
      </c>
      <c r="G49" s="111">
        <f t="shared" si="0"/>
        <v>4.5</v>
      </c>
      <c r="H49" s="85" t="s">
        <v>364</v>
      </c>
    </row>
    <row r="50" spans="1:8" x14ac:dyDescent="0.25">
      <c r="A50" s="81" t="s">
        <v>319</v>
      </c>
      <c r="B50" s="82" t="s">
        <v>320</v>
      </c>
      <c r="C50" s="82" t="s">
        <v>321</v>
      </c>
      <c r="D50" s="82" t="s">
        <v>217</v>
      </c>
      <c r="E50" s="103"/>
      <c r="F50" s="82">
        <v>9</v>
      </c>
      <c r="G50" s="111">
        <f t="shared" si="0"/>
        <v>9</v>
      </c>
      <c r="H50" s="85"/>
    </row>
    <row r="51" spans="1:8" x14ac:dyDescent="0.25">
      <c r="A51" s="81" t="s">
        <v>322</v>
      </c>
      <c r="B51" s="82" t="s">
        <v>273</v>
      </c>
      <c r="C51" s="82" t="s">
        <v>274</v>
      </c>
      <c r="D51" s="82" t="s">
        <v>217</v>
      </c>
      <c r="E51" s="103"/>
      <c r="F51" s="82">
        <v>9</v>
      </c>
      <c r="G51" s="111">
        <f t="shared" si="0"/>
        <v>9</v>
      </c>
      <c r="H51" s="84" t="s">
        <v>362</v>
      </c>
    </row>
    <row r="52" spans="1:8" x14ac:dyDescent="0.25">
      <c r="A52" s="81" t="s">
        <v>323</v>
      </c>
      <c r="B52" s="82" t="s">
        <v>324</v>
      </c>
      <c r="C52" s="99" t="s">
        <v>325</v>
      </c>
      <c r="D52" s="82" t="s">
        <v>217</v>
      </c>
      <c r="E52" s="103"/>
      <c r="F52" s="82">
        <v>9</v>
      </c>
      <c r="G52" s="111">
        <f t="shared" si="0"/>
        <v>9</v>
      </c>
      <c r="H52" s="85"/>
    </row>
    <row r="53" spans="1:8" x14ac:dyDescent="0.25">
      <c r="A53" s="86" t="s">
        <v>326</v>
      </c>
      <c r="B53" s="89" t="s">
        <v>327</v>
      </c>
      <c r="C53" s="82" t="s">
        <v>328</v>
      </c>
      <c r="D53" s="110" t="s">
        <v>329</v>
      </c>
      <c r="E53" s="103">
        <v>4.5</v>
      </c>
      <c r="F53" s="82">
        <v>4.5</v>
      </c>
      <c r="G53" s="111">
        <f>E53+F53</f>
        <v>9</v>
      </c>
      <c r="H53" s="85"/>
    </row>
    <row r="54" spans="1:8" x14ac:dyDescent="0.25">
      <c r="A54" s="83" t="s">
        <v>330</v>
      </c>
      <c r="B54" s="100" t="s">
        <v>331</v>
      </c>
      <c r="C54" s="82" t="s">
        <v>332</v>
      </c>
      <c r="D54" s="82" t="s">
        <v>217</v>
      </c>
      <c r="E54" s="103"/>
      <c r="F54" s="82">
        <v>9</v>
      </c>
      <c r="G54" s="111">
        <f t="shared" si="0"/>
        <v>9</v>
      </c>
      <c r="H54" s="85"/>
    </row>
    <row r="55" spans="1:8" x14ac:dyDescent="0.25">
      <c r="A55" s="86" t="s">
        <v>333</v>
      </c>
      <c r="B55" s="82" t="s">
        <v>366</v>
      </c>
      <c r="C55" s="82" t="s">
        <v>367</v>
      </c>
      <c r="D55" s="110" t="s">
        <v>258</v>
      </c>
      <c r="E55" s="103"/>
      <c r="F55" s="82">
        <v>4.5</v>
      </c>
      <c r="G55" s="111">
        <f t="shared" si="0"/>
        <v>4.5</v>
      </c>
      <c r="H55" s="85" t="s">
        <v>368</v>
      </c>
    </row>
    <row r="56" spans="1:8" x14ac:dyDescent="0.25">
      <c r="A56" s="83" t="s">
        <v>334</v>
      </c>
      <c r="B56" s="109" t="s">
        <v>369</v>
      </c>
      <c r="C56" s="82" t="s">
        <v>335</v>
      </c>
      <c r="D56" s="82" t="s">
        <v>217</v>
      </c>
      <c r="E56" s="103"/>
      <c r="F56" s="82">
        <v>9</v>
      </c>
      <c r="G56" s="111">
        <f t="shared" si="0"/>
        <v>9</v>
      </c>
      <c r="H56" s="85" t="s">
        <v>370</v>
      </c>
    </row>
    <row r="57" spans="1:8" ht="15.75" thickBot="1" x14ac:dyDescent="0.3">
      <c r="A57" s="86" t="s">
        <v>336</v>
      </c>
      <c r="B57" s="89" t="s">
        <v>337</v>
      </c>
      <c r="C57" s="82" t="s">
        <v>338</v>
      </c>
      <c r="D57" s="110" t="s">
        <v>238</v>
      </c>
      <c r="E57" s="103">
        <v>4.5</v>
      </c>
      <c r="F57" s="88">
        <v>4.5</v>
      </c>
      <c r="G57" s="131">
        <f t="shared" si="0"/>
        <v>9</v>
      </c>
      <c r="H57" s="85" t="s">
        <v>363</v>
      </c>
    </row>
    <row r="58" spans="1:8" ht="15.75" thickBot="1" x14ac:dyDescent="0.3">
      <c r="A58" s="81"/>
      <c r="B58" s="81"/>
      <c r="C58" s="81"/>
      <c r="D58" s="81"/>
      <c r="E58" s="115">
        <f>SUM(E3:E57)</f>
        <v>45</v>
      </c>
      <c r="F58" s="129">
        <f>SUM(F3:F57)</f>
        <v>463.5</v>
      </c>
      <c r="G58" s="132">
        <f>SUM(G3:G57)</f>
        <v>508.5</v>
      </c>
      <c r="H58" s="130"/>
    </row>
    <row r="60" spans="1:8" x14ac:dyDescent="0.25">
      <c r="A60" s="90" t="s">
        <v>339</v>
      </c>
      <c r="B60" s="91"/>
      <c r="C60" s="91"/>
    </row>
    <row r="61" spans="1:8" s="94" customFormat="1" x14ac:dyDescent="0.25">
      <c r="A61" s="93" t="s">
        <v>340</v>
      </c>
      <c r="B61" s="93"/>
      <c r="C61" s="91"/>
      <c r="E61" s="106"/>
      <c r="H61" s="108"/>
    </row>
    <row r="62" spans="1:8" x14ac:dyDescent="0.25">
      <c r="A62" s="95" t="s">
        <v>341</v>
      </c>
      <c r="B62" s="96"/>
      <c r="C62" s="97"/>
    </row>
    <row r="63" spans="1:8" x14ac:dyDescent="0.25">
      <c r="A63" s="98" t="s">
        <v>342</v>
      </c>
      <c r="B63" s="91"/>
      <c r="C63" s="91"/>
    </row>
    <row r="64" spans="1:8" x14ac:dyDescent="0.25">
      <c r="A64" s="98" t="s">
        <v>343</v>
      </c>
      <c r="B64" s="91"/>
      <c r="C64" s="91"/>
    </row>
    <row r="65" spans="1:3" x14ac:dyDescent="0.25">
      <c r="A65" s="98" t="s">
        <v>344</v>
      </c>
      <c r="B65" s="91"/>
      <c r="C65" s="91"/>
    </row>
    <row r="66" spans="1:3" x14ac:dyDescent="0.25">
      <c r="A66" s="98" t="s">
        <v>345</v>
      </c>
      <c r="B66" s="91"/>
      <c r="C66" s="91"/>
    </row>
  </sheetData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 18-19</vt:lpstr>
      <vt:lpstr>ACRÒNIMS</vt:lpstr>
      <vt:lpstr>PUNTS PER PROGRAMA</vt:lpstr>
      <vt:lpstr>Punts COORDINADORS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David Artigas</cp:lastModifiedBy>
  <cp:lastPrinted>2018-01-30T16:17:05Z</cp:lastPrinted>
  <dcterms:created xsi:type="dcterms:W3CDTF">2017-03-20T09:07:10Z</dcterms:created>
  <dcterms:modified xsi:type="dcterms:W3CDTF">2018-03-06T10:59:41Z</dcterms:modified>
</cp:coreProperties>
</file>