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135" windowHeight="7080"/>
  </bookViews>
  <sheets>
    <sheet name="QUADRE ED 19-20" sheetId="1" r:id="rId1"/>
    <sheet name="RESUM PUNTS PER PROGRAMA" sheetId="2" r:id="rId2"/>
    <sheet name="ACRÒNIMS" sheetId="3" r:id="rId3"/>
  </sheets>
  <calcPr calcId="145621"/>
</workbook>
</file>

<file path=xl/calcChain.xml><?xml version="1.0" encoding="utf-8"?>
<calcChain xmlns="http://schemas.openxmlformats.org/spreadsheetml/2006/main">
  <c r="CW26" i="1" l="1"/>
  <c r="CW18" i="1"/>
  <c r="CY50" i="1"/>
  <c r="CZ50" i="1"/>
  <c r="CW50" i="1"/>
  <c r="CV61" i="1" l="1"/>
  <c r="G57" i="1" l="1"/>
  <c r="O57" i="1"/>
  <c r="W57" i="1"/>
  <c r="AD57" i="1"/>
  <c r="AL57" i="1"/>
  <c r="AM57" i="1"/>
  <c r="AT57" i="1"/>
  <c r="AU57" i="1"/>
  <c r="BC57" i="1"/>
  <c r="BJ57" i="1"/>
  <c r="CB54" i="1"/>
  <c r="CB57" i="1" s="1"/>
  <c r="BZ54" i="1"/>
  <c r="BZ57" i="1" s="1"/>
  <c r="BX54" i="1"/>
  <c r="BX57" i="1" s="1"/>
  <c r="BV54" i="1"/>
  <c r="BV57" i="1" s="1"/>
  <c r="BT54" i="1"/>
  <c r="BT57" i="1" s="1"/>
  <c r="BR54" i="1"/>
  <c r="BR57" i="1" s="1"/>
  <c r="BP54" i="1"/>
  <c r="BP57" i="1" s="1"/>
  <c r="BN54" i="1"/>
  <c r="BN57" i="1" s="1"/>
  <c r="BL54" i="1"/>
  <c r="BL57" i="1" s="1"/>
  <c r="BJ54" i="1"/>
  <c r="BH54" i="1"/>
  <c r="BH57" i="1" s="1"/>
  <c r="BF54" i="1"/>
  <c r="BF57" i="1" s="1"/>
  <c r="BD54" i="1"/>
  <c r="BD57" i="1" s="1"/>
  <c r="BB54" i="1"/>
  <c r="BB57" i="1" s="1"/>
  <c r="AZ54" i="1"/>
  <c r="AZ57" i="1" s="1"/>
  <c r="AX54" i="1"/>
  <c r="AX57" i="1" s="1"/>
  <c r="AV54" i="1"/>
  <c r="AV57" i="1" s="1"/>
  <c r="AT54" i="1"/>
  <c r="AR54" i="1"/>
  <c r="AR57" i="1" s="1"/>
  <c r="AP54" i="1"/>
  <c r="AP57" i="1" s="1"/>
  <c r="AN54" i="1"/>
  <c r="AN57" i="1" s="1"/>
  <c r="AL54" i="1"/>
  <c r="AJ54" i="1"/>
  <c r="AJ57" i="1" s="1"/>
  <c r="AH54" i="1"/>
  <c r="AH57" i="1" s="1"/>
  <c r="AF54" i="1"/>
  <c r="AF57" i="1" s="1"/>
  <c r="AD54" i="1"/>
  <c r="AB54" i="1"/>
  <c r="AB57" i="1" s="1"/>
  <c r="Z54" i="1"/>
  <c r="Z57" i="1" s="1"/>
  <c r="R54" i="1"/>
  <c r="R57" i="1" s="1"/>
  <c r="P54" i="1"/>
  <c r="P57" i="1" s="1"/>
  <c r="N54" i="1"/>
  <c r="N57" i="1" s="1"/>
  <c r="L54" i="1"/>
  <c r="L57" i="1" s="1"/>
  <c r="J54" i="1"/>
  <c r="J57" i="1" s="1"/>
  <c r="H54" i="1"/>
  <c r="H57" i="1" s="1"/>
  <c r="F54" i="1"/>
  <c r="F57" i="1" s="1"/>
  <c r="CV54" i="1"/>
  <c r="CV57" i="1" s="1"/>
  <c r="CU54" i="1"/>
  <c r="CU57" i="1" s="1"/>
  <c r="CT54" i="1"/>
  <c r="CT57" i="1" s="1"/>
  <c r="CS54" i="1"/>
  <c r="CS57" i="1" s="1"/>
  <c r="CR54" i="1"/>
  <c r="CR57" i="1" s="1"/>
  <c r="CQ54" i="1"/>
  <c r="CQ57" i="1" s="1"/>
  <c r="CP54" i="1"/>
  <c r="CP57" i="1" s="1"/>
  <c r="CO54" i="1"/>
  <c r="CO57" i="1" s="1"/>
  <c r="CM54" i="1"/>
  <c r="CM57" i="1" s="1"/>
  <c r="CK54" i="1"/>
  <c r="CK57" i="1" s="1"/>
  <c r="CI54" i="1"/>
  <c r="CI57" i="1" s="1"/>
  <c r="CG54" i="1"/>
  <c r="CG57" i="1" s="1"/>
  <c r="CE54" i="1"/>
  <c r="CE57" i="1" s="1"/>
  <c r="CC54" i="1"/>
  <c r="CC57" i="1" s="1"/>
  <c r="CA54" i="1"/>
  <c r="CA57" i="1" s="1"/>
  <c r="BY54" i="1"/>
  <c r="BY57" i="1" s="1"/>
  <c r="BW54" i="1"/>
  <c r="BW57" i="1" s="1"/>
  <c r="BU54" i="1"/>
  <c r="BU57" i="1" s="1"/>
  <c r="BS54" i="1"/>
  <c r="BS57" i="1" s="1"/>
  <c r="BQ54" i="1"/>
  <c r="BQ57" i="1" s="1"/>
  <c r="BO54" i="1"/>
  <c r="BO57" i="1" s="1"/>
  <c r="BM54" i="1"/>
  <c r="BM57" i="1" s="1"/>
  <c r="BK54" i="1"/>
  <c r="BK57" i="1" s="1"/>
  <c r="BI54" i="1"/>
  <c r="BI57" i="1" s="1"/>
  <c r="BG54" i="1"/>
  <c r="BG57" i="1" s="1"/>
  <c r="BE54" i="1"/>
  <c r="BE57" i="1" s="1"/>
  <c r="BC54" i="1"/>
  <c r="BA54" i="1"/>
  <c r="BA57" i="1" s="1"/>
  <c r="AY54" i="1"/>
  <c r="AY57" i="1" s="1"/>
  <c r="AW54" i="1"/>
  <c r="AW57" i="1" s="1"/>
  <c r="AU54" i="1"/>
  <c r="AS54" i="1"/>
  <c r="AS57" i="1" s="1"/>
  <c r="AQ54" i="1"/>
  <c r="AQ57" i="1" s="1"/>
  <c r="AO54" i="1"/>
  <c r="AO57" i="1" s="1"/>
  <c r="AM54" i="1"/>
  <c r="AK54" i="1"/>
  <c r="AK57" i="1" s="1"/>
  <c r="AI54" i="1"/>
  <c r="AI57" i="1" s="1"/>
  <c r="AG54" i="1"/>
  <c r="AG57" i="1" s="1"/>
  <c r="AE54" i="1"/>
  <c r="AE57" i="1" s="1"/>
  <c r="AC54" i="1"/>
  <c r="AC57" i="1" s="1"/>
  <c r="AA54" i="1"/>
  <c r="AA57" i="1" s="1"/>
  <c r="Y54" i="1"/>
  <c r="Y57" i="1" s="1"/>
  <c r="W54" i="1"/>
  <c r="U54" i="1"/>
  <c r="U57" i="1" s="1"/>
  <c r="S54" i="1"/>
  <c r="S57" i="1" s="1"/>
  <c r="Q54" i="1"/>
  <c r="Q57" i="1" s="1"/>
  <c r="O54" i="1"/>
  <c r="M54" i="1"/>
  <c r="M57" i="1" s="1"/>
  <c r="K54" i="1"/>
  <c r="K57" i="1" s="1"/>
  <c r="I54" i="1"/>
  <c r="I57" i="1" s="1"/>
  <c r="G54" i="1"/>
  <c r="E54" i="1"/>
  <c r="E57" i="1" s="1"/>
  <c r="D56" i="2" l="1"/>
  <c r="D5" i="2"/>
  <c r="CZ34" i="1" l="1"/>
  <c r="X54" i="1" l="1"/>
  <c r="CN54" i="1"/>
  <c r="CL54" i="1"/>
  <c r="CL57" i="1" s="1"/>
  <c r="CJ54" i="1"/>
  <c r="CH54" i="1"/>
  <c r="CF54" i="1"/>
  <c r="CD54" i="1"/>
  <c r="B51" i="2"/>
  <c r="B49" i="2"/>
  <c r="B48" i="2"/>
  <c r="B47" i="2"/>
  <c r="B45" i="2"/>
  <c r="B44" i="2"/>
  <c r="B43" i="2"/>
  <c r="B42" i="2"/>
  <c r="B40" i="2"/>
  <c r="B39" i="2"/>
  <c r="B38" i="2"/>
  <c r="B37" i="2"/>
  <c r="B36" i="2"/>
  <c r="B35" i="2"/>
  <c r="B34" i="2"/>
  <c r="B33" i="2"/>
  <c r="B31" i="2"/>
  <c r="B30" i="2"/>
  <c r="B29" i="2"/>
  <c r="B28" i="2"/>
  <c r="B27" i="2"/>
  <c r="B24" i="2"/>
  <c r="B22" i="2"/>
  <c r="B26" i="2"/>
  <c r="B25" i="2"/>
  <c r="B23" i="2"/>
  <c r="B46" i="2"/>
  <c r="B15" i="2"/>
  <c r="V54" i="1"/>
  <c r="B32" i="2"/>
  <c r="B12" i="2"/>
  <c r="D54" i="1"/>
  <c r="D57" i="1" s="1"/>
  <c r="T4" i="1"/>
  <c r="B10" i="2"/>
  <c r="B9" i="2"/>
  <c r="B7" i="2"/>
  <c r="B8" i="2"/>
  <c r="B6" i="2"/>
  <c r="B11" i="2" l="1"/>
  <c r="T54" i="1"/>
  <c r="T57" i="1" s="1"/>
  <c r="B55" i="2"/>
  <c r="CJ57" i="1"/>
  <c r="B53" i="2"/>
  <c r="CF57" i="1"/>
  <c r="B50" i="2"/>
  <c r="CN57" i="1"/>
  <c r="B13" i="2"/>
  <c r="V57" i="1"/>
  <c r="B52" i="2"/>
  <c r="CD57" i="1"/>
  <c r="B54" i="2"/>
  <c r="CH57" i="1"/>
  <c r="B14" i="2"/>
  <c r="X57" i="1"/>
  <c r="B58" i="2"/>
  <c r="C58" i="2" l="1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8" i="2" l="1"/>
  <c r="CZ53" i="1"/>
  <c r="CY53" i="1"/>
  <c r="CW53" i="1"/>
  <c r="CZ52" i="1"/>
  <c r="CY52" i="1"/>
  <c r="CW52" i="1"/>
  <c r="CZ51" i="1"/>
  <c r="CY51" i="1"/>
  <c r="CW51" i="1"/>
  <c r="CZ49" i="1"/>
  <c r="CY49" i="1"/>
  <c r="CW49" i="1"/>
  <c r="CZ48" i="1"/>
  <c r="CY48" i="1"/>
  <c r="CW48" i="1"/>
  <c r="CZ47" i="1"/>
  <c r="CY47" i="1"/>
  <c r="CW47" i="1"/>
  <c r="CZ46" i="1"/>
  <c r="CY46" i="1"/>
  <c r="CW46" i="1"/>
  <c r="CZ45" i="1"/>
  <c r="CY45" i="1"/>
  <c r="CW45" i="1"/>
  <c r="CZ44" i="1"/>
  <c r="CY44" i="1"/>
  <c r="CW44" i="1"/>
  <c r="CZ43" i="1"/>
  <c r="CY43" i="1"/>
  <c r="CW43" i="1"/>
  <c r="CZ42" i="1"/>
  <c r="CY42" i="1"/>
  <c r="CW42" i="1"/>
  <c r="CZ41" i="1"/>
  <c r="CY41" i="1"/>
  <c r="CW41" i="1"/>
  <c r="CZ40" i="1"/>
  <c r="CY40" i="1"/>
  <c r="CW40" i="1"/>
  <c r="CZ39" i="1"/>
  <c r="CY39" i="1"/>
  <c r="CW39" i="1"/>
  <c r="CZ38" i="1"/>
  <c r="CY38" i="1"/>
  <c r="CW38" i="1"/>
  <c r="CZ37" i="1"/>
  <c r="CY37" i="1"/>
  <c r="CW37" i="1"/>
  <c r="CZ36" i="1"/>
  <c r="CY36" i="1"/>
  <c r="CW36" i="1"/>
  <c r="CZ35" i="1"/>
  <c r="CY35" i="1"/>
  <c r="CW35" i="1"/>
  <c r="CY34" i="1"/>
  <c r="CW34" i="1"/>
  <c r="CZ33" i="1"/>
  <c r="CY33" i="1"/>
  <c r="CW33" i="1"/>
  <c r="CZ32" i="1"/>
  <c r="CY32" i="1"/>
  <c r="CW32" i="1"/>
  <c r="CZ31" i="1"/>
  <c r="CY31" i="1"/>
  <c r="CW31" i="1"/>
  <c r="CZ30" i="1"/>
  <c r="CY30" i="1"/>
  <c r="CW30" i="1"/>
  <c r="CZ29" i="1"/>
  <c r="CY29" i="1"/>
  <c r="CW29" i="1"/>
  <c r="CZ28" i="1"/>
  <c r="CY28" i="1"/>
  <c r="CW28" i="1"/>
  <c r="CZ27" i="1"/>
  <c r="CY27" i="1"/>
  <c r="CW27" i="1"/>
  <c r="CZ25" i="1"/>
  <c r="CY25" i="1"/>
  <c r="CW25" i="1"/>
  <c r="CZ24" i="1"/>
  <c r="CY24" i="1"/>
  <c r="CW24" i="1"/>
  <c r="CZ23" i="1"/>
  <c r="CY23" i="1"/>
  <c r="CW23" i="1"/>
  <c r="CZ22" i="1"/>
  <c r="CY22" i="1"/>
  <c r="CW22" i="1"/>
  <c r="CZ21" i="1"/>
  <c r="CY21" i="1"/>
  <c r="CW21" i="1"/>
  <c r="CZ20" i="1"/>
  <c r="CY20" i="1"/>
  <c r="CW20" i="1"/>
  <c r="CZ19" i="1"/>
  <c r="CY19" i="1"/>
  <c r="CW19" i="1"/>
  <c r="CZ17" i="1"/>
  <c r="CY17" i="1"/>
  <c r="CW17" i="1"/>
  <c r="CZ16" i="1"/>
  <c r="CY16" i="1"/>
  <c r="CW16" i="1"/>
  <c r="CZ15" i="1"/>
  <c r="CY15" i="1"/>
  <c r="CW15" i="1"/>
  <c r="CZ14" i="1"/>
  <c r="CY14" i="1"/>
  <c r="CW14" i="1"/>
  <c r="CZ13" i="1"/>
  <c r="CY13" i="1"/>
  <c r="CW13" i="1"/>
  <c r="CZ12" i="1"/>
  <c r="CY12" i="1"/>
  <c r="CW12" i="1"/>
  <c r="CZ11" i="1"/>
  <c r="CY11" i="1"/>
  <c r="CW11" i="1"/>
  <c r="CZ10" i="1"/>
  <c r="CY10" i="1"/>
  <c r="CW10" i="1"/>
  <c r="CZ9" i="1"/>
  <c r="CY9" i="1"/>
  <c r="CW9" i="1"/>
  <c r="CZ8" i="1"/>
  <c r="CY8" i="1"/>
  <c r="CW8" i="1"/>
  <c r="CZ7" i="1"/>
  <c r="CY7" i="1"/>
  <c r="CW7" i="1"/>
  <c r="CZ6" i="1"/>
  <c r="CY6" i="1"/>
  <c r="CW6" i="1"/>
  <c r="CZ5" i="1"/>
  <c r="CY5" i="1"/>
  <c r="CW5" i="1"/>
  <c r="CW4" i="1"/>
  <c r="CZ57" i="1" l="1"/>
  <c r="CW57" i="1"/>
  <c r="CY57" i="1"/>
</calcChain>
</file>

<file path=xl/sharedStrings.xml><?xml version="1.0" encoding="utf-8"?>
<sst xmlns="http://schemas.openxmlformats.org/spreadsheetml/2006/main" count="429" uniqueCount="216">
  <si>
    <t>Unitat Acadèmica</t>
  </si>
  <si>
    <t>ADE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</si>
  <si>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</si>
  <si>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</si>
  <si>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</si>
  <si>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</si>
  <si>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</si>
  <si>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</si>
  <si>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</si>
  <si>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</si>
  <si>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</si>
  <si>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</si>
  <si>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</si>
  <si>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</si>
  <si>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</si>
  <si>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</si>
  <si>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</si>
  <si>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</si>
  <si>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</si>
  <si>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</si>
  <si>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</si>
  <si>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</si>
  <si>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</si>
  <si>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</si>
  <si>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</si>
  <si>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</si>
  <si>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</si>
  <si>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</si>
  <si>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</si>
  <si>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</si>
  <si>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</si>
  <si>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</si>
  <si>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</si>
  <si>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</si>
  <si>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</si>
  <si>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</si>
  <si>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</si>
  <si>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</si>
  <si>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</si>
  <si>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</si>
  <si>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</si>
  <si>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</si>
  <si>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</si>
  <si>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</si>
  <si>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</si>
  <si>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</si>
  <si>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</si>
  <si>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</si>
  <si>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</si>
  <si>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 IT4BI</t>
  </si>
  <si>
    <t>EM MASE</t>
  </si>
  <si>
    <t>EM SELECT+</t>
  </si>
  <si>
    <t>Total</t>
  </si>
  <si>
    <t>Punts rebuts per repartiment punts model</t>
  </si>
  <si>
    <t>Punts rebuts per càrrecs</t>
  </si>
  <si>
    <t>UA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</si>
  <si>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</si>
  <si>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</si>
  <si>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</si>
  <si>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</si>
  <si>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</si>
  <si>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</si>
  <si>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</si>
  <si>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</si>
  <si>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</si>
  <si>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</si>
  <si>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</si>
  <si>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</si>
  <si>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</si>
  <si>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</si>
  <si>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</si>
  <si>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</si>
  <si>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</si>
  <si>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</si>
  <si>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707</t>
  </si>
  <si>
    <t>ESAII</t>
  </si>
  <si>
    <t>709</t>
  </si>
  <si>
    <t>710</t>
  </si>
  <si>
    <t>712</t>
  </si>
  <si>
    <t>EM</t>
  </si>
  <si>
    <t>713</t>
  </si>
  <si>
    <t>EQ</t>
  </si>
  <si>
    <t>715</t>
  </si>
  <si>
    <t>717</t>
  </si>
  <si>
    <t>EGE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</si>
  <si>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</si>
  <si>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</si>
  <si>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</si>
  <si>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</si>
  <si>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</si>
  <si>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</si>
  <si>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</si>
  <si>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</si>
  <si>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</si>
  <si>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</si>
  <si>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</si>
  <si>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</si>
  <si>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</si>
  <si>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</si>
  <si>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</si>
  <si>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</si>
  <si>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</si>
  <si>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</si>
  <si>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</si>
  <si>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</si>
  <si>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</si>
  <si>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</si>
  <si>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</si>
  <si>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</si>
  <si>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</si>
  <si>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</si>
  <si>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</si>
  <si>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</si>
  <si>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</si>
  <si>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</si>
  <si>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</si>
  <si>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</si>
  <si>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</si>
  <si>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</si>
  <si>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</si>
  <si>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752</t>
  </si>
  <si>
    <t>RA</t>
  </si>
  <si>
    <t>753</t>
  </si>
  <si>
    <t>TA</t>
  </si>
  <si>
    <t>CA1</t>
  </si>
  <si>
    <t>EA-Estr</t>
  </si>
  <si>
    <t>EA-Mat</t>
  </si>
  <si>
    <t>756</t>
  </si>
  <si>
    <t>THATC</t>
  </si>
  <si>
    <t>CA</t>
  </si>
  <si>
    <t>Angl</t>
  </si>
  <si>
    <t>758</t>
  </si>
  <si>
    <t>EPC</t>
  </si>
  <si>
    <t xml:space="preserve">Total </t>
  </si>
  <si>
    <t xml:space="preserve">Distribució de punts per als programes de doctorat </t>
  </si>
  <si>
    <t>Programa de Doctorat</t>
  </si>
  <si>
    <t>PUNTS PER MODEL</t>
  </si>
  <si>
    <t>PUNTS PER CÀRREC</t>
  </si>
  <si>
    <t>TOTAL</t>
  </si>
  <si>
    <t>ADMINISTRACIÓ I DIRECCIÓ D'EMPRESES</t>
  </si>
  <si>
    <t>ANÀLISI ESTRUCTURAL</t>
  </si>
  <si>
    <t>ARQUITECTURA DE COMPUTADORS</t>
  </si>
  <si>
    <t>ARQUITECTURA, ENERGIA I MEDI AMBIENT</t>
  </si>
  <si>
    <t>AUTOMÀTICA, ROBÒTICA I VISIÓ</t>
  </si>
  <si>
    <t>BIOINFORMÀTICA</t>
  </si>
  <si>
    <t>CADENA DE SUBMINISTRAMENT I DIRECCIÓ D'OPERACIONS</t>
  </si>
  <si>
    <t>CIÈNCIA I ENGINYERIA DELS MATERIALS</t>
  </si>
  <si>
    <t>CIÈNCIA I TECNOLOGIA AEROESPACIAL</t>
  </si>
  <si>
    <t>CIÈNCIES DEL MAR</t>
  </si>
  <si>
    <t>COMPUTACIÓ</t>
  </si>
  <si>
    <t>EM en ciència i enginyeria de materials avançats</t>
  </si>
  <si>
    <t>EM en computació distribuïda</t>
  </si>
  <si>
    <t>EM en serveis energètics sostenibles</t>
  </si>
  <si>
    <t>EM en simulació en enginyeria i desenvolupament de l'emprenedoria</t>
  </si>
  <si>
    <t>EM en tecnologies de la informació per a la intel·ligència empresarial</t>
  </si>
  <si>
    <t xml:space="preserve">EM Enginyeria fotònica, nanofotònica i biofotònica </t>
  </si>
  <si>
    <t>ENGINYERIA AMBIENTAL</t>
  </si>
  <si>
    <t>ENGINYERIA BIOMÈDICA</t>
  </si>
  <si>
    <t>ENGINYERIA CIVIL</t>
  </si>
  <si>
    <t>ENGINYERIA DE LA CONSTRUCCIÓ</t>
  </si>
  <si>
    <t>ENGINYERIA DE PROCESSOS QUÍMICS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</si>
  <si>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</si>
  <si>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</si>
  <si>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</si>
  <si>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</si>
  <si>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</si>
  <si>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NÀUTICA, MARINA I RADIOELECTRÒNICA NAVAL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</si>
  <si>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</si>
  <si>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</si>
  <si>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</si>
  <si>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</si>
  <si>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</si>
  <si>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</si>
  <si>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</si>
  <si>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</si>
  <si>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Formació transversal Escola Doctorat</t>
  </si>
  <si>
    <t>FOTÒNICA</t>
  </si>
  <si>
    <t>GESTIÓ I VALORACIÓ URBANA I ARQUITECTÒNICA</t>
  </si>
  <si>
    <t>INTEL·LIGÈNCIA ARTIFICIAL</t>
  </si>
  <si>
    <t>MATEMÀTICA APLICADA</t>
  </si>
  <si>
    <t>PATRIMONI ARQUITECT., CIVIL, URBANÍSTIC I REHABILIT. DE CONSTRUCC. EXISTENTS</t>
  </si>
  <si>
    <t>POLÍMERS I BIOPOLÍMERS</t>
  </si>
  <si>
    <t>PROJECTES ARQUITECTÒNICS</t>
  </si>
  <si>
    <t>RECURSOS NATURALS I MEDI AMBIENT</t>
  </si>
  <si>
    <t>SISTEMES D'ENERGIA ELÈCTRICA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</si>
  <si>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</si>
  <si>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</si>
  <si>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</si>
  <si>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</si>
  <si>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</si>
  <si>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</si>
  <si>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>Programes de Doctorat</t>
  </si>
  <si>
    <t>DOCTORAT ERASMUS MUNDUS EN CIÈNCIA I ENGINYERIA DE MATERIALS AVANÇATS</t>
  </si>
  <si>
    <t>DOCTORAT ERASMUS MUNDUS EN COMPUTACIÓ DISTRIBUÏDA</t>
  </si>
  <si>
    <t>DOCTORAT ERASMUS MUNDUS EN SERVEIS ENERGÈTICS SOSTENIBLES</t>
  </si>
  <si>
    <t>DOCTORAT ERASMUS MUNDUS EN SIMULACIÓ EN ENGINYERIA I DESENVOLUPAMENT DE L'EMPRENEDORIA</t>
  </si>
  <si>
    <t>DOCTORAT ERASMUS MUNDUS EN TECNOLOGIES DE LA INFORMACIÓ PER A LA INTEL·LIGÈNCIA EMPRESARIAL</t>
  </si>
  <si>
    <t>PATRIMONI ARQUITECTÒNIC, CIVIL, URBANÍSTIC I REHABILITACIÓ DE CONSTRUCCIONS EXISTENTS</t>
  </si>
  <si>
    <t>ADE INTER</t>
  </si>
  <si>
    <t>NOU 18/19 EN PROCÈS DE VERIFICACIÓ</t>
  </si>
  <si>
    <t>EM FOT</t>
  </si>
  <si>
    <t>DOCTORAT EM fOTÒNICA</t>
  </si>
  <si>
    <t>EMFOT</t>
  </si>
  <si>
    <t>Sigles</t>
  </si>
  <si>
    <t>secció</t>
  </si>
  <si>
    <r>
      <t xml:space="preserve">ADMINISTRACIÓ I DIRECCIÓ D'EMPRESES Interuniversitari </t>
    </r>
    <r>
      <rPr>
        <sz val="11"/>
        <color rgb="FFFF0000"/>
        <rFont val="Calibri"/>
        <family val="2"/>
        <scheme val="minor"/>
      </rPr>
      <t>(NOU)</t>
    </r>
  </si>
  <si>
    <t>Curs 2019-2020</t>
  </si>
  <si>
    <t>Coordinador Àmbit Física VACANT</t>
  </si>
  <si>
    <t>ADE - INTER</t>
  </si>
  <si>
    <t>Extinguit (Nou ADE-INTER)</t>
  </si>
  <si>
    <t>Punts model</t>
  </si>
  <si>
    <t>Punts PAD</t>
  </si>
  <si>
    <t xml:space="preserve">Encàrrec Docent curs 2019/2020 - Escola de Doctorat </t>
  </si>
  <si>
    <t>Edif</t>
  </si>
  <si>
    <t>Tèxtil</t>
  </si>
  <si>
    <t>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</si>
</sst>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theme="1"/>
      <name val="Arial"/>
      <family val="2"/>
    </font>
    <font>
      <b/>
      <sz val="16"/>
      <color indexed="1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sz val="12"/>
      <color theme="3"/>
      <name val="Calibri"/>
      <family val="2"/>
      <scheme val="minor"/>
    </font>
    <font>
      <strike/>
      <sz val="11"/>
      <color rgb="FFFF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70C0"/>
      <name val="Calibri"/>
      <family val="2"/>
    </font>
    <font>
      <b/>
      <sz val="12"/>
      <color rgb="FFFFC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7"/>
      <color theme="3"/>
      <name val="Arial"/>
      <family val="2"/>
    </font>
    <font>
      <b/>
      <sz val="10"/>
      <color theme="3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132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6" fillId="6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10" fillId="7" borderId="7" xfId="3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/>
    <xf numFmtId="0" fontId="12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vertical="center"/>
    </xf>
    <xf numFmtId="43" fontId="14" fillId="3" borderId="7" xfId="5" applyFont="1" applyFill="1" applyBorder="1" applyAlignment="1">
      <alignment horizontal="left" vertical="center" wrapText="1"/>
    </xf>
    <xf numFmtId="43" fontId="14" fillId="3" borderId="7" xfId="5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 wrapText="1"/>
    </xf>
    <xf numFmtId="2" fontId="1" fillId="0" borderId="7" xfId="4" applyNumberFormat="1" applyFont="1" applyBorder="1" applyAlignment="1">
      <alignment horizontal="center" vertical="center"/>
    </xf>
    <xf numFmtId="2" fontId="0" fillId="0" borderId="7" xfId="4" applyNumberFormat="1" applyFont="1" applyFill="1" applyBorder="1" applyAlignment="1">
      <alignment horizontal="center" vertical="center"/>
    </xf>
    <xf numFmtId="0" fontId="15" fillId="0" borderId="7" xfId="6" applyFont="1" applyFill="1" applyBorder="1" applyAlignment="1">
      <alignment vertical="center" wrapText="1"/>
    </xf>
    <xf numFmtId="0" fontId="13" fillId="0" borderId="0" xfId="4" applyFont="1" applyBorder="1" applyAlignment="1">
      <alignment vertical="center"/>
    </xf>
    <xf numFmtId="0" fontId="15" fillId="8" borderId="7" xfId="6" applyFont="1" applyFill="1" applyBorder="1" applyAlignment="1">
      <alignment vertical="center" wrapText="1"/>
    </xf>
    <xf numFmtId="0" fontId="1" fillId="0" borderId="7" xfId="4" applyFont="1" applyBorder="1" applyAlignment="1">
      <alignment horizontal="center" vertical="center"/>
    </xf>
    <xf numFmtId="0" fontId="16" fillId="9" borderId="7" xfId="4" applyFont="1" applyFill="1" applyBorder="1" applyAlignment="1">
      <alignment vertical="center"/>
    </xf>
    <xf numFmtId="0" fontId="17" fillId="0" borderId="0" xfId="0" applyFont="1"/>
    <xf numFmtId="0" fontId="0" fillId="0" borderId="0" xfId="0" applyBorder="1"/>
    <xf numFmtId="0" fontId="18" fillId="0" borderId="7" xfId="0" applyFont="1" applyBorder="1" applyAlignment="1">
      <alignment vertical="center"/>
    </xf>
    <xf numFmtId="0" fontId="3" fillId="0" borderId="7" xfId="0" applyFont="1" applyBorder="1"/>
    <xf numFmtId="0" fontId="11" fillId="0" borderId="0" xfId="0" applyFont="1" applyBorder="1"/>
    <xf numFmtId="0" fontId="21" fillId="0" borderId="8" xfId="0" applyFont="1" applyFill="1" applyBorder="1" applyAlignment="1">
      <alignment horizontal="left" vertical="center" wrapText="1"/>
    </xf>
    <xf numFmtId="164" fontId="21" fillId="0" borderId="8" xfId="0" applyNumberFormat="1" applyFont="1" applyFill="1" applyBorder="1" applyAlignment="1">
      <alignment horizontal="left" wrapText="1"/>
    </xf>
    <xf numFmtId="43" fontId="2" fillId="0" borderId="0" xfId="0" applyNumberFormat="1" applyFont="1"/>
    <xf numFmtId="2" fontId="0" fillId="0" borderId="7" xfId="4" applyNumberFormat="1" applyFont="1" applyBorder="1" applyAlignment="1">
      <alignment horizontal="center" vertical="center"/>
    </xf>
    <xf numFmtId="2" fontId="15" fillId="0" borderId="7" xfId="4" applyNumberFormat="1" applyFont="1" applyFill="1" applyBorder="1" applyAlignment="1">
      <alignment horizontal="center" vertical="center"/>
    </xf>
    <xf numFmtId="43" fontId="23" fillId="9" borderId="6" xfId="1" applyFont="1" applyFill="1" applyBorder="1" applyAlignment="1">
      <alignment horizontal="center" vertical="center" wrapText="1"/>
    </xf>
    <xf numFmtId="43" fontId="23" fillId="9" borderId="3" xfId="1" applyFont="1" applyFill="1" applyBorder="1" applyAlignment="1">
      <alignment horizontal="center" vertical="center" wrapText="1"/>
    </xf>
    <xf numFmtId="0" fontId="25" fillId="11" borderId="7" xfId="0" applyFont="1" applyFill="1" applyBorder="1" applyAlignment="1" applyProtection="1">
      <alignment horizontal="center"/>
    </xf>
    <xf numFmtId="0" fontId="7" fillId="0" borderId="0" xfId="0" applyFont="1"/>
    <xf numFmtId="1" fontId="26" fillId="10" borderId="7" xfId="3" applyNumberFormat="1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27" fillId="0" borderId="0" xfId="4" applyFont="1" applyAlignment="1">
      <alignment vertical="center"/>
    </xf>
    <xf numFmtId="2" fontId="13" fillId="0" borderId="0" xfId="4" applyNumberFormat="1" applyFont="1" applyAlignment="1">
      <alignment horizontal="center" vertical="center"/>
    </xf>
    <xf numFmtId="2" fontId="16" fillId="9" borderId="7" xfId="4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9" fillId="0" borderId="0" xfId="0" applyFont="1"/>
    <xf numFmtId="0" fontId="30" fillId="0" borderId="0" xfId="0" applyFont="1" applyBorder="1"/>
    <xf numFmtId="0" fontId="31" fillId="0" borderId="7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/>
    <xf numFmtId="2" fontId="32" fillId="9" borderId="7" xfId="4" applyNumberFormat="1" applyFont="1" applyFill="1" applyBorder="1" applyAlignment="1">
      <alignment horizontal="center" vertical="center"/>
    </xf>
    <xf numFmtId="2" fontId="10" fillId="7" borderId="7" xfId="3" applyNumberFormat="1" applyFont="1" applyFill="1" applyBorder="1" applyAlignment="1" applyProtection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33" fillId="0" borderId="7" xfId="2" applyNumberFormat="1" applyFont="1" applyFill="1" applyBorder="1" applyAlignment="1">
      <alignment horizontal="center" vertical="center" wrapText="1"/>
    </xf>
    <xf numFmtId="43" fontId="26" fillId="0" borderId="7" xfId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164" fontId="33" fillId="0" borderId="7" xfId="1" applyNumberFormat="1" applyFont="1" applyFill="1" applyBorder="1" applyAlignment="1">
      <alignment horizontal="center" vertical="center"/>
    </xf>
    <xf numFmtId="164" fontId="33" fillId="0" borderId="7" xfId="0" applyNumberFormat="1" applyFont="1" applyFill="1" applyBorder="1" applyAlignment="1">
      <alignment horizontal="center" vertical="center"/>
    </xf>
    <xf numFmtId="164" fontId="33" fillId="5" borderId="7" xfId="0" applyNumberFormat="1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64" fontId="33" fillId="5" borderId="11" xfId="0" applyNumberFormat="1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 vertical="center"/>
    </xf>
    <xf numFmtId="164" fontId="33" fillId="0" borderId="11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33" fillId="5" borderId="12" xfId="0" applyNumberFormat="1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164" fontId="33" fillId="0" borderId="12" xfId="1" applyNumberFormat="1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164" fontId="33" fillId="12" borderId="11" xfId="1" applyNumberFormat="1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horizontal="center" vertical="center"/>
    </xf>
    <xf numFmtId="164" fontId="33" fillId="12" borderId="12" xfId="1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5" fillId="13" borderId="3" xfId="0" applyNumberFormat="1" applyFont="1" applyFill="1" applyBorder="1" applyAlignment="1">
      <alignment horizontal="center" vertical="center" wrapText="1"/>
    </xf>
    <xf numFmtId="2" fontId="26" fillId="13" borderId="7" xfId="0" applyNumberFormat="1" applyFont="1" applyFill="1" applyBorder="1" applyAlignment="1">
      <alignment horizontal="center" vertical="center" wrapText="1"/>
    </xf>
    <xf numFmtId="2" fontId="34" fillId="10" borderId="16" xfId="3" applyNumberFormat="1" applyFont="1" applyFill="1" applyBorder="1" applyAlignment="1">
      <alignment horizontal="center" vertical="center" wrapText="1"/>
    </xf>
    <xf numFmtId="0" fontId="35" fillId="14" borderId="7" xfId="0" applyFont="1" applyFill="1" applyBorder="1" applyAlignment="1">
      <alignment horizontal="left" vertical="center" wrapText="1"/>
    </xf>
    <xf numFmtId="164" fontId="36" fillId="14" borderId="7" xfId="0" applyNumberFormat="1" applyFont="1" applyFill="1" applyBorder="1" applyAlignment="1">
      <alignment horizontal="left" wrapText="1"/>
    </xf>
    <xf numFmtId="0" fontId="37" fillId="0" borderId="0" xfId="0" applyFont="1" applyAlignment="1" applyProtection="1">
      <alignment horizontal="center"/>
    </xf>
    <xf numFmtId="0" fontId="38" fillId="11" borderId="7" xfId="0" applyFont="1" applyFill="1" applyBorder="1" applyAlignment="1" applyProtection="1">
      <alignment horizontal="center"/>
    </xf>
    <xf numFmtId="0" fontId="39" fillId="14" borderId="7" xfId="0" applyFont="1" applyFill="1" applyBorder="1" applyAlignment="1">
      <alignment horizontal="center" vertical="center" wrapText="1"/>
    </xf>
    <xf numFmtId="0" fontId="39" fillId="14" borderId="7" xfId="0" quotePrefix="1" applyFont="1" applyFill="1" applyBorder="1" applyAlignment="1">
      <alignment horizontal="center" vertical="center" wrapText="1"/>
    </xf>
    <xf numFmtId="164" fontId="40" fillId="14" borderId="7" xfId="0" quotePrefix="1" applyNumberFormat="1" applyFont="1" applyFill="1" applyBorder="1" applyAlignment="1">
      <alignment horizontal="center" wrapText="1"/>
    </xf>
    <xf numFmtId="2" fontId="41" fillId="7" borderId="7" xfId="3" applyNumberFormat="1" applyFont="1" applyFill="1" applyBorder="1" applyAlignment="1" applyProtection="1">
      <alignment horizontal="center" vertical="center" wrapText="1"/>
    </xf>
    <xf numFmtId="164" fontId="42" fillId="0" borderId="8" xfId="0" applyNumberFormat="1" applyFont="1" applyFill="1" applyBorder="1" applyAlignment="1">
      <alignment horizontal="left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40" fillId="14" borderId="8" xfId="0" quotePrefix="1" applyNumberFormat="1" applyFont="1" applyFill="1" applyBorder="1" applyAlignment="1">
      <alignment horizontal="center" wrapText="1"/>
    </xf>
    <xf numFmtId="164" fontId="36" fillId="14" borderId="8" xfId="0" applyNumberFormat="1" applyFont="1" applyFill="1" applyBorder="1" applyAlignment="1">
      <alignment horizontal="left" wrapText="1"/>
    </xf>
    <xf numFmtId="164" fontId="40" fillId="14" borderId="11" xfId="0" quotePrefix="1" applyNumberFormat="1" applyFont="1" applyFill="1" applyBorder="1" applyAlignment="1">
      <alignment horizontal="center" wrapText="1"/>
    </xf>
    <xf numFmtId="164" fontId="36" fillId="14" borderId="11" xfId="0" applyNumberFormat="1" applyFont="1" applyFill="1" applyBorder="1" applyAlignment="1">
      <alignment horizontal="left" wrapText="1"/>
    </xf>
    <xf numFmtId="164" fontId="42" fillId="0" borderId="19" xfId="0" applyNumberFormat="1" applyFont="1" applyFill="1" applyBorder="1" applyAlignment="1">
      <alignment horizontal="left" wrapText="1"/>
    </xf>
    <xf numFmtId="164" fontId="40" fillId="14" borderId="20" xfId="0" quotePrefix="1" applyNumberFormat="1" applyFont="1" applyFill="1" applyBorder="1" applyAlignment="1">
      <alignment horizontal="center" wrapText="1"/>
    </xf>
    <xf numFmtId="164" fontId="36" fillId="14" borderId="18" xfId="0" applyNumberFormat="1" applyFont="1" applyFill="1" applyBorder="1" applyAlignment="1">
      <alignment horizontal="left" wrapText="1"/>
    </xf>
    <xf numFmtId="164" fontId="42" fillId="0" borderId="21" xfId="0" applyNumberFormat="1" applyFont="1" applyFill="1" applyBorder="1" applyAlignment="1">
      <alignment horizontal="left" wrapText="1"/>
    </xf>
    <xf numFmtId="164" fontId="40" fillId="14" borderId="22" xfId="0" quotePrefix="1" applyNumberFormat="1" applyFont="1" applyFill="1" applyBorder="1" applyAlignment="1">
      <alignment horizontal="center" wrapText="1"/>
    </xf>
    <xf numFmtId="164" fontId="42" fillId="0" borderId="23" xfId="0" applyNumberFormat="1" applyFont="1" applyFill="1" applyBorder="1" applyAlignment="1">
      <alignment horizontal="left" wrapText="1"/>
    </xf>
    <xf numFmtId="164" fontId="40" fillId="14" borderId="24" xfId="0" quotePrefix="1" applyNumberFormat="1" applyFont="1" applyFill="1" applyBorder="1" applyAlignment="1">
      <alignment horizontal="center" wrapText="1"/>
    </xf>
    <xf numFmtId="164" fontId="36" fillId="14" borderId="25" xfId="0" applyNumberFormat="1" applyFont="1" applyFill="1" applyBorder="1" applyAlignment="1">
      <alignment horizontal="left" wrapText="1"/>
    </xf>
    <xf numFmtId="164" fontId="42" fillId="0" borderId="26" xfId="0" applyNumberFormat="1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left" wrapText="1"/>
    </xf>
    <xf numFmtId="1" fontId="43" fillId="13" borderId="7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44" fillId="0" borderId="0" xfId="0" applyFont="1"/>
    <xf numFmtId="2" fontId="45" fillId="10" borderId="16" xfId="3" applyNumberFormat="1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left"/>
    </xf>
    <xf numFmtId="164" fontId="40" fillId="14" borderId="27" xfId="0" quotePrefix="1" applyNumberFormat="1" applyFont="1" applyFill="1" applyBorder="1" applyAlignment="1">
      <alignment horizontal="center" wrapText="1"/>
    </xf>
    <xf numFmtId="164" fontId="36" fillId="14" borderId="28" xfId="0" applyNumberFormat="1" applyFont="1" applyFill="1" applyBorder="1" applyAlignment="1">
      <alignment horizontal="left" wrapText="1"/>
    </xf>
    <xf numFmtId="164" fontId="42" fillId="0" borderId="29" xfId="0" applyNumberFormat="1" applyFont="1" applyFill="1" applyBorder="1" applyAlignment="1">
      <alignment horizontal="left" wrapText="1"/>
    </xf>
    <xf numFmtId="164" fontId="42" fillId="0" borderId="30" xfId="0" applyNumberFormat="1" applyFont="1" applyFill="1" applyBorder="1" applyAlignment="1">
      <alignment horizontal="left" wrapText="1"/>
    </xf>
    <xf numFmtId="164" fontId="21" fillId="0" borderId="19" xfId="0" applyNumberFormat="1" applyFont="1" applyFill="1" applyBorder="1" applyAlignment="1">
      <alignment horizontal="left" wrapText="1"/>
    </xf>
    <xf numFmtId="164" fontId="42" fillId="0" borderId="31" xfId="0" applyNumberFormat="1" applyFont="1" applyFill="1" applyBorder="1" applyAlignment="1">
      <alignment horizontal="left" wrapText="1"/>
    </xf>
    <xf numFmtId="164" fontId="33" fillId="0" borderId="9" xfId="1" applyNumberFormat="1" applyFont="1" applyFill="1" applyBorder="1" applyAlignment="1">
      <alignment horizontal="center" vertical="center"/>
    </xf>
    <xf numFmtId="43" fontId="23" fillId="9" borderId="5" xfId="1" applyFont="1" applyFill="1" applyBorder="1" applyAlignment="1">
      <alignment horizontal="center" vertical="center" wrapText="1"/>
    </xf>
    <xf numFmtId="43" fontId="24" fillId="11" borderId="1" xfId="1" applyFont="1" applyFill="1" applyBorder="1" applyAlignment="1">
      <alignment horizontal="center" vertical="center" wrapText="1"/>
    </xf>
    <xf numFmtId="43" fontId="24" fillId="11" borderId="2" xfId="1" applyFont="1" applyFill="1" applyBorder="1" applyAlignment="1">
      <alignment horizontal="center" vertical="center" wrapText="1"/>
    </xf>
    <xf numFmtId="43" fontId="24" fillId="11" borderId="3" xfId="1" applyFont="1" applyFill="1" applyBorder="1" applyAlignment="1">
      <alignment horizontal="center" vertical="center" wrapText="1"/>
    </xf>
    <xf numFmtId="43" fontId="23" fillId="9" borderId="4" xfId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</cellXfs>
  <cellStyles count="7">
    <cellStyle name="Coma" xfId="1" builtinId="3"/>
    <cellStyle name="Millares 2" xfId="5"/>
    <cellStyle name="Normal" xfId="0" builtinId="0"/>
    <cellStyle name="Normal 2" xfId="4"/>
    <cellStyle name="Normal 3" xfId="2"/>
    <cellStyle name="Normal_20092010" xfId="3"/>
    <cellStyle name="Normal_Hoja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A61"/>
  <sheetViews>
    <sheetView tabSelected="1" topLeftCell="A28" zoomScale="90" zoomScaleNormal="90" workbookViewId="0">
      <pane xSplit="1" topLeftCell="BZ1" activePane="topRight" state="frozen"/>
      <selection pane="topRight" sqref="A1:CW57"/>
    </sheetView>
  </sheetViews>
  <sheetFormatPr defaultColWidth="9.140625" defaultRowHeight="12" x14ac:dyDescent="0.2"/>
  <cols>
    <col min="1" max="1" width="10.28515625" style="92" bestFit="1" customWidth="1"/>
    <col min="2" max="3" width="10.28515625" style="1" customWidth="1"/>
    <col min="4" max="43" width="7.7109375" style="2" customWidth="1"/>
    <col min="44" max="44" width="10" style="2" customWidth="1"/>
    <col min="45" max="85" width="7.7109375" style="2" customWidth="1"/>
    <col min="86" max="86" width="9.42578125" style="2" customWidth="1"/>
    <col min="87" max="100" width="7.7109375" style="2" customWidth="1"/>
    <col min="101" max="101" width="9.42578125" style="2" customWidth="1"/>
    <col min="102" max="102" width="9.140625" style="2"/>
    <col min="103" max="103" width="11.42578125" style="2" bestFit="1" customWidth="1"/>
    <col min="104" max="104" width="8.140625" style="2" bestFit="1" customWidth="1"/>
    <col min="105" max="105" width="4.42578125" style="2" bestFit="1" customWidth="1"/>
    <col min="106" max="16384" width="9.140625" style="2"/>
  </cols>
  <sheetData>
    <row r="1" spans="1:104" ht="20.25" x14ac:dyDescent="0.2">
      <c r="A1" s="118"/>
      <c r="D1" s="131" t="s">
        <v>212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</row>
    <row r="2" spans="1:104" s="3" customFormat="1" ht="60" x14ac:dyDescent="0.25">
      <c r="A2" s="127" t="s">
        <v>0</v>
      </c>
      <c r="B2" s="128"/>
      <c r="C2" s="129"/>
      <c r="D2" s="130" t="s">
        <v>208</v>
      </c>
      <c r="E2" s="126"/>
      <c r="F2" s="126" t="s">
        <v>2</v>
      </c>
      <c r="G2" s="126"/>
      <c r="H2" s="126" t="s">
        <v>3</v>
      </c>
      <c r="I2" s="126"/>
      <c r="J2" s="126" t="s">
        <v>4</v>
      </c>
      <c r="K2" s="126"/>
      <c r="L2" s="126" t="s">
        <v>5</v>
      </c>
      <c r="M2" s="126"/>
      <c r="N2" s="126" t="s">
        <v>6</v>
      </c>
      <c r="O2" s="126"/>
      <c r="P2" s="126" t="s">
        <v>7</v>
      </c>
      <c r="Q2" s="126"/>
      <c r="R2" s="126" t="s">
        <v>8</v>
      </c>
      <c r="S2" s="126"/>
      <c r="T2" s="126" t="s">
        <v>9</v>
      </c>
      <c r="U2" s="126"/>
      <c r="V2" s="126" t="s">
        <v>10</v>
      </c>
      <c r="W2" s="126"/>
      <c r="X2" s="126" t="s">
        <v>11</v>
      </c>
      <c r="Y2" s="126"/>
      <c r="Z2" s="126" t="s">
        <v>12</v>
      </c>
      <c r="AA2" s="126"/>
      <c r="AB2" s="126" t="s">
        <v>13</v>
      </c>
      <c r="AC2" s="126"/>
      <c r="AD2" s="126" t="s">
        <v>14</v>
      </c>
      <c r="AE2" s="126"/>
      <c r="AF2" s="126" t="s">
        <v>15</v>
      </c>
      <c r="AG2" s="126"/>
      <c r="AH2" s="126" t="s">
        <v>16</v>
      </c>
      <c r="AI2" s="126"/>
      <c r="AJ2" s="126" t="s">
        <v>17</v>
      </c>
      <c r="AK2" s="126"/>
      <c r="AL2" s="126" t="s">
        <v>18</v>
      </c>
      <c r="AM2" s="126"/>
      <c r="AN2" s="126" t="s">
        <v>19</v>
      </c>
      <c r="AO2" s="126"/>
      <c r="AP2" s="126" t="s">
        <v>20</v>
      </c>
      <c r="AQ2" s="126"/>
      <c r="AR2" s="126" t="s">
        <v>21</v>
      </c>
      <c r="AS2" s="126"/>
      <c r="AT2" s="126" t="s">
        <v>22</v>
      </c>
      <c r="AU2" s="126"/>
      <c r="AV2" s="126" t="s">
        <v>23</v>
      </c>
      <c r="AW2" s="126"/>
      <c r="AX2" s="126" t="s">
        <v>24</v>
      </c>
      <c r="AY2" s="126"/>
      <c r="AZ2" s="126" t="s">
        <v>25</v>
      </c>
      <c r="BA2" s="126"/>
      <c r="BB2" s="126" t="s">
        <v>26</v>
      </c>
      <c r="BC2" s="126"/>
      <c r="BD2" s="126" t="s">
        <v>27</v>
      </c>
      <c r="BE2" s="126"/>
      <c r="BF2" s="126" t="s">
        <v>28</v>
      </c>
      <c r="BG2" s="126"/>
      <c r="BH2" s="126" t="s">
        <v>29</v>
      </c>
      <c r="BI2" s="126"/>
      <c r="BJ2" s="126" t="s">
        <v>30</v>
      </c>
      <c r="BK2" s="126"/>
      <c r="BL2" s="126" t="s">
        <v>31</v>
      </c>
      <c r="BM2" s="126"/>
      <c r="BN2" s="126" t="s">
        <v>32</v>
      </c>
      <c r="BO2" s="126"/>
      <c r="BP2" s="126" t="s">
        <v>33</v>
      </c>
      <c r="BQ2" s="126"/>
      <c r="BR2" s="126" t="s">
        <v>34</v>
      </c>
      <c r="BS2" s="126"/>
      <c r="BT2" s="126" t="s">
        <v>35</v>
      </c>
      <c r="BU2" s="126"/>
      <c r="BV2" s="126" t="s">
        <v>36</v>
      </c>
      <c r="BW2" s="126"/>
      <c r="BX2" s="126" t="s">
        <v>37</v>
      </c>
      <c r="BY2" s="126"/>
      <c r="BZ2" s="126" t="s">
        <v>38</v>
      </c>
      <c r="CA2" s="126"/>
      <c r="CB2" s="126" t="s">
        <v>39</v>
      </c>
      <c r="CC2" s="126"/>
      <c r="CD2" s="126" t="s">
        <v>40</v>
      </c>
      <c r="CE2" s="126"/>
      <c r="CF2" s="126" t="s">
        <v>41</v>
      </c>
      <c r="CG2" s="126"/>
      <c r="CH2" s="126" t="s">
        <v>42</v>
      </c>
      <c r="CI2" s="126"/>
      <c r="CJ2" s="126" t="s">
        <v>43</v>
      </c>
      <c r="CK2" s="126"/>
      <c r="CL2" s="126" t="s">
        <v>44</v>
      </c>
      <c r="CM2" s="126"/>
      <c r="CN2" s="126" t="s">
        <v>45</v>
      </c>
      <c r="CO2" s="126"/>
      <c r="CP2" s="37" t="s">
        <v>46</v>
      </c>
      <c r="CQ2" s="38" t="s">
        <v>47</v>
      </c>
      <c r="CR2" s="38" t="s">
        <v>48</v>
      </c>
      <c r="CS2" s="38" t="s">
        <v>49</v>
      </c>
      <c r="CT2" s="38" t="s">
        <v>50</v>
      </c>
      <c r="CU2" s="38" t="s">
        <v>200</v>
      </c>
      <c r="CV2" s="38" t="s">
        <v>51</v>
      </c>
      <c r="CW2" s="114" t="s">
        <v>52</v>
      </c>
      <c r="CY2" s="4" t="s">
        <v>53</v>
      </c>
      <c r="CZ2" s="4" t="s">
        <v>54</v>
      </c>
    </row>
    <row r="3" spans="1:104" x14ac:dyDescent="0.2">
      <c r="A3" s="93" t="s">
        <v>55</v>
      </c>
      <c r="B3" s="39" t="s">
        <v>203</v>
      </c>
      <c r="C3" s="39" t="s">
        <v>204</v>
      </c>
      <c r="D3" s="5" t="s">
        <v>56</v>
      </c>
      <c r="E3" s="82" t="s">
        <v>57</v>
      </c>
      <c r="F3" s="5" t="s">
        <v>56</v>
      </c>
      <c r="G3" s="82" t="s">
        <v>57</v>
      </c>
      <c r="H3" s="5" t="s">
        <v>56</v>
      </c>
      <c r="I3" s="82" t="s">
        <v>57</v>
      </c>
      <c r="J3" s="5" t="s">
        <v>56</v>
      </c>
      <c r="K3" s="82" t="s">
        <v>57</v>
      </c>
      <c r="L3" s="6" t="s">
        <v>56</v>
      </c>
      <c r="M3" s="82" t="s">
        <v>57</v>
      </c>
      <c r="N3" s="6" t="s">
        <v>56</v>
      </c>
      <c r="O3" s="82" t="s">
        <v>57</v>
      </c>
      <c r="P3" s="6" t="s">
        <v>56</v>
      </c>
      <c r="Q3" s="82" t="s">
        <v>57</v>
      </c>
      <c r="R3" s="6" t="s">
        <v>56</v>
      </c>
      <c r="S3" s="82" t="s">
        <v>57</v>
      </c>
      <c r="T3" s="6" t="s">
        <v>56</v>
      </c>
      <c r="U3" s="82" t="s">
        <v>57</v>
      </c>
      <c r="V3" s="6" t="s">
        <v>56</v>
      </c>
      <c r="W3" s="82" t="s">
        <v>57</v>
      </c>
      <c r="X3" s="6" t="s">
        <v>56</v>
      </c>
      <c r="Y3" s="82" t="s">
        <v>57</v>
      </c>
      <c r="Z3" s="6" t="s">
        <v>56</v>
      </c>
      <c r="AA3" s="82" t="s">
        <v>57</v>
      </c>
      <c r="AB3" s="6" t="s">
        <v>56</v>
      </c>
      <c r="AC3" s="82" t="s">
        <v>57</v>
      </c>
      <c r="AD3" s="6" t="s">
        <v>56</v>
      </c>
      <c r="AE3" s="82" t="s">
        <v>57</v>
      </c>
      <c r="AF3" s="6" t="s">
        <v>56</v>
      </c>
      <c r="AG3" s="82" t="s">
        <v>57</v>
      </c>
      <c r="AH3" s="6" t="s">
        <v>56</v>
      </c>
      <c r="AI3" s="82" t="s">
        <v>57</v>
      </c>
      <c r="AJ3" s="6" t="s">
        <v>56</v>
      </c>
      <c r="AK3" s="82" t="s">
        <v>57</v>
      </c>
      <c r="AL3" s="6" t="s">
        <v>56</v>
      </c>
      <c r="AM3" s="82" t="s">
        <v>57</v>
      </c>
      <c r="AN3" s="6" t="s">
        <v>56</v>
      </c>
      <c r="AO3" s="82" t="s">
        <v>57</v>
      </c>
      <c r="AP3" s="6" t="s">
        <v>56</v>
      </c>
      <c r="AQ3" s="82" t="s">
        <v>57</v>
      </c>
      <c r="AR3" s="6" t="s">
        <v>56</v>
      </c>
      <c r="AS3" s="82" t="s">
        <v>57</v>
      </c>
      <c r="AT3" s="6" t="s">
        <v>56</v>
      </c>
      <c r="AU3" s="82" t="s">
        <v>57</v>
      </c>
      <c r="AV3" s="6" t="s">
        <v>56</v>
      </c>
      <c r="AW3" s="82" t="s">
        <v>57</v>
      </c>
      <c r="AX3" s="6" t="s">
        <v>56</v>
      </c>
      <c r="AY3" s="82" t="s">
        <v>57</v>
      </c>
      <c r="AZ3" s="6" t="s">
        <v>56</v>
      </c>
      <c r="BA3" s="82" t="s">
        <v>57</v>
      </c>
      <c r="BB3" s="6" t="s">
        <v>56</v>
      </c>
      <c r="BC3" s="82" t="s">
        <v>57</v>
      </c>
      <c r="BD3" s="6" t="s">
        <v>56</v>
      </c>
      <c r="BE3" s="82" t="s">
        <v>57</v>
      </c>
      <c r="BF3" s="6" t="s">
        <v>56</v>
      </c>
      <c r="BG3" s="82" t="s">
        <v>57</v>
      </c>
      <c r="BH3" s="6" t="s">
        <v>56</v>
      </c>
      <c r="BI3" s="82" t="s">
        <v>57</v>
      </c>
      <c r="BJ3" s="6" t="s">
        <v>56</v>
      </c>
      <c r="BK3" s="82" t="s">
        <v>57</v>
      </c>
      <c r="BL3" s="6" t="s">
        <v>56</v>
      </c>
      <c r="BM3" s="82" t="s">
        <v>57</v>
      </c>
      <c r="BN3" s="6" t="s">
        <v>56</v>
      </c>
      <c r="BO3" s="82" t="s">
        <v>57</v>
      </c>
      <c r="BP3" s="6" t="s">
        <v>56</v>
      </c>
      <c r="BQ3" s="82" t="s">
        <v>57</v>
      </c>
      <c r="BR3" s="6" t="s">
        <v>56</v>
      </c>
      <c r="BS3" s="82" t="s">
        <v>57</v>
      </c>
      <c r="BT3" s="6" t="s">
        <v>56</v>
      </c>
      <c r="BU3" s="82" t="s">
        <v>57</v>
      </c>
      <c r="BV3" s="6" t="s">
        <v>56</v>
      </c>
      <c r="BW3" s="82" t="s">
        <v>57</v>
      </c>
      <c r="BX3" s="6" t="s">
        <v>56</v>
      </c>
      <c r="BY3" s="82" t="s">
        <v>57</v>
      </c>
      <c r="BZ3" s="6" t="s">
        <v>56</v>
      </c>
      <c r="CA3" s="82" t="s">
        <v>57</v>
      </c>
      <c r="CB3" s="6" t="s">
        <v>56</v>
      </c>
      <c r="CC3" s="82" t="s">
        <v>57</v>
      </c>
      <c r="CD3" s="6" t="s">
        <v>56</v>
      </c>
      <c r="CE3" s="82" t="s">
        <v>57</v>
      </c>
      <c r="CF3" s="6" t="s">
        <v>56</v>
      </c>
      <c r="CG3" s="82" t="s">
        <v>57</v>
      </c>
      <c r="CH3" s="6" t="s">
        <v>56</v>
      </c>
      <c r="CI3" s="82" t="s">
        <v>57</v>
      </c>
      <c r="CJ3" s="6" t="s">
        <v>56</v>
      </c>
      <c r="CK3" s="82" t="s">
        <v>57</v>
      </c>
      <c r="CL3" s="6" t="s">
        <v>56</v>
      </c>
      <c r="CM3" s="82" t="s">
        <v>57</v>
      </c>
      <c r="CN3" s="6" t="s">
        <v>56</v>
      </c>
      <c r="CO3" s="82" t="s">
        <v>57</v>
      </c>
      <c r="CP3" s="82" t="s">
        <v>57</v>
      </c>
      <c r="CQ3" s="82" t="s">
        <v>57</v>
      </c>
      <c r="CR3" s="82" t="s">
        <v>57</v>
      </c>
      <c r="CS3" s="82" t="s">
        <v>57</v>
      </c>
      <c r="CT3" s="82" t="s">
        <v>57</v>
      </c>
      <c r="CU3" s="82" t="s">
        <v>57</v>
      </c>
      <c r="CV3" s="82" t="s">
        <v>57</v>
      </c>
      <c r="CW3" s="87"/>
      <c r="CY3" s="7"/>
      <c r="CZ3" s="7"/>
    </row>
    <row r="4" spans="1:104" s="3" customFormat="1" x14ac:dyDescent="0.25">
      <c r="A4" s="94">
        <v>210</v>
      </c>
      <c r="B4" s="90" t="s">
        <v>58</v>
      </c>
      <c r="C4" s="32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>
        <f>SUM(T53)</f>
        <v>0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88">
        <f t="shared" ref="CW4:CW53" si="0">SUM(D4:CV4)</f>
        <v>0</v>
      </c>
      <c r="CY4" s="4"/>
      <c r="CZ4" s="4"/>
    </row>
    <row r="5" spans="1:104" x14ac:dyDescent="0.2">
      <c r="A5" s="94">
        <v>220</v>
      </c>
      <c r="B5" s="90" t="s">
        <v>59</v>
      </c>
      <c r="C5" s="32"/>
      <c r="D5" s="55"/>
      <c r="E5" s="55"/>
      <c r="F5" s="59"/>
      <c r="G5" s="59"/>
      <c r="H5" s="59"/>
      <c r="I5" s="59"/>
      <c r="J5" s="59"/>
      <c r="K5" s="59"/>
      <c r="L5" s="60"/>
      <c r="M5" s="60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60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>
        <v>0</v>
      </c>
      <c r="AW5" s="59"/>
      <c r="AX5" s="59"/>
      <c r="AY5" s="59"/>
      <c r="AZ5" s="59"/>
      <c r="BA5" s="59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88">
        <f t="shared" si="0"/>
        <v>0</v>
      </c>
      <c r="CY5" s="8" t="e">
        <f>+D5+F5+H5+J5+L5+P5+R5+V5+X5+Z5+AB5+AD5+AF5+AH5+#REF!+AJ5+AL5+AN5+AP5+AR5+AT5+AV5+AX5+AZ5+BB5+BD5+BF5+BH5+BJ5+BL5+BN5+BP5+BR5+BT5+BV5+BX5+BZ5+CB5+CD5+CF5+CH5+CJ5+CL5+CN5</f>
        <v>#REF!</v>
      </c>
      <c r="CZ5" s="9" t="e">
        <f>+E5+G5+I5+K5+M5+Q5+S5+W5+Y5+AA5+AC5+AE5+AG5+AI5+#REF!+AK5+AM5+AO5+AQ5+AS5+AU5+AW5+AY5+BA5+BC5+BE5+BG5+BI5+BK5+BM5+BO5+BQ5+BS5+BU5+BW5+BY5+CA5+CC5+CE5+CG5+CI5+CK5+CM5+CO5+CP5+CQ5+CR5+#REF!+CS5+CT5+CV5</f>
        <v>#REF!</v>
      </c>
    </row>
    <row r="6" spans="1:104" x14ac:dyDescent="0.2">
      <c r="A6" s="94">
        <v>230</v>
      </c>
      <c r="B6" s="90" t="s">
        <v>60</v>
      </c>
      <c r="C6" s="32"/>
      <c r="D6" s="55"/>
      <c r="E6" s="55"/>
      <c r="F6" s="59"/>
      <c r="G6" s="59"/>
      <c r="H6" s="59"/>
      <c r="I6" s="59"/>
      <c r="J6" s="59"/>
      <c r="K6" s="59"/>
      <c r="L6" s="60"/>
      <c r="M6" s="60"/>
      <c r="N6" s="60"/>
      <c r="O6" s="60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88">
        <f t="shared" si="0"/>
        <v>0</v>
      </c>
      <c r="CY6" s="8" t="e">
        <f>+D6+F6+H6+J6+L6+P6+R6+V6+X6+Z6+AB6+AD6+AF6+AH6+#REF!+AJ6+AL6+AN6+AP6+AR6+AT6+AV6+AX6+AZ6+BB6+BD6+BF6+BH6+BJ6+BL6+BN6+BP6+BR6+BT6+BV6+BX6+BZ6+CB6+CD6+CF6+CH6+CJ6+CL6+CN6</f>
        <v>#REF!</v>
      </c>
      <c r="CZ6" s="9" t="e">
        <f>+E6+G6+I6+K6+M6+Q6+S6+W6+Y6+AA6+AC6+AE6+AG6+AI6+#REF!+AK6+AM6+AO6+AQ6+AS6+AU6+AW6+AY6+BA6+BC6+BE6+BG6+BI6+BK6+BM6+BO6+BQ6+BS6+BU6+BW6+BY6+CA6+CC6+CE6+CG6+CI6+CK6+CM6+CO6+CP6+CQ6+CR6+#REF!+CS6+CT6+CV6</f>
        <v>#REF!</v>
      </c>
    </row>
    <row r="7" spans="1:104" x14ac:dyDescent="0.2">
      <c r="A7" s="94">
        <v>270</v>
      </c>
      <c r="B7" s="90" t="s">
        <v>61</v>
      </c>
      <c r="C7" s="32"/>
      <c r="D7" s="55"/>
      <c r="E7" s="55"/>
      <c r="F7" s="59"/>
      <c r="G7" s="59"/>
      <c r="H7" s="59"/>
      <c r="I7" s="59"/>
      <c r="J7" s="59"/>
      <c r="K7" s="59"/>
      <c r="L7" s="60"/>
      <c r="M7" s="60"/>
      <c r="N7" s="60"/>
      <c r="O7" s="60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88">
        <f t="shared" si="0"/>
        <v>0</v>
      </c>
      <c r="CY7" s="8" t="e">
        <f>+D7+F7+H7+J7+L7+P7+R7+V7+X7+Z7+AB7+AD7+AF7+AH7+#REF!+AJ7+AL7+AN7+AP7+AR7+AT7+AV7+AX7+AZ7+BB7+BD7+BF7+BH7+BJ7+BL7+BN7+BP7+BR7+BT7+BV7+BX7+BZ7+CB7+CD7+CF7+CH7+CJ7+CL7+CN7</f>
        <v>#REF!</v>
      </c>
      <c r="CZ7" s="9" t="e">
        <f>+E7+G7+I7+K7+M7+Q7+S7+W7+Y7+AA7+AC7+AE7+AG7+AI7+#REF!+AK7+AM7+AO7+AQ7+AS7+AU7+AW7+AY7+BA7+BC7+BE7+BG7+BI7+BK7+BM7+BO7+BQ7+BS7+BU7+BW7+BY7+CA7+CC7+CE7+CG7+CI7+CK7+CM7+CO7+CP7+CQ7+CR7+#REF!+CS7+CT7+CV7</f>
        <v>#REF!</v>
      </c>
    </row>
    <row r="8" spans="1:104" x14ac:dyDescent="0.2">
      <c r="A8" s="94">
        <v>340</v>
      </c>
      <c r="B8" s="90" t="s">
        <v>62</v>
      </c>
      <c r="C8" s="32"/>
      <c r="D8" s="55"/>
      <c r="E8" s="55"/>
      <c r="F8" s="59"/>
      <c r="G8" s="59"/>
      <c r="H8" s="59"/>
      <c r="I8" s="59"/>
      <c r="J8" s="59"/>
      <c r="K8" s="59"/>
      <c r="L8" s="60"/>
      <c r="M8" s="60"/>
      <c r="N8" s="60"/>
      <c r="O8" s="60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88">
        <f t="shared" si="0"/>
        <v>0</v>
      </c>
      <c r="CY8" s="8" t="e">
        <f>+D8+F8+H8+J8+L8+P8+R8+V8+X8+Z8+AB8+AD8+AF8+AH8+#REF!+AJ8+AL8+AN8+AP8+AR8+AT8+AV8+AX8+AZ8+BB8+BD8+BF8+BH8+BJ8+BL8+BN8+BP8+BR8+BT8+BV8+BX8+BZ8+CB8+CD8+CF8+CH8+CJ8+CL8+CN8</f>
        <v>#REF!</v>
      </c>
      <c r="CZ8" s="9" t="e">
        <f>+E8+G8+I8+K8+M8+Q8+S8+W8+Y8+AA8+AC8+AE8+AG8+AI8+#REF!+AK8+AM8+AO8+AQ8+AS8+AU8+AW8+AY8+BA8+BC8+BE8+BG8+BI8+BK8+BM8+BO8+BQ8+BS8+BU8+BW8+BY8+CA8+CC8+CE8+CG8+CI8+CK8+CM8+CO8+CP8+CQ8+CR8+#REF!+CS8+CT8+CV8</f>
        <v>#REF!</v>
      </c>
    </row>
    <row r="9" spans="1:104" x14ac:dyDescent="0.2">
      <c r="A9" s="94">
        <v>410</v>
      </c>
      <c r="B9" s="90" t="s">
        <v>63</v>
      </c>
      <c r="C9" s="32"/>
      <c r="D9" s="55"/>
      <c r="E9" s="55"/>
      <c r="F9" s="59"/>
      <c r="G9" s="59"/>
      <c r="H9" s="59"/>
      <c r="I9" s="59"/>
      <c r="J9" s="59"/>
      <c r="K9" s="59"/>
      <c r="L9" s="60"/>
      <c r="M9" s="60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60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88">
        <f t="shared" si="0"/>
        <v>0</v>
      </c>
      <c r="CY9" s="8" t="e">
        <f>+D9+F9+H9+J9+L9+P9+R9+V9+X9+Z9+AB9+AD9+AF9+AH9+#REF!+AJ9+AL9+AN9+AP9+AR9+AT9+AV9+AX9+AZ9+BB9+BD9+BF9+BH9+BJ9+BL9+BN9+BP9+BR9+BT9+BV9+BX9+BZ9+CB9+CD9+CF9+CH9+CJ9+CL9+CN9</f>
        <v>#REF!</v>
      </c>
      <c r="CZ9" s="9" t="e">
        <f>+E9+G9+I9+K9+M9+Q9+S9+W9+Y9+AA9+AC9+AE9+AG9+AI9+#REF!+AK9+AM9+AO9+AQ9+AS9+AU9+AW9+AY9+BA9+BC9+BE9+BG9+BI9+BK9+BM9+BO9+BQ9+BS9+BU9+BW9+BY9+CA9+CC9+CE9+CG9+CI9+CK9+CM9+CO9+CP9+CQ9+CR9+#REF!+CS9+CT9+CV9</f>
        <v>#REF!</v>
      </c>
    </row>
    <row r="10" spans="1:104" x14ac:dyDescent="0.2">
      <c r="A10" s="94">
        <v>420</v>
      </c>
      <c r="B10" s="90" t="s">
        <v>64</v>
      </c>
      <c r="C10" s="32"/>
      <c r="D10" s="55"/>
      <c r="E10" s="55"/>
      <c r="F10" s="59"/>
      <c r="G10" s="59"/>
      <c r="H10" s="59"/>
      <c r="I10" s="59"/>
      <c r="J10" s="59"/>
      <c r="K10" s="59"/>
      <c r="L10" s="60"/>
      <c r="M10" s="60"/>
      <c r="N10" s="60"/>
      <c r="O10" s="6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  <c r="AC10" s="60"/>
      <c r="AD10" s="59"/>
      <c r="AE10" s="59"/>
      <c r="AF10" s="59"/>
      <c r="AG10" s="59"/>
      <c r="AH10" s="62">
        <v>0.66172099713477961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>
        <v>0.92838468254730278</v>
      </c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88">
        <f t="shared" si="0"/>
        <v>1.5901056796820825</v>
      </c>
      <c r="CY10" s="8" t="e">
        <f>+D10+F10+H10+J10+L10+P10+R10+V10+X10+Z10+AB10+AD10+AF10+AH10+#REF!+AJ10+AL10+AN10+AP10+AR10+AT10+AV10+AX10+AZ10+BB10+BD10+BF10+BH10+BJ10+BL10+BN10+BP10+BR10+BT10+BV10+BX10+BZ10+CB10+CD10+CF10+CH10+CJ10+CL10+CN10</f>
        <v>#REF!</v>
      </c>
      <c r="CZ10" s="9" t="e">
        <f>+E10+G10+I10+K10+M10+Q10+S10+W10+Y10+AA10+AC10+AE10+AG10+AI10+#REF!+AK10+AM10+AO10+AQ10+AS10+AU10+AW10+AY10+BA10+BC10+BE10+BG10+BI10+BK10+BM10+BO10+BQ10+BS10+BU10+BW10+BY10+CA10+CC10+CE10+CG10+CI10+CK10+CM10+CO10+CP10+CQ10+CR10+#REF!+CS10+CT10+CV10</f>
        <v>#REF!</v>
      </c>
    </row>
    <row r="11" spans="1:104" x14ac:dyDescent="0.2">
      <c r="A11" s="94">
        <v>440</v>
      </c>
      <c r="B11" s="90" t="s">
        <v>65</v>
      </c>
      <c r="C11" s="32"/>
      <c r="D11" s="55"/>
      <c r="E11" s="55"/>
      <c r="F11" s="59"/>
      <c r="G11" s="59"/>
      <c r="H11" s="59"/>
      <c r="I11" s="59"/>
      <c r="J11" s="59"/>
      <c r="K11" s="59"/>
      <c r="L11" s="63">
        <v>3.367863582432236</v>
      </c>
      <c r="M11" s="64">
        <v>13.5</v>
      </c>
      <c r="N11" s="60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0"/>
      <c r="AD11" s="59"/>
      <c r="AE11" s="59"/>
      <c r="AF11" s="59"/>
      <c r="AG11" s="59"/>
      <c r="AH11" s="62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8">
        <f t="shared" si="0"/>
        <v>16.867863582432236</v>
      </c>
      <c r="CY11" s="8" t="e">
        <f>+D11+F11+H11+J11+L11+P11+R11+V11+X11+Z11+AB11+AD11+AF11+AH11+#REF!+AJ11+AL11+AN11+AP11+AR11+AT11+AV11+AX11+AZ11+BB11+BD11+BF11+BH11+BJ11+BL11+BN11+BP11+BR11+BT11+BV11+BX11+BZ11+CB11+CD11+CF11+CH11+CJ11+CL11+CN11</f>
        <v>#REF!</v>
      </c>
      <c r="CZ11" s="9" t="e">
        <f>+E11+G11+I11+K11+M11+Q11+S11+W11+Y11+AA11+AC11+AE11+AG11+AI11+#REF!+AK11+AM11+AO11+AQ11+AS11+AU11+AW11+AY11+BA11+BC11+BE11+BG11+BI11+BK11+BM11+BO11+BQ11+BS11+BU11+BW11+BY11+CA11+CC11+CE11+CG11+CI11+CK11+CM11+CO11+CP11+CQ11+CR11+#REF!+CS11+CT11+CV11</f>
        <v>#REF!</v>
      </c>
    </row>
    <row r="12" spans="1:104" x14ac:dyDescent="0.2">
      <c r="A12" s="94">
        <v>460</v>
      </c>
      <c r="B12" s="90" t="s">
        <v>66</v>
      </c>
      <c r="C12" s="32"/>
      <c r="D12" s="55"/>
      <c r="E12" s="56"/>
      <c r="F12" s="65"/>
      <c r="G12" s="65"/>
      <c r="H12" s="65"/>
      <c r="I12" s="65"/>
      <c r="J12" s="65"/>
      <c r="K12" s="65"/>
      <c r="L12" s="66"/>
      <c r="M12" s="67"/>
      <c r="N12" s="67"/>
      <c r="O12" s="67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7"/>
      <c r="AC12" s="67"/>
      <c r="AD12" s="68">
        <v>2.2221973784376927</v>
      </c>
      <c r="AE12" s="65"/>
      <c r="AF12" s="65"/>
      <c r="AG12" s="65"/>
      <c r="AH12" s="68">
        <v>1.3827005910278976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8">
        <v>31.328044819574934</v>
      </c>
      <c r="AY12" s="67"/>
      <c r="AZ12" s="65"/>
      <c r="BA12" s="65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88">
        <f t="shared" si="0"/>
        <v>34.932942789040524</v>
      </c>
      <c r="CY12" s="8" t="e">
        <f>+D12+F12+H12+J12+L12+P12+R12+V12+X12+Z12+AB12+AD12+AF12+AH12+#REF!+AJ12+AL12+AN12+AP12+AR12+AT12+AV12+AX12+AZ12+BB12+BD12+BF12+BH12+BJ12+BL12+BN12+BP12+BR12+BT12+BV12+BX12+BZ12+CB12+CD12+CF12+CH12+CJ12+CL12+CN12</f>
        <v>#REF!</v>
      </c>
      <c r="CZ12" s="9" t="e">
        <f>+E12+G12+I12+K12+M12+Q12+S12+W12+Y12+AA12+AC12+AE12+AG12+AI12+#REF!+AK12+AM12+AO12+AQ12+AS12+AU12+AW12+AY12+BA12+BC12+BE12+BG12+BI12+BK12+BM12+BO12+BQ12+BS12+BU12+BW12+BY12+CA12+CC12+CE12+CG12+CI12+CK12+CM12+CO12+CP12+CQ12+CR12+#REF!+CS12+CT12+CV12</f>
        <v>#REF!</v>
      </c>
    </row>
    <row r="13" spans="1:104" x14ac:dyDescent="0.2">
      <c r="A13" s="94">
        <v>480</v>
      </c>
      <c r="B13" s="90" t="s">
        <v>67</v>
      </c>
      <c r="C13" s="32"/>
      <c r="D13" s="55"/>
      <c r="E13" s="56"/>
      <c r="F13" s="65"/>
      <c r="G13" s="65"/>
      <c r="H13" s="65"/>
      <c r="I13" s="65"/>
      <c r="J13" s="65"/>
      <c r="K13" s="65"/>
      <c r="L13" s="66"/>
      <c r="M13" s="67"/>
      <c r="N13" s="67"/>
      <c r="O13" s="67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7"/>
      <c r="AC13" s="67"/>
      <c r="AD13" s="68"/>
      <c r="AE13" s="65"/>
      <c r="AF13" s="65"/>
      <c r="AG13" s="65"/>
      <c r="AH13" s="68"/>
      <c r="AI13" s="65"/>
      <c r="AJ13" s="68">
        <v>3.9505731172225649</v>
      </c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8"/>
      <c r="AY13" s="65"/>
      <c r="AZ13" s="65"/>
      <c r="BA13" s="65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88">
        <f t="shared" si="0"/>
        <v>3.9505731172225649</v>
      </c>
      <c r="CY13" s="8" t="e">
        <f>+D13+F13+H13+J13+L13+P13+R13+V13+X13+Z13+AB13+AD13+AF13+AH13+#REF!+AJ13+AL13+AN13+AP13+AR13+AT13+AV13+AX13+AZ13+BB13+BD13+BF13+BH13+BJ13+BL13+BN13+BP13+BR13+BT13+BV13+BX13+BZ13+CB13+CD13+CF13+CH13+CJ13+CL13+CN13</f>
        <v>#REF!</v>
      </c>
      <c r="CZ13" s="9" t="e">
        <f>+E13+G13+I13+K13+M13+Q13+S13+W13+Y13+AA13+AC13+AE13+AG13+AI13+#REF!+AK13+AM13+AO13+AQ13+AS13+AU13+AW13+AY13+BA13+BC13+BE13+BG13+BI13+BK13+BM13+BO13+BQ13+BS13+BU13+BW13+BY13+CA13+CC13+CE13+CG13+CI13+CK13+CM13+CO13+CP13+CQ13+CR13+#REF!+CS13+CT13+CV13</f>
        <v>#REF!</v>
      </c>
    </row>
    <row r="14" spans="1:104" x14ac:dyDescent="0.2">
      <c r="A14" s="94">
        <v>915</v>
      </c>
      <c r="B14" s="90" t="s">
        <v>68</v>
      </c>
      <c r="C14" s="32"/>
      <c r="D14" s="55"/>
      <c r="E14" s="55"/>
      <c r="F14" s="59"/>
      <c r="G14" s="59"/>
      <c r="H14" s="59"/>
      <c r="I14" s="59"/>
      <c r="J14" s="59"/>
      <c r="K14" s="70"/>
      <c r="L14" s="71">
        <v>38.152659879576916</v>
      </c>
      <c r="M14" s="72"/>
      <c r="N14" s="72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2"/>
      <c r="AC14" s="72"/>
      <c r="AD14" s="74"/>
      <c r="AE14" s="73"/>
      <c r="AF14" s="73"/>
      <c r="AG14" s="73"/>
      <c r="AH14" s="74"/>
      <c r="AI14" s="73"/>
      <c r="AJ14" s="74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73"/>
      <c r="AZ14" s="73"/>
      <c r="BA14" s="73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88">
        <f t="shared" si="0"/>
        <v>38.152659879576916</v>
      </c>
      <c r="CY14" s="8" t="e">
        <f>+D14+F14+H14+J14+L14+P14+R14+V14+X14+Z14+AB14+AD14+AF14+AH14+#REF!+AJ14+AL14+AN14+AP14+AR14+AT14+AV14+AX14+AZ14+BB14+BD14+BF14+BH14+BJ14+BL14+BN14+BP14+BR14+BT14+BV14+BX14+BZ14+CB14+CD14+CF14+CH14+CJ14+CL14+CN14</f>
        <v>#REF!</v>
      </c>
      <c r="CZ14" s="9" t="e">
        <f>+E14+G14+I14+K14+M14+Q14+S14+W14+Y14+AA14+AC14+AE14+AG14+AI14+#REF!+AK14+AM14+AO14+AQ14+AS14+AU14+AW14+AY14+BA14+BC14+BE14+BG14+BI14+BK14+BM14+BO14+BQ14+BS14+BU14+BW14+BY14+CA14+CC14+CE14+CG14+CI14+CK14+CM14+CO14+CP14+CQ14+CR14+#REF!+CS14+CT14+CV14</f>
        <v>#REF!</v>
      </c>
    </row>
    <row r="15" spans="1:104" x14ac:dyDescent="0.2">
      <c r="A15" s="95" t="s">
        <v>69</v>
      </c>
      <c r="B15" s="90" t="s">
        <v>70</v>
      </c>
      <c r="C15" s="32"/>
      <c r="D15" s="55"/>
      <c r="E15" s="55"/>
      <c r="F15" s="59"/>
      <c r="G15" s="59"/>
      <c r="H15" s="59"/>
      <c r="I15" s="59"/>
      <c r="J15" s="59"/>
      <c r="K15" s="70"/>
      <c r="L15" s="71"/>
      <c r="M15" s="72"/>
      <c r="N15" s="72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2"/>
      <c r="AC15" s="72"/>
      <c r="AD15" s="74"/>
      <c r="AE15" s="73"/>
      <c r="AF15" s="73"/>
      <c r="AG15" s="73"/>
      <c r="AH15" s="74"/>
      <c r="AI15" s="73"/>
      <c r="AJ15" s="74">
        <v>2.6468839885391184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73"/>
      <c r="AZ15" s="73"/>
      <c r="BA15" s="73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88">
        <f t="shared" si="0"/>
        <v>2.6468839885391184</v>
      </c>
      <c r="CY15" s="8" t="e">
        <f>+D15+F15+H15+J15+L15+P15+R15+V15+X15+Z15+AB15+AD15+AF15+AH15+#REF!+AJ15+AL15+AN15+AP15+AR15+AT15+AV15+AX15+AZ15+BB15+BD15+BF15+BH15+BJ15+BL15+BN15+BP15+BR15+BT15+BV15+BX15+BZ15+CB15+CD15+CF15+CH15+CJ15+CL15+CN15</f>
        <v>#REF!</v>
      </c>
      <c r="CZ15" s="9" t="e">
        <f>+E15+G15+I15+K15+M15+Q15+S15+W15+Y15+AA15+AC15+AE15+AG15+AI15+#REF!+AK15+AM15+AO15+AQ15+AS15+AU15+AW15+AY15+BA15+BC15+BE15+BG15+BI15+BK15+BM15+BO15+BQ15+BS15+BU15+BW15+BY15+CA15+CC15+CE15+CG15+CI15+CK15+CM15+CO15+CP15+CQ15+CR15+#REF!+CS15+CT15+CV15</f>
        <v>#REF!</v>
      </c>
    </row>
    <row r="16" spans="1:104" ht="12.75" thickBot="1" x14ac:dyDescent="0.25">
      <c r="A16" s="100" t="s">
        <v>71</v>
      </c>
      <c r="B16" s="101" t="s">
        <v>4</v>
      </c>
      <c r="C16" s="33"/>
      <c r="D16" s="55"/>
      <c r="E16" s="56"/>
      <c r="F16" s="65"/>
      <c r="G16" s="65"/>
      <c r="H16" s="65"/>
      <c r="I16" s="65"/>
      <c r="J16" s="68">
        <v>132.9885309292612</v>
      </c>
      <c r="K16" s="76">
        <v>4.5</v>
      </c>
      <c r="L16" s="66"/>
      <c r="M16" s="67"/>
      <c r="N16" s="67"/>
      <c r="O16" s="67"/>
      <c r="P16" s="65"/>
      <c r="Q16" s="65"/>
      <c r="R16" s="65"/>
      <c r="S16" s="65"/>
      <c r="T16" s="65"/>
      <c r="U16" s="65"/>
      <c r="V16" s="68">
        <v>4.6913055767017946</v>
      </c>
      <c r="W16" s="65"/>
      <c r="X16" s="65"/>
      <c r="Y16" s="65"/>
      <c r="Z16" s="65"/>
      <c r="AA16" s="65"/>
      <c r="AB16" s="67"/>
      <c r="AC16" s="67"/>
      <c r="AD16" s="68"/>
      <c r="AE16" s="65"/>
      <c r="AF16" s="65"/>
      <c r="AG16" s="65"/>
      <c r="AH16" s="68"/>
      <c r="AI16" s="65"/>
      <c r="AJ16" s="68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8"/>
      <c r="AY16" s="65"/>
      <c r="AZ16" s="65"/>
      <c r="BA16" s="65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>
        <v>1.2740598303042772</v>
      </c>
      <c r="CC16" s="69"/>
      <c r="CD16" s="69"/>
      <c r="CE16" s="69"/>
      <c r="CF16" s="69"/>
      <c r="CG16" s="69"/>
      <c r="CH16" s="69">
        <v>1.0864076072362052</v>
      </c>
      <c r="CI16" s="69"/>
      <c r="CJ16" s="69"/>
      <c r="CK16" s="69"/>
      <c r="CL16" s="69"/>
      <c r="CM16" s="69"/>
      <c r="CN16" s="69"/>
      <c r="CO16" s="69"/>
      <c r="CP16" s="77">
        <v>9</v>
      </c>
      <c r="CQ16" s="69"/>
      <c r="CR16" s="77">
        <v>13.5</v>
      </c>
      <c r="CS16" s="69"/>
      <c r="CT16" s="69"/>
      <c r="CU16" s="69"/>
      <c r="CV16" s="69"/>
      <c r="CW16" s="88">
        <f t="shared" si="0"/>
        <v>167.04030394350349</v>
      </c>
      <c r="CY16" s="8" t="e">
        <f>+D16+F16+H16+J16+L16+P16+R16+V16+X16+Z16+AB16+AD16+AF16+AH16+#REF!+AJ16+AL16+AN16+AP16+AR16+AT16+AV16+AX16+AZ16+BB16+BD16+BF16+BH16+BJ16+BL16+BN16+BP16+BR16+BT16+BV16+BX16+BZ16+CB16+CD16+CF16+CH16+CJ16+CL16+CN16</f>
        <v>#REF!</v>
      </c>
      <c r="CZ16" s="9" t="e">
        <f>+E16+G16+I16+K16+M16+Q16+S16+W16+Y16+AA16+AC16+AE16+AG16+AI16+#REF!+AK16+AM16+AO16+AQ16+AS16+AU16+AW16+AY16+BA16+BC16+BE16+BG16+BI16+BK16+BM16+BO16+BQ16+BS16+BU16+BW16+BY16+CA16+CC16+CE16+CG16+CI16+CK16+CM16+CO16+CP16+CQ16+CR16+#REF!+CS16+CT16+CV16</f>
        <v>#REF!</v>
      </c>
    </row>
    <row r="17" spans="1:104" x14ac:dyDescent="0.2">
      <c r="A17" s="105" t="s">
        <v>72</v>
      </c>
      <c r="B17" s="106" t="s">
        <v>73</v>
      </c>
      <c r="C17" s="124" t="s">
        <v>73</v>
      </c>
      <c r="D17" s="99"/>
      <c r="E17" s="56"/>
      <c r="F17" s="65"/>
      <c r="G17" s="65"/>
      <c r="H17" s="65"/>
      <c r="I17" s="65"/>
      <c r="J17" s="65"/>
      <c r="K17" s="65"/>
      <c r="L17" s="66"/>
      <c r="M17" s="67"/>
      <c r="N17" s="67"/>
      <c r="O17" s="67"/>
      <c r="P17" s="68">
        <v>72.400000000000006</v>
      </c>
      <c r="Q17" s="76">
        <v>9</v>
      </c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7"/>
      <c r="AC17" s="67"/>
      <c r="AD17" s="68">
        <v>15.565258081856905</v>
      </c>
      <c r="AE17" s="65"/>
      <c r="AF17" s="65"/>
      <c r="AG17" s="65"/>
      <c r="AH17" s="68"/>
      <c r="AI17" s="65"/>
      <c r="AJ17" s="68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8"/>
      <c r="AY17" s="65"/>
      <c r="AZ17" s="65"/>
      <c r="BA17" s="65"/>
      <c r="BB17" s="69"/>
      <c r="BC17" s="69"/>
      <c r="BD17" s="69"/>
      <c r="BE17" s="69"/>
      <c r="BF17" s="69"/>
      <c r="BG17" s="69"/>
      <c r="BH17" s="69"/>
      <c r="BI17" s="77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>
        <v>1.2</v>
      </c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77">
        <v>13.5</v>
      </c>
      <c r="CU17" s="125"/>
      <c r="CV17" s="69"/>
      <c r="CW17" s="88">
        <f t="shared" si="0"/>
        <v>111.66525808185692</v>
      </c>
      <c r="CY17" s="8" t="e">
        <f>+D17+F17+H17+J17+L17+P17+R17+V17+X17+Z17+AB17+AD17+AF17+AH17+#REF!+AJ17+AL17+AN17+AP17+AR17+AT17+AV17+AX17+AZ17+BB17+BD17+BF17+BH17+BJ17+BL17+BN17+BP17+BR17+BT17+BV17+BX17+BZ17+CB17+CD17+CF17+CH17+CJ17+CL17+CN17</f>
        <v>#REF!</v>
      </c>
      <c r="CZ17" s="9" t="e">
        <f>+E17+G17+I17+K17+M17+Q17+S17+W17+Y17+AA17+AC17+AE17+AG17+AI17+#REF!+AK17+AM17+AO17+AQ17+AS17+AU17+AW17+AY17+BA17+BC17+BE17+BG17+BI17+BK17+BM17+BO17+BQ17+BS17+BU17+BW17+BY17+CA17+CC17+CE17+CG17+CI17+CK17+CM17+CO17+CP17+CQ17+CR17+#REF!+CS17+CT17+CV17</f>
        <v>#REF!</v>
      </c>
    </row>
    <row r="18" spans="1:104" ht="12.75" thickBot="1" x14ac:dyDescent="0.25">
      <c r="A18" s="110" t="s">
        <v>72</v>
      </c>
      <c r="B18" s="111" t="s">
        <v>73</v>
      </c>
      <c r="C18" s="112" t="s">
        <v>214</v>
      </c>
      <c r="D18" s="99"/>
      <c r="E18" s="56"/>
      <c r="F18" s="65"/>
      <c r="G18" s="65"/>
      <c r="H18" s="65"/>
      <c r="I18" s="65"/>
      <c r="J18" s="65"/>
      <c r="K18" s="65"/>
      <c r="L18" s="66"/>
      <c r="M18" s="67"/>
      <c r="N18" s="67"/>
      <c r="O18" s="67"/>
      <c r="P18" s="68"/>
      <c r="Q18" s="76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7"/>
      <c r="AC18" s="67"/>
      <c r="AD18" s="68"/>
      <c r="AE18" s="65"/>
      <c r="AF18" s="65"/>
      <c r="AG18" s="65"/>
      <c r="AH18" s="68"/>
      <c r="AI18" s="65"/>
      <c r="AJ18" s="68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8"/>
      <c r="AY18" s="65"/>
      <c r="AZ18" s="65"/>
      <c r="BA18" s="65"/>
      <c r="BB18" s="69"/>
      <c r="BC18" s="69"/>
      <c r="BD18" s="69"/>
      <c r="BE18" s="69"/>
      <c r="BF18" s="69"/>
      <c r="BG18" s="69"/>
      <c r="BH18" s="69">
        <v>14.5</v>
      </c>
      <c r="BI18" s="77">
        <v>4.5</v>
      </c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77"/>
      <c r="CU18" s="61"/>
      <c r="CV18" s="69"/>
      <c r="CW18" s="88">
        <f t="shared" si="0"/>
        <v>19</v>
      </c>
      <c r="CY18" s="8"/>
      <c r="CZ18" s="9"/>
    </row>
    <row r="19" spans="1:104" x14ac:dyDescent="0.2">
      <c r="A19" s="96" t="s">
        <v>74</v>
      </c>
      <c r="B19" s="91" t="s">
        <v>75</v>
      </c>
      <c r="C19" s="33"/>
      <c r="D19" s="55"/>
      <c r="E19" s="55"/>
      <c r="F19" s="59"/>
      <c r="G19" s="59"/>
      <c r="H19" s="59"/>
      <c r="I19" s="59"/>
      <c r="J19" s="59"/>
      <c r="K19" s="70"/>
      <c r="L19" s="71">
        <v>34.79467272993773</v>
      </c>
      <c r="M19" s="72"/>
      <c r="N19" s="72"/>
      <c r="O19" s="72"/>
      <c r="P19" s="73"/>
      <c r="Q19" s="73"/>
      <c r="R19" s="73"/>
      <c r="S19" s="73"/>
      <c r="T19" s="73"/>
      <c r="U19" s="73"/>
      <c r="V19" s="74"/>
      <c r="W19" s="73"/>
      <c r="X19" s="73"/>
      <c r="Y19" s="73"/>
      <c r="Z19" s="73"/>
      <c r="AA19" s="73"/>
      <c r="AB19" s="72"/>
      <c r="AC19" s="72"/>
      <c r="AD19" s="74">
        <v>26.676244974045371</v>
      </c>
      <c r="AE19" s="78">
        <v>9</v>
      </c>
      <c r="AF19" s="73"/>
      <c r="AG19" s="73"/>
      <c r="AH19" s="74"/>
      <c r="AI19" s="73"/>
      <c r="AJ19" s="74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73"/>
      <c r="AZ19" s="73"/>
      <c r="BA19" s="73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>
        <v>0.98764327930564089</v>
      </c>
      <c r="BS19" s="75"/>
      <c r="BT19" s="75"/>
      <c r="BU19" s="75"/>
      <c r="BV19" s="75">
        <v>2.0740508865418463</v>
      </c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88">
        <f t="shared" si="0"/>
        <v>73.532611869830589</v>
      </c>
      <c r="CY19" s="8" t="e">
        <f>+D19+F19+H19+J19+L19+P19+R19+V19+X19+Z19+AB19+AD19+AF19+AH19+#REF!+AJ19+AL19+AN19+AP19+AR19+AT19+AV19+AX19+AZ19+BB19+BD19+BF19+BH19+BJ19+BL19+BN19+BP19+BR19+BT19+BV19+BX19+BZ19+CB19+CD19+CF19+CH19+CJ19+CL19+CN19</f>
        <v>#REF!</v>
      </c>
      <c r="CZ19" s="9" t="e">
        <f>+E19+G19+I19+K19+M19+Q19+S19+W19+Y19+AA19+AC19+AE19+AG19+AI19+#REF!+AK19+AM19+AO19+AQ19+AS19+AU19+AW19+AY19+BA19+BC19+BE19+BG19+BI19+BK19+BM19+BO19+BQ19+BS19+BU19+BW19+BY19+CA19+CC19+CE19+CG19+CI19+CK19+CM19+CO19+CP19+CQ19+CR19+#REF!+CS19+CT19+CV19</f>
        <v>#REF!</v>
      </c>
    </row>
    <row r="20" spans="1:104" x14ac:dyDescent="0.2">
      <c r="A20" s="96" t="s">
        <v>76</v>
      </c>
      <c r="B20" s="91" t="s">
        <v>20</v>
      </c>
      <c r="C20" s="33"/>
      <c r="D20" s="55"/>
      <c r="E20" s="55"/>
      <c r="F20" s="59"/>
      <c r="G20" s="59"/>
      <c r="H20" s="59"/>
      <c r="I20" s="59"/>
      <c r="J20" s="59"/>
      <c r="K20" s="70"/>
      <c r="L20" s="72"/>
      <c r="M20" s="72"/>
      <c r="N20" s="72"/>
      <c r="O20" s="72"/>
      <c r="P20" s="73"/>
      <c r="Q20" s="73"/>
      <c r="R20" s="73"/>
      <c r="S20" s="73"/>
      <c r="T20" s="73"/>
      <c r="U20" s="73"/>
      <c r="V20" s="74"/>
      <c r="W20" s="73"/>
      <c r="X20" s="73"/>
      <c r="Y20" s="73"/>
      <c r="Z20" s="73"/>
      <c r="AA20" s="73"/>
      <c r="AB20" s="72"/>
      <c r="AC20" s="72"/>
      <c r="AD20" s="74"/>
      <c r="AE20" s="73"/>
      <c r="AF20" s="73"/>
      <c r="AG20" s="73"/>
      <c r="AH20" s="74"/>
      <c r="AI20" s="73"/>
      <c r="AJ20" s="74"/>
      <c r="AK20" s="73"/>
      <c r="AL20" s="73"/>
      <c r="AM20" s="73"/>
      <c r="AN20" s="73"/>
      <c r="AO20" s="73"/>
      <c r="AP20" s="73">
        <v>81.8</v>
      </c>
      <c r="AQ20" s="78">
        <v>9</v>
      </c>
      <c r="AR20" s="73"/>
      <c r="AS20" s="73"/>
      <c r="AT20" s="73"/>
      <c r="AU20" s="73"/>
      <c r="AV20" s="73"/>
      <c r="AW20" s="73"/>
      <c r="AX20" s="74"/>
      <c r="AY20" s="73"/>
      <c r="AZ20" s="73"/>
      <c r="BA20" s="73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>
        <v>1.0370254432709232</v>
      </c>
      <c r="BW20" s="75"/>
      <c r="BX20" s="75"/>
      <c r="BY20" s="75"/>
      <c r="BZ20" s="75"/>
      <c r="CA20" s="75"/>
      <c r="CB20" s="75">
        <v>0.46419234127365139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>
        <v>4.8899999999999997</v>
      </c>
      <c r="CO20" s="79">
        <v>9</v>
      </c>
      <c r="CP20" s="75"/>
      <c r="CQ20" s="75"/>
      <c r="CR20" s="75"/>
      <c r="CS20" s="75"/>
      <c r="CT20" s="75"/>
      <c r="CU20" s="75"/>
      <c r="CV20" s="75"/>
      <c r="CW20" s="88">
        <f t="shared" si="0"/>
        <v>106.19121778454456</v>
      </c>
      <c r="CY20" s="8" t="e">
        <f>+D20+F20+H20+J20+L20+P20+R20+V20+X20+Z20+AB20+AD20+AF20+AH20+#REF!+AJ20+AL20+AN20+AP20+AR20+AT20+AV20+AX20+AZ20+BB20+BD20+BF20+BH20+BJ20+BL20+BN20+BP20+BR20+BT20+BV20+BX20+BZ20+CB20+CD20+CF20+CH20+CJ20+CL20+CN20</f>
        <v>#REF!</v>
      </c>
      <c r="CZ20" s="9" t="e">
        <f>+E20+G20+I20+K20+M20+Q20+S20+W20+Y20+AA20+AC20+AE20+AG20+AI20+#REF!+AK20+AM20+AO20+AQ20+AS20+AU20+AW20+AY20+BA20+BC20+BE20+BG20+BI20+BK20+BM20+BO20+BQ20+BS20+BU20+BW20+BY20+CA20+CC20+CE20+CG20+CI20+CK20+CM20+CO20+CP20+CQ20+CR20+#REF!+CS20+CT20+CV20</f>
        <v>#REF!</v>
      </c>
    </row>
    <row r="21" spans="1:104" x14ac:dyDescent="0.2">
      <c r="A21" s="96" t="s">
        <v>77</v>
      </c>
      <c r="B21" s="91" t="s">
        <v>21</v>
      </c>
      <c r="C21" s="33"/>
      <c r="D21" s="55"/>
      <c r="E21" s="55"/>
      <c r="F21" s="59"/>
      <c r="G21" s="59"/>
      <c r="H21" s="59"/>
      <c r="I21" s="59"/>
      <c r="J21" s="59"/>
      <c r="K21" s="70"/>
      <c r="L21" s="72"/>
      <c r="M21" s="72"/>
      <c r="N21" s="72"/>
      <c r="O21" s="72"/>
      <c r="P21" s="73"/>
      <c r="Q21" s="73"/>
      <c r="R21" s="73"/>
      <c r="S21" s="73"/>
      <c r="T21" s="73"/>
      <c r="U21" s="73"/>
      <c r="V21" s="74"/>
      <c r="W21" s="73"/>
      <c r="X21" s="73"/>
      <c r="Y21" s="73"/>
      <c r="Z21" s="73"/>
      <c r="AA21" s="73"/>
      <c r="AB21" s="72"/>
      <c r="AC21" s="72"/>
      <c r="AD21" s="74">
        <v>8.8887895137507709</v>
      </c>
      <c r="AE21" s="73"/>
      <c r="AF21" s="73"/>
      <c r="AG21" s="73"/>
      <c r="AH21" s="74"/>
      <c r="AI21" s="73"/>
      <c r="AJ21" s="74"/>
      <c r="AK21" s="73"/>
      <c r="AL21" s="73"/>
      <c r="AM21" s="73"/>
      <c r="AN21" s="73"/>
      <c r="AO21" s="73"/>
      <c r="AP21" s="73"/>
      <c r="AQ21" s="73"/>
      <c r="AR21" s="73">
        <v>108.2</v>
      </c>
      <c r="AS21" s="78">
        <v>4.5</v>
      </c>
      <c r="AT21" s="73"/>
      <c r="AU21" s="73"/>
      <c r="AV21" s="73"/>
      <c r="AW21" s="73"/>
      <c r="AX21" s="74"/>
      <c r="AY21" s="73"/>
      <c r="AZ21" s="73"/>
      <c r="BA21" s="73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88">
        <f t="shared" si="0"/>
        <v>121.58878951375077</v>
      </c>
      <c r="CY21" s="8" t="e">
        <f>+D21+F21+H21+J21+L21+P21+R21+V21+X21+Z21+AB21+AD21+AF21+AH21+#REF!+AJ21+AL21+AN21+AP21+AR21+AT21+AV21+AX21+AZ21+BB21+BD21+BF21+BH21+BJ21+BL21+BN21+BP21+BR21+BT21+BV21+BX21+BZ21+CB21+CD21+CF21+CH21+CJ21+CL21+CN21</f>
        <v>#REF!</v>
      </c>
      <c r="CZ21" s="9" t="e">
        <f>+E21+G21+I21+K21+M21+Q21+S21+W21+Y21+AA21+AC21+AE21+AG21+AI21+#REF!+AK21+AM21+AO21+AQ21+AS21+AU21+AW21+AY21+BA21+BC21+BE21+BG21+BI21+BK21+BM21+BO21+BQ21+BS21+BU21+BW21+BY21+CA21+CC21+CE21+CG21+CI21+CK21+CM21+CO21+CP21+CQ21+CR21+#REF!+CS21+CT21+CV21</f>
        <v>#REF!</v>
      </c>
    </row>
    <row r="22" spans="1:104" x14ac:dyDescent="0.2">
      <c r="A22" s="96" t="s">
        <v>78</v>
      </c>
      <c r="B22" s="91" t="s">
        <v>79</v>
      </c>
      <c r="C22" s="33"/>
      <c r="D22" s="55"/>
      <c r="E22" s="55"/>
      <c r="F22" s="59"/>
      <c r="G22" s="59"/>
      <c r="H22" s="59"/>
      <c r="I22" s="59"/>
      <c r="J22" s="59"/>
      <c r="K22" s="70"/>
      <c r="L22" s="72"/>
      <c r="M22" s="72"/>
      <c r="N22" s="72"/>
      <c r="O22" s="72"/>
      <c r="P22" s="73"/>
      <c r="Q22" s="73"/>
      <c r="R22" s="73"/>
      <c r="S22" s="73"/>
      <c r="T22" s="73"/>
      <c r="U22" s="73"/>
      <c r="V22" s="74"/>
      <c r="W22" s="73"/>
      <c r="X22" s="73"/>
      <c r="Y22" s="73"/>
      <c r="Z22" s="73"/>
      <c r="AA22" s="73"/>
      <c r="AB22" s="72"/>
      <c r="AC22" s="72"/>
      <c r="AD22" s="80">
        <v>2.2419502440238053</v>
      </c>
      <c r="AE22" s="73"/>
      <c r="AF22" s="73"/>
      <c r="AG22" s="73"/>
      <c r="AH22" s="74"/>
      <c r="AI22" s="73"/>
      <c r="AJ22" s="74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4">
        <v>13.007261988455292</v>
      </c>
      <c r="AW22" s="73"/>
      <c r="AX22" s="74"/>
      <c r="AY22" s="73"/>
      <c r="AZ22" s="73"/>
      <c r="BA22" s="73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>
        <v>13.98502883496788</v>
      </c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88">
        <f t="shared" si="0"/>
        <v>29.234241067446977</v>
      </c>
      <c r="CY22" s="8" t="e">
        <f>+D22+F22+H22+J22+L22+P22+R22+V22+X22+Z22+AB22+AD22+AF22+AH22+#REF!+AJ22+AL22+AN22+AP22+AR22+AT22+AV22+AX22+AZ22+BB22+BD22+BF22+BH22+BJ22+BL22+BN22+BP22+BR22+BT22+BV22+BX22+BZ22+CB22+CD22+CF22+CH22+CJ22+CL22+CN22</f>
        <v>#REF!</v>
      </c>
      <c r="CZ22" s="9" t="e">
        <f>+E22+G22+I22+K22+M22+Q22+S22+W22+Y22+AA22+AC22+AE22+AG22+AI22+#REF!+AK22+AM22+AO22+AQ22+AS22+AU22+AW22+AY22+BA22+BC22+BE22+BG22+BI22+BK22+BM22+BO22+BQ22+BS22+BU22+BW22+BY22+CA22+CC22+CE22+CG22+CI22+CK22+CM22+CO22+CP22+CQ22+CR22+#REF!+CS22+CT22+CV22</f>
        <v>#REF!</v>
      </c>
    </row>
    <row r="23" spans="1:104" x14ac:dyDescent="0.2">
      <c r="A23" s="96" t="s">
        <v>80</v>
      </c>
      <c r="B23" s="91" t="s">
        <v>81</v>
      </c>
      <c r="C23" s="33"/>
      <c r="D23" s="55"/>
      <c r="E23" s="55"/>
      <c r="F23" s="59"/>
      <c r="G23" s="59"/>
      <c r="H23" s="59"/>
      <c r="I23" s="59"/>
      <c r="J23" s="59"/>
      <c r="K23" s="70"/>
      <c r="L23" s="72"/>
      <c r="M23" s="72"/>
      <c r="N23" s="72"/>
      <c r="O23" s="72"/>
      <c r="P23" s="73"/>
      <c r="Q23" s="73"/>
      <c r="R23" s="73"/>
      <c r="S23" s="73"/>
      <c r="T23" s="73"/>
      <c r="U23" s="73"/>
      <c r="V23" s="74"/>
      <c r="W23" s="73"/>
      <c r="X23" s="73"/>
      <c r="Y23" s="73"/>
      <c r="Z23" s="73"/>
      <c r="AA23" s="73"/>
      <c r="AB23" s="72"/>
      <c r="AC23" s="72"/>
      <c r="AD23" s="74"/>
      <c r="AE23" s="73"/>
      <c r="AF23" s="73"/>
      <c r="AG23" s="73"/>
      <c r="AH23" s="74">
        <v>49.125376712662593</v>
      </c>
      <c r="AI23" s="78">
        <v>9</v>
      </c>
      <c r="AJ23" s="74">
        <v>14.587491235344318</v>
      </c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4"/>
      <c r="AW23" s="73"/>
      <c r="AX23" s="74"/>
      <c r="AY23" s="73"/>
      <c r="AZ23" s="73"/>
      <c r="BA23" s="73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>
        <v>65.273344329309822</v>
      </c>
      <c r="BW23" s="79">
        <v>9</v>
      </c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88">
        <f t="shared" si="0"/>
        <v>146.98621227731672</v>
      </c>
      <c r="CY23" s="8" t="e">
        <f>+D23+F23+H23+J23+L23+P23+R23+V23+X23+Z23+AB23+AD23+AF23+AH23+#REF!+AJ23+AL23+AN23+AP23+AR23+AT23+AV23+AX23+AZ23+BB23+BD23+BF23+BH23+BJ23+BL23+BN23+BP23+BR23+BT23+BV23+BX23+BZ23+CB23+CD23+CF23+CH23+CJ23+CL23+CN23</f>
        <v>#REF!</v>
      </c>
      <c r="CZ23" s="9" t="e">
        <f>+E23+G23+I23+K23+M23+Q23+S23+W23+Y23+AA23+AC23+AE23+AG23+AI23+#REF!+AK23+AM23+AO23+AQ23+AS23+AU23+AW23+AY23+BA23+BC23+BE23+BG23+BI23+BK23+BM23+BO23+BQ23+BS23+BU23+BW23+BY23+CA23+CC23+CE23+CG23+CI23+CK23+CM23+CO23+CP23+CQ23+CR23+#REF!+CS23+CT23+CV23</f>
        <v>#REF!</v>
      </c>
    </row>
    <row r="24" spans="1:104" ht="13.5" customHeight="1" thickBot="1" x14ac:dyDescent="0.25">
      <c r="A24" s="100" t="s">
        <v>82</v>
      </c>
      <c r="B24" s="101" t="s">
        <v>30</v>
      </c>
      <c r="C24" s="33"/>
      <c r="D24" s="55"/>
      <c r="E24" s="55"/>
      <c r="F24" s="59"/>
      <c r="G24" s="59"/>
      <c r="H24" s="59"/>
      <c r="I24" s="59"/>
      <c r="J24" s="81"/>
      <c r="K24" s="70"/>
      <c r="L24" s="72"/>
      <c r="M24" s="72"/>
      <c r="N24" s="72">
        <v>0</v>
      </c>
      <c r="O24" s="78">
        <v>9</v>
      </c>
      <c r="P24" s="73"/>
      <c r="Q24" s="73"/>
      <c r="R24" s="73"/>
      <c r="S24" s="73"/>
      <c r="T24" s="73"/>
      <c r="U24" s="73"/>
      <c r="V24" s="74"/>
      <c r="W24" s="73"/>
      <c r="X24" s="73"/>
      <c r="Y24" s="73"/>
      <c r="Z24" s="73"/>
      <c r="AA24" s="73"/>
      <c r="AB24" s="72"/>
      <c r="AC24" s="72"/>
      <c r="AD24" s="74"/>
      <c r="AE24" s="73"/>
      <c r="AF24" s="73"/>
      <c r="AG24" s="73"/>
      <c r="AH24" s="73"/>
      <c r="AI24" s="73"/>
      <c r="AJ24" s="74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4"/>
      <c r="AW24" s="73"/>
      <c r="AX24" s="74"/>
      <c r="AY24" s="73"/>
      <c r="AZ24" s="73"/>
      <c r="BA24" s="73"/>
      <c r="BB24" s="75"/>
      <c r="BC24" s="75"/>
      <c r="BD24" s="75"/>
      <c r="BE24" s="75"/>
      <c r="BF24" s="75"/>
      <c r="BG24" s="75"/>
      <c r="BH24" s="75"/>
      <c r="BI24" s="75"/>
      <c r="BJ24" s="75">
        <v>25.2</v>
      </c>
      <c r="BK24" s="79">
        <v>4.5</v>
      </c>
      <c r="BL24" s="75"/>
      <c r="BM24" s="75"/>
      <c r="BN24" s="75"/>
      <c r="BO24" s="75"/>
      <c r="BP24" s="75"/>
      <c r="BQ24" s="75"/>
      <c r="BR24" s="75">
        <v>1.4814649189584614</v>
      </c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88">
        <f t="shared" si="0"/>
        <v>40.181464918958461</v>
      </c>
      <c r="CY24" s="8" t="e">
        <f>+D24+F24+H24+J24+L24+P24+R24+V24+X24+Z24+AB24+AD24+AF24+AH24+#REF!+AJ24+AL24+AN24+AP24+AR24+AT24+AV24+AX24+AZ24+BB24+BD24+BF24+BH24+BJ24+BL24+BN24+BP24+BR24+BT24+BV24+BX24+BZ24+CB24+CD24+CF24+CH24+CJ24+CL24+CN24</f>
        <v>#REF!</v>
      </c>
      <c r="CZ24" s="9" t="e">
        <f>+E24+G24+I24+K24+M24+Q24+S24+W24+Y24+AA24+AC24+AE24+AG24+AI24+#REF!+AK24+AM24+AO24+AQ24+AS24+AU24+AW24+AY24+BA24+BC24+BE24+BG24+BI24+BK24+BM24+BO24+BQ24+BS24+BU24+BW24+BY24+CA24+CC24+CE24+CG24+CI24+CK24+CM24+CO24+CP24+CQ24+CR24+#REF!+CS24+CT24+CV24+O24</f>
        <v>#REF!</v>
      </c>
    </row>
    <row r="25" spans="1:104" x14ac:dyDescent="0.2">
      <c r="A25" s="105" t="s">
        <v>83</v>
      </c>
      <c r="B25" s="106" t="s">
        <v>84</v>
      </c>
      <c r="C25" s="124" t="s">
        <v>84</v>
      </c>
      <c r="D25" s="99"/>
      <c r="E25" s="55"/>
      <c r="F25" s="59"/>
      <c r="G25" s="59"/>
      <c r="H25" s="59"/>
      <c r="I25" s="59"/>
      <c r="J25" s="59"/>
      <c r="K25" s="70"/>
      <c r="L25" s="72"/>
      <c r="M25" s="72"/>
      <c r="N25" s="72"/>
      <c r="O25" s="72"/>
      <c r="P25" s="73"/>
      <c r="Q25" s="73"/>
      <c r="R25" s="73"/>
      <c r="S25" s="73"/>
      <c r="T25" s="73"/>
      <c r="U25" s="73"/>
      <c r="V25" s="74"/>
      <c r="W25" s="73"/>
      <c r="X25" s="73"/>
      <c r="Y25" s="73"/>
      <c r="Z25" s="73"/>
      <c r="AA25" s="73"/>
      <c r="AB25" s="72"/>
      <c r="AC25" s="72"/>
      <c r="AD25" s="74"/>
      <c r="AE25" s="73"/>
      <c r="AF25" s="73"/>
      <c r="AG25" s="73"/>
      <c r="AH25" s="73"/>
      <c r="AI25" s="73"/>
      <c r="AJ25" s="74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4"/>
      <c r="AW25" s="73"/>
      <c r="AX25" s="74"/>
      <c r="AY25" s="73"/>
      <c r="AZ25" s="73"/>
      <c r="BA25" s="73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>
        <v>0.6</v>
      </c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88">
        <f t="shared" si="0"/>
        <v>0.6</v>
      </c>
      <c r="CY25" s="8" t="e">
        <f>+D25+F25+H25+J25+L25+P25+R25+V25+X25+Z25+AB25+AD25+AF25+AH25+#REF!+AJ25+AL25+AN25+AP25+AR25+AT25+AV25+AX25+AZ25+BB25+BD25+BF25+BH25+BJ25+BL25+BN25+BP25+BR25+BT25+BV25+BX25+BZ25+CB25+CD25+CF25+CH25+CJ25+CL25+CN25</f>
        <v>#REF!</v>
      </c>
      <c r="CZ25" s="9" t="e">
        <f>+E25+G25+I25+K25+M25+Q25+S25+W25+Y25+AA25+AC25+AE25+AG25+AI25+#REF!+AK25+AM25+AO25+AQ25+AS25+AU25+AW25+AY25+BA25+BC25+BE25+BG25+BI25+BK25+BM25+BO25+BQ25+BS25+BU25+BW25+BY25+CA25+CC25+CE25+CG25+CI25+CK25+CM25+CO25+CP25+CQ25+CR25+#REF!+CS25+CT25+CV25</f>
        <v>#REF!</v>
      </c>
    </row>
    <row r="26" spans="1:104" ht="12.75" thickBot="1" x14ac:dyDescent="0.25">
      <c r="A26" s="110" t="s">
        <v>83</v>
      </c>
      <c r="B26" s="111" t="s">
        <v>84</v>
      </c>
      <c r="C26" s="112" t="s">
        <v>215</v>
      </c>
      <c r="D26" s="99"/>
      <c r="E26" s="55"/>
      <c r="F26" s="59"/>
      <c r="G26" s="59"/>
      <c r="H26" s="59"/>
      <c r="I26" s="59"/>
      <c r="J26" s="59"/>
      <c r="K26" s="70"/>
      <c r="L26" s="72"/>
      <c r="M26" s="72"/>
      <c r="N26" s="72"/>
      <c r="O26" s="72"/>
      <c r="P26" s="73"/>
      <c r="Q26" s="73"/>
      <c r="R26" s="73"/>
      <c r="S26" s="73"/>
      <c r="T26" s="73"/>
      <c r="U26" s="73"/>
      <c r="V26" s="74"/>
      <c r="W26" s="73"/>
      <c r="X26" s="73"/>
      <c r="Y26" s="73"/>
      <c r="Z26" s="73"/>
      <c r="AA26" s="73"/>
      <c r="AB26" s="72"/>
      <c r="AC26" s="72"/>
      <c r="AD26" s="74"/>
      <c r="AE26" s="73"/>
      <c r="AF26" s="73"/>
      <c r="AG26" s="73"/>
      <c r="AH26" s="73"/>
      <c r="AI26" s="73"/>
      <c r="AJ26" s="74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4"/>
      <c r="AW26" s="73"/>
      <c r="AX26" s="74"/>
      <c r="AY26" s="73"/>
      <c r="AZ26" s="73"/>
      <c r="BA26" s="73"/>
      <c r="BB26" s="75"/>
      <c r="BC26" s="75"/>
      <c r="BD26" s="75"/>
      <c r="BE26" s="75"/>
      <c r="BF26" s="75"/>
      <c r="BG26" s="75"/>
      <c r="BH26" s="75">
        <v>7.8</v>
      </c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88">
        <f t="shared" si="0"/>
        <v>7.8</v>
      </c>
      <c r="CY26" s="8"/>
      <c r="CZ26" s="9"/>
    </row>
    <row r="27" spans="1:104" x14ac:dyDescent="0.2">
      <c r="A27" s="102" t="s">
        <v>85</v>
      </c>
      <c r="B27" s="103" t="s">
        <v>86</v>
      </c>
      <c r="C27" s="123"/>
      <c r="D27" s="55"/>
      <c r="E27" s="55"/>
      <c r="F27" s="59"/>
      <c r="G27" s="59"/>
      <c r="H27" s="59"/>
      <c r="I27" s="59"/>
      <c r="J27" s="59"/>
      <c r="K27" s="70"/>
      <c r="L27" s="72"/>
      <c r="M27" s="72"/>
      <c r="N27" s="72"/>
      <c r="O27" s="72"/>
      <c r="P27" s="73"/>
      <c r="Q27" s="73"/>
      <c r="R27" s="73"/>
      <c r="S27" s="73"/>
      <c r="T27" s="73"/>
      <c r="U27" s="73"/>
      <c r="V27" s="74"/>
      <c r="W27" s="73"/>
      <c r="X27" s="73"/>
      <c r="Y27" s="73"/>
      <c r="Z27" s="74">
        <v>44.957522073992784</v>
      </c>
      <c r="AA27" s="78">
        <v>9</v>
      </c>
      <c r="AB27" s="72"/>
      <c r="AC27" s="72"/>
      <c r="AD27" s="74">
        <v>6.6665921353130777</v>
      </c>
      <c r="AE27" s="73"/>
      <c r="AF27" s="73"/>
      <c r="AG27" s="73"/>
      <c r="AH27" s="73"/>
      <c r="AI27" s="73"/>
      <c r="AJ27" s="74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73"/>
      <c r="AX27" s="74"/>
      <c r="AY27" s="73"/>
      <c r="AZ27" s="73"/>
      <c r="BA27" s="73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>
        <v>36.112243410022487</v>
      </c>
      <c r="BS27" s="79">
        <v>13.5</v>
      </c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88">
        <f t="shared" si="0"/>
        <v>110.23635761932834</v>
      </c>
      <c r="CY27" s="8" t="e">
        <f>+D27+F27+H27+J27+L27+P27+R27+V27+X27+Z27+AB27+AD27+AF27+AH27+#REF!+AJ27+AL27+AN27+AP27+AR27+AT27+AV27+AX27+AZ27+BB27+BD27+BF27+BH27+BJ27+BL27+BN27+BP27+BR27+BT27+BV27+BX27+BZ27+CB27+CD27+CF27+CH27+CJ27+CL27+CN27</f>
        <v>#REF!</v>
      </c>
      <c r="CZ27" s="9" t="e">
        <f>+E27+G27+I27+K27+M27+Q27+S27+W27+Y27+AA27+AC27+AE27+AG27+AI27+#REF!+AK27+AM27+AO27+AQ27+AS27+AU27+AW27+AY27+BA27+BC27+BE27+BG27+BI27+BK27+BM27+BO27+BQ27+BS27+BU27+BW27+BY27+CA27+CC27+CE27+CG27+CI27+CK27+CM27+CO27+CP27+CQ27+CR27+#REF!+CS27+CT27+CV27</f>
        <v>#REF!</v>
      </c>
    </row>
    <row r="28" spans="1:104" x14ac:dyDescent="0.2">
      <c r="A28" s="96" t="s">
        <v>87</v>
      </c>
      <c r="B28" s="91" t="s">
        <v>88</v>
      </c>
      <c r="C28" s="33"/>
      <c r="D28" s="55"/>
      <c r="E28" s="55"/>
      <c r="F28" s="59"/>
      <c r="G28" s="59"/>
      <c r="H28" s="59"/>
      <c r="I28" s="59"/>
      <c r="J28" s="59"/>
      <c r="K28" s="70"/>
      <c r="L28" s="72"/>
      <c r="M28" s="72"/>
      <c r="N28" s="72"/>
      <c r="O28" s="72"/>
      <c r="P28" s="73"/>
      <c r="Q28" s="73"/>
      <c r="R28" s="73"/>
      <c r="S28" s="73"/>
      <c r="T28" s="73"/>
      <c r="U28" s="73"/>
      <c r="V28" s="74"/>
      <c r="W28" s="73"/>
      <c r="X28" s="73"/>
      <c r="Y28" s="73"/>
      <c r="Z28" s="74"/>
      <c r="AA28" s="73"/>
      <c r="AB28" s="72"/>
      <c r="AC28" s="72"/>
      <c r="AD28" s="73"/>
      <c r="AE28" s="73"/>
      <c r="AF28" s="73"/>
      <c r="AG28" s="73"/>
      <c r="AH28" s="73"/>
      <c r="AI28" s="73"/>
      <c r="AJ28" s="74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4"/>
      <c r="AW28" s="73"/>
      <c r="AX28" s="74"/>
      <c r="AY28" s="73"/>
      <c r="AZ28" s="73"/>
      <c r="BA28" s="73"/>
      <c r="BB28" s="75"/>
      <c r="BC28" s="75"/>
      <c r="BD28" s="75"/>
      <c r="BE28" s="75"/>
      <c r="BF28" s="75">
        <v>27.2</v>
      </c>
      <c r="BG28" s="79">
        <v>9</v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>
        <v>12.315911692941347</v>
      </c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88">
        <f t="shared" si="0"/>
        <v>48.515911692941351</v>
      </c>
      <c r="CY28" s="8" t="e">
        <f>+D28+F28+H28+J28+L28+P28+R28+V28+X28+Z28+AB28+AD28+AF28+AH28+#REF!+AJ28+AL28+AN28+AP28+AR28+AT28+AV28+AX28+AZ28+BB28+BD28+BF28+BH28+BJ28+BL28+BN28+BP28+BR28+BT28+BV28+BX28+BZ28+CB28+CD28+CF28+CH28+CJ28+CL28+CN28</f>
        <v>#REF!</v>
      </c>
      <c r="CZ28" s="9" t="e">
        <f>+E28+G28+I28+K28+M28+Q28+S28+W28+Y28+AA28+AC28+AE28+AG28+AI28+#REF!+AK28+AM28+AO28+AQ28+AS28+AU28+AW28+AY28+BA28+BC28+BE28+BG28+BI28+BK28+BM28+BO28+BQ28+BS28+BU28+BW28+BY28+CA28+CC28+CE28+CG28+CI28+CK28+CM28+CO28+CP28+CQ28+CR28+#REF!+CS28+CT28+CV28</f>
        <v>#REF!</v>
      </c>
    </row>
    <row r="29" spans="1:104" x14ac:dyDescent="0.2">
      <c r="A29" s="96" t="s">
        <v>89</v>
      </c>
      <c r="B29" s="91" t="s">
        <v>90</v>
      </c>
      <c r="C29" s="33"/>
      <c r="D29" s="55"/>
      <c r="E29" s="55"/>
      <c r="F29" s="59"/>
      <c r="G29" s="59"/>
      <c r="H29" s="59"/>
      <c r="I29" s="59"/>
      <c r="J29" s="59"/>
      <c r="K29" s="70"/>
      <c r="L29" s="72"/>
      <c r="M29" s="72"/>
      <c r="N29" s="72"/>
      <c r="O29" s="72"/>
      <c r="P29" s="73"/>
      <c r="Q29" s="73"/>
      <c r="R29" s="73"/>
      <c r="S29" s="73"/>
      <c r="T29" s="73"/>
      <c r="U29" s="73"/>
      <c r="V29" s="74"/>
      <c r="W29" s="73"/>
      <c r="X29" s="73"/>
      <c r="Y29" s="73"/>
      <c r="Z29" s="74"/>
      <c r="AA29" s="73"/>
      <c r="AB29" s="72"/>
      <c r="AC29" s="72"/>
      <c r="AD29" s="73"/>
      <c r="AE29" s="73"/>
      <c r="AF29" s="73"/>
      <c r="AG29" s="73"/>
      <c r="AH29" s="73"/>
      <c r="AI29" s="73"/>
      <c r="AJ29" s="74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4">
        <v>13.007261988455292</v>
      </c>
      <c r="AW29" s="78">
        <v>4.5</v>
      </c>
      <c r="AX29" s="74"/>
      <c r="AY29" s="73"/>
      <c r="AZ29" s="73"/>
      <c r="BA29" s="73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>
        <v>3.5851451038794773</v>
      </c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88">
        <f t="shared" si="0"/>
        <v>21.092407092334767</v>
      </c>
      <c r="CY29" s="8" t="e">
        <f>+D29+F29+H29+J29+L29+P29+R29+V29+X29+Z29+AB29+AD29+AF29+AH29+#REF!+AJ29+AL29+AN29+AP29+AR29+AT29+AV29+AX29+AZ29+BB29+BD29+BF29+BH29+BJ29+BL29+BN29+BP29+BR29+BT29+BV29+BX29+BZ29+CB29+CD29+CF29+CH29+CJ29+CL29+CN29</f>
        <v>#REF!</v>
      </c>
      <c r="CZ29" s="9" t="e">
        <f>+E29+G29+I29+K29+M29+Q29+S29+W29+Y29+AA29+AC29+AE29+AG29+AI29+#REF!+AK29+AM29+AO29+AQ29+AS29+AU29+AW29+AY29+BA29+BC29+BE29+BG29+BI29+BK29+BM29+BO29+BQ29+BS29+BU29+BW29+BY29+CA29+CC29+CE29+CG29+CI29+CK29+CM29+CO29+CP29+CQ29+CR29+#REF!+CS29+CT29+CV29</f>
        <v>#REF!</v>
      </c>
    </row>
    <row r="30" spans="1:104" x14ac:dyDescent="0.2">
      <c r="A30" s="96" t="s">
        <v>91</v>
      </c>
      <c r="B30" s="91" t="s">
        <v>92</v>
      </c>
      <c r="C30" s="33"/>
      <c r="D30" s="55"/>
      <c r="E30" s="55"/>
      <c r="F30" s="59"/>
      <c r="G30" s="59"/>
      <c r="H30" s="59"/>
      <c r="I30" s="59"/>
      <c r="J30" s="59"/>
      <c r="K30" s="70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4"/>
      <c r="W30" s="73"/>
      <c r="X30" s="73"/>
      <c r="Y30" s="73"/>
      <c r="Z30" s="74"/>
      <c r="AA30" s="73"/>
      <c r="AB30" s="72"/>
      <c r="AC30" s="72"/>
      <c r="AD30" s="73"/>
      <c r="AE30" s="73"/>
      <c r="AF30" s="73"/>
      <c r="AG30" s="73"/>
      <c r="AH30" s="73"/>
      <c r="AI30" s="73"/>
      <c r="AJ30" s="74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4"/>
      <c r="AW30" s="73"/>
      <c r="AX30" s="74"/>
      <c r="AY30" s="73"/>
      <c r="AZ30" s="73">
        <v>31.96</v>
      </c>
      <c r="BA30" s="79">
        <v>9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>
        <v>7.683864712997889</v>
      </c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88">
        <f t="shared" si="0"/>
        <v>48.643864712997889</v>
      </c>
      <c r="CY30" s="8" t="e">
        <f>+D30+F30+H30+J30+L30+P30+R30+V30+X30+Z30+AB30+AD30+AF30+AH30+#REF!+AJ30+AL30+AN30+AP30+AR30+AT30+AV30+AX30+AZ30+BB30+BD30+BF30+BH30+BJ30+BL30+BN30+BP30+BR30+BT30+BV30+BX30+BZ30+CB30+CD30+CF30+CH30+CJ30+CL30+CN30</f>
        <v>#REF!</v>
      </c>
      <c r="CZ30" s="9" t="e">
        <f>+E30+G30+I30+K30+M30+Q30+S30+W30+Y30+AA30+AC30+AE30+AG30+AI30+#REF!+AK30+AM30+AO30+AQ30+AS30+AU30+AW30+AY30+BA30+BC30+BE30+BG30+BI30+BK30+BM30+BO30+BQ30+BS30+BU30+BW30+BY30+CA30+CC30+CE30+CG30+CI30+CK30+CM30+CO30+CP30+CQ30+CR30+#REF!+CS30+CT30+CV30</f>
        <v>#REF!</v>
      </c>
    </row>
    <row r="31" spans="1:104" x14ac:dyDescent="0.2">
      <c r="A31" s="96" t="s">
        <v>93</v>
      </c>
      <c r="B31" s="91" t="s">
        <v>94</v>
      </c>
      <c r="C31" s="33"/>
      <c r="D31" s="55">
        <v>81.852000000000004</v>
      </c>
      <c r="E31" s="82">
        <v>4.5</v>
      </c>
      <c r="F31" s="59"/>
      <c r="G31" s="59"/>
      <c r="H31" s="59"/>
      <c r="I31" s="59"/>
      <c r="J31" s="59"/>
      <c r="K31" s="70"/>
      <c r="L31" s="72"/>
      <c r="M31" s="72"/>
      <c r="N31" s="72"/>
      <c r="O31" s="72"/>
      <c r="P31" s="73"/>
      <c r="Q31" s="73"/>
      <c r="R31" s="73"/>
      <c r="S31" s="73"/>
      <c r="T31" s="73"/>
      <c r="U31" s="78">
        <v>9</v>
      </c>
      <c r="V31" s="74"/>
      <c r="W31" s="73"/>
      <c r="X31" s="73"/>
      <c r="Y31" s="73"/>
      <c r="Z31" s="74"/>
      <c r="AA31" s="73"/>
      <c r="AB31" s="72"/>
      <c r="AC31" s="72"/>
      <c r="AD31" s="73"/>
      <c r="AE31" s="73"/>
      <c r="AF31" s="73"/>
      <c r="AG31" s="73"/>
      <c r="AH31" s="73"/>
      <c r="AI31" s="73"/>
      <c r="AJ31" s="74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4"/>
      <c r="AW31" s="73"/>
      <c r="AX31" s="74"/>
      <c r="AY31" s="73"/>
      <c r="AZ31" s="73"/>
      <c r="BA31" s="73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88">
        <f t="shared" si="0"/>
        <v>95.352000000000004</v>
      </c>
      <c r="CY31" s="8" t="e">
        <f>+D31+F31+H31+J31+L31+P31+R31+V31+X31+Z31+AB31+AD31+AF31+AH31+#REF!+AJ31+AL31+AN31+AP31+AR31+AT31+AV31+AX31+AZ31+BB31+BD31+BF31+BH31+BJ31+BL31+BN31+BP31+BR31+BT31+BV31+BX31+BZ31+CB31+CD31+CF31+CH31+CJ31+CL31+CN31</f>
        <v>#REF!</v>
      </c>
      <c r="CZ31" s="9" t="e">
        <f>+E31+G31+I31+K31+M31+Q31+S31+W31+Y31+AA31+AC31+AE31+AG31+AI31+#REF!+AK31+AM31+AO31+AQ31+AS31+AU31+AW31+AY31+BA31+BC31+BE31+BG31+BI31+BK31+BM31+BO31+BQ31+BS31+BU31+BW31+BY31+CA31+CC31+CE31+CG31+CI31+CK31+CM31+CO31+CP31+CQ31+CR31+#REF!+CS31+CT31+CV31+U31</f>
        <v>#REF!</v>
      </c>
    </row>
    <row r="32" spans="1:104" x14ac:dyDescent="0.2">
      <c r="A32" s="96" t="s">
        <v>95</v>
      </c>
      <c r="B32" s="91" t="s">
        <v>37</v>
      </c>
      <c r="C32" s="33"/>
      <c r="D32" s="55"/>
      <c r="E32" s="55"/>
      <c r="F32" s="59"/>
      <c r="G32" s="59"/>
      <c r="H32" s="59"/>
      <c r="I32" s="59"/>
      <c r="J32" s="59"/>
      <c r="K32" s="70"/>
      <c r="L32" s="72"/>
      <c r="M32" s="72"/>
      <c r="N32" s="72"/>
      <c r="O32" s="72"/>
      <c r="P32" s="73"/>
      <c r="Q32" s="73"/>
      <c r="R32" s="73"/>
      <c r="S32" s="73"/>
      <c r="T32" s="73"/>
      <c r="U32" s="73"/>
      <c r="V32" s="74"/>
      <c r="W32" s="73"/>
      <c r="X32" s="73"/>
      <c r="Y32" s="73"/>
      <c r="Z32" s="74"/>
      <c r="AA32" s="73"/>
      <c r="AB32" s="72"/>
      <c r="AC32" s="72"/>
      <c r="AD32" s="73"/>
      <c r="AE32" s="73"/>
      <c r="AF32" s="73"/>
      <c r="AG32" s="73"/>
      <c r="AH32" s="73"/>
      <c r="AI32" s="73"/>
      <c r="AJ32" s="74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4"/>
      <c r="AW32" s="73"/>
      <c r="AX32" s="74"/>
      <c r="AY32" s="73"/>
      <c r="AZ32" s="73"/>
      <c r="BA32" s="73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>
        <v>75.33</v>
      </c>
      <c r="BY32" s="79">
        <v>9</v>
      </c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88">
        <f t="shared" si="0"/>
        <v>84.33</v>
      </c>
      <c r="CY32" s="8" t="e">
        <f>+D32+F32+H32+J32+L32+P32+R32+V32+X32+Z32+AB32+AD32+AF32+AH32+#REF!+AJ32+AL32+AN32+AP32+AR32+AT32+AV32+AX32+AZ32+BB32+BD32+BF32+BH32+BJ32+BL32+BN32+BP32+BR32+BT32+BV32+BX32+BZ32+CB32+CD32+CF32+CH32+CJ32+CL32+CN32</f>
        <v>#REF!</v>
      </c>
      <c r="CZ32" s="9" t="e">
        <f>+E32+G32+I32+K32+M32+Q32+S32+W32+Y32+AA32+AC32+AE32+AG32+AI32+#REF!+AK32+AM32+AO32+AQ32+AS32+AU32+AW32+AY32+BA32+BC32+BE32+BG32+BI32+BK32+BM32+BO32+BQ32+BS32+BU32+BW32+BY32+CA32+CC32+CE32+CG32+CI32+CK32+CM32+CO32+CP32+CQ32+CR32+#REF!+CS32+CT32+CV32</f>
        <v>#REF!</v>
      </c>
    </row>
    <row r="33" spans="1:104" x14ac:dyDescent="0.2">
      <c r="A33" s="96" t="s">
        <v>96</v>
      </c>
      <c r="B33" s="91" t="s">
        <v>97</v>
      </c>
      <c r="C33" s="33"/>
      <c r="D33" s="57"/>
      <c r="E33" s="57"/>
      <c r="F33" s="59"/>
      <c r="G33" s="59"/>
      <c r="H33" s="59"/>
      <c r="I33" s="59"/>
      <c r="J33" s="59"/>
      <c r="K33" s="70"/>
      <c r="L33" s="72"/>
      <c r="M33" s="72"/>
      <c r="N33" s="72"/>
      <c r="O33" s="72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4"/>
      <c r="AA33" s="73"/>
      <c r="AB33" s="72"/>
      <c r="AC33" s="72"/>
      <c r="AD33" s="73"/>
      <c r="AE33" s="73"/>
      <c r="AF33" s="73"/>
      <c r="AG33" s="73"/>
      <c r="AH33" s="73"/>
      <c r="AI33" s="73"/>
      <c r="AJ33" s="74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/>
      <c r="AW33" s="73"/>
      <c r="AX33" s="74"/>
      <c r="AY33" s="73"/>
      <c r="AZ33" s="73"/>
      <c r="BA33" s="73"/>
      <c r="BB33" s="75">
        <v>2.0147922897835078</v>
      </c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88">
        <f t="shared" si="0"/>
        <v>2.0147922897835078</v>
      </c>
      <c r="CY33" s="8" t="e">
        <f>+D33+F33+H33+J33+L33+P33+R33+V33+X33+Z33+AB33+AD33+AF33+AH33+#REF!+AJ33+AL33+AN33+AP33+AR33+AT33+AV33+AX33+AZ33+BB33+BD33+BF33+BH33+BJ33+BL33+BN33+BP33+BR33+BT33+BV33+BX33+BZ33+CB33+CD33+CF33+CH33+CJ33+CL33+CN33</f>
        <v>#REF!</v>
      </c>
      <c r="CZ33" s="9" t="e">
        <f>+E33+G33+I33+K33+M33+Q33+S33+W33+Y33+AA33+AC33+AE33+AG33+AI33+#REF!+AK33+AM33+AO33+AQ33+AS33+AU33+AW33+AY33+BA33+BC33+BE33+BG33+BI33+BK33+BM33+BO33+BQ33+BS33+BU33+BW33+BY33+CA33+CC33+CE33+CG33+CI33+CK33+CM33+CO33+CP33+CQ33+CR33+#REF!+CS33+CT33+CV33</f>
        <v>#REF!</v>
      </c>
    </row>
    <row r="34" spans="1:104" x14ac:dyDescent="0.2">
      <c r="A34" s="96" t="s">
        <v>98</v>
      </c>
      <c r="B34" s="91" t="s">
        <v>42</v>
      </c>
      <c r="C34" s="33"/>
      <c r="D34" s="55"/>
      <c r="E34" s="55"/>
      <c r="F34" s="59"/>
      <c r="G34" s="59"/>
      <c r="H34" s="59"/>
      <c r="I34" s="59"/>
      <c r="J34" s="59"/>
      <c r="K34" s="70"/>
      <c r="L34" s="72"/>
      <c r="M34" s="72"/>
      <c r="N34" s="72"/>
      <c r="O34" s="72"/>
      <c r="P34" s="73"/>
      <c r="Q34" s="73"/>
      <c r="R34" s="73"/>
      <c r="S34" s="73"/>
      <c r="T34" s="73"/>
      <c r="U34" s="73"/>
      <c r="V34" s="74">
        <v>2.3407145719543698</v>
      </c>
      <c r="W34" s="73"/>
      <c r="X34" s="73"/>
      <c r="Y34" s="73"/>
      <c r="Z34" s="74"/>
      <c r="AA34" s="73"/>
      <c r="AB34" s="72"/>
      <c r="AC34" s="72"/>
      <c r="AD34" s="73"/>
      <c r="AE34" s="73"/>
      <c r="AF34" s="73"/>
      <c r="AG34" s="73"/>
      <c r="AH34" s="73"/>
      <c r="AI34" s="73"/>
      <c r="AJ34" s="74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  <c r="AW34" s="73"/>
      <c r="AX34" s="74"/>
      <c r="AY34" s="73"/>
      <c r="AZ34" s="73"/>
      <c r="BA34" s="73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>
        <v>31.002122537404077</v>
      </c>
      <c r="BO34" s="79">
        <v>9</v>
      </c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>
        <v>224.27403586472502</v>
      </c>
      <c r="CI34" s="79">
        <v>9</v>
      </c>
      <c r="CJ34" s="75"/>
      <c r="CK34" s="75"/>
      <c r="CL34" s="75"/>
      <c r="CM34" s="75"/>
      <c r="CN34" s="75"/>
      <c r="CO34" s="75"/>
      <c r="CP34" s="77">
        <v>9</v>
      </c>
      <c r="CQ34" s="75"/>
      <c r="CR34" s="75"/>
      <c r="CS34" s="75"/>
      <c r="CT34" s="75"/>
      <c r="CU34" s="77">
        <v>9</v>
      </c>
      <c r="CV34" s="75"/>
      <c r="CW34" s="88">
        <f t="shared" si="0"/>
        <v>293.61687297408349</v>
      </c>
      <c r="CY34" s="8" t="e">
        <f>+D34+F34+H34+J34+L34+P34+R34+V34+X34+Z34+AB34+AD34+AF34+AH34+#REF!+AJ34+AL34+AN34+AP34+AR34+AT34+AV34+AX34+AZ34+BB34+BD34+BF34+BH34+BJ34+BL34+BN34+BP34+BR34+BT34+BV34+BX34+BZ34+CB34+CD34+CF34+CH34+CJ34+CL34+CN34</f>
        <v>#REF!</v>
      </c>
      <c r="CZ34" s="9" t="e">
        <f>+E34+G34+I34+K34+M34+Q34+S34+W34+Y34+AA34+AC34+AE34+AG34+AI34+#REF!+AK34+AM34+AO34+AQ34+AS34+AU34+AW34+AY34+BA34+BC34+BE34+BG34+BI34+BK34+BM34+BO34+BQ34+BS34+BU34+BW34+BY34+CA34+CC34+CE34+CG34+CI34+CK34+CM34+CO34+CP34+CQ34+CR34+#REF!+CS34+CT34+CV34+CU34</f>
        <v>#REF!</v>
      </c>
    </row>
    <row r="35" spans="1:104" x14ac:dyDescent="0.2">
      <c r="A35" s="96" t="s">
        <v>99</v>
      </c>
      <c r="B35" s="91" t="s">
        <v>100</v>
      </c>
      <c r="C35" s="33"/>
      <c r="D35" s="55"/>
      <c r="E35" s="55"/>
      <c r="F35" s="59"/>
      <c r="G35" s="59"/>
      <c r="H35" s="59"/>
      <c r="I35" s="59"/>
      <c r="J35" s="59"/>
      <c r="K35" s="70"/>
      <c r="L35" s="72"/>
      <c r="M35" s="72"/>
      <c r="N35" s="72"/>
      <c r="O35" s="72"/>
      <c r="P35" s="73"/>
      <c r="Q35" s="73"/>
      <c r="R35" s="73"/>
      <c r="S35" s="73"/>
      <c r="T35" s="73"/>
      <c r="U35" s="73"/>
      <c r="V35" s="74"/>
      <c r="W35" s="73"/>
      <c r="X35" s="73"/>
      <c r="Y35" s="73"/>
      <c r="Z35" s="74"/>
      <c r="AA35" s="73"/>
      <c r="AB35" s="72"/>
      <c r="AC35" s="72"/>
      <c r="AD35" s="73"/>
      <c r="AE35" s="73"/>
      <c r="AF35" s="73"/>
      <c r="AG35" s="73"/>
      <c r="AH35" s="73"/>
      <c r="AI35" s="73"/>
      <c r="AJ35" s="74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4"/>
      <c r="AW35" s="73"/>
      <c r="AX35" s="74"/>
      <c r="AY35" s="73"/>
      <c r="AZ35" s="73"/>
      <c r="BA35" s="73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>
        <v>55.4</v>
      </c>
      <c r="CM35" s="79">
        <v>13.5</v>
      </c>
      <c r="CN35" s="75"/>
      <c r="CO35" s="75"/>
      <c r="CP35" s="75"/>
      <c r="CQ35" s="75"/>
      <c r="CR35" s="75"/>
      <c r="CS35" s="75"/>
      <c r="CT35" s="75"/>
      <c r="CU35" s="75"/>
      <c r="CV35" s="75"/>
      <c r="CW35" s="88">
        <f t="shared" si="0"/>
        <v>68.900000000000006</v>
      </c>
      <c r="CY35" s="8" t="e">
        <f>+D35+F35+H35+J35+L35+P35+R35+V35+X35+Z35+AB35+AD35+AF35+AH35+#REF!+AJ35+AL35+AN35+AP35+AR35+AT35+AV35+AX35+AZ35+BB35+BD35+BF35+BH35+BJ35+BL35+BN35+BP35+BR35+BT35+BV35+BX35+BZ35+CB35+CD35+CF35+CH35+CJ35+CL35+CN35</f>
        <v>#REF!</v>
      </c>
      <c r="CZ35" s="9" t="e">
        <f>+E35+G35+I35+K35+M35+Q35+S35+W35+Y35+AA35+AC35+AE35+AG35+AI35+#REF!+AK35+AM35+AO35+AQ35+AS35+AU35+AW35+AY35+BA35+BC35+BE35+BG35+BI35+BK35+BM35+BO35+BQ35+BS35+BU35+BW35+BY35+CA35+CC35+CE35+CG35+CI35+CK35+CM35+CO35+CP35+CQ35+CR35+#REF!+CS35+CT35+CV35</f>
        <v>#REF!</v>
      </c>
    </row>
    <row r="36" spans="1:104" x14ac:dyDescent="0.2">
      <c r="A36" s="96" t="s">
        <v>101</v>
      </c>
      <c r="B36" s="91" t="s">
        <v>102</v>
      </c>
      <c r="C36" s="33"/>
      <c r="D36" s="55"/>
      <c r="E36" s="55"/>
      <c r="F36" s="59"/>
      <c r="G36" s="59"/>
      <c r="H36" s="59"/>
      <c r="I36" s="59"/>
      <c r="J36" s="59"/>
      <c r="K36" s="70"/>
      <c r="L36" s="72"/>
      <c r="M36" s="72"/>
      <c r="N36" s="72"/>
      <c r="O36" s="72"/>
      <c r="P36" s="73"/>
      <c r="Q36" s="73"/>
      <c r="R36" s="74">
        <v>7.7</v>
      </c>
      <c r="S36" s="73"/>
      <c r="T36" s="73"/>
      <c r="U36" s="73"/>
      <c r="V36" s="74"/>
      <c r="W36" s="73"/>
      <c r="X36" s="73"/>
      <c r="Y36" s="73"/>
      <c r="Z36" s="74"/>
      <c r="AA36" s="73"/>
      <c r="AB36" s="72"/>
      <c r="AC36" s="72"/>
      <c r="AD36" s="73"/>
      <c r="AE36" s="73"/>
      <c r="AF36" s="73"/>
      <c r="AG36" s="73"/>
      <c r="AH36" s="73"/>
      <c r="AI36" s="73"/>
      <c r="AJ36" s="74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4"/>
      <c r="AW36" s="73"/>
      <c r="AX36" s="74"/>
      <c r="AY36" s="73"/>
      <c r="AZ36" s="73"/>
      <c r="BA36" s="73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88">
        <f t="shared" si="0"/>
        <v>7.7</v>
      </c>
      <c r="CY36" s="8" t="e">
        <f>+D36+F36+H36+J36+L36+P36+R36+V36+X36+Z36+AB36+AD36+AF36+AH36+#REF!+AJ36+AL36+AN36+AP36+AR36+AT36+AV36+AX36+AZ36+BB36+BD36+BF36+BH36+BJ36+BL36+BN36+BP36+BR36+BT36+BV36+BX36+BZ36+CB36+CD36+CF36+CH36+CJ36+CL36+CN36</f>
        <v>#REF!</v>
      </c>
      <c r="CZ36" s="9" t="e">
        <f>+E36+G36+I36+K36+M36+Q36+S36+W36+Y36+AA36+AC36+AE36+AG36+AI36+#REF!+AK36+AM36+AO36+AQ36+AS36+AU36+AW36+AY36+BA36+BC36+BE36+BG36+BI36+BK36+BM36+BO36+BQ36+BS36+BU36+BW36+BY36+CA36+CC36+CE36+CG36+CI36+CK36+CM36+CO36+CP36+CQ36+CR36+#REF!+CS36+CT36+CV36</f>
        <v>#REF!</v>
      </c>
    </row>
    <row r="37" spans="1:104" x14ac:dyDescent="0.2">
      <c r="A37" s="96" t="s">
        <v>103</v>
      </c>
      <c r="B37" s="91" t="s">
        <v>104</v>
      </c>
      <c r="C37" s="33"/>
      <c r="D37" s="55"/>
      <c r="E37" s="55"/>
      <c r="F37" s="59"/>
      <c r="G37" s="59"/>
      <c r="H37" s="59"/>
      <c r="I37" s="59"/>
      <c r="J37" s="59"/>
      <c r="K37" s="70"/>
      <c r="L37" s="72"/>
      <c r="M37" s="72"/>
      <c r="N37" s="72"/>
      <c r="O37" s="72"/>
      <c r="P37" s="73"/>
      <c r="Q37" s="73"/>
      <c r="R37" s="73"/>
      <c r="S37" s="73"/>
      <c r="T37" s="73"/>
      <c r="U37" s="73"/>
      <c r="V37" s="74"/>
      <c r="W37" s="73"/>
      <c r="X37" s="73"/>
      <c r="Y37" s="73"/>
      <c r="Z37" s="74"/>
      <c r="AA37" s="73"/>
      <c r="AB37" s="72"/>
      <c r="AC37" s="72"/>
      <c r="AD37" s="73"/>
      <c r="AE37" s="73"/>
      <c r="AF37" s="73"/>
      <c r="AG37" s="73"/>
      <c r="AH37" s="73"/>
      <c r="AI37" s="73"/>
      <c r="AJ37" s="74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4"/>
      <c r="AW37" s="73"/>
      <c r="AX37" s="73"/>
      <c r="AY37" s="73"/>
      <c r="AZ37" s="73"/>
      <c r="BA37" s="73"/>
      <c r="BB37" s="75"/>
      <c r="BC37" s="75"/>
      <c r="BD37" s="75">
        <v>62.1</v>
      </c>
      <c r="BE37" s="79">
        <v>9</v>
      </c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88">
        <f t="shared" si="0"/>
        <v>71.099999999999994</v>
      </c>
      <c r="CY37" s="8" t="e">
        <f>+D37+F37+H37+J37+L37+P37+R37+V37+X37+Z37+AB37+AD37+AF37+AH37+#REF!+AJ37+AL37+AN37+AP37+AR37+AT37+AV37+AX37+AZ37+BB37+BD37+BF37+BH37+BJ37+BL37+BN37+BP37+BR37+BT37+BV37+BX37+BZ37+CB37+CD37+CF37+CH37+CJ37+CL37+CN37</f>
        <v>#REF!</v>
      </c>
      <c r="CZ37" s="9" t="e">
        <f>+E37+G37+I37+K37+M37+Q37+S37+W37+Y37+AA37+AC37+AE37+AG37+AI37+#REF!+AK37+AM37+AO37+AQ37+AS37+AU37+AW37+AY37+BA37+BC37+BE37+BG37+BI37+BK37+BM37+BO37+BQ37+BS37+BU37+BW37+BY37+CA37+CC37+CE37+CG37+CI37+CK37+CM37+CO37+CP37+CQ37+CR37+#REF!+CS37+CT37+CV37</f>
        <v>#REF!</v>
      </c>
    </row>
    <row r="38" spans="1:104" x14ac:dyDescent="0.2">
      <c r="A38" s="96" t="s">
        <v>105</v>
      </c>
      <c r="B38" s="91" t="s">
        <v>106</v>
      </c>
      <c r="C38" s="33"/>
      <c r="D38" s="55"/>
      <c r="E38" s="55"/>
      <c r="F38" s="59"/>
      <c r="G38" s="59"/>
      <c r="H38" s="59"/>
      <c r="I38" s="59"/>
      <c r="J38" s="59"/>
      <c r="K38" s="70"/>
      <c r="L38" s="72"/>
      <c r="M38" s="72"/>
      <c r="N38" s="72"/>
      <c r="O38" s="72"/>
      <c r="P38" s="73"/>
      <c r="Q38" s="73"/>
      <c r="R38" s="73"/>
      <c r="S38" s="73"/>
      <c r="T38" s="73"/>
      <c r="U38" s="73"/>
      <c r="V38" s="74"/>
      <c r="W38" s="73"/>
      <c r="X38" s="73"/>
      <c r="Y38" s="73"/>
      <c r="Z38" s="74"/>
      <c r="AA38" s="73"/>
      <c r="AB38" s="72"/>
      <c r="AC38" s="72"/>
      <c r="AD38" s="73"/>
      <c r="AE38" s="73"/>
      <c r="AF38" s="73"/>
      <c r="AG38" s="73"/>
      <c r="AH38" s="73"/>
      <c r="AI38" s="73"/>
      <c r="AJ38" s="74">
        <v>15.881303931234706</v>
      </c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4"/>
      <c r="AW38" s="73"/>
      <c r="AX38" s="73"/>
      <c r="AY38" s="73"/>
      <c r="AZ38" s="73"/>
      <c r="BA38" s="73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>
        <v>4.5332826520128933</v>
      </c>
      <c r="CC38" s="79">
        <v>9</v>
      </c>
      <c r="CD38" s="75">
        <v>25.36</v>
      </c>
      <c r="CE38" s="79">
        <v>9</v>
      </c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88">
        <f t="shared" si="0"/>
        <v>63.774586583247597</v>
      </c>
      <c r="CY38" s="8" t="e">
        <f>+D38+F38+H38+J38+L38+P38+R38+V38+X38+Z38+AB38+AD38+AF38+AH38+#REF!+AJ38+AL38+AN38+AP38+AR38+AT38+AV38+AX38+AZ38+BB38+BD38+BF38+BH38+BJ38+BL38+BN38+BP38+BR38+BT38+BV38+BX38+BZ38+CB38+CD38+CF38+CH38+CJ38+CL38+CN38</f>
        <v>#REF!</v>
      </c>
      <c r="CZ38" s="9" t="e">
        <f>+E38+G38+I38+K38+M38+Q38+S38+W38+Y38+AA38+AC38+AE38+AG38+AI38+#REF!+AK38+AM38+AO38+AQ38+AS38+AU38+AW38+AY38+BA38+BC38+BE38+BG38+BI38+BK38+BM38+BO38+BQ38+BS38+BU38+BW38+BY38+CA38+CC38+CE38+CG38+CI38+CK38+CM38+CO38+CP38+CQ38+CR38+#REF!+CS38+CT38+CV38</f>
        <v>#REF!</v>
      </c>
    </row>
    <row r="39" spans="1:104" ht="12.75" thickBot="1" x14ac:dyDescent="0.25">
      <c r="A39" s="100" t="s">
        <v>107</v>
      </c>
      <c r="B39" s="101" t="s">
        <v>108</v>
      </c>
      <c r="C39" s="33"/>
      <c r="D39" s="55"/>
      <c r="E39" s="55"/>
      <c r="F39" s="59"/>
      <c r="G39" s="59"/>
      <c r="H39" s="59"/>
      <c r="I39" s="59"/>
      <c r="J39" s="62">
        <v>29.775176854128588</v>
      </c>
      <c r="K39" s="70"/>
      <c r="L39" s="72"/>
      <c r="M39" s="72"/>
      <c r="N39" s="72"/>
      <c r="O39" s="72"/>
      <c r="P39" s="73"/>
      <c r="Q39" s="73"/>
      <c r="R39" s="73"/>
      <c r="S39" s="73"/>
      <c r="T39" s="73"/>
      <c r="U39" s="73"/>
      <c r="V39" s="74"/>
      <c r="W39" s="73"/>
      <c r="X39" s="73"/>
      <c r="Y39" s="73"/>
      <c r="Z39" s="74">
        <v>10.192478642434217</v>
      </c>
      <c r="AA39" s="73"/>
      <c r="AB39" s="72"/>
      <c r="AC39" s="72"/>
      <c r="AD39" s="73"/>
      <c r="AE39" s="73"/>
      <c r="AF39" s="73"/>
      <c r="AG39" s="73"/>
      <c r="AH39" s="73"/>
      <c r="AI39" s="73"/>
      <c r="AJ39" s="74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4"/>
      <c r="AW39" s="73"/>
      <c r="AX39" s="73"/>
      <c r="AY39" s="73"/>
      <c r="AZ39" s="73"/>
      <c r="BA39" s="73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>
        <v>0.454315908480595</v>
      </c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9">
        <v>13.5</v>
      </c>
      <c r="CT39" s="75"/>
      <c r="CU39" s="75"/>
      <c r="CV39" s="75"/>
      <c r="CW39" s="88">
        <f t="shared" si="0"/>
        <v>53.921971405043401</v>
      </c>
      <c r="CY39" s="8" t="e">
        <f>+D39+F39+H39+J39+L39+P39+R39+V39+X39+Z39+AB39+AD39+AF39+AH39+#REF!+AJ39+AL39+AN39+AP39+AR39+AT39+AV39+AX39+AZ39+BB39+BD39+BF39+BH39+BJ39+BL39+BN39+BP39+BR39+BT39+BV39+BX39+BZ39+CB39+CD39+CF39+CH39+CJ39+CL39+CN39</f>
        <v>#REF!</v>
      </c>
      <c r="CZ39" s="9" t="e">
        <f>+E39+G39+I39+K39+M39+Q39+S39+W39+Y39+AA39+AC39+AE39+AG39+AI39+#REF!+AK39+AM39+AO39+AQ39+AS39+AU39+AW39+AY39+BA39+BC39+BE39+BG39+BI39+BK39+BM39+BO39+BQ39+BS39+BU39+BW39+BY39+CA39+CC39+CE39+CG39+CI39+CK39+CM39+CO39+CP39+CQ39+CR39+#REF!+CS39+CT39+CV39</f>
        <v>#REF!</v>
      </c>
    </row>
    <row r="40" spans="1:104" x14ac:dyDescent="0.2">
      <c r="A40" s="105" t="s">
        <v>109</v>
      </c>
      <c r="B40" s="106" t="s">
        <v>110</v>
      </c>
      <c r="C40" s="107" t="s">
        <v>111</v>
      </c>
      <c r="D40" s="99"/>
      <c r="E40" s="55"/>
      <c r="F40" s="59">
        <v>5.5</v>
      </c>
      <c r="G40" s="59"/>
      <c r="H40" s="59"/>
      <c r="I40" s="59"/>
      <c r="J40" s="62"/>
      <c r="K40" s="70"/>
      <c r="L40" s="72"/>
      <c r="M40" s="72"/>
      <c r="N40" s="72"/>
      <c r="O40" s="72"/>
      <c r="P40" s="73"/>
      <c r="Q40" s="73"/>
      <c r="R40" s="73"/>
      <c r="S40" s="78">
        <v>9</v>
      </c>
      <c r="T40" s="73"/>
      <c r="U40" s="73"/>
      <c r="V40" s="74">
        <v>1.8765222306807177</v>
      </c>
      <c r="W40" s="78">
        <v>9</v>
      </c>
      <c r="X40" s="73"/>
      <c r="Y40" s="73"/>
      <c r="Z40" s="74">
        <v>1.4715884861654049</v>
      </c>
      <c r="AA40" s="73"/>
      <c r="AB40" s="72"/>
      <c r="AC40" s="72"/>
      <c r="AD40" s="73"/>
      <c r="AE40" s="73"/>
      <c r="AF40" s="73"/>
      <c r="AG40" s="73"/>
      <c r="AH40" s="73"/>
      <c r="AI40" s="73"/>
      <c r="AJ40" s="74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4"/>
      <c r="AW40" s="73"/>
      <c r="AX40" s="73"/>
      <c r="AY40" s="73"/>
      <c r="AZ40" s="73"/>
      <c r="BA40" s="73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>
        <v>68.5</v>
      </c>
      <c r="BM40" s="79">
        <v>9</v>
      </c>
      <c r="BN40" s="75">
        <v>10.330748701537006</v>
      </c>
      <c r="BO40" s="75"/>
      <c r="BP40" s="75"/>
      <c r="BQ40" s="75"/>
      <c r="BR40" s="75"/>
      <c r="BS40" s="75"/>
      <c r="BT40" s="75"/>
      <c r="BU40" s="75"/>
      <c r="BV40" s="75">
        <v>1.0370254432709232</v>
      </c>
      <c r="BW40" s="75"/>
      <c r="BX40" s="75"/>
      <c r="BY40" s="75"/>
      <c r="BZ40" s="75"/>
      <c r="CA40" s="75"/>
      <c r="CB40" s="75">
        <v>0.46419234127365139</v>
      </c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88">
        <f t="shared" si="0"/>
        <v>116.18007720292769</v>
      </c>
      <c r="CY40" s="8" t="e">
        <f>+D40+F40+H40+J40+L40+P40+R40+V40+X40+Z40+AB40+AD40+AF40+AH40+#REF!+AJ40+AL40+AN40+AP40+AR40+AT40+AV40+AX40+AZ40+BB40+BD40+BF40+BH40+BJ40+BL40+BN40+BP40+BR40+BT40+BV40+BX40+BZ40+CB40+CD40+CF40+CH40+CJ40+CL40+CN40</f>
        <v>#REF!</v>
      </c>
      <c r="CZ40" s="9" t="e">
        <f>+E40+G40+I40+K40+M40+Q40+S40+W40+Y40+AA40+AC40+AE40+AG40+AI40+#REF!+AK40+AM40+AO40+AQ40+AS40+AU40+AW40+AY40+BA40+BC40+BE40+BG40+BI40+BK40+BM40+BO40+BQ40+BS40+BU40+BW40+BY40+CA40+CC40+CE40+CG40+CI40+CK40+CM40+CO40+CP40+CQ40+CR40+#REF!+CS40+CT40+CV40</f>
        <v>#REF!</v>
      </c>
    </row>
    <row r="41" spans="1:104" x14ac:dyDescent="0.2">
      <c r="A41" s="108" t="s">
        <v>109</v>
      </c>
      <c r="B41" s="91" t="s">
        <v>110</v>
      </c>
      <c r="C41" s="109" t="s">
        <v>112</v>
      </c>
      <c r="D41" s="99"/>
      <c r="E41" s="55"/>
      <c r="F41" s="59"/>
      <c r="G41" s="59"/>
      <c r="H41" s="59"/>
      <c r="I41" s="59"/>
      <c r="J41" s="62"/>
      <c r="K41" s="70"/>
      <c r="L41" s="72"/>
      <c r="M41" s="72"/>
      <c r="N41" s="72"/>
      <c r="O41" s="72"/>
      <c r="P41" s="73"/>
      <c r="Q41" s="73"/>
      <c r="R41" s="73"/>
      <c r="S41" s="73"/>
      <c r="T41" s="73"/>
      <c r="U41" s="73"/>
      <c r="V41" s="74"/>
      <c r="W41" s="73"/>
      <c r="X41" s="73"/>
      <c r="Y41" s="73"/>
      <c r="Z41" s="73"/>
      <c r="AA41" s="73"/>
      <c r="AB41" s="72"/>
      <c r="AC41" s="72"/>
      <c r="AD41" s="73"/>
      <c r="AE41" s="73"/>
      <c r="AF41" s="73"/>
      <c r="AG41" s="73"/>
      <c r="AH41" s="73"/>
      <c r="AI41" s="73"/>
      <c r="AJ41" s="74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4"/>
      <c r="AW41" s="73"/>
      <c r="AX41" s="73">
        <v>25.6</v>
      </c>
      <c r="AY41" s="78">
        <v>9</v>
      </c>
      <c r="AZ41" s="73"/>
      <c r="BA41" s="73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88">
        <f t="shared" si="0"/>
        <v>34.6</v>
      </c>
      <c r="CY41" s="8" t="e">
        <f>+D41+F41+H41+J41+L41+P41+R41+V41+X41+Z41+AB41+AD41+AF41+AH41+#REF!+AJ41+AL41+AN41+AP41+AR41+AT41+AV41+AX41+AZ41+BB41+BD41+BF41+BH41+BJ41+BL41+BN41+BP41+BR41+BT41+BV41+BX41+BZ41+CB41+CD41+CF41+CH41+CJ41+CL41+CN41</f>
        <v>#REF!</v>
      </c>
      <c r="CZ41" s="9" t="e">
        <f>+E41+G41+I41+K41+M41+Q41+S41+W41+Y41+AA41+AC41+AE41+AG41+AI41+#REF!+AK41+AM41+AO41+AQ41+AS41+AU41+AW41+AY41+BA41+BC41+BE41+BG41+BI41+BK41+BM41+BO41+BQ41+BS41+BU41+BW41+BY41+CA41+CC41+CE41+CG41+CI41+CK41+CM41+CO41+CP41+CQ41+CR41+#REF!+CS41+CT41+CV41</f>
        <v>#REF!</v>
      </c>
    </row>
    <row r="42" spans="1:104" ht="12.75" thickBot="1" x14ac:dyDescent="0.25">
      <c r="A42" s="110" t="s">
        <v>109</v>
      </c>
      <c r="B42" s="111" t="s">
        <v>110</v>
      </c>
      <c r="C42" s="112" t="s">
        <v>113</v>
      </c>
      <c r="D42" s="99"/>
      <c r="E42" s="55"/>
      <c r="F42" s="59"/>
      <c r="G42" s="59"/>
      <c r="H42" s="59"/>
      <c r="I42" s="59"/>
      <c r="J42" s="62"/>
      <c r="K42" s="70"/>
      <c r="L42" s="72"/>
      <c r="M42" s="72"/>
      <c r="N42" s="72"/>
      <c r="O42" s="72"/>
      <c r="P42" s="73"/>
      <c r="Q42" s="73"/>
      <c r="R42" s="73"/>
      <c r="S42" s="73"/>
      <c r="T42" s="73"/>
      <c r="U42" s="73"/>
      <c r="V42" s="74">
        <v>7.4962124899298157</v>
      </c>
      <c r="W42" s="73"/>
      <c r="X42" s="73"/>
      <c r="Y42" s="73"/>
      <c r="Z42" s="73"/>
      <c r="AA42" s="73"/>
      <c r="AB42" s="72"/>
      <c r="AC42" s="72"/>
      <c r="AD42" s="73"/>
      <c r="AE42" s="73"/>
      <c r="AF42" s="73"/>
      <c r="AG42" s="73"/>
      <c r="AH42" s="73"/>
      <c r="AI42" s="73"/>
      <c r="AJ42" s="74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4">
        <v>13.036891286834461</v>
      </c>
      <c r="AW42" s="73"/>
      <c r="AX42" s="73"/>
      <c r="AY42" s="73"/>
      <c r="AZ42" s="73"/>
      <c r="BA42" s="73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88">
        <f t="shared" si="0"/>
        <v>20.533103776764278</v>
      </c>
      <c r="CY42" s="8" t="e">
        <f>+D42+F42+H42+J42+L42+P42+R42+V42+X42+Z42+AB42+AD42+AF42+AH42+#REF!+AJ42+AL42+AN42+AP42+AR42+AT42+AV42+AX42+AZ42+BB42+BD42+BF42+BH42+BJ42+BL42+BN42+BP42+BR42+BT42+BV42+BX42+BZ42+CB42+CD42+CF42+CH42+CJ42+CL42+CN42</f>
        <v>#REF!</v>
      </c>
      <c r="CZ42" s="9" t="e">
        <f>+E42+G42+I42+K42+M42+Q42+S42+W42+Y42+AA42+AC42+AE42+AG42+AI42+#REF!+AK42+AM42+AO42+AQ42+AS42+AU42+AW42+AY42+BA42+BC42+BE42+BG42+BI42+BK42+BM42+BO42+BQ42+BS42+BU42+BW42+BY42+CA42+CC42+CE42+CG42+CI42+CK42+CM42+CO42+CP42+CQ42+CR42+#REF!+CS42+CT42+CV42</f>
        <v>#REF!</v>
      </c>
    </row>
    <row r="43" spans="1:104" x14ac:dyDescent="0.2">
      <c r="A43" s="102" t="s">
        <v>114</v>
      </c>
      <c r="B43" s="103" t="s">
        <v>115</v>
      </c>
      <c r="C43" s="104"/>
      <c r="D43" s="55"/>
      <c r="E43" s="55"/>
      <c r="F43" s="59"/>
      <c r="G43" s="59"/>
      <c r="H43" s="59"/>
      <c r="I43" s="59"/>
      <c r="J43" s="62">
        <v>4.3554115079177471</v>
      </c>
      <c r="K43" s="70"/>
      <c r="L43" s="72"/>
      <c r="M43" s="72"/>
      <c r="N43" s="72"/>
      <c r="O43" s="72"/>
      <c r="P43" s="83"/>
      <c r="Q43" s="83"/>
      <c r="R43" s="83"/>
      <c r="S43" s="83"/>
      <c r="T43" s="83"/>
      <c r="U43" s="73"/>
      <c r="V43" s="74">
        <v>3.5160100743280829</v>
      </c>
      <c r="W43" s="73"/>
      <c r="X43" s="73"/>
      <c r="Y43" s="73"/>
      <c r="Z43" s="73"/>
      <c r="AA43" s="73"/>
      <c r="AB43" s="72"/>
      <c r="AC43" s="72"/>
      <c r="AD43" s="73"/>
      <c r="AE43" s="73"/>
      <c r="AF43" s="73"/>
      <c r="AG43" s="73"/>
      <c r="AH43" s="73"/>
      <c r="AI43" s="73"/>
      <c r="AJ43" s="74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5">
        <v>4.0197081467739597</v>
      </c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>
        <v>56.591959904213226</v>
      </c>
      <c r="BU43" s="75"/>
      <c r="BV43" s="75"/>
      <c r="BW43" s="75"/>
      <c r="BX43" s="75"/>
      <c r="BY43" s="75"/>
      <c r="BZ43" s="75"/>
      <c r="CA43" s="75"/>
      <c r="CB43" s="75">
        <v>0.86912608578896422</v>
      </c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88">
        <f t="shared" si="0"/>
        <v>69.352215719021984</v>
      </c>
      <c r="CY43" s="8" t="e">
        <f>+D43+F43+H43+J43+L43+P43+R43+V43+X43+Z43+AB43+AD43+AF43+AH43+#REF!+AJ43+AL43+AN43+AP43+AR43+AT43+AV43+AX43+AZ43+BB43+BD43+BF43+BH43+BJ43+BL43+BN43+BP43+BR43+BT43+BV43+BX43+BZ43+CB43+CD43+CF43+CH43+CJ43+CL43+CN43</f>
        <v>#REF!</v>
      </c>
      <c r="CZ43" s="9" t="e">
        <f>+E43+G43+I43+K43+M43+Q43+S43+W43+Y43+AA43+AC43+AE43+AG43+AI43+#REF!+AK43+AM43+AO43+AQ43+AS43+AU43+AW43+AY43+BA43+BC43+BE43+BG43+BI43+BK43+BM43+BO43+BQ43+BS43+BU43+BW43+BY43+CA43+CC43+CE43+CG43+CI43+CK43+CM43+CO43+CP43+CQ43+CR43+#REF!+CS43+CT43+CV43</f>
        <v>#REF!</v>
      </c>
    </row>
    <row r="44" spans="1:104" x14ac:dyDescent="0.2">
      <c r="A44" s="96" t="s">
        <v>116</v>
      </c>
      <c r="B44" s="91" t="s">
        <v>117</v>
      </c>
      <c r="C44" s="98"/>
      <c r="D44" s="55"/>
      <c r="E44" s="55"/>
      <c r="F44" s="59"/>
      <c r="G44" s="59"/>
      <c r="H44" s="59"/>
      <c r="I44" s="59"/>
      <c r="J44" s="59"/>
      <c r="K44" s="70"/>
      <c r="L44" s="72"/>
      <c r="M44" s="72"/>
      <c r="N44" s="72"/>
      <c r="O44" s="84"/>
      <c r="P44" s="59"/>
      <c r="Q44" s="59"/>
      <c r="R44" s="59"/>
      <c r="S44" s="59"/>
      <c r="T44" s="59"/>
      <c r="U44" s="85"/>
      <c r="V44" s="74"/>
      <c r="W44" s="73"/>
      <c r="X44" s="73"/>
      <c r="Y44" s="73"/>
      <c r="Z44" s="73"/>
      <c r="AA44" s="73"/>
      <c r="AB44" s="72"/>
      <c r="AC44" s="72"/>
      <c r="AD44" s="73"/>
      <c r="AE44" s="73"/>
      <c r="AF44" s="73"/>
      <c r="AG44" s="73"/>
      <c r="AH44" s="73"/>
      <c r="AI44" s="73"/>
      <c r="AJ44" s="74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>
        <v>15.9</v>
      </c>
      <c r="CA44" s="79">
        <v>9</v>
      </c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88">
        <f t="shared" si="0"/>
        <v>24.9</v>
      </c>
      <c r="CY44" s="8" t="e">
        <f>+D44+F44+H44+J44+L44+P44+R44+V44+X44+Z44+AB44+AD44+AF44+AH44+#REF!+AJ44+AL44+AN44+AP44+AR44+AT44+AV44+AX44+AZ44+BB44+BD44+BF44+BH44+BJ44+BL44+BN44+BP44+BR44+BT44+BV44+BX44+BZ44+CB44+CD44+CF44+CH44+CJ44+CL44+CN44</f>
        <v>#REF!</v>
      </c>
      <c r="CZ44" s="9" t="e">
        <f>+E44+G44+I44+K44+M44+Q44+S44+W44+Y44+AA44+AC44+AE44+AG44+AI44+#REF!+AK44+AM44+AO44+AQ44+AS44+AU44+AW44+AY44+BA44+BC44+BE44+BG44+BI44+BK44+BM44+BO44+BQ44+BS44+BU44+BW44+BY44+CA44+CC44+CE44+CG44+CI44+CK44+CM44+CO44+CP44+CQ44+CR44+#REF!+CS44+CT44+CV44</f>
        <v>#REF!</v>
      </c>
    </row>
    <row r="45" spans="1:104" x14ac:dyDescent="0.2">
      <c r="A45" s="96" t="s">
        <v>118</v>
      </c>
      <c r="B45" s="91" t="s">
        <v>119</v>
      </c>
      <c r="C45" s="98"/>
      <c r="D45" s="55"/>
      <c r="E45" s="55"/>
      <c r="F45" s="59"/>
      <c r="G45" s="59"/>
      <c r="H45" s="59">
        <v>71.569999999999993</v>
      </c>
      <c r="I45" s="64">
        <v>9</v>
      </c>
      <c r="J45" s="59"/>
      <c r="K45" s="70"/>
      <c r="L45" s="72"/>
      <c r="M45" s="72"/>
      <c r="N45" s="72"/>
      <c r="O45" s="84"/>
      <c r="P45" s="59"/>
      <c r="Q45" s="59"/>
      <c r="R45" s="59"/>
      <c r="S45" s="59"/>
      <c r="T45" s="59"/>
      <c r="U45" s="85"/>
      <c r="V45" s="74">
        <v>4.6913055767017946</v>
      </c>
      <c r="W45" s="73"/>
      <c r="X45" s="73">
        <v>69.900000000000006</v>
      </c>
      <c r="Y45" s="78">
        <v>9</v>
      </c>
      <c r="Z45" s="73"/>
      <c r="AA45" s="73"/>
      <c r="AB45" s="72"/>
      <c r="AC45" s="72"/>
      <c r="AD45" s="73"/>
      <c r="AE45" s="73"/>
      <c r="AF45" s="73">
        <v>87.99</v>
      </c>
      <c r="AG45" s="78">
        <v>13.5</v>
      </c>
      <c r="AH45" s="73"/>
      <c r="AI45" s="73"/>
      <c r="AJ45" s="74"/>
      <c r="AK45" s="78">
        <v>9</v>
      </c>
      <c r="AL45" s="73">
        <v>90.5</v>
      </c>
      <c r="AM45" s="78">
        <v>9</v>
      </c>
      <c r="AN45" s="73">
        <v>63.56</v>
      </c>
      <c r="AO45" s="78">
        <v>9</v>
      </c>
      <c r="AP45" s="73"/>
      <c r="AQ45" s="73"/>
      <c r="AR45" s="73"/>
      <c r="AS45" s="73"/>
      <c r="AT45" s="73">
        <v>16.5</v>
      </c>
      <c r="AU45" s="78">
        <v>9</v>
      </c>
      <c r="AV45" s="73"/>
      <c r="AW45" s="73"/>
      <c r="AX45" s="73"/>
      <c r="AY45" s="73"/>
      <c r="AZ45" s="73"/>
      <c r="BA45" s="73"/>
      <c r="BB45" s="75">
        <v>10.044332150538368</v>
      </c>
      <c r="BC45" s="79">
        <v>9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>
        <v>9.4813754813341635</v>
      </c>
      <c r="BU45" s="79">
        <v>9</v>
      </c>
      <c r="BV45" s="75"/>
      <c r="BW45" s="75"/>
      <c r="BX45" s="75"/>
      <c r="BY45" s="75"/>
      <c r="BZ45" s="75"/>
      <c r="CA45" s="75"/>
      <c r="CB45" s="75">
        <v>4.3950125929101036</v>
      </c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9">
        <v>13.5</v>
      </c>
      <c r="CR45" s="75"/>
      <c r="CS45" s="75"/>
      <c r="CT45" s="75"/>
      <c r="CU45" s="75"/>
      <c r="CV45" s="79">
        <v>18</v>
      </c>
      <c r="CW45" s="88">
        <f t="shared" si="0"/>
        <v>545.63202580148447</v>
      </c>
      <c r="CY45" s="8" t="e">
        <f>+D45+F45+H45+J45+L45+P45+R45+V45+X45+Z45+AB45+AD45+AF45+AH45+#REF!+AJ45+AL45+AN45+AP45+AR45+AT45+AV45+AX45+AZ45+BB45+BD45+BF45+BH45+BJ45+BL45+BN45+BP45+BR45+BT45+BV45+BX45+BZ45+CB45+CD45+CF45+CH45+CJ45+CL45+CN45</f>
        <v>#REF!</v>
      </c>
      <c r="CZ45" s="9" t="e">
        <f>+E45+G45+I45+K45+M45+Q45+S45+W45+Y45+AA45+AC45+AE45+AG45+AI45+#REF!+AK45+AM45+AO45+AQ45+AS45+AU45+AW45+AY45+BA45+BC45+BE45+BG45+BI45+BK45+BM45+BO45+BQ45+BS45+BU45+BW45+BY45+CA45+CC45+CE45+CG45+CI45+CK45+CM45+CO45+CP45+CQ45+CR45+#REF!+CS45+CT45+CV45</f>
        <v>#REF!</v>
      </c>
    </row>
    <row r="46" spans="1:104" ht="12.75" thickBot="1" x14ac:dyDescent="0.25">
      <c r="A46" s="100" t="s">
        <v>120</v>
      </c>
      <c r="B46" s="101" t="s">
        <v>121</v>
      </c>
      <c r="C46" s="98"/>
      <c r="D46" s="55"/>
      <c r="E46" s="55"/>
      <c r="F46" s="59">
        <v>3.39</v>
      </c>
      <c r="G46" s="59"/>
      <c r="H46" s="59"/>
      <c r="I46" s="59"/>
      <c r="J46" s="59"/>
      <c r="K46" s="70"/>
      <c r="L46" s="72"/>
      <c r="M46" s="72"/>
      <c r="N46" s="72"/>
      <c r="O46" s="84"/>
      <c r="P46" s="59"/>
      <c r="Q46" s="59"/>
      <c r="R46" s="59"/>
      <c r="S46" s="59"/>
      <c r="T46" s="59"/>
      <c r="U46" s="85"/>
      <c r="V46" s="73"/>
      <c r="W46" s="73"/>
      <c r="X46" s="73"/>
      <c r="Y46" s="73"/>
      <c r="Z46" s="73"/>
      <c r="AA46" s="73"/>
      <c r="AB46" s="72">
        <v>25.5</v>
      </c>
      <c r="AC46" s="78">
        <v>9</v>
      </c>
      <c r="AD46" s="73"/>
      <c r="AE46" s="73"/>
      <c r="AF46" s="73"/>
      <c r="AG46" s="73"/>
      <c r="AH46" s="73"/>
      <c r="AI46" s="73"/>
      <c r="AJ46" s="74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88">
        <f t="shared" si="0"/>
        <v>37.89</v>
      </c>
      <c r="CY46" s="8" t="e">
        <f>+D46+F46+H46+J46+L46+P46+R46+V46+X46+Z46+AB46+AD46+AF46+AH46+#REF!+AJ46+AL46+AN46+AP46+AR46+AT46+AV46+AX46+AZ46+BB46+BD46+BF46+BH46+BJ46+BL46+BN46+BP46+BR46+BT46+BV46+BX46+BZ46+CB46+CD46+CF46+CH46+CJ46+CL46+CN46</f>
        <v>#REF!</v>
      </c>
      <c r="CZ46" s="9" t="e">
        <f>+E46+G46+I46+K46+M46+Q46+S46+W46+Y46+AA46+AC46+AE46+AG46+AI46+#REF!+AK46+AM46+AO46+AQ46+AS46+AU46+AW46+AY46+BA46+BC46+BE46+BG46+BI46+BK46+BM46+BO46+BQ46+BS46+BU46+BW46+BY46+CA46+CC46+CE46+CG46+CI46+CK46+CM46+CO46+CP46+CQ46+CR46+#REF!+CS46+CT46+CV46</f>
        <v>#REF!</v>
      </c>
    </row>
    <row r="47" spans="1:104" x14ac:dyDescent="0.2">
      <c r="A47" s="105" t="s">
        <v>122</v>
      </c>
      <c r="B47" s="106" t="s">
        <v>123</v>
      </c>
      <c r="C47" s="107" t="s">
        <v>124</v>
      </c>
      <c r="D47" s="99"/>
      <c r="E47" s="55"/>
      <c r="F47" s="59">
        <v>33.4</v>
      </c>
      <c r="G47" s="82">
        <v>9</v>
      </c>
      <c r="H47" s="59"/>
      <c r="I47" s="59"/>
      <c r="J47" s="59"/>
      <c r="K47" s="70"/>
      <c r="L47" s="72"/>
      <c r="M47" s="72"/>
      <c r="N47" s="72"/>
      <c r="O47" s="84"/>
      <c r="P47" s="59"/>
      <c r="Q47" s="59"/>
      <c r="R47" s="59"/>
      <c r="S47" s="59"/>
      <c r="T47" s="59"/>
      <c r="U47" s="85"/>
      <c r="V47" s="73"/>
      <c r="W47" s="73"/>
      <c r="X47" s="73"/>
      <c r="Y47" s="73"/>
      <c r="Z47" s="73"/>
      <c r="AA47" s="73"/>
      <c r="AB47" s="72"/>
      <c r="AC47" s="72"/>
      <c r="AD47" s="73"/>
      <c r="AE47" s="73"/>
      <c r="AF47" s="73"/>
      <c r="AG47" s="73"/>
      <c r="AH47" s="73"/>
      <c r="AI47" s="73"/>
      <c r="AJ47" s="74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5">
        <v>4.0197081467739597</v>
      </c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>
        <v>39.9</v>
      </c>
      <c r="BQ47" s="79">
        <v>13.5</v>
      </c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>
        <v>4.9678456949073757</v>
      </c>
      <c r="CC47" s="75"/>
      <c r="CD47" s="75"/>
      <c r="CE47" s="75"/>
      <c r="CF47" s="75"/>
      <c r="CG47" s="75"/>
      <c r="CH47" s="75">
        <v>2.1728152144724104</v>
      </c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88">
        <f t="shared" si="0"/>
        <v>106.96036905615375</v>
      </c>
      <c r="CY47" s="8" t="e">
        <f>+D47+F47+H47+J47+L47+P47+R47+V47+X47+Z47+AB47+AD47+AF47+AH47+#REF!+AJ47+AL47+AN47+AP47+AR47+AT47+AV47+AX47+AZ47+BB47+BD47+BF47+BH47+BJ47+BL47+BN47+BP47+BR47+BT47+BV47+BX47+BZ47+CB47+CD47+CF47+CH47+CJ47+CL47+CN47</f>
        <v>#REF!</v>
      </c>
      <c r="CZ47" s="9" t="e">
        <f>+E47+G47+I47+K47+M47+Q47+S47+W47+Y47+AA47+AC47+AE47+AG47+AI47+#REF!+AK47+AM47+AO47+AQ47+AS47+AU47+AW47+AY47+BA47+BC47+BE47+BG47+BI47+BK47+BM47+BO47+BQ47+BS47+BU47+BW47+BY47+CA47+CC47+CE47+CG47+CI47+CK47+CM47+CO47+CP47+CQ47+CR47+#REF!+CS47+CT47+CV47</f>
        <v>#REF!</v>
      </c>
    </row>
    <row r="48" spans="1:104" x14ac:dyDescent="0.2">
      <c r="A48" s="108" t="s">
        <v>122</v>
      </c>
      <c r="B48" s="91" t="s">
        <v>123</v>
      </c>
      <c r="C48" s="109" t="s">
        <v>125</v>
      </c>
      <c r="D48" s="99"/>
      <c r="E48" s="55"/>
      <c r="F48" s="59"/>
      <c r="G48" s="59"/>
      <c r="H48" s="59"/>
      <c r="I48" s="59"/>
      <c r="J48" s="59"/>
      <c r="K48" s="70"/>
      <c r="L48" s="72"/>
      <c r="M48" s="72"/>
      <c r="N48" s="72"/>
      <c r="O48" s="84"/>
      <c r="P48" s="59"/>
      <c r="Q48" s="59"/>
      <c r="R48" s="59"/>
      <c r="S48" s="59"/>
      <c r="T48" s="59"/>
      <c r="U48" s="85"/>
      <c r="V48" s="73"/>
      <c r="W48" s="73"/>
      <c r="X48" s="73"/>
      <c r="Y48" s="73"/>
      <c r="Z48" s="73"/>
      <c r="AA48" s="73"/>
      <c r="AB48" s="72"/>
      <c r="AC48" s="72"/>
      <c r="AD48" s="73"/>
      <c r="AE48" s="73"/>
      <c r="AF48" s="73"/>
      <c r="AG48" s="73"/>
      <c r="AH48" s="73"/>
      <c r="AI48" s="73"/>
      <c r="AJ48" s="74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>
        <v>55.209259313185328</v>
      </c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88">
        <f t="shared" si="0"/>
        <v>55.209259313185328</v>
      </c>
      <c r="CY48" s="8" t="e">
        <f>+D48+F48+H48+J48+L48+P48+R48+V48+X48+Z48+AB48+AD48+AF48+AH48+#REF!+AJ48+AL48+AN48+AP48+AR48+AT48+AV48+AX48+AZ48+BB48+BD48+BF48+BH48+BJ48+BL48+BN48+BP48+BR48+BT48+BV48+BX48+BZ48+CB48+CD48+CF48+CH48+CJ48+CL48+CN48</f>
        <v>#REF!</v>
      </c>
      <c r="CZ48" s="9" t="e">
        <f>+E48+G48+I48+K48+M48+Q48+S48+W48+Y48+AA48+AC48+AE48+AG48+AI48+#REF!+AK48+AM48+AO48+AQ48+AS48+AU48+AW48+AY48+BA48+BC48+BE48+BG48+BI48+BK48+BM48+BO48+BQ48+BS48+BU48+BW48+BY48+CA48+CC48+CE48+CG48+CI48+CK48+CM48+CO48+CP48+CQ48+CR48+#REF!+CS48+CT48+CV48</f>
        <v>#REF!</v>
      </c>
    </row>
    <row r="49" spans="1:105" x14ac:dyDescent="0.2">
      <c r="A49" s="108" t="s">
        <v>122</v>
      </c>
      <c r="B49" s="91" t="s">
        <v>123</v>
      </c>
      <c r="C49" s="122" t="s">
        <v>126</v>
      </c>
      <c r="D49" s="99"/>
      <c r="E49" s="55"/>
      <c r="F49" s="59"/>
      <c r="G49" s="59"/>
      <c r="H49" s="59"/>
      <c r="I49" s="59"/>
      <c r="J49" s="59"/>
      <c r="K49" s="70"/>
      <c r="L49" s="72"/>
      <c r="M49" s="72"/>
      <c r="N49" s="72"/>
      <c r="O49" s="84"/>
      <c r="P49" s="59"/>
      <c r="Q49" s="59"/>
      <c r="R49" s="59"/>
      <c r="S49" s="59"/>
      <c r="T49" s="59"/>
      <c r="U49" s="85"/>
      <c r="V49" s="73"/>
      <c r="W49" s="73"/>
      <c r="X49" s="73"/>
      <c r="Y49" s="73"/>
      <c r="Z49" s="73"/>
      <c r="AA49" s="73"/>
      <c r="AB49" s="72"/>
      <c r="AC49" s="72"/>
      <c r="AD49" s="73"/>
      <c r="AE49" s="73"/>
      <c r="AF49" s="73"/>
      <c r="AG49" s="73"/>
      <c r="AH49" s="73"/>
      <c r="AI49" s="73"/>
      <c r="AJ49" s="74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9">
        <v>4.5</v>
      </c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88">
        <f t="shared" si="0"/>
        <v>4.5</v>
      </c>
      <c r="CY49" s="8" t="e">
        <f>+D49+F49+H49+J49+L49+P49+R49+V49+X49+Z49+AB49+AD49+AF49+AH49+#REF!+AJ49+AL49+AN49+AP49+AR49+AT49+AV49+AX49+AZ49+BB49+BD49+BF49+BH49+BJ49+BL49+BN49+BP49+BR49+BT49+BV49+BX49+BZ49+CB49+CD49+CF49+CH49+CJ49+CL49+CN49</f>
        <v>#REF!</v>
      </c>
      <c r="CZ49" s="9" t="e">
        <f>+E49+G49+I49+K49+M49+Q49+S49+W49+Y49+AA49+AC49+AE49+AG49+AI49+#REF!+AK49+AM49+AO49+AQ49+AS49+AU49+AW49+AY49+BA49+BC49+BE49+BG49+BI49+BK49+BM49+BO49+BQ49+BS49+BU49+BW49+BY49+CA49+CC49+CE49+CG49+CI49+CK49+CM49+CO49+CP49+CQ49+CR49+#REF!+CS49+CT49+CV49</f>
        <v>#REF!</v>
      </c>
    </row>
    <row r="50" spans="1:105" ht="12.75" thickBot="1" x14ac:dyDescent="0.25">
      <c r="A50" s="119" t="s">
        <v>122</v>
      </c>
      <c r="B50" s="120" t="s">
        <v>123</v>
      </c>
      <c r="C50" s="121" t="s">
        <v>213</v>
      </c>
      <c r="D50" s="99"/>
      <c r="E50" s="55"/>
      <c r="F50" s="59"/>
      <c r="G50" s="59"/>
      <c r="H50" s="59"/>
      <c r="I50" s="59"/>
      <c r="J50" s="59"/>
      <c r="K50" s="70"/>
      <c r="L50" s="72"/>
      <c r="M50" s="72"/>
      <c r="N50" s="72"/>
      <c r="O50" s="84"/>
      <c r="P50" s="59"/>
      <c r="Q50" s="59"/>
      <c r="R50" s="59"/>
      <c r="S50" s="59"/>
      <c r="T50" s="59"/>
      <c r="U50" s="85"/>
      <c r="V50" s="73"/>
      <c r="W50" s="73"/>
      <c r="X50" s="73"/>
      <c r="Y50" s="73"/>
      <c r="Z50" s="73"/>
      <c r="AA50" s="73"/>
      <c r="AB50" s="72"/>
      <c r="AC50" s="72"/>
      <c r="AD50" s="73"/>
      <c r="AE50" s="73"/>
      <c r="AF50" s="73"/>
      <c r="AG50" s="73"/>
      <c r="AH50" s="73"/>
      <c r="AI50" s="73"/>
      <c r="AJ50" s="74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69">
        <v>13.827005910278974</v>
      </c>
      <c r="CG50" s="79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88">
        <f t="shared" si="0"/>
        <v>13.827005910278974</v>
      </c>
      <c r="CY50" s="8" t="e">
        <f>+D50+F50+H50+J50+L50+P50+R50+V50+X50+Z50+AB50+AD50+AF50+AH50+#REF!+AJ50+AL50+AN50+AP50+AR50+AT50+AV50+AX50+AZ50+BB50+BD50+BF50+BH50+BJ50+BL50+BN50+BP50+BR50+BT50+BV50+BX50+BZ50+CB50+CD50+#REF!+CH50+CJ50+CL50+CN50</f>
        <v>#REF!</v>
      </c>
      <c r="CZ50" s="9" t="e">
        <f>+E50+G50+I50+K50+M50+Q50+S50+W50+Y50+AA50+AC50+AE50+AG50+AI50+#REF!+AK50+AM50+AO50+AQ50+AS50+AU50+AW50+AY50+BA50+BC50+BE50+BG50+BI50+BK50+BM50+BO50+BQ50+BS50+BU50+BW50+BY50+CA50+CC50+CE50+CG50+CI50+CK50+CM50+CO50+CP50+CQ50+CR50+#REF!+CS50+CT50+CV50</f>
        <v>#REF!</v>
      </c>
    </row>
    <row r="51" spans="1:105" x14ac:dyDescent="0.2">
      <c r="A51" s="105" t="s">
        <v>127</v>
      </c>
      <c r="B51" s="106" t="s">
        <v>128</v>
      </c>
      <c r="C51" s="107" t="s">
        <v>129</v>
      </c>
      <c r="D51" s="99"/>
      <c r="E51" s="55"/>
      <c r="F51" s="59"/>
      <c r="G51" s="59"/>
      <c r="H51" s="59"/>
      <c r="I51" s="59"/>
      <c r="J51" s="59"/>
      <c r="K51" s="70"/>
      <c r="L51" s="72"/>
      <c r="M51" s="72"/>
      <c r="N51" s="72"/>
      <c r="O51" s="84"/>
      <c r="P51" s="59"/>
      <c r="Q51" s="59"/>
      <c r="R51" s="59"/>
      <c r="S51" s="59"/>
      <c r="T51" s="59"/>
      <c r="U51" s="85"/>
      <c r="V51" s="73"/>
      <c r="W51" s="73"/>
      <c r="X51" s="73"/>
      <c r="Y51" s="73"/>
      <c r="Z51" s="73"/>
      <c r="AA51" s="73"/>
      <c r="AB51" s="72"/>
      <c r="AC51" s="72"/>
      <c r="AD51" s="73"/>
      <c r="AE51" s="73"/>
      <c r="AF51" s="73"/>
      <c r="AG51" s="73"/>
      <c r="AH51" s="73"/>
      <c r="AI51" s="73"/>
      <c r="AJ51" s="74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>
        <v>47.5</v>
      </c>
      <c r="CK51" s="79">
        <v>9</v>
      </c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88">
        <f t="shared" si="0"/>
        <v>56.5</v>
      </c>
      <c r="CY51" s="8" t="e">
        <f>+D51+F51+H51+J51+L51+P51+R51+V51+X51+Z51+AB51+AD51+AF51+AH51+#REF!+AJ51+AL51+AN51+AP51+AR51+AT51+AV51+AX51+AZ51+BB51+BD51+BF51+BH51+BJ51+BL51+BN51+BP51+BR51+BT51+BV51+BX51+BZ51+CB51+CD51+CF51+CH51+CJ51+CL51+CN51</f>
        <v>#REF!</v>
      </c>
      <c r="CZ51" s="9" t="e">
        <f>+E51+G51+I51+K51+M51+Q51+S51+W51+Y51+AA51+AC51+AE51+AG51+AI51+#REF!+AK51+AM51+AO51+AQ51+AS51+AU51+AW51+AY51+BA51+BC51+BE51+BG51+BI51+BK51+BM51+BO51+BQ51+BS51+BU51+BW51+BY51+CA51+CC51+CE51+CG51+CI51+CK51+CM51+CO51+CP51+CQ51+CR51+#REF!+CS51+CT51+CV51</f>
        <v>#REF!</v>
      </c>
    </row>
    <row r="52" spans="1:105" ht="12.75" thickBot="1" x14ac:dyDescent="0.25">
      <c r="A52" s="110" t="s">
        <v>127</v>
      </c>
      <c r="B52" s="111" t="s">
        <v>128</v>
      </c>
      <c r="C52" s="112" t="s">
        <v>130</v>
      </c>
      <c r="D52" s="99"/>
      <c r="E52" s="55"/>
      <c r="F52" s="59"/>
      <c r="G52" s="59"/>
      <c r="H52" s="59"/>
      <c r="I52" s="59"/>
      <c r="J52" s="59"/>
      <c r="K52" s="70"/>
      <c r="L52" s="72"/>
      <c r="M52" s="72"/>
      <c r="N52" s="72"/>
      <c r="O52" s="84"/>
      <c r="P52" s="59"/>
      <c r="Q52" s="59"/>
      <c r="R52" s="59"/>
      <c r="S52" s="59"/>
      <c r="T52" s="59"/>
      <c r="U52" s="85"/>
      <c r="V52" s="73"/>
      <c r="W52" s="73"/>
      <c r="X52" s="73"/>
      <c r="Y52" s="73"/>
      <c r="Z52" s="73"/>
      <c r="AA52" s="73"/>
      <c r="AB52" s="72"/>
      <c r="AC52" s="72"/>
      <c r="AD52" s="73"/>
      <c r="AE52" s="73"/>
      <c r="AF52" s="73"/>
      <c r="AG52" s="73"/>
      <c r="AH52" s="73"/>
      <c r="AI52" s="73"/>
      <c r="AJ52" s="74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88">
        <f t="shared" si="0"/>
        <v>0</v>
      </c>
      <c r="CY52" s="8" t="e">
        <f>+D52+F52+H52+J52+L52+P52+R52+V52+X52+Z52+AB52+AD52+AF52+AH52+#REF!+AJ52+AL52+AN52+AP52+AR52+AT52+AV52+AX52+AZ52+BB52+BD52+BF52+BH52+BJ52+BL52+BN52+BP52+BR52+BT52+BV52+BX52+BZ52+CB52+CD52+CF52+CH52+CJ52+CL52+CN52</f>
        <v>#REF!</v>
      </c>
      <c r="CZ52" s="9" t="e">
        <f>+E52+G52+I52+K52+M52+Q52+S52+W52+Y52+AA52+AC52+AE52+AG52+AI52+#REF!+AK52+AM52+AO52+AQ52+AS52+AU52+AW52+AY52+BA52+BC52+BE52+BG52+BI52+BK52+BM52+BO52+BQ52+BS52+BU52+BW52+BY52+CA52+CC52+CE52+CG52+CI52+CK52+CM52+CO52+CP52+CQ52+CR52+#REF!+CS52+CT52+CV52</f>
        <v>#REF!</v>
      </c>
    </row>
    <row r="53" spans="1:105" x14ac:dyDescent="0.2">
      <c r="A53" s="102" t="s">
        <v>131</v>
      </c>
      <c r="B53" s="103" t="s">
        <v>132</v>
      </c>
      <c r="C53" s="113"/>
      <c r="D53" s="55"/>
      <c r="E53" s="55"/>
      <c r="F53" s="59"/>
      <c r="G53" s="59"/>
      <c r="H53" s="59"/>
      <c r="I53" s="59"/>
      <c r="J53" s="59"/>
      <c r="K53" s="70"/>
      <c r="L53" s="72"/>
      <c r="M53" s="72"/>
      <c r="N53" s="72"/>
      <c r="O53" s="72"/>
      <c r="P53" s="86"/>
      <c r="Q53" s="86"/>
      <c r="R53" s="86"/>
      <c r="S53" s="86"/>
      <c r="T53" s="86"/>
      <c r="U53" s="73"/>
      <c r="V53" s="73"/>
      <c r="W53" s="73"/>
      <c r="X53" s="73"/>
      <c r="Y53" s="73"/>
      <c r="Z53" s="73"/>
      <c r="AA53" s="73"/>
      <c r="AB53" s="72"/>
      <c r="AC53" s="72"/>
      <c r="AD53" s="73"/>
      <c r="AE53" s="73"/>
      <c r="AF53" s="73"/>
      <c r="AG53" s="73"/>
      <c r="AH53" s="73"/>
      <c r="AI53" s="73"/>
      <c r="AJ53" s="74">
        <v>22.547896066547782</v>
      </c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88">
        <f t="shared" si="0"/>
        <v>22.547896066547782</v>
      </c>
      <c r="CY53" s="8" t="e">
        <f>+D53+F53+H53+J53+L53+P53+R53+V53+X53+Z53+AB53+AD53+AF53+AH53+#REF!+AJ53+AL53+AN53+AP53+AR53+AT53+AV53+AX53+AZ53+BB53+BD53+BF53+BH53+BJ53+BL53+BN53+BP53+BR53+BT53+BV53+BX53+BZ53+CB53+CD53+CF53+CH53+CJ53+CL53+CN53</f>
        <v>#REF!</v>
      </c>
      <c r="CZ53" s="9" t="e">
        <f>+E53+G53+I53+K53+M53+Q53+S53+W53+Y53+AA53+AC53+AE53+AG53+AI53+#REF!+AK53+AM53+AO53+AQ53+AS53+AU53+AW53+AY53+BA53+BC53+BE53+BG53+BI53+BK53+BM53+BO53+BQ53+BS53+BU53+BW53+BY53+CA53+CC53+CE53+CG53+CI53+CK53+CM53+CO53+CP53+CQ53+CR53+#REF!+CS53+CT53+CV53</f>
        <v>#REF!</v>
      </c>
    </row>
    <row r="54" spans="1:105" x14ac:dyDescent="0.2">
      <c r="D54" s="34">
        <f>SUM(D4:D53)</f>
        <v>81.852000000000004</v>
      </c>
      <c r="E54" s="34">
        <f>SUM(E4:E53)</f>
        <v>4.5</v>
      </c>
      <c r="F54" s="34">
        <f>SUM(F4:F53)</f>
        <v>42.29</v>
      </c>
      <c r="G54" s="34">
        <f>SUM(G4:G53)</f>
        <v>9</v>
      </c>
      <c r="H54" s="34">
        <f>SUM(H4:H53)</f>
        <v>71.569999999999993</v>
      </c>
      <c r="I54" s="34">
        <f>SUM(I4:I53)</f>
        <v>9</v>
      </c>
      <c r="J54" s="34">
        <f>SUM(J4:J53)</f>
        <v>167.11911929130756</v>
      </c>
      <c r="K54" s="34">
        <f>SUM(K4:K53)</f>
        <v>4.5</v>
      </c>
      <c r="L54" s="34">
        <f>SUM(L4:L53)</f>
        <v>76.315196191946882</v>
      </c>
      <c r="M54" s="34">
        <f>SUM(M4:M53)</f>
        <v>13.5</v>
      </c>
      <c r="N54" s="34">
        <f>SUM(N4:N53)</f>
        <v>0</v>
      </c>
      <c r="O54" s="34">
        <f>SUM(O4:O53)</f>
        <v>9</v>
      </c>
      <c r="P54" s="34">
        <f>SUM(P4:P53)</f>
        <v>72.400000000000006</v>
      </c>
      <c r="Q54" s="34">
        <f>SUM(Q4:Q53)</f>
        <v>9</v>
      </c>
      <c r="R54" s="34">
        <f>SUM(R4:R53)</f>
        <v>7.7</v>
      </c>
      <c r="S54" s="34">
        <f>SUM(S4:S53)</f>
        <v>9</v>
      </c>
      <c r="T54" s="34">
        <f>SUM(T4:T53)</f>
        <v>0</v>
      </c>
      <c r="U54" s="34">
        <f>SUM(U4:U53)</f>
        <v>9</v>
      </c>
      <c r="V54" s="34">
        <f>SUM(V4:V53)</f>
        <v>24.612070520296573</v>
      </c>
      <c r="W54" s="34">
        <f>SUM(W4:W53)</f>
        <v>9</v>
      </c>
      <c r="X54" s="34">
        <f>SUM(X4:X53)</f>
        <v>69.900000000000006</v>
      </c>
      <c r="Y54" s="34">
        <f>SUM(Y4:Y53)</f>
        <v>9</v>
      </c>
      <c r="Z54" s="34">
        <f>SUM(Z4:Z53)</f>
        <v>56.621589202592403</v>
      </c>
      <c r="AA54" s="34">
        <f>SUM(AA4:AA53)</f>
        <v>9</v>
      </c>
      <c r="AB54" s="34">
        <f>SUM(AB4:AB53)</f>
        <v>25.5</v>
      </c>
      <c r="AC54" s="34">
        <f>SUM(AC4:AC53)</f>
        <v>9</v>
      </c>
      <c r="AD54" s="34">
        <f>SUM(AD4:AD53)</f>
        <v>62.261032327427628</v>
      </c>
      <c r="AE54" s="34">
        <f>SUM(AE4:AE53)</f>
        <v>9</v>
      </c>
      <c r="AF54" s="34">
        <f>SUM(AF4:AF53)</f>
        <v>87.99</v>
      </c>
      <c r="AG54" s="34">
        <f>SUM(AG4:AG53)</f>
        <v>13.5</v>
      </c>
      <c r="AH54" s="34">
        <f>SUM(AH4:AH53)</f>
        <v>51.169798300825271</v>
      </c>
      <c r="AI54" s="34">
        <f>SUM(AI4:AI53)</f>
        <v>9</v>
      </c>
      <c r="AJ54" s="34">
        <f>SUM(AJ4:AJ53)</f>
        <v>59.614148338888484</v>
      </c>
      <c r="AK54" s="34">
        <f>SUM(AK4:AK53)</f>
        <v>9</v>
      </c>
      <c r="AL54" s="34">
        <f>SUM(AL4:AL53)</f>
        <v>90.5</v>
      </c>
      <c r="AM54" s="34">
        <f>SUM(AM4:AM53)</f>
        <v>9</v>
      </c>
      <c r="AN54" s="34">
        <f>SUM(AN4:AN53)</f>
        <v>63.56</v>
      </c>
      <c r="AO54" s="34">
        <f>SUM(AO4:AO53)</f>
        <v>9</v>
      </c>
      <c r="AP54" s="34">
        <f>SUM(AP4:AP53)</f>
        <v>81.8</v>
      </c>
      <c r="AQ54" s="34">
        <f>SUM(AQ4:AQ53)</f>
        <v>9</v>
      </c>
      <c r="AR54" s="34">
        <f>SUM(AR4:AR53)</f>
        <v>108.2</v>
      </c>
      <c r="AS54" s="34">
        <f>SUM(AS4:AS53)</f>
        <v>4.5</v>
      </c>
      <c r="AT54" s="34">
        <f>SUM(AT4:AT53)</f>
        <v>16.5</v>
      </c>
      <c r="AU54" s="34">
        <f>SUM(AU4:AU53)</f>
        <v>9</v>
      </c>
      <c r="AV54" s="34">
        <f>SUM(AV4:AV53)</f>
        <v>39.051415263745042</v>
      </c>
      <c r="AW54" s="34">
        <f>SUM(AW4:AW53)</f>
        <v>4.5</v>
      </c>
      <c r="AX54" s="34">
        <f>SUM(AX4:AX53)</f>
        <v>56.928044819574936</v>
      </c>
      <c r="AY54" s="34">
        <f>SUM(AY4:AY53)</f>
        <v>9</v>
      </c>
      <c r="AZ54" s="34">
        <f>SUM(AZ4:AZ53)</f>
        <v>31.96</v>
      </c>
      <c r="BA54" s="34">
        <f>SUM(BA4:BA53)</f>
        <v>9</v>
      </c>
      <c r="BB54" s="34">
        <f>SUM(BB4:BB53)</f>
        <v>20.098540733869797</v>
      </c>
      <c r="BC54" s="34">
        <f>SUM(BC4:BC53)</f>
        <v>9</v>
      </c>
      <c r="BD54" s="34">
        <f>SUM(BD4:BD53)</f>
        <v>62.1</v>
      </c>
      <c r="BE54" s="34">
        <f>SUM(BE4:BE53)</f>
        <v>9</v>
      </c>
      <c r="BF54" s="34">
        <f>SUM(BF4:BF53)</f>
        <v>27.2</v>
      </c>
      <c r="BG54" s="34">
        <f>SUM(BG4:BG53)</f>
        <v>9</v>
      </c>
      <c r="BH54" s="34">
        <f>SUM(BH4:BH53)</f>
        <v>22.3</v>
      </c>
      <c r="BI54" s="34">
        <f>SUM(BI4:BI53)</f>
        <v>4.5</v>
      </c>
      <c r="BJ54" s="34">
        <f>SUM(BJ4:BJ53)</f>
        <v>25.2</v>
      </c>
      <c r="BK54" s="34">
        <f>SUM(BK4:BK53)</f>
        <v>4.5</v>
      </c>
      <c r="BL54" s="34">
        <f>SUM(BL4:BL53)</f>
        <v>68.5</v>
      </c>
      <c r="BM54" s="34">
        <f>SUM(BM4:BM53)</f>
        <v>9</v>
      </c>
      <c r="BN54" s="34">
        <f>SUM(BN4:BN53)</f>
        <v>41.332871238941081</v>
      </c>
      <c r="BO54" s="34">
        <f>SUM(BO4:BO53)</f>
        <v>9</v>
      </c>
      <c r="BP54" s="34">
        <f>SUM(BP4:BP53)</f>
        <v>39.9</v>
      </c>
      <c r="BQ54" s="34">
        <f>SUM(BQ4:BQ53)</f>
        <v>13.5</v>
      </c>
      <c r="BR54" s="34">
        <f>SUM(BR4:BR53)</f>
        <v>38.581351608286589</v>
      </c>
      <c r="BS54" s="34">
        <f>SUM(BS4:BS53)</f>
        <v>13.5</v>
      </c>
      <c r="BT54" s="34">
        <f>SUM(BT4:BT53)</f>
        <v>66.073335385547395</v>
      </c>
      <c r="BU54" s="34">
        <f>SUM(BU4:BU53)</f>
        <v>9</v>
      </c>
      <c r="BV54" s="34">
        <f>SUM(BV4:BV53)</f>
        <v>69.421446102393517</v>
      </c>
      <c r="BW54" s="34">
        <f>SUM(BW4:BW53)</f>
        <v>9</v>
      </c>
      <c r="BX54" s="34">
        <f>SUM(BX4:BX53)</f>
        <v>75.33</v>
      </c>
      <c r="BY54" s="34">
        <f>SUM(BY4:BY53)</f>
        <v>9</v>
      </c>
      <c r="BZ54" s="34">
        <f>SUM(BZ4:BZ53)</f>
        <v>15.9</v>
      </c>
      <c r="CA54" s="34">
        <f>SUM(CA4:CA53)</f>
        <v>9</v>
      </c>
      <c r="CB54" s="34">
        <f>SUM(CB4:CB53)</f>
        <v>57.720362474285409</v>
      </c>
      <c r="CC54" s="34">
        <f>SUM(CC4:CC53)</f>
        <v>9</v>
      </c>
      <c r="CD54" s="34">
        <f>SUM(CD4:CD53)</f>
        <v>25.36</v>
      </c>
      <c r="CE54" s="34">
        <f>SUM(CE4:CE53)</f>
        <v>9</v>
      </c>
      <c r="CF54" s="34">
        <f>SUM(CF4:CF53)</f>
        <v>69.036265223464298</v>
      </c>
      <c r="CG54" s="34">
        <f>SUM(CG4:CG53)</f>
        <v>4.5</v>
      </c>
      <c r="CH54" s="34">
        <f>SUM(CH4:CH53)</f>
        <v>227.53325868643364</v>
      </c>
      <c r="CI54" s="34">
        <f>SUM(CI4:CI53)</f>
        <v>9</v>
      </c>
      <c r="CJ54" s="34">
        <f>SUM(CJ4:CJ53)</f>
        <v>47.5</v>
      </c>
      <c r="CK54" s="34">
        <f>SUM(CK4:CK53)</f>
        <v>9</v>
      </c>
      <c r="CL54" s="34">
        <f>SUM(CL4:CL53)</f>
        <v>55.4</v>
      </c>
      <c r="CM54" s="34">
        <f>SUM(CM4:CM53)</f>
        <v>13.5</v>
      </c>
      <c r="CN54" s="34">
        <f>SUM(CN4:CN53)</f>
        <v>4.8899999999999997</v>
      </c>
      <c r="CO54" s="34">
        <f>SUM(CO4:CO53)</f>
        <v>9</v>
      </c>
      <c r="CP54" s="34">
        <f>SUM(CP4:CP53)</f>
        <v>18</v>
      </c>
      <c r="CQ54" s="34">
        <f>SUM(CQ4:CQ53)</f>
        <v>13.5</v>
      </c>
      <c r="CR54" s="34">
        <f>SUM(CR4:CR53)</f>
        <v>13.5</v>
      </c>
      <c r="CS54" s="34">
        <f>SUM(CS4:CS53)</f>
        <v>13.5</v>
      </c>
      <c r="CT54" s="34">
        <f>SUM(CT4:CT53)</f>
        <v>13.5</v>
      </c>
      <c r="CU54" s="34">
        <f>SUM(CU4:CU53)</f>
        <v>9</v>
      </c>
      <c r="CV54" s="34">
        <f>SUM(CV4:CV53)</f>
        <v>18</v>
      </c>
      <c r="CW54" s="10"/>
    </row>
    <row r="56" spans="1:105" ht="12.75" thickBot="1" x14ac:dyDescent="0.25"/>
    <row r="57" spans="1:105" ht="13.5" thickBot="1" x14ac:dyDescent="0.25">
      <c r="A57" s="97" t="s">
        <v>133</v>
      </c>
      <c r="B57" s="11"/>
      <c r="C57" s="11"/>
      <c r="D57" s="54">
        <f t="shared" ref="D57:BO57" si="1">D54</f>
        <v>81.852000000000004</v>
      </c>
      <c r="E57" s="54">
        <f t="shared" si="1"/>
        <v>4.5</v>
      </c>
      <c r="F57" s="54">
        <f t="shared" si="1"/>
        <v>42.29</v>
      </c>
      <c r="G57" s="54">
        <f t="shared" si="1"/>
        <v>9</v>
      </c>
      <c r="H57" s="54">
        <f t="shared" si="1"/>
        <v>71.569999999999993</v>
      </c>
      <c r="I57" s="54">
        <f t="shared" si="1"/>
        <v>9</v>
      </c>
      <c r="J57" s="54">
        <f t="shared" si="1"/>
        <v>167.11911929130756</v>
      </c>
      <c r="K57" s="54">
        <f t="shared" si="1"/>
        <v>4.5</v>
      </c>
      <c r="L57" s="54">
        <f t="shared" si="1"/>
        <v>76.315196191946882</v>
      </c>
      <c r="M57" s="54">
        <f t="shared" si="1"/>
        <v>13.5</v>
      </c>
      <c r="N57" s="54">
        <f t="shared" si="1"/>
        <v>0</v>
      </c>
      <c r="O57" s="54">
        <f t="shared" si="1"/>
        <v>9</v>
      </c>
      <c r="P57" s="54">
        <f t="shared" si="1"/>
        <v>72.400000000000006</v>
      </c>
      <c r="Q57" s="54">
        <f t="shared" si="1"/>
        <v>9</v>
      </c>
      <c r="R57" s="54">
        <f t="shared" si="1"/>
        <v>7.7</v>
      </c>
      <c r="S57" s="54">
        <f t="shared" si="1"/>
        <v>9</v>
      </c>
      <c r="T57" s="54">
        <f t="shared" si="1"/>
        <v>0</v>
      </c>
      <c r="U57" s="54">
        <f t="shared" si="1"/>
        <v>9</v>
      </c>
      <c r="V57" s="54">
        <f t="shared" si="1"/>
        <v>24.612070520296573</v>
      </c>
      <c r="W57" s="54">
        <f t="shared" si="1"/>
        <v>9</v>
      </c>
      <c r="X57" s="54">
        <f t="shared" si="1"/>
        <v>69.900000000000006</v>
      </c>
      <c r="Y57" s="54">
        <f t="shared" si="1"/>
        <v>9</v>
      </c>
      <c r="Z57" s="54">
        <f t="shared" si="1"/>
        <v>56.621589202592403</v>
      </c>
      <c r="AA57" s="54">
        <f t="shared" si="1"/>
        <v>9</v>
      </c>
      <c r="AB57" s="54">
        <f t="shared" si="1"/>
        <v>25.5</v>
      </c>
      <c r="AC57" s="54">
        <f t="shared" si="1"/>
        <v>9</v>
      </c>
      <c r="AD57" s="54">
        <f t="shared" si="1"/>
        <v>62.261032327427628</v>
      </c>
      <c r="AE57" s="54">
        <f t="shared" si="1"/>
        <v>9</v>
      </c>
      <c r="AF57" s="54">
        <f t="shared" si="1"/>
        <v>87.99</v>
      </c>
      <c r="AG57" s="54">
        <f t="shared" si="1"/>
        <v>13.5</v>
      </c>
      <c r="AH57" s="54">
        <f t="shared" si="1"/>
        <v>51.169798300825271</v>
      </c>
      <c r="AI57" s="54">
        <f t="shared" si="1"/>
        <v>9</v>
      </c>
      <c r="AJ57" s="54">
        <f t="shared" si="1"/>
        <v>59.614148338888484</v>
      </c>
      <c r="AK57" s="54">
        <f t="shared" si="1"/>
        <v>9</v>
      </c>
      <c r="AL57" s="54">
        <f t="shared" si="1"/>
        <v>90.5</v>
      </c>
      <c r="AM57" s="54">
        <f t="shared" si="1"/>
        <v>9</v>
      </c>
      <c r="AN57" s="54">
        <f t="shared" si="1"/>
        <v>63.56</v>
      </c>
      <c r="AO57" s="54">
        <f t="shared" si="1"/>
        <v>9</v>
      </c>
      <c r="AP57" s="54">
        <f t="shared" si="1"/>
        <v>81.8</v>
      </c>
      <c r="AQ57" s="54">
        <f t="shared" si="1"/>
        <v>9</v>
      </c>
      <c r="AR57" s="54">
        <f t="shared" si="1"/>
        <v>108.2</v>
      </c>
      <c r="AS57" s="54">
        <f t="shared" si="1"/>
        <v>4.5</v>
      </c>
      <c r="AT57" s="54">
        <f t="shared" si="1"/>
        <v>16.5</v>
      </c>
      <c r="AU57" s="54">
        <f t="shared" si="1"/>
        <v>9</v>
      </c>
      <c r="AV57" s="54">
        <f t="shared" si="1"/>
        <v>39.051415263745042</v>
      </c>
      <c r="AW57" s="54">
        <f t="shared" si="1"/>
        <v>4.5</v>
      </c>
      <c r="AX57" s="54">
        <f t="shared" si="1"/>
        <v>56.928044819574936</v>
      </c>
      <c r="AY57" s="54">
        <f t="shared" si="1"/>
        <v>9</v>
      </c>
      <c r="AZ57" s="54">
        <f t="shared" si="1"/>
        <v>31.96</v>
      </c>
      <c r="BA57" s="54">
        <f t="shared" si="1"/>
        <v>9</v>
      </c>
      <c r="BB57" s="54">
        <f t="shared" si="1"/>
        <v>20.098540733869797</v>
      </c>
      <c r="BC57" s="54">
        <f t="shared" si="1"/>
        <v>9</v>
      </c>
      <c r="BD57" s="54">
        <f t="shared" si="1"/>
        <v>62.1</v>
      </c>
      <c r="BE57" s="54">
        <f t="shared" si="1"/>
        <v>9</v>
      </c>
      <c r="BF57" s="54">
        <f t="shared" si="1"/>
        <v>27.2</v>
      </c>
      <c r="BG57" s="54">
        <f t="shared" si="1"/>
        <v>9</v>
      </c>
      <c r="BH57" s="54">
        <f t="shared" si="1"/>
        <v>22.3</v>
      </c>
      <c r="BI57" s="54">
        <f t="shared" si="1"/>
        <v>4.5</v>
      </c>
      <c r="BJ57" s="54">
        <f t="shared" si="1"/>
        <v>25.2</v>
      </c>
      <c r="BK57" s="54">
        <f t="shared" si="1"/>
        <v>4.5</v>
      </c>
      <c r="BL57" s="54">
        <f t="shared" si="1"/>
        <v>68.5</v>
      </c>
      <c r="BM57" s="54">
        <f t="shared" si="1"/>
        <v>9</v>
      </c>
      <c r="BN57" s="54">
        <f t="shared" si="1"/>
        <v>41.332871238941081</v>
      </c>
      <c r="BO57" s="54">
        <f t="shared" si="1"/>
        <v>9</v>
      </c>
      <c r="BP57" s="54">
        <f t="shared" ref="BP57:CU57" si="2">BP54</f>
        <v>39.9</v>
      </c>
      <c r="BQ57" s="54">
        <f t="shared" si="2"/>
        <v>13.5</v>
      </c>
      <c r="BR57" s="54">
        <f t="shared" si="2"/>
        <v>38.581351608286589</v>
      </c>
      <c r="BS57" s="54">
        <f t="shared" si="2"/>
        <v>13.5</v>
      </c>
      <c r="BT57" s="54">
        <f t="shared" si="2"/>
        <v>66.073335385547395</v>
      </c>
      <c r="BU57" s="54">
        <f t="shared" si="2"/>
        <v>9</v>
      </c>
      <c r="BV57" s="54">
        <f t="shared" si="2"/>
        <v>69.421446102393517</v>
      </c>
      <c r="BW57" s="54">
        <f t="shared" si="2"/>
        <v>9</v>
      </c>
      <c r="BX57" s="54">
        <f t="shared" si="2"/>
        <v>75.33</v>
      </c>
      <c r="BY57" s="54">
        <f t="shared" si="2"/>
        <v>9</v>
      </c>
      <c r="BZ57" s="54">
        <f t="shared" si="2"/>
        <v>15.9</v>
      </c>
      <c r="CA57" s="54">
        <f t="shared" si="2"/>
        <v>9</v>
      </c>
      <c r="CB57" s="54">
        <f t="shared" si="2"/>
        <v>57.720362474285409</v>
      </c>
      <c r="CC57" s="54">
        <f t="shared" si="2"/>
        <v>9</v>
      </c>
      <c r="CD57" s="54">
        <f t="shared" si="2"/>
        <v>25.36</v>
      </c>
      <c r="CE57" s="54">
        <f t="shared" si="2"/>
        <v>9</v>
      </c>
      <c r="CF57" s="54">
        <f t="shared" si="2"/>
        <v>69.036265223464298</v>
      </c>
      <c r="CG57" s="54">
        <f t="shared" si="2"/>
        <v>4.5</v>
      </c>
      <c r="CH57" s="54">
        <f t="shared" si="2"/>
        <v>227.53325868643364</v>
      </c>
      <c r="CI57" s="54">
        <f t="shared" si="2"/>
        <v>9</v>
      </c>
      <c r="CJ57" s="54">
        <f t="shared" si="2"/>
        <v>47.5</v>
      </c>
      <c r="CK57" s="54">
        <f t="shared" si="2"/>
        <v>9</v>
      </c>
      <c r="CL57" s="54">
        <f t="shared" si="2"/>
        <v>55.4</v>
      </c>
      <c r="CM57" s="54">
        <f t="shared" si="2"/>
        <v>13.5</v>
      </c>
      <c r="CN57" s="54">
        <f t="shared" si="2"/>
        <v>4.8899999999999997</v>
      </c>
      <c r="CO57" s="54">
        <f t="shared" si="2"/>
        <v>9</v>
      </c>
      <c r="CP57" s="54">
        <f t="shared" si="2"/>
        <v>18</v>
      </c>
      <c r="CQ57" s="54">
        <f t="shared" si="2"/>
        <v>13.5</v>
      </c>
      <c r="CR57" s="54">
        <f t="shared" si="2"/>
        <v>13.5</v>
      </c>
      <c r="CS57" s="54">
        <f t="shared" si="2"/>
        <v>13.5</v>
      </c>
      <c r="CT57" s="54">
        <f t="shared" si="2"/>
        <v>13.5</v>
      </c>
      <c r="CU57" s="54">
        <f t="shared" si="2"/>
        <v>9</v>
      </c>
      <c r="CV57" s="54">
        <f>CV54</f>
        <v>18</v>
      </c>
      <c r="CW57" s="89">
        <f>SUM(CW5:CW53)</f>
        <v>2999.7918457098253</v>
      </c>
      <c r="CY57" s="41" t="e">
        <f>SUM(CY5:CY53)</f>
        <v>#REF!</v>
      </c>
      <c r="CZ57" s="41" t="e">
        <f>SUM(CZ5:CZ56)</f>
        <v>#REF!</v>
      </c>
      <c r="DA57" s="12"/>
    </row>
    <row r="58" spans="1:105" x14ac:dyDescent="0.2">
      <c r="D58" s="10"/>
      <c r="CW58" s="40"/>
    </row>
    <row r="59" spans="1:105" x14ac:dyDescent="0.2">
      <c r="CT59" s="116" t="s">
        <v>210</v>
      </c>
      <c r="CV59" s="2">
        <v>2504.79</v>
      </c>
    </row>
    <row r="60" spans="1:105" ht="12.75" thickBot="1" x14ac:dyDescent="0.25">
      <c r="CT60" s="116" t="s">
        <v>211</v>
      </c>
      <c r="CV60" s="115">
        <v>495</v>
      </c>
    </row>
    <row r="61" spans="1:105" ht="12.75" thickBot="1" x14ac:dyDescent="0.25">
      <c r="CV61" s="117">
        <f>SUM(CV59:CV60)</f>
        <v>2999.79</v>
      </c>
    </row>
  </sheetData>
  <mergeCells count="47">
    <mergeCell ref="AH2:AI2"/>
    <mergeCell ref="D1:CV1"/>
    <mergeCell ref="CF2:CG2"/>
    <mergeCell ref="CH2:CI2"/>
    <mergeCell ref="CJ2:CK2"/>
    <mergeCell ref="CL2:CM2"/>
    <mergeCell ref="CN2:CO2"/>
    <mergeCell ref="CD2:CE2"/>
    <mergeCell ref="BH2:BI2"/>
    <mergeCell ref="BJ2:BK2"/>
    <mergeCell ref="BL2:BM2"/>
    <mergeCell ref="BN2:BO2"/>
    <mergeCell ref="BP2:BQ2"/>
    <mergeCell ref="BR2:BS2"/>
    <mergeCell ref="BT2:BU2"/>
    <mergeCell ref="BV2:BW2"/>
    <mergeCell ref="BZ2:CA2"/>
    <mergeCell ref="CB2:CC2"/>
    <mergeCell ref="BF2:BG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X2:BY2"/>
    <mergeCell ref="A2:C2"/>
    <mergeCell ref="D2:E2"/>
    <mergeCell ref="F2:G2"/>
    <mergeCell ref="H2:I2"/>
    <mergeCell ref="J2:K2"/>
    <mergeCell ref="Z2:AA2"/>
    <mergeCell ref="AB2:AC2"/>
    <mergeCell ref="AD2:AE2"/>
    <mergeCell ref="AF2:AG2"/>
    <mergeCell ref="L2:M2"/>
    <mergeCell ref="V2:W2"/>
    <mergeCell ref="N2:O2"/>
    <mergeCell ref="P2:Q2"/>
    <mergeCell ref="R2:S2"/>
    <mergeCell ref="T2:U2"/>
    <mergeCell ref="X2: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A3" sqref="A3"/>
    </sheetView>
  </sheetViews>
  <sheetFormatPr defaultColWidth="11.42578125" defaultRowHeight="12.75" x14ac:dyDescent="0.25"/>
  <cols>
    <col min="1" max="1" width="76.28515625" style="16" bestFit="1" customWidth="1"/>
    <col min="2" max="3" width="22.5703125" style="14" customWidth="1"/>
    <col min="4" max="4" width="22.5703125" style="15" customWidth="1"/>
    <col min="5" max="6" width="11.42578125" style="16" customWidth="1"/>
    <col min="7" max="16384" width="11.42578125" style="16"/>
  </cols>
  <sheetData>
    <row r="1" spans="1:5" ht="15" customHeight="1" x14ac:dyDescent="0.25">
      <c r="A1" s="13" t="s">
        <v>134</v>
      </c>
      <c r="B1" s="42"/>
      <c r="C1" s="42"/>
      <c r="D1" s="42"/>
      <c r="E1" s="43"/>
    </row>
    <row r="2" spans="1:5" ht="15" customHeight="1" x14ac:dyDescent="0.25">
      <c r="A2" s="44" t="s">
        <v>206</v>
      </c>
      <c r="B2" s="15"/>
      <c r="C2" s="15"/>
      <c r="E2" s="43"/>
    </row>
    <row r="3" spans="1:5" x14ac:dyDescent="0.25">
      <c r="B3" s="15"/>
      <c r="C3" s="15"/>
      <c r="E3" s="43"/>
    </row>
    <row r="4" spans="1:5" ht="15" customHeight="1" x14ac:dyDescent="0.25">
      <c r="A4" s="17" t="s">
        <v>135</v>
      </c>
      <c r="B4" s="18" t="s">
        <v>136</v>
      </c>
      <c r="C4" s="18" t="s">
        <v>137</v>
      </c>
      <c r="D4" s="18" t="s">
        <v>138</v>
      </c>
    </row>
    <row r="5" spans="1:5" ht="15" customHeight="1" x14ac:dyDescent="0.25">
      <c r="A5" s="19" t="s">
        <v>205</v>
      </c>
      <c r="B5" s="20">
        <v>81.849999999999994</v>
      </c>
      <c r="C5" s="36">
        <v>4.5</v>
      </c>
      <c r="D5" s="21">
        <f t="shared" ref="D5" si="0">SUM(B5:C5)</f>
        <v>86.35</v>
      </c>
    </row>
    <row r="6" spans="1:5" ht="15" customHeight="1" x14ac:dyDescent="0.25">
      <c r="A6" s="19" t="s">
        <v>140</v>
      </c>
      <c r="B6" s="20">
        <f>'QUADRE ED 19-20'!H45</f>
        <v>71.569999999999993</v>
      </c>
      <c r="C6" s="36">
        <v>9</v>
      </c>
      <c r="D6" s="21">
        <f t="shared" ref="D6:D57" si="1">SUM(B6:C6)</f>
        <v>80.569999999999993</v>
      </c>
    </row>
    <row r="7" spans="1:5" ht="15" customHeight="1" x14ac:dyDescent="0.25">
      <c r="A7" s="22" t="s">
        <v>141</v>
      </c>
      <c r="B7" s="35">
        <f>+'QUADRE ED 19-20'!J54</f>
        <v>167.11911929130756</v>
      </c>
      <c r="C7" s="36">
        <v>4.5</v>
      </c>
      <c r="D7" s="21">
        <f t="shared" si="1"/>
        <v>171.61911929130756</v>
      </c>
    </row>
    <row r="8" spans="1:5" ht="15" customHeight="1" x14ac:dyDescent="0.25">
      <c r="A8" s="19" t="s">
        <v>142</v>
      </c>
      <c r="B8" s="20">
        <f>+'QUADRE ED 19-20'!F54</f>
        <v>42.29</v>
      </c>
      <c r="C8" s="36">
        <v>9</v>
      </c>
      <c r="D8" s="21">
        <f t="shared" si="1"/>
        <v>51.29</v>
      </c>
      <c r="E8" s="23"/>
    </row>
    <row r="9" spans="1:5" ht="15" customHeight="1" x14ac:dyDescent="0.25">
      <c r="A9" s="19" t="s">
        <v>143</v>
      </c>
      <c r="B9" s="20">
        <f>+'QUADRE ED 19-20'!L54</f>
        <v>76.315196191946882</v>
      </c>
      <c r="C9" s="36">
        <v>13.5</v>
      </c>
      <c r="D9" s="21">
        <f t="shared" si="1"/>
        <v>89.815196191946882</v>
      </c>
      <c r="E9" s="23"/>
    </row>
    <row r="10" spans="1:5" ht="15" customHeight="1" x14ac:dyDescent="0.25">
      <c r="A10" s="19" t="s">
        <v>144</v>
      </c>
      <c r="B10" s="20">
        <f>+'QUADRE ED 19-20'!N54</f>
        <v>0</v>
      </c>
      <c r="C10" s="36">
        <v>9</v>
      </c>
      <c r="D10" s="21">
        <f t="shared" si="1"/>
        <v>9</v>
      </c>
      <c r="E10" s="23"/>
    </row>
    <row r="11" spans="1:5" ht="15" customHeight="1" x14ac:dyDescent="0.25">
      <c r="A11" s="19" t="s">
        <v>145</v>
      </c>
      <c r="B11" s="20">
        <f>+'QUADRE ED 19-20'!T54</f>
        <v>0</v>
      </c>
      <c r="C11" s="36">
        <v>9</v>
      </c>
      <c r="D11" s="21">
        <f t="shared" si="1"/>
        <v>9</v>
      </c>
      <c r="E11" s="23"/>
    </row>
    <row r="12" spans="1:5" ht="15" customHeight="1" x14ac:dyDescent="0.25">
      <c r="A12" s="22" t="s">
        <v>146</v>
      </c>
      <c r="B12" s="20">
        <f>+'QUADRE ED 19-20'!P54</f>
        <v>72.400000000000006</v>
      </c>
      <c r="C12" s="36">
        <v>9</v>
      </c>
      <c r="D12" s="21">
        <f t="shared" si="1"/>
        <v>81.400000000000006</v>
      </c>
      <c r="E12" s="23"/>
    </row>
    <row r="13" spans="1:5" ht="15" customHeight="1" x14ac:dyDescent="0.25">
      <c r="A13" s="22" t="s">
        <v>147</v>
      </c>
      <c r="B13" s="20">
        <f>+'QUADRE ED 19-20'!V54</f>
        <v>24.612070520296573</v>
      </c>
      <c r="C13" s="36">
        <v>9</v>
      </c>
      <c r="D13" s="21">
        <f t="shared" si="1"/>
        <v>33.612070520296569</v>
      </c>
      <c r="E13" s="23"/>
    </row>
    <row r="14" spans="1:5" ht="15" customHeight="1" x14ac:dyDescent="0.25">
      <c r="A14" s="19" t="s">
        <v>148</v>
      </c>
      <c r="B14" s="20">
        <f>+'QUADRE ED 19-20'!X54</f>
        <v>69.900000000000006</v>
      </c>
      <c r="C14" s="36">
        <v>9</v>
      </c>
      <c r="D14" s="21">
        <f t="shared" si="1"/>
        <v>78.900000000000006</v>
      </c>
      <c r="E14" s="23"/>
    </row>
    <row r="15" spans="1:5" ht="15" customHeight="1" x14ac:dyDescent="0.25">
      <c r="A15" s="22" t="s">
        <v>149</v>
      </c>
      <c r="B15" s="20">
        <f>+'QUADRE ED 19-20'!Z54</f>
        <v>56.621589202592403</v>
      </c>
      <c r="C15" s="36">
        <v>9</v>
      </c>
      <c r="D15" s="21">
        <f t="shared" si="1"/>
        <v>65.621589202592403</v>
      </c>
      <c r="E15" s="23"/>
    </row>
    <row r="16" spans="1:5" ht="15" customHeight="1" x14ac:dyDescent="0.25">
      <c r="A16" s="22" t="s">
        <v>150</v>
      </c>
      <c r="B16" s="25"/>
      <c r="C16" s="36">
        <v>13.5</v>
      </c>
      <c r="D16" s="21">
        <f t="shared" si="1"/>
        <v>13.5</v>
      </c>
    </row>
    <row r="17" spans="1:4" ht="15" customHeight="1" x14ac:dyDescent="0.25">
      <c r="A17" s="22" t="s">
        <v>151</v>
      </c>
      <c r="B17" s="25"/>
      <c r="C17" s="36">
        <v>13.5</v>
      </c>
      <c r="D17" s="21">
        <f t="shared" si="1"/>
        <v>13.5</v>
      </c>
    </row>
    <row r="18" spans="1:4" ht="15" customHeight="1" x14ac:dyDescent="0.25">
      <c r="A18" s="22" t="s">
        <v>152</v>
      </c>
      <c r="B18" s="25"/>
      <c r="C18" s="36">
        <v>18</v>
      </c>
      <c r="D18" s="21">
        <f t="shared" si="1"/>
        <v>18</v>
      </c>
    </row>
    <row r="19" spans="1:4" ht="15" customHeight="1" x14ac:dyDescent="0.25">
      <c r="A19" s="22" t="s">
        <v>153</v>
      </c>
      <c r="B19" s="25"/>
      <c r="C19" s="36">
        <v>13.5</v>
      </c>
      <c r="D19" s="21">
        <f t="shared" si="1"/>
        <v>13.5</v>
      </c>
    </row>
    <row r="20" spans="1:4" ht="15" customHeight="1" x14ac:dyDescent="0.25">
      <c r="A20" s="22" t="s">
        <v>154</v>
      </c>
      <c r="B20" s="25"/>
      <c r="C20" s="36">
        <v>13.5</v>
      </c>
      <c r="D20" s="21">
        <f t="shared" si="1"/>
        <v>13.5</v>
      </c>
    </row>
    <row r="21" spans="1:4" ht="15" customHeight="1" x14ac:dyDescent="0.25">
      <c r="A21" s="22" t="s">
        <v>155</v>
      </c>
      <c r="B21" s="25"/>
      <c r="C21" s="36">
        <v>9</v>
      </c>
      <c r="D21" s="21">
        <f t="shared" si="1"/>
        <v>9</v>
      </c>
    </row>
    <row r="22" spans="1:4" ht="15" customHeight="1" x14ac:dyDescent="0.25">
      <c r="A22" s="22" t="s">
        <v>156</v>
      </c>
      <c r="B22" s="20">
        <f>+'QUADRE ED 19-20'!AJ54</f>
        <v>59.614148338888484</v>
      </c>
      <c r="C22" s="36">
        <v>9</v>
      </c>
      <c r="D22" s="21">
        <f t="shared" si="1"/>
        <v>68.614148338888484</v>
      </c>
    </row>
    <row r="23" spans="1:4" ht="15" customHeight="1" x14ac:dyDescent="0.25">
      <c r="A23" s="22" t="s">
        <v>157</v>
      </c>
      <c r="B23" s="20">
        <f>+'QUADRE ED 19-20'!AD54</f>
        <v>62.261032327427628</v>
      </c>
      <c r="C23" s="36">
        <v>9</v>
      </c>
      <c r="D23" s="21">
        <f t="shared" si="1"/>
        <v>71.261032327427628</v>
      </c>
    </row>
    <row r="24" spans="1:4" ht="15" customHeight="1" x14ac:dyDescent="0.25">
      <c r="A24" s="19" t="s">
        <v>158</v>
      </c>
      <c r="B24" s="20">
        <f>+'QUADRE ED 19-20'!AL54</f>
        <v>90.5</v>
      </c>
      <c r="C24" s="36">
        <v>9</v>
      </c>
      <c r="D24" s="21">
        <f t="shared" si="1"/>
        <v>99.5</v>
      </c>
    </row>
    <row r="25" spans="1:4" ht="15" customHeight="1" x14ac:dyDescent="0.25">
      <c r="A25" s="19" t="s">
        <v>159</v>
      </c>
      <c r="B25" s="20">
        <f>+'QUADRE ED 19-20'!AF54</f>
        <v>87.99</v>
      </c>
      <c r="C25" s="36">
        <v>13.5</v>
      </c>
      <c r="D25" s="21">
        <f t="shared" si="1"/>
        <v>101.49</v>
      </c>
    </row>
    <row r="26" spans="1:4" ht="15" customHeight="1" x14ac:dyDescent="0.25">
      <c r="A26" s="19" t="s">
        <v>160</v>
      </c>
      <c r="B26" s="20">
        <f>+'QUADRE ED 19-20'!AH54</f>
        <v>51.169798300825271</v>
      </c>
      <c r="C26" s="36">
        <v>9</v>
      </c>
      <c r="D26" s="21">
        <f t="shared" si="1"/>
        <v>60.169798300825271</v>
      </c>
    </row>
    <row r="27" spans="1:4" ht="15" customHeight="1" x14ac:dyDescent="0.25">
      <c r="A27" s="19" t="s">
        <v>161</v>
      </c>
      <c r="B27" s="20">
        <f>+'QUADRE ED 19-20'!AN54</f>
        <v>63.56</v>
      </c>
      <c r="C27" s="36">
        <v>9</v>
      </c>
      <c r="D27" s="21">
        <f t="shared" si="1"/>
        <v>72.56</v>
      </c>
    </row>
    <row r="28" spans="1:4" ht="15" customHeight="1" x14ac:dyDescent="0.25">
      <c r="A28" s="22" t="s">
        <v>162</v>
      </c>
      <c r="B28" s="20">
        <f>+'QUADRE ED 19-20'!AP54</f>
        <v>81.8</v>
      </c>
      <c r="C28" s="36">
        <v>9</v>
      </c>
      <c r="D28" s="21">
        <f t="shared" si="1"/>
        <v>90.8</v>
      </c>
    </row>
    <row r="29" spans="1:4" ht="15" customHeight="1" x14ac:dyDescent="0.25">
      <c r="A29" s="22" t="s">
        <v>163</v>
      </c>
      <c r="B29" s="20">
        <f>+'QUADRE ED 19-20'!AR54</f>
        <v>108.2</v>
      </c>
      <c r="C29" s="36">
        <v>4.5</v>
      </c>
      <c r="D29" s="21">
        <f t="shared" si="1"/>
        <v>112.7</v>
      </c>
    </row>
    <row r="30" spans="1:4" ht="15" customHeight="1" x14ac:dyDescent="0.25">
      <c r="A30" s="22" t="s">
        <v>164</v>
      </c>
      <c r="B30" s="20">
        <f>+'QUADRE ED 19-20'!AT54</f>
        <v>16.5</v>
      </c>
      <c r="C30" s="36">
        <v>9</v>
      </c>
      <c r="D30" s="21">
        <f t="shared" si="1"/>
        <v>25.5</v>
      </c>
    </row>
    <row r="31" spans="1:4" ht="15" customHeight="1" x14ac:dyDescent="0.25">
      <c r="A31" s="22" t="s">
        <v>165</v>
      </c>
      <c r="B31" s="20">
        <f>+'QUADRE ED 19-20'!AV54</f>
        <v>39.051415263745042</v>
      </c>
      <c r="C31" s="36">
        <v>4.5</v>
      </c>
      <c r="D31" s="21">
        <f t="shared" si="1"/>
        <v>43.551415263745042</v>
      </c>
    </row>
    <row r="32" spans="1:4" ht="15" customHeight="1" x14ac:dyDescent="0.25">
      <c r="A32" s="19" t="s">
        <v>166</v>
      </c>
      <c r="B32" s="20">
        <f>+'QUADRE ED 19-20'!R54</f>
        <v>7.7</v>
      </c>
      <c r="C32" s="36">
        <v>9</v>
      </c>
      <c r="D32" s="21">
        <f t="shared" si="1"/>
        <v>16.7</v>
      </c>
    </row>
    <row r="33" spans="1:4" ht="15" customHeight="1" x14ac:dyDescent="0.25">
      <c r="A33" s="22" t="s">
        <v>167</v>
      </c>
      <c r="B33" s="20">
        <f>+'QUADRE ED 19-20'!AX54</f>
        <v>56.928044819574936</v>
      </c>
      <c r="C33" s="36">
        <v>9</v>
      </c>
      <c r="D33" s="21">
        <f t="shared" si="1"/>
        <v>65.928044819574936</v>
      </c>
    </row>
    <row r="34" spans="1:4" ht="15" customHeight="1" x14ac:dyDescent="0.25">
      <c r="A34" s="22" t="s">
        <v>168</v>
      </c>
      <c r="B34" s="20">
        <f>+'QUADRE ED 19-20'!AZ54</f>
        <v>31.96</v>
      </c>
      <c r="C34" s="36">
        <v>9</v>
      </c>
      <c r="D34" s="21">
        <f t="shared" si="1"/>
        <v>40.96</v>
      </c>
    </row>
    <row r="35" spans="1:4" ht="15" customHeight="1" x14ac:dyDescent="0.25">
      <c r="A35" s="22" t="s">
        <v>169</v>
      </c>
      <c r="B35" s="20">
        <f>+'QUADRE ED 19-20'!BB54</f>
        <v>20.098540733869797</v>
      </c>
      <c r="C35" s="36">
        <v>9</v>
      </c>
      <c r="D35" s="21">
        <f t="shared" si="1"/>
        <v>29.098540733869797</v>
      </c>
    </row>
    <row r="36" spans="1:4" ht="15" customHeight="1" x14ac:dyDescent="0.25">
      <c r="A36" s="22" t="s">
        <v>170</v>
      </c>
      <c r="B36" s="20">
        <f>+'QUADRE ED 19-20'!BD54</f>
        <v>62.1</v>
      </c>
      <c r="C36" s="36">
        <v>9</v>
      </c>
      <c r="D36" s="21">
        <f t="shared" si="1"/>
        <v>71.099999999999994</v>
      </c>
    </row>
    <row r="37" spans="1:4" ht="15" customHeight="1" x14ac:dyDescent="0.25">
      <c r="A37" s="22" t="s">
        <v>171</v>
      </c>
      <c r="B37" s="20">
        <f>+'QUADRE ED 19-20'!BF54</f>
        <v>27.2</v>
      </c>
      <c r="C37" s="36">
        <v>9</v>
      </c>
      <c r="D37" s="21">
        <f t="shared" si="1"/>
        <v>36.200000000000003</v>
      </c>
    </row>
    <row r="38" spans="1:4" ht="15" customHeight="1" x14ac:dyDescent="0.25">
      <c r="A38" s="22" t="s">
        <v>172</v>
      </c>
      <c r="B38" s="20">
        <f>+'QUADRE ED 19-20'!BH54</f>
        <v>22.3</v>
      </c>
      <c r="C38" s="36">
        <v>4.5</v>
      </c>
      <c r="D38" s="21">
        <f t="shared" si="1"/>
        <v>26.8</v>
      </c>
    </row>
    <row r="39" spans="1:4" ht="15" customHeight="1" x14ac:dyDescent="0.25">
      <c r="A39" s="22" t="s">
        <v>173</v>
      </c>
      <c r="B39" s="20">
        <f>+'QUADRE ED 19-20'!BJ54</f>
        <v>25.2</v>
      </c>
      <c r="C39" s="36">
        <v>4.5</v>
      </c>
      <c r="D39" s="21">
        <f t="shared" si="1"/>
        <v>29.7</v>
      </c>
    </row>
    <row r="40" spans="1:4" ht="15" customHeight="1" x14ac:dyDescent="0.25">
      <c r="A40" s="22" t="s">
        <v>174</v>
      </c>
      <c r="B40" s="20">
        <f>+'QUADRE ED 19-20'!BL54</f>
        <v>68.5</v>
      </c>
      <c r="C40" s="36">
        <v>9</v>
      </c>
      <c r="D40" s="21">
        <f t="shared" si="1"/>
        <v>77.5</v>
      </c>
    </row>
    <row r="41" spans="1:4" ht="15" customHeight="1" x14ac:dyDescent="0.25">
      <c r="A41" s="24" t="s">
        <v>175</v>
      </c>
      <c r="B41" s="25">
        <v>0</v>
      </c>
      <c r="C41" s="36">
        <v>18</v>
      </c>
      <c r="D41" s="21">
        <f t="shared" si="1"/>
        <v>18</v>
      </c>
    </row>
    <row r="42" spans="1:4" ht="15" customHeight="1" x14ac:dyDescent="0.25">
      <c r="A42" s="22" t="s">
        <v>176</v>
      </c>
      <c r="B42" s="20">
        <f>+'QUADRE ED 19-20'!BN54</f>
        <v>41.332871238941081</v>
      </c>
      <c r="C42" s="36">
        <v>9</v>
      </c>
      <c r="D42" s="21">
        <f t="shared" si="1"/>
        <v>50.332871238941081</v>
      </c>
    </row>
    <row r="43" spans="1:4" ht="15" customHeight="1" x14ac:dyDescent="0.25">
      <c r="A43" s="22" t="s">
        <v>177</v>
      </c>
      <c r="B43" s="20">
        <f>+'QUADRE ED 19-20'!BP54</f>
        <v>39.9</v>
      </c>
      <c r="C43" s="36">
        <v>13.5</v>
      </c>
      <c r="D43" s="21">
        <f t="shared" si="1"/>
        <v>53.4</v>
      </c>
    </row>
    <row r="44" spans="1:4" ht="15" customHeight="1" x14ac:dyDescent="0.25">
      <c r="A44" s="22" t="s">
        <v>178</v>
      </c>
      <c r="B44" s="20">
        <f>+'QUADRE ED 19-20'!BR54</f>
        <v>38.581351608286589</v>
      </c>
      <c r="C44" s="36">
        <v>13.5</v>
      </c>
      <c r="D44" s="21">
        <f t="shared" si="1"/>
        <v>52.081351608286589</v>
      </c>
    </row>
    <row r="45" spans="1:4" ht="15" customHeight="1" x14ac:dyDescent="0.25">
      <c r="A45" s="22" t="s">
        <v>179</v>
      </c>
      <c r="B45" s="20">
        <f>+'QUADRE ED 19-20'!BT54</f>
        <v>66.073335385547395</v>
      </c>
      <c r="C45" s="36">
        <v>9</v>
      </c>
      <c r="D45" s="21">
        <f t="shared" si="1"/>
        <v>75.073335385547395</v>
      </c>
    </row>
    <row r="46" spans="1:4" ht="15" customHeight="1" x14ac:dyDescent="0.25">
      <c r="A46" s="22" t="s">
        <v>180</v>
      </c>
      <c r="B46" s="20">
        <f>+'QUADRE ED 19-20'!AB54</f>
        <v>25.5</v>
      </c>
      <c r="C46" s="36">
        <v>9</v>
      </c>
      <c r="D46" s="21">
        <f t="shared" si="1"/>
        <v>34.5</v>
      </c>
    </row>
    <row r="47" spans="1:4" ht="15" customHeight="1" x14ac:dyDescent="0.25">
      <c r="A47" s="22" t="s">
        <v>181</v>
      </c>
      <c r="B47" s="20">
        <f>+'QUADRE ED 19-20'!BV54</f>
        <v>69.421446102393517</v>
      </c>
      <c r="C47" s="36">
        <v>9</v>
      </c>
      <c r="D47" s="21">
        <f t="shared" si="1"/>
        <v>78.421446102393517</v>
      </c>
    </row>
    <row r="48" spans="1:4" ht="15" customHeight="1" x14ac:dyDescent="0.25">
      <c r="A48" s="22" t="s">
        <v>182</v>
      </c>
      <c r="B48" s="20">
        <f>+'QUADRE ED 19-20'!BX54</f>
        <v>75.33</v>
      </c>
      <c r="C48" s="36">
        <v>9</v>
      </c>
      <c r="D48" s="21">
        <f t="shared" si="1"/>
        <v>84.33</v>
      </c>
    </row>
    <row r="49" spans="1:4" ht="15" customHeight="1" x14ac:dyDescent="0.25">
      <c r="A49" s="22" t="s">
        <v>183</v>
      </c>
      <c r="B49" s="20">
        <f>+'QUADRE ED 19-20'!BZ54</f>
        <v>15.9</v>
      </c>
      <c r="C49" s="36">
        <v>9</v>
      </c>
      <c r="D49" s="21">
        <f t="shared" si="1"/>
        <v>24.9</v>
      </c>
    </row>
    <row r="50" spans="1:4" ht="15" customHeight="1" x14ac:dyDescent="0.25">
      <c r="A50" s="22" t="s">
        <v>184</v>
      </c>
      <c r="B50" s="20">
        <f>+'QUADRE ED 19-20'!CN54</f>
        <v>4.8899999999999997</v>
      </c>
      <c r="C50" s="36">
        <v>9</v>
      </c>
      <c r="D50" s="21">
        <f t="shared" si="1"/>
        <v>13.89</v>
      </c>
    </row>
    <row r="51" spans="1:4" ht="15" customHeight="1" x14ac:dyDescent="0.25">
      <c r="A51" s="22" t="s">
        <v>185</v>
      </c>
      <c r="B51" s="20">
        <f>+'QUADRE ED 19-20'!CB54</f>
        <v>57.720362474285409</v>
      </c>
      <c r="C51" s="36">
        <v>9</v>
      </c>
      <c r="D51" s="21">
        <f t="shared" si="1"/>
        <v>66.720362474285409</v>
      </c>
    </row>
    <row r="52" spans="1:4" ht="15" customHeight="1" x14ac:dyDescent="0.25">
      <c r="A52" s="22" t="s">
        <v>186</v>
      </c>
      <c r="B52" s="20">
        <f>+'QUADRE ED 19-20'!CD54</f>
        <v>25.36</v>
      </c>
      <c r="C52" s="36">
        <v>9</v>
      </c>
      <c r="D52" s="21">
        <f t="shared" si="1"/>
        <v>34.36</v>
      </c>
    </row>
    <row r="53" spans="1:4" ht="15" customHeight="1" x14ac:dyDescent="0.25">
      <c r="A53" s="22" t="s">
        <v>187</v>
      </c>
      <c r="B53" s="20">
        <f>+'QUADRE ED 19-20'!CF54</f>
        <v>69.036265223464298</v>
      </c>
      <c r="C53" s="36">
        <v>4.5</v>
      </c>
      <c r="D53" s="21">
        <f t="shared" si="1"/>
        <v>73.536265223464298</v>
      </c>
    </row>
    <row r="54" spans="1:4" ht="15" customHeight="1" x14ac:dyDescent="0.25">
      <c r="A54" s="22" t="s">
        <v>188</v>
      </c>
      <c r="B54" s="20">
        <f>+'QUADRE ED 19-20'!CH54</f>
        <v>227.53325868643364</v>
      </c>
      <c r="C54" s="36">
        <v>9</v>
      </c>
      <c r="D54" s="21">
        <f t="shared" si="1"/>
        <v>236.53325868643364</v>
      </c>
    </row>
    <row r="55" spans="1:4" ht="15" customHeight="1" x14ac:dyDescent="0.25">
      <c r="A55" s="22" t="s">
        <v>189</v>
      </c>
      <c r="B55" s="20">
        <f>+'QUADRE ED 19-20'!CJ54</f>
        <v>47.5</v>
      </c>
      <c r="C55" s="36">
        <v>9</v>
      </c>
      <c r="D55" s="21">
        <f t="shared" si="1"/>
        <v>56.5</v>
      </c>
    </row>
    <row r="56" spans="1:4" ht="15" customHeight="1" x14ac:dyDescent="0.25">
      <c r="A56" s="22" t="s">
        <v>190</v>
      </c>
      <c r="B56" s="20">
        <v>55.4</v>
      </c>
      <c r="C56" s="36">
        <v>13.5</v>
      </c>
      <c r="D56" s="21">
        <f t="shared" ref="D56" si="2">SUM(B56:C56)</f>
        <v>68.900000000000006</v>
      </c>
    </row>
    <row r="57" spans="1:4" ht="15" customHeight="1" x14ac:dyDescent="0.25">
      <c r="A57" s="22" t="s">
        <v>207</v>
      </c>
      <c r="B57" s="20">
        <v>0</v>
      </c>
      <c r="C57" s="36">
        <v>0</v>
      </c>
      <c r="D57" s="21">
        <f t="shared" si="1"/>
        <v>0</v>
      </c>
    </row>
    <row r="58" spans="1:4" ht="15" customHeight="1" x14ac:dyDescent="0.25">
      <c r="A58" s="26" t="s">
        <v>138</v>
      </c>
      <c r="B58" s="46">
        <f>SUM(B5:B57)</f>
        <v>2504.7898457098277</v>
      </c>
      <c r="C58" s="46">
        <f>SUM(C5:C57)</f>
        <v>495</v>
      </c>
      <c r="D58" s="53">
        <f>SUM(D5:D57)</f>
        <v>2999.7898457098277</v>
      </c>
    </row>
    <row r="59" spans="1:4" x14ac:dyDescent="0.25">
      <c r="B59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8" workbookViewId="0">
      <selection activeCell="A17" sqref="A17:XFD17"/>
    </sheetView>
  </sheetViews>
  <sheetFormatPr defaultColWidth="11.42578125" defaultRowHeight="15" x14ac:dyDescent="0.25"/>
  <cols>
    <col min="1" max="1" width="12.28515625" customWidth="1"/>
    <col min="2" max="2" width="98.42578125" bestFit="1" customWidth="1"/>
    <col min="3" max="3" width="10.5703125" style="28" bestFit="1" customWidth="1"/>
  </cols>
  <sheetData>
    <row r="1" spans="1:5" ht="15.75" x14ac:dyDescent="0.25">
      <c r="A1" s="27" t="s">
        <v>191</v>
      </c>
    </row>
    <row r="2" spans="1:5" ht="15.75" x14ac:dyDescent="0.25">
      <c r="A2" s="27"/>
    </row>
    <row r="3" spans="1:5" x14ac:dyDescent="0.25">
      <c r="A3" s="47" t="s">
        <v>1</v>
      </c>
      <c r="B3" s="47" t="s">
        <v>139</v>
      </c>
      <c r="C3" s="49" t="s">
        <v>209</v>
      </c>
      <c r="D3" s="48"/>
    </row>
    <row r="4" spans="1:5" x14ac:dyDescent="0.25">
      <c r="A4" s="50" t="s">
        <v>198</v>
      </c>
      <c r="B4" s="50" t="s">
        <v>139</v>
      </c>
      <c r="C4" s="51" t="s">
        <v>199</v>
      </c>
      <c r="D4" s="52"/>
      <c r="E4" s="52"/>
    </row>
    <row r="5" spans="1:5" x14ac:dyDescent="0.25">
      <c r="A5" s="29" t="s">
        <v>3</v>
      </c>
      <c r="B5" s="29" t="s">
        <v>140</v>
      </c>
    </row>
    <row r="6" spans="1:5" x14ac:dyDescent="0.25">
      <c r="A6" s="29" t="s">
        <v>4</v>
      </c>
      <c r="B6" s="29" t="s">
        <v>141</v>
      </c>
    </row>
    <row r="7" spans="1:5" x14ac:dyDescent="0.25">
      <c r="A7" s="29" t="s">
        <v>2</v>
      </c>
      <c r="B7" s="29" t="s">
        <v>142</v>
      </c>
    </row>
    <row r="8" spans="1:5" x14ac:dyDescent="0.25">
      <c r="A8" s="29" t="s">
        <v>5</v>
      </c>
      <c r="B8" s="29" t="s">
        <v>143</v>
      </c>
    </row>
    <row r="9" spans="1:5" x14ac:dyDescent="0.25">
      <c r="A9" s="29" t="s">
        <v>6</v>
      </c>
      <c r="B9" s="29" t="s">
        <v>144</v>
      </c>
    </row>
    <row r="10" spans="1:5" x14ac:dyDescent="0.25">
      <c r="A10" s="29" t="s">
        <v>9</v>
      </c>
      <c r="B10" s="29" t="s">
        <v>145</v>
      </c>
    </row>
    <row r="11" spans="1:5" x14ac:dyDescent="0.25">
      <c r="A11" s="29" t="s">
        <v>7</v>
      </c>
      <c r="B11" s="29" t="s">
        <v>146</v>
      </c>
    </row>
    <row r="12" spans="1:5" x14ac:dyDescent="0.25">
      <c r="A12" s="29" t="s">
        <v>10</v>
      </c>
      <c r="B12" s="29" t="s">
        <v>147</v>
      </c>
    </row>
    <row r="13" spans="1:5" x14ac:dyDescent="0.25">
      <c r="A13" s="29" t="s">
        <v>11</v>
      </c>
      <c r="B13" s="29" t="s">
        <v>148</v>
      </c>
    </row>
    <row r="14" spans="1:5" x14ac:dyDescent="0.25">
      <c r="A14" s="29" t="s">
        <v>12</v>
      </c>
      <c r="B14" s="29" t="s">
        <v>149</v>
      </c>
    </row>
    <row r="15" spans="1:5" x14ac:dyDescent="0.25">
      <c r="A15" s="29" t="s">
        <v>50</v>
      </c>
      <c r="B15" s="29" t="s">
        <v>192</v>
      </c>
    </row>
    <row r="16" spans="1:5" x14ac:dyDescent="0.25">
      <c r="A16" s="29" t="s">
        <v>48</v>
      </c>
      <c r="B16" s="29" t="s">
        <v>193</v>
      </c>
    </row>
    <row r="17" spans="1:3" x14ac:dyDescent="0.25">
      <c r="A17" s="29" t="s">
        <v>51</v>
      </c>
      <c r="B17" s="29" t="s">
        <v>194</v>
      </c>
    </row>
    <row r="18" spans="1:3" x14ac:dyDescent="0.25">
      <c r="A18" s="29" t="s">
        <v>47</v>
      </c>
      <c r="B18" s="29" t="s">
        <v>195</v>
      </c>
    </row>
    <row r="19" spans="1:3" x14ac:dyDescent="0.25">
      <c r="A19" s="29" t="s">
        <v>49</v>
      </c>
      <c r="B19" s="29" t="s">
        <v>196</v>
      </c>
    </row>
    <row r="20" spans="1:3" x14ac:dyDescent="0.25">
      <c r="A20" s="29" t="s">
        <v>202</v>
      </c>
      <c r="B20" s="29" t="s">
        <v>201</v>
      </c>
    </row>
    <row r="21" spans="1:3" x14ac:dyDescent="0.25">
      <c r="A21" s="29" t="s">
        <v>17</v>
      </c>
      <c r="B21" s="29" t="s">
        <v>156</v>
      </c>
    </row>
    <row r="22" spans="1:3" x14ac:dyDescent="0.25">
      <c r="A22" s="29" t="s">
        <v>14</v>
      </c>
      <c r="B22" s="29" t="s">
        <v>157</v>
      </c>
    </row>
    <row r="23" spans="1:3" x14ac:dyDescent="0.25">
      <c r="A23" s="29" t="s">
        <v>18</v>
      </c>
      <c r="B23" s="29" t="s">
        <v>158</v>
      </c>
    </row>
    <row r="24" spans="1:3" x14ac:dyDescent="0.25">
      <c r="A24" s="29" t="s">
        <v>15</v>
      </c>
      <c r="B24" s="29" t="s">
        <v>159</v>
      </c>
    </row>
    <row r="25" spans="1:3" x14ac:dyDescent="0.25">
      <c r="A25" s="29" t="s">
        <v>16</v>
      </c>
      <c r="B25" s="29" t="s">
        <v>160</v>
      </c>
    </row>
    <row r="26" spans="1:3" x14ac:dyDescent="0.25">
      <c r="A26" s="29" t="s">
        <v>19</v>
      </c>
      <c r="B26" s="29" t="s">
        <v>161</v>
      </c>
    </row>
    <row r="27" spans="1:3" x14ac:dyDescent="0.25">
      <c r="A27" s="29" t="s">
        <v>20</v>
      </c>
      <c r="B27" s="29" t="s">
        <v>162</v>
      </c>
    </row>
    <row r="28" spans="1:3" x14ac:dyDescent="0.25">
      <c r="A28" s="29" t="s">
        <v>21</v>
      </c>
      <c r="B28" s="29" t="s">
        <v>163</v>
      </c>
    </row>
    <row r="29" spans="1:3" x14ac:dyDescent="0.25">
      <c r="A29" s="29" t="s">
        <v>22</v>
      </c>
      <c r="B29" s="29" t="s">
        <v>164</v>
      </c>
      <c r="C29" s="31"/>
    </row>
    <row r="30" spans="1:3" x14ac:dyDescent="0.25">
      <c r="A30" s="29" t="s">
        <v>23</v>
      </c>
      <c r="B30" s="29" t="s">
        <v>165</v>
      </c>
    </row>
    <row r="31" spans="1:3" x14ac:dyDescent="0.25">
      <c r="A31" s="29" t="s">
        <v>8</v>
      </c>
      <c r="B31" s="29" t="s">
        <v>166</v>
      </c>
    </row>
    <row r="32" spans="1:3" x14ac:dyDescent="0.25">
      <c r="A32" s="29" t="s">
        <v>24</v>
      </c>
      <c r="B32" s="29" t="s">
        <v>167</v>
      </c>
    </row>
    <row r="33" spans="1:2" x14ac:dyDescent="0.25">
      <c r="A33" s="29" t="s">
        <v>25</v>
      </c>
      <c r="B33" s="29" t="s">
        <v>168</v>
      </c>
    </row>
    <row r="34" spans="1:2" x14ac:dyDescent="0.25">
      <c r="A34" s="29" t="s">
        <v>26</v>
      </c>
      <c r="B34" s="29" t="s">
        <v>169</v>
      </c>
    </row>
    <row r="35" spans="1:2" x14ac:dyDescent="0.25">
      <c r="A35" s="29" t="s">
        <v>27</v>
      </c>
      <c r="B35" s="29" t="s">
        <v>170</v>
      </c>
    </row>
    <row r="36" spans="1:2" x14ac:dyDescent="0.25">
      <c r="A36" s="29" t="s">
        <v>28</v>
      </c>
      <c r="B36" s="29" t="s">
        <v>171</v>
      </c>
    </row>
    <row r="37" spans="1:2" x14ac:dyDescent="0.25">
      <c r="A37" s="29" t="s">
        <v>29</v>
      </c>
      <c r="B37" s="29" t="s">
        <v>172</v>
      </c>
    </row>
    <row r="38" spans="1:2" x14ac:dyDescent="0.25">
      <c r="A38" s="29" t="s">
        <v>30</v>
      </c>
      <c r="B38" s="29" t="s">
        <v>173</v>
      </c>
    </row>
    <row r="39" spans="1:2" x14ac:dyDescent="0.25">
      <c r="A39" s="29" t="s">
        <v>31</v>
      </c>
      <c r="B39" s="29" t="s">
        <v>174</v>
      </c>
    </row>
    <row r="40" spans="1:2" x14ac:dyDescent="0.25">
      <c r="A40" s="29" t="s">
        <v>32</v>
      </c>
      <c r="B40" s="29" t="s">
        <v>176</v>
      </c>
    </row>
    <row r="41" spans="1:2" x14ac:dyDescent="0.25">
      <c r="A41" s="29" t="s">
        <v>33</v>
      </c>
      <c r="B41" s="29" t="s">
        <v>177</v>
      </c>
    </row>
    <row r="42" spans="1:2" x14ac:dyDescent="0.25">
      <c r="A42" s="29" t="s">
        <v>34</v>
      </c>
      <c r="B42" s="29" t="s">
        <v>178</v>
      </c>
    </row>
    <row r="43" spans="1:2" x14ac:dyDescent="0.25">
      <c r="A43" s="29" t="s">
        <v>35</v>
      </c>
      <c r="B43" s="29" t="s">
        <v>179</v>
      </c>
    </row>
    <row r="44" spans="1:2" x14ac:dyDescent="0.25">
      <c r="A44" s="30" t="s">
        <v>13</v>
      </c>
      <c r="B44" s="30" t="s">
        <v>197</v>
      </c>
    </row>
    <row r="45" spans="1:2" x14ac:dyDescent="0.25">
      <c r="A45" s="29" t="s">
        <v>36</v>
      </c>
      <c r="B45" s="29" t="s">
        <v>181</v>
      </c>
    </row>
    <row r="46" spans="1:2" x14ac:dyDescent="0.25">
      <c r="A46" s="29" t="s">
        <v>37</v>
      </c>
      <c r="B46" s="29" t="s">
        <v>182</v>
      </c>
    </row>
    <row r="47" spans="1:2" x14ac:dyDescent="0.25">
      <c r="A47" s="29" t="s">
        <v>38</v>
      </c>
      <c r="B47" s="29" t="s">
        <v>183</v>
      </c>
    </row>
    <row r="48" spans="1:2" x14ac:dyDescent="0.25">
      <c r="A48" s="29" t="s">
        <v>45</v>
      </c>
      <c r="B48" s="29" t="s">
        <v>184</v>
      </c>
    </row>
    <row r="49" spans="1:2" x14ac:dyDescent="0.25">
      <c r="A49" s="29" t="s">
        <v>39</v>
      </c>
      <c r="B49" s="29" t="s">
        <v>185</v>
      </c>
    </row>
    <row r="50" spans="1:2" x14ac:dyDescent="0.25">
      <c r="A50" s="29" t="s">
        <v>40</v>
      </c>
      <c r="B50" s="29" t="s">
        <v>186</v>
      </c>
    </row>
    <row r="51" spans="1:2" x14ac:dyDescent="0.25">
      <c r="A51" s="29" t="s">
        <v>41</v>
      </c>
      <c r="B51" s="29" t="s">
        <v>187</v>
      </c>
    </row>
    <row r="52" spans="1:2" x14ac:dyDescent="0.25">
      <c r="A52" s="29" t="s">
        <v>42</v>
      </c>
      <c r="B52" s="29" t="s">
        <v>188</v>
      </c>
    </row>
    <row r="53" spans="1:2" x14ac:dyDescent="0.25">
      <c r="A53" s="29" t="s">
        <v>43</v>
      </c>
      <c r="B53" s="29" t="s">
        <v>189</v>
      </c>
    </row>
    <row r="54" spans="1:2" x14ac:dyDescent="0.25">
      <c r="A54" s="29" t="s">
        <v>44</v>
      </c>
      <c r="B54" s="29" t="s">
        <v>190</v>
      </c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QUADRE ED 19-20</vt:lpstr>
      <vt:lpstr>RESUM PUNTS PER PROGRAMA</vt:lpstr>
      <vt:lpstr>ACRÒNIMS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2019-03-08T11:50:08Z</cp:lastPrinted>
  <dcterms:created xsi:type="dcterms:W3CDTF">2017-03-20T09:07:10Z</dcterms:created>
  <dcterms:modified xsi:type="dcterms:W3CDTF">2019-03-11T12:09:26Z</dcterms:modified>
</cp:coreProperties>
</file>