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5480" windowHeight="11580"/>
  </bookViews>
  <sheets>
    <sheet name="ETSEIAT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I245" i="4" l="1"/>
  <c r="I244" i="4"/>
  <c r="I243" i="4"/>
  <c r="I242" i="4"/>
  <c r="J225" i="4"/>
  <c r="J226" i="4"/>
  <c r="J227" i="4"/>
  <c r="J228" i="4"/>
  <c r="J224" i="4"/>
  <c r="H225" i="4"/>
  <c r="H226" i="4"/>
  <c r="H227" i="4"/>
  <c r="H228" i="4"/>
  <c r="H224" i="4"/>
  <c r="F225" i="4"/>
  <c r="F226" i="4"/>
  <c r="F227" i="4"/>
  <c r="F228" i="4"/>
  <c r="F224" i="4"/>
  <c r="D225" i="4"/>
  <c r="D226" i="4"/>
  <c r="D227" i="4"/>
  <c r="D228" i="4"/>
  <c r="D224" i="4"/>
  <c r="J213" i="4"/>
  <c r="J214" i="4"/>
  <c r="J215" i="4"/>
  <c r="J216" i="4"/>
  <c r="J217" i="4"/>
  <c r="J212" i="4"/>
  <c r="H213" i="4"/>
  <c r="H214" i="4"/>
  <c r="H215" i="4"/>
  <c r="H216" i="4"/>
  <c r="H217" i="4"/>
  <c r="H212" i="4"/>
  <c r="F213" i="4"/>
  <c r="F214" i="4"/>
  <c r="F215" i="4"/>
  <c r="F216" i="4"/>
  <c r="F217" i="4"/>
  <c r="F212" i="4"/>
  <c r="D213" i="4"/>
  <c r="D214" i="4"/>
  <c r="D215" i="4"/>
  <c r="D216" i="4"/>
  <c r="D217" i="4"/>
  <c r="D212" i="4"/>
  <c r="J198" i="4"/>
  <c r="J199" i="4"/>
  <c r="J200" i="4"/>
  <c r="J201" i="4"/>
  <c r="J202" i="4"/>
  <c r="J203" i="4"/>
  <c r="J204" i="4"/>
  <c r="J205" i="4"/>
  <c r="J197" i="4"/>
  <c r="H198" i="4"/>
  <c r="H199" i="4"/>
  <c r="H200" i="4"/>
  <c r="H201" i="4"/>
  <c r="H202" i="4"/>
  <c r="H203" i="4"/>
  <c r="H204" i="4"/>
  <c r="H205" i="4"/>
  <c r="H197" i="4"/>
  <c r="F198" i="4"/>
  <c r="F199" i="4"/>
  <c r="F200" i="4"/>
  <c r="F201" i="4"/>
  <c r="F202" i="4"/>
  <c r="F203" i="4"/>
  <c r="F204" i="4"/>
  <c r="F205" i="4"/>
  <c r="F197" i="4"/>
  <c r="D198" i="4"/>
  <c r="D199" i="4"/>
  <c r="D200" i="4"/>
  <c r="D201" i="4"/>
  <c r="D202" i="4"/>
  <c r="D203" i="4"/>
  <c r="D204" i="4"/>
  <c r="D205" i="4"/>
  <c r="D197" i="4"/>
  <c r="J183" i="4"/>
  <c r="J184" i="4"/>
  <c r="J185" i="4"/>
  <c r="J186" i="4"/>
  <c r="J187" i="4"/>
  <c r="J188" i="4"/>
  <c r="J189" i="4"/>
  <c r="J190" i="4"/>
  <c r="J182" i="4"/>
  <c r="H183" i="4"/>
  <c r="H184" i="4"/>
  <c r="H185" i="4"/>
  <c r="H186" i="4"/>
  <c r="H187" i="4"/>
  <c r="H188" i="4"/>
  <c r="H189" i="4"/>
  <c r="H190" i="4"/>
  <c r="H182" i="4"/>
  <c r="F183" i="4"/>
  <c r="F184" i="4"/>
  <c r="F185" i="4"/>
  <c r="F186" i="4"/>
  <c r="F187" i="4"/>
  <c r="F188" i="4"/>
  <c r="F189" i="4"/>
  <c r="F190" i="4"/>
  <c r="F182" i="4"/>
  <c r="D183" i="4"/>
  <c r="D184" i="4"/>
  <c r="D185" i="4"/>
  <c r="D186" i="4"/>
  <c r="D187" i="4"/>
  <c r="D188" i="4"/>
  <c r="D189" i="4"/>
  <c r="D190" i="4"/>
  <c r="D182" i="4"/>
  <c r="J161" i="4"/>
  <c r="J162" i="4"/>
  <c r="J163" i="4"/>
  <c r="J164" i="4"/>
  <c r="J165" i="4"/>
  <c r="J166" i="4"/>
  <c r="J167" i="4"/>
  <c r="J160" i="4"/>
  <c r="H161" i="4"/>
  <c r="H162" i="4"/>
  <c r="H163" i="4"/>
  <c r="H164" i="4"/>
  <c r="H165" i="4"/>
  <c r="H166" i="4"/>
  <c r="H167" i="4"/>
  <c r="H160" i="4"/>
  <c r="F161" i="4"/>
  <c r="F162" i="4"/>
  <c r="F163" i="4"/>
  <c r="F164" i="4"/>
  <c r="F165" i="4"/>
  <c r="F166" i="4"/>
  <c r="F167" i="4"/>
  <c r="F160" i="4"/>
  <c r="D161" i="4"/>
  <c r="D162" i="4"/>
  <c r="D163" i="4"/>
  <c r="D164" i="4"/>
  <c r="D165" i="4"/>
  <c r="D166" i="4"/>
  <c r="D167" i="4"/>
  <c r="D160" i="4"/>
  <c r="J150" i="4"/>
  <c r="J151" i="4"/>
  <c r="J152" i="4"/>
  <c r="J153" i="4"/>
  <c r="J149" i="4"/>
  <c r="H150" i="4"/>
  <c r="H151" i="4"/>
  <c r="H152" i="4"/>
  <c r="H153" i="4"/>
  <c r="H149" i="4"/>
  <c r="F150" i="4"/>
  <c r="F151" i="4"/>
  <c r="F152" i="4"/>
  <c r="F153" i="4"/>
  <c r="F149" i="4"/>
  <c r="D150" i="4"/>
  <c r="D151" i="4"/>
  <c r="D152" i="4"/>
  <c r="D153" i="4"/>
  <c r="D149" i="4"/>
  <c r="J138" i="4"/>
  <c r="J139" i="4"/>
  <c r="J140" i="4"/>
  <c r="J141" i="4"/>
  <c r="J142" i="4"/>
  <c r="J137" i="4"/>
  <c r="H138" i="4"/>
  <c r="H139" i="4"/>
  <c r="H140" i="4"/>
  <c r="H141" i="4"/>
  <c r="H142" i="4"/>
  <c r="H137" i="4"/>
  <c r="F138" i="4"/>
  <c r="F139" i="4"/>
  <c r="F140" i="4"/>
  <c r="F141" i="4"/>
  <c r="F142" i="4"/>
  <c r="F137" i="4"/>
  <c r="D138" i="4"/>
  <c r="D139" i="4"/>
  <c r="D140" i="4"/>
  <c r="D141" i="4"/>
  <c r="D142" i="4"/>
  <c r="D137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29" i="4"/>
  <c r="J22" i="4"/>
  <c r="J23" i="4"/>
  <c r="J24" i="4"/>
  <c r="J21" i="4"/>
  <c r="H13" i="4"/>
  <c r="H14" i="4"/>
  <c r="H15" i="4"/>
  <c r="H12" i="4"/>
</calcChain>
</file>

<file path=xl/sharedStrings.xml><?xml version="1.0" encoding="utf-8"?>
<sst xmlns="http://schemas.openxmlformats.org/spreadsheetml/2006/main" count="384" uniqueCount="185">
  <si>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</si>
  <si>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</si>
  <si>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</si>
  <si>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</si>
  <si>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</si>
  <si>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</si>
  <si>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</si>
  <si>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</si>
  <si>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</si>
  <si>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</si>
  <si>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</si>
  <si>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</si>
  <si>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</si>
  <si>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</si>
  <si>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</si>
  <si>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</si>
  <si>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</si>
  <si>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</si>
  <si>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</si>
  <si>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</si>
  <si>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</si>
  <si>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</si>
  <si>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</si>
  <si>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</si>
  <si>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</si>
  <si>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</si>
  <si>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</si>
  <si>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</si>
  <si>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</si>
  <si>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</si>
  <si>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</si>
  <si>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</si>
  <si>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</si>
  <si>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</si>
  <si>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</si>
  <si>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</si>
  <si>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</si>
  <si>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</si>
  <si>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</si>
  <si>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</si>
  <si>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</si>
  <si>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</si>
  <si>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</si>
  <si>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</si>
  <si>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ESCOLA TÈCNICA SUPERIOR D'ENGINYERIES INDUSTRIAL I AERONÀUTICA DE TERRASSA (ETSEIAT)</t>
  </si>
  <si>
    <t>Grau en Enginyeria en Tecnologies Aeroespacials</t>
  </si>
  <si>
    <t>Grau en Enginyeria en Tecnologies Industrials</t>
  </si>
  <si>
    <t>Grau en Enginyeria en Vehicles Aeroespacials</t>
  </si>
  <si>
    <r>
      <t xml:space="preserve">6. Per obtenir informació dels estudis i l'escola on t'has matriculat, has utilitzat…
</t>
    </r>
    <r>
      <rPr>
        <sz val="10"/>
        <color theme="0" tint="-0.499984740745262"/>
        <rFont val="Verdana"/>
        <family val="2"/>
      </rPr>
      <t>(pots marcar més d'una opció)</t>
    </r>
  </si>
  <si>
    <t>Plataformes de vídeo i fotografies</t>
  </si>
  <si>
    <t>Blogs</t>
  </si>
  <si>
    <t>7. Has participat en les jornades de portes obertes de l'ETSEIAT (UPC)?</t>
  </si>
  <si>
    <t>Mitjana</t>
  </si>
  <si>
    <t>Desviació</t>
  </si>
  <si>
    <t>7.1 Valora el grau de satisfacció que has tingut per escollir els estudis i l'escola</t>
  </si>
  <si>
    <t>Xarxes socials</t>
  </si>
  <si>
    <t>Mitjans de comunicació (premsa, etc...)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</si>
  <si>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</si>
  <si>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</si>
  <si>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</si>
  <si>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</si>
  <si>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</si>
  <si>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</si>
  <si>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</si>
  <si>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</si>
  <si>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Cicle Formatiu de Grau Superior</t>
  </si>
  <si>
    <t>Arenys de Mar - Presentación de la Santísima Virgen (C. Pompeu Fabra, 2)</t>
  </si>
  <si>
    <t>Argentona - IES d'Argentona (c. Peons Caminers, 25)</t>
  </si>
  <si>
    <t>Badalona - Col•legi Cultural (Termes Romanes, 10)</t>
  </si>
  <si>
    <t>Badalona - IES Pompeu Fabra (Molí de la Torre, 34-58)</t>
  </si>
  <si>
    <t>Balaguer - IES Ciutat de Balaguer (C. Urgell, 94)</t>
  </si>
  <si>
    <t>Banyoles - IES Pere Alsius i Torrent (C. Sardana, 17)</t>
  </si>
  <si>
    <t>Barcelona - Cardenal Spínola (Av. Mare de Déu de Montserrat, 86)</t>
  </si>
  <si>
    <t>Barcelona - Casp-Sagrat Cor de Jesús (C. Casp, 25)</t>
  </si>
  <si>
    <t>Barcelona - Escola Pia de Sarrià-Calassanç (C. Immaculada, 25-35)</t>
  </si>
  <si>
    <t>Barcelona - Escola Tècnica Professional de El Clot (C. València, 680)</t>
  </si>
  <si>
    <t>Barcelona - Frederic Mistral/Tècnic Eulàlia (C. Pere II de Muntada, 8)</t>
  </si>
  <si>
    <t>Barcelona - IES Anna Gironella de Mundet (Pg. Vall d'Hebron, 171)</t>
  </si>
  <si>
    <t>Barcelona - IES Infanta Isabel d'Aragó (Plaça Angeleta Ferrer, 1)</t>
  </si>
  <si>
    <t>Barcelona - IES Menéndez y Pelayo (Via Augusta, 138-140)</t>
  </si>
  <si>
    <t>Barcelona - IES Vila de Gràcia (C. Riera de Sant Miquel, 58-62)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</si>
  <si>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</si>
  <si>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</si>
  <si>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</si>
  <si>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Jesús Maria (Av. Meridiana, 392-406)</t>
  </si>
  <si>
    <t>Barcelona - La Salle Bonanova (Pg. de la Bonanova, 8)</t>
  </si>
  <si>
    <t>Barcelona - Lleó XIII (C. Lleó XIII, 16-18-20)</t>
  </si>
  <si>
    <t>Barcelona - Madres Concepcionistas de la Enseñanza (C. de la Torre, 19)</t>
  </si>
  <si>
    <t>Barcelona - Maristes Sants - les Corts (C. Vallespir, 160)</t>
  </si>
  <si>
    <t>Barcelona - Pare Damià dels Sagrats Cors (Av. Vallvirera, 10)</t>
  </si>
  <si>
    <t>Barcelona - Sant Ignasi (C. Carrasco i Formiguera, 32)</t>
  </si>
  <si>
    <t>Barcelona - Sant Marc de Sarrià (C. Carrasco i Formiguera, 12)</t>
  </si>
  <si>
    <t>Barcelona - Sant Miquel (C. Rosselló, 175)</t>
  </si>
  <si>
    <t>Barcelona - Santa Teresa de Lisieux (C. Déu i Mata, 67)</t>
  </si>
  <si>
    <t>Barcelona - Santapau-Pifma (C. Alella, 51)</t>
  </si>
  <si>
    <t>Barcelona - Stucom (C. Pelai, 8)</t>
  </si>
  <si>
    <t>Bellaterra - La Vall (Ctra. Sabadell a Bellaterra, Km. 4,6)</t>
  </si>
  <si>
    <t>Blanes - IES S'Agulla (Ctra. De Malgrat, 13)</t>
  </si>
  <si>
    <t>Cardedeu - IES El Sui (C. Penyafort, s/n)</t>
  </si>
  <si>
    <t>Castellar del vallès - IES Puig de la Creu (C. Alemanya, 34)</t>
  </si>
  <si>
    <t>Castelldefels - IES Mediterrània (Ctra. de la Sentiu, s/n)</t>
  </si>
  <si>
    <t>Centelles - IES Pere Barnils (Av. Pere Barnils, s/n)</t>
  </si>
  <si>
    <t>Cerdanyola del Vallès - IES Gorgs (C. de Àliga, 65)</t>
  </si>
  <si>
    <t>Eivissa - IES Isidoro Macabich (Carrer de Sa Blanca Dona s/n Apartat 811)</t>
  </si>
  <si>
    <t>Eivissa - IES Sta Maria de Ibiza (Avinguda Ignaci Wallis nº 33)</t>
  </si>
  <si>
    <t>El Pont de Suert - IES de Pont de Suert (Barri Aragó, s/n)</t>
  </si>
  <si>
    <t>El Vendrell - IES Andreu Nin (Av. Salvador Palau Rabassó, 18)</t>
  </si>
  <si>
    <t>Esplugues de Llobregat - The American School of Barcelona (C. Jaume Balmes, 7)</t>
  </si>
  <si>
    <t>Girona - Bell-lloc del Pla (C/ Can Pau Birol 2-6)</t>
  </si>
  <si>
    <t>Granollers - Cervetó (C. Isabel de Villena, 43-45)</t>
  </si>
  <si>
    <t>Granollers - IES Escola del Treball (C. Roger de Flor, 66)</t>
  </si>
  <si>
    <t>La Garriga - IES Manuel Blancafort (Av. 11 de Setembre, 29)</t>
  </si>
  <si>
    <t>La Garriga - IES Vil.la Romana (C. Santa Maria del Camí, s/n)</t>
  </si>
  <si>
    <t>La Pobla de Segur - IES de La Pobla de Segur (Av. Catalunya, 22)</t>
  </si>
  <si>
    <t>L'Hospitalet de Llobregat - IES Torras i Bages (Av. Can Serra, 101)</t>
  </si>
  <si>
    <t>L'Hospitalet de Llobregat - Sant Josep Obrer (C. Covadonga, s/n)</t>
  </si>
  <si>
    <t>Lleida - IES Manuel de Montsuar (Partida de la Montcada, 22)</t>
  </si>
  <si>
    <t>Manresa - IES Lacetània (Av. Bases de Manresa, 51-59)</t>
  </si>
  <si>
    <t>Manresa - IES Pius Font i Quer (C. Amadeu Vives, s/n)</t>
  </si>
  <si>
    <t>Martorell - IES Pompeu Fabra (C. Fèlix Duran i Canyameres, 3)</t>
  </si>
  <si>
    <t>Mataró - IES Damià Campeny (Pl. dels Bous, 5)</t>
  </si>
  <si>
    <t>Mollet del Vallès - IES de Mollet del Vallès (Av. Burgos, 96)</t>
  </si>
  <si>
    <t>Navàs - Escola Diocesana de Navàs (C. Vicenç Vidal, 2)</t>
  </si>
  <si>
    <t>Olesa de Montserrat - Daina Isard (C. Cerdanya, 15)</t>
  </si>
  <si>
    <t>Palamós - Vedruna (C. Xaloc, 22)</t>
  </si>
  <si>
    <t>Parets del Vallès - IES Torre de Malla (abans Ies de Parets) (Av. Espanya, 116)</t>
  </si>
  <si>
    <t>Premià de Dalt - IES Valerià Pujol i Bosch (Pg. Can Balet, s/n)</t>
  </si>
  <si>
    <t>Reus - IES Baix Camp (C. Jacint Barrau, 1)</t>
  </si>
  <si>
    <t>Rubí - Maristes Rubí (C. Magallanes, 65)</t>
  </si>
  <si>
    <t>Sabadell - IES Escola Industrial (C. Calderón, 56)</t>
  </si>
  <si>
    <t>Sabadell - IES Ferran Casablancas (C. Mare de les Aigües, 2)</t>
  </si>
  <si>
    <t>Sabadell - Jaume Viladoms (C/Dr. Almera, 33)</t>
  </si>
  <si>
    <t>Sabadell - Ramar 2 (C. Escola Pia, 27-33)</t>
  </si>
  <si>
    <t>Sabadell - Sagrada Família (C. Indústria, 9)</t>
  </si>
  <si>
    <t>Sant Adrià de Besòs - Sagrat Cor-Sant Gabriel (C. Ricart, 8-14)</t>
  </si>
  <si>
    <t>Sant Cugat del Vallès - Europa International School (C. Pla del Vinyet, 110)</t>
  </si>
  <si>
    <t>Sant Cugat del Vallès - IES Angeleta Ferrer i Sensat (C. Granollers, 43)</t>
  </si>
  <si>
    <t>Sant Cugat del Vallès - IES Arnau Cadell (Av. Villadelprat, 91-93)</t>
  </si>
  <si>
    <t>Sant Cugat del Vallès - IES Centre d'Alt Rendiment Esportiu (C. de l'Alcalde Barnils, s/n)</t>
  </si>
  <si>
    <t>Sant Cugat del Vallès - IES Leonardo da Vinci (Ctra. de Sant Cugat a Rubí, s/n)</t>
  </si>
  <si>
    <t>Sant Cugat del Vallès - La Farga (Camí al Papiol, 36)</t>
  </si>
  <si>
    <t>Sant Cugat del Vallès - Viaró (Av. Alcalde Barnils, 2)</t>
  </si>
  <si>
    <t>Sant Feliu de Llobregat - Virgen de la Salud (C. Constitució, 3)</t>
  </si>
  <si>
    <t>Sant Fruitós de Bages - IES Gerbert d'Aurillac (Av. Lluís Companys,s/n)</t>
  </si>
  <si>
    <t>Sant Quirze del Vallès - IES Sant Quirze del Vallès (C. Bages, 21)</t>
  </si>
  <si>
    <t>Tarragona - IES Antoni de Martí i Franquès (C. Enric d'Ossó, 3)</t>
  </si>
  <si>
    <t>Tarragona - Lestonnac-l'Ensenyança (C. de l'Arc de Sant Llorenç, 2)</t>
  </si>
  <si>
    <t>Tàrrega - IES Manuel de Pedrolo (Av. Tarragona, 2)</t>
  </si>
  <si>
    <t>Terrassa - Escola Pia de Terrassa (Camí Fondo, 29-33)</t>
  </si>
  <si>
    <t>Terrassa - IES Montserrat Roig (C. Cervantes, 46)</t>
  </si>
  <si>
    <t>Terrassa - IES Santa Eulàlia (Av. Santa Eulàlia, 72)</t>
  </si>
  <si>
    <t>Terrassa - Mare de Déu del Carme (C. Voluntaris Olímpics, 54)</t>
  </si>
  <si>
    <t>Terrassa - Petit Estel-La Nova (C. Puig Novell, 18)</t>
  </si>
  <si>
    <t>Terrassa - Sagrado Corazón de Jesús (C. Pare Font, 152)</t>
  </si>
  <si>
    <t>Terrassa - Tecnos (C. Topete, 34)</t>
  </si>
  <si>
    <t>Terrassa - Vedruna (C. de la Vall, 21)</t>
  </si>
  <si>
    <t>Torelló - IES Cirviànum de Torelló (C. Ausiàs March s/n)</t>
  </si>
  <si>
    <t>Valls - IES Jaume Huguet (C. Creu de Cames, s/n)</t>
  </si>
  <si>
    <t>Viladecavalls - IES de Viladecavalls (Via de Sant Jordi, s/n)</t>
  </si>
  <si>
    <t>Vilafranca del Penedès - Montagut (C. Amàlia Soler, 169)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</si>
  <si>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</si>
  <si>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</si>
  <si>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</si>
  <si>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</si>
  <si>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</si>
  <si>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</si>
  <si>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</si>
  <si>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</si>
  <si>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</si>
  <si>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</si>
  <si>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</si>
  <si>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</t>
  </si>
  <si>
    <t>Certificat de llengües de les universitats de Catalunya (CLUC)</t>
  </si>
  <si>
    <t>3</t>
  </si>
  <si>
    <t>4</t>
  </si>
  <si>
    <t>5</t>
  </si>
  <si>
    <t>Me l'han recomanada</t>
  </si>
  <si>
    <t>2014-2015</t>
  </si>
  <si>
    <t xml:space="preserve">Crec que és l'única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</si>
  <si>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</si>
  <si>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</si>
  <si>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</si>
  <si>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</si>
  <si>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</si>
  <si>
    <t>ENQUESTA PER A L'ESTUDIANTAT DE NOU INGRÉS
CURS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</si>
</sst>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3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9" fontId="8" fillId="0" borderId="0" applyFont="0" applyFill="0" applyBorder="0" applyAlignment="0" applyProtection="0"/>
    <xf numFmtId="0" fontId="7" fillId="0" borderId="0"/>
  </cellStyleXfs>
  <cellXfs count="113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1" fillId="0" borderId="0" xfId="0" applyFont="1"/>
    <xf numFmtId="0" fontId="17" fillId="0" borderId="3" xfId="0" applyFont="1" applyBorder="1" applyAlignment="1">
      <alignment horizontal="left" vertical="top" wrapText="1"/>
    </xf>
    <xf numFmtId="164" fontId="17" fillId="0" borderId="15" xfId="0" applyNumberFormat="1" applyFont="1" applyBorder="1" applyAlignment="1">
      <alignment horizontal="right" vertical="top"/>
    </xf>
    <xf numFmtId="165" fontId="17" fillId="0" borderId="16" xfId="0" applyNumberFormat="1" applyFont="1" applyBorder="1" applyAlignment="1">
      <alignment horizontal="right" vertical="top"/>
    </xf>
    <xf numFmtId="164" fontId="17" fillId="0" borderId="16" xfId="0" applyNumberFormat="1" applyFont="1" applyBorder="1" applyAlignment="1">
      <alignment horizontal="right" vertical="top"/>
    </xf>
    <xf numFmtId="0" fontId="17" fillId="0" borderId="7" xfId="0" applyFont="1" applyBorder="1" applyAlignment="1">
      <alignment horizontal="left" vertical="top" wrapText="1"/>
    </xf>
    <xf numFmtId="164" fontId="17" fillId="0" borderId="18" xfId="0" applyNumberFormat="1" applyFont="1" applyBorder="1" applyAlignment="1">
      <alignment horizontal="right" vertical="top"/>
    </xf>
    <xf numFmtId="165" fontId="17" fillId="0" borderId="19" xfId="0" applyNumberFormat="1" applyFont="1" applyBorder="1" applyAlignment="1">
      <alignment horizontal="right" vertical="top"/>
    </xf>
    <xf numFmtId="164" fontId="17" fillId="0" borderId="19" xfId="0" applyNumberFormat="1" applyFont="1" applyBorder="1" applyAlignment="1">
      <alignment horizontal="right" vertical="top"/>
    </xf>
    <xf numFmtId="0" fontId="17" fillId="0" borderId="11" xfId="0" applyFont="1" applyBorder="1" applyAlignment="1">
      <alignment horizontal="left" vertical="top" wrapText="1"/>
    </xf>
    <xf numFmtId="164" fontId="17" fillId="0" borderId="21" xfId="0" applyNumberFormat="1" applyFont="1" applyBorder="1" applyAlignment="1">
      <alignment horizontal="right" vertical="top"/>
    </xf>
    <xf numFmtId="165" fontId="17" fillId="0" borderId="22" xfId="0" applyNumberFormat="1" applyFont="1" applyBorder="1" applyAlignment="1">
      <alignment horizontal="right" vertical="top"/>
    </xf>
    <xf numFmtId="164" fontId="17" fillId="0" borderId="22" xfId="0" applyNumberFormat="1" applyFont="1" applyBorder="1" applyAlignment="1">
      <alignment horizontal="right" vertical="top"/>
    </xf>
    <xf numFmtId="164" fontId="17" fillId="0" borderId="24" xfId="0" applyNumberFormat="1" applyFont="1" applyBorder="1" applyAlignment="1">
      <alignment horizontal="right" vertical="top"/>
    </xf>
    <xf numFmtId="165" fontId="17" fillId="0" borderId="25" xfId="0" applyNumberFormat="1" applyFont="1" applyBorder="1" applyAlignment="1">
      <alignment horizontal="right" vertical="top"/>
    </xf>
    <xf numFmtId="164" fontId="17" fillId="0" borderId="25" xfId="0" applyNumberFormat="1" applyFont="1" applyBorder="1" applyAlignment="1">
      <alignment horizontal="right" vertical="top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vertical="center" wrapText="1"/>
    </xf>
    <xf numFmtId="0" fontId="18" fillId="7" borderId="29" xfId="0" applyFont="1" applyFill="1" applyBorder="1" applyAlignment="1">
      <alignment vertical="center" wrapText="1"/>
    </xf>
    <xf numFmtId="0" fontId="18" fillId="7" borderId="31" xfId="0" applyFont="1" applyFill="1" applyBorder="1" applyAlignment="1">
      <alignment vertical="center" wrapText="1"/>
    </xf>
    <xf numFmtId="164" fontId="17" fillId="0" borderId="0" xfId="0" applyNumberFormat="1" applyFont="1" applyBorder="1" applyAlignment="1">
      <alignment horizontal="right" vertical="top"/>
    </xf>
    <xf numFmtId="165" fontId="17" fillId="0" borderId="0" xfId="0" applyNumberFormat="1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 wrapText="1"/>
    </xf>
    <xf numFmtId="0" fontId="18" fillId="7" borderId="3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vertical="center" wrapText="1"/>
    </xf>
    <xf numFmtId="0" fontId="18" fillId="7" borderId="11" xfId="0" applyFont="1" applyFill="1" applyBorder="1" applyAlignment="1">
      <alignment vertical="center" wrapText="1"/>
    </xf>
    <xf numFmtId="0" fontId="19" fillId="7" borderId="31" xfId="0" applyFont="1" applyFill="1" applyBorder="1" applyAlignment="1">
      <alignment vertical="center" wrapText="1"/>
    </xf>
    <xf numFmtId="0" fontId="7" fillId="0" borderId="0" xfId="3"/>
    <xf numFmtId="164" fontId="20" fillId="0" borderId="15" xfId="3" applyNumberFormat="1" applyFont="1" applyBorder="1" applyAlignment="1">
      <alignment horizontal="right" vertical="top"/>
    </xf>
    <xf numFmtId="165" fontId="20" fillId="0" borderId="16" xfId="3" applyNumberFormat="1" applyFont="1" applyBorder="1" applyAlignment="1">
      <alignment horizontal="right" vertical="top"/>
    </xf>
    <xf numFmtId="164" fontId="20" fillId="0" borderId="16" xfId="3" applyNumberFormat="1" applyFont="1" applyBorder="1" applyAlignment="1">
      <alignment horizontal="right" vertical="top"/>
    </xf>
    <xf numFmtId="164" fontId="20" fillId="0" borderId="18" xfId="3" applyNumberFormat="1" applyFont="1" applyBorder="1" applyAlignment="1">
      <alignment horizontal="right" vertical="top"/>
    </xf>
    <xf numFmtId="165" fontId="20" fillId="0" borderId="19" xfId="3" applyNumberFormat="1" applyFont="1" applyBorder="1" applyAlignment="1">
      <alignment horizontal="right" vertical="top"/>
    </xf>
    <xf numFmtId="164" fontId="20" fillId="0" borderId="19" xfId="3" applyNumberFormat="1" applyFont="1" applyBorder="1" applyAlignment="1">
      <alignment horizontal="right" vertical="top"/>
    </xf>
    <xf numFmtId="164" fontId="20" fillId="0" borderId="21" xfId="3" applyNumberFormat="1" applyFont="1" applyBorder="1" applyAlignment="1">
      <alignment horizontal="right" vertical="top"/>
    </xf>
    <xf numFmtId="165" fontId="20" fillId="0" borderId="22" xfId="3" applyNumberFormat="1" applyFont="1" applyBorder="1" applyAlignment="1">
      <alignment horizontal="right" vertical="top"/>
    </xf>
    <xf numFmtId="164" fontId="20" fillId="0" borderId="22" xfId="3" applyNumberFormat="1" applyFont="1" applyBorder="1" applyAlignment="1">
      <alignment horizontal="right" vertical="top"/>
    </xf>
    <xf numFmtId="0" fontId="18" fillId="7" borderId="12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 wrapText="1"/>
    </xf>
    <xf numFmtId="0" fontId="18" fillId="7" borderId="3" xfId="3" applyFont="1" applyFill="1" applyBorder="1" applyAlignment="1">
      <alignment horizontal="left" vertical="center" wrapText="1"/>
    </xf>
    <xf numFmtId="0" fontId="18" fillId="7" borderId="11" xfId="3" applyFont="1" applyFill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top" wrapText="1"/>
    </xf>
    <xf numFmtId="0" fontId="20" fillId="0" borderId="7" xfId="3" applyFont="1" applyBorder="1" applyAlignment="1">
      <alignment horizontal="left" vertical="top" wrapText="1"/>
    </xf>
    <xf numFmtId="0" fontId="20" fillId="0" borderId="11" xfId="3" applyFont="1" applyBorder="1" applyAlignment="1">
      <alignment horizontal="left" vertical="top" wrapText="1"/>
    </xf>
    <xf numFmtId="165" fontId="20" fillId="0" borderId="34" xfId="3" applyNumberFormat="1" applyFont="1" applyBorder="1" applyAlignment="1">
      <alignment horizontal="right" vertical="top"/>
    </xf>
    <xf numFmtId="165" fontId="20" fillId="0" borderId="35" xfId="3" applyNumberFormat="1" applyFont="1" applyBorder="1" applyAlignment="1">
      <alignment horizontal="right" vertical="top"/>
    </xf>
    <xf numFmtId="165" fontId="20" fillId="0" borderId="36" xfId="3" applyNumberFormat="1" applyFont="1" applyBorder="1" applyAlignment="1">
      <alignment horizontal="right" vertical="top"/>
    </xf>
    <xf numFmtId="0" fontId="18" fillId="7" borderId="33" xfId="3" applyFont="1" applyFill="1" applyBorder="1" applyAlignment="1">
      <alignment horizontal="center" vertical="center"/>
    </xf>
    <xf numFmtId="0" fontId="18" fillId="7" borderId="37" xfId="3" applyFont="1" applyFill="1" applyBorder="1" applyAlignment="1">
      <alignment horizontal="center" vertical="center"/>
    </xf>
    <xf numFmtId="0" fontId="18" fillId="7" borderId="38" xfId="3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right" vertical="top"/>
    </xf>
    <xf numFmtId="165" fontId="20" fillId="0" borderId="0" xfId="3" applyNumberFormat="1" applyFont="1" applyFill="1" applyBorder="1" applyAlignment="1">
      <alignment horizontal="right" vertical="top"/>
    </xf>
    <xf numFmtId="164" fontId="21" fillId="4" borderId="16" xfId="0" applyNumberFormat="1" applyFont="1" applyFill="1" applyBorder="1" applyAlignment="1">
      <alignment horizontal="right" vertical="top"/>
    </xf>
    <xf numFmtId="165" fontId="21" fillId="4" borderId="17" xfId="0" applyNumberFormat="1" applyFont="1" applyFill="1" applyBorder="1" applyAlignment="1">
      <alignment horizontal="right" vertical="top"/>
    </xf>
    <xf numFmtId="164" fontId="21" fillId="4" borderId="19" xfId="0" applyNumberFormat="1" applyFont="1" applyFill="1" applyBorder="1" applyAlignment="1">
      <alignment horizontal="right" vertical="top"/>
    </xf>
    <xf numFmtId="165" fontId="21" fillId="4" borderId="20" xfId="0" applyNumberFormat="1" applyFont="1" applyFill="1" applyBorder="1" applyAlignment="1">
      <alignment horizontal="right" vertical="top"/>
    </xf>
    <xf numFmtId="164" fontId="21" fillId="4" borderId="22" xfId="0" applyNumberFormat="1" applyFont="1" applyFill="1" applyBorder="1" applyAlignment="1">
      <alignment horizontal="right" vertical="top"/>
    </xf>
    <xf numFmtId="165" fontId="21" fillId="4" borderId="23" xfId="0" applyNumberFormat="1" applyFont="1" applyFill="1" applyBorder="1" applyAlignment="1">
      <alignment horizontal="right" vertical="top"/>
    </xf>
    <xf numFmtId="164" fontId="21" fillId="4" borderId="21" xfId="0" applyNumberFormat="1" applyFont="1" applyFill="1" applyBorder="1" applyAlignment="1">
      <alignment horizontal="right" vertical="top"/>
    </xf>
    <xf numFmtId="165" fontId="21" fillId="4" borderId="22" xfId="0" applyNumberFormat="1" applyFont="1" applyFill="1" applyBorder="1" applyAlignment="1">
      <alignment horizontal="right" vertical="top"/>
    </xf>
    <xf numFmtId="164" fontId="21" fillId="4" borderId="25" xfId="0" applyNumberFormat="1" applyFont="1" applyFill="1" applyBorder="1" applyAlignment="1">
      <alignment horizontal="right" vertical="top"/>
    </xf>
    <xf numFmtId="165" fontId="21" fillId="4" borderId="26" xfId="0" applyNumberFormat="1" applyFont="1" applyFill="1" applyBorder="1" applyAlignment="1">
      <alignment horizontal="right" vertical="top"/>
    </xf>
    <xf numFmtId="2" fontId="15" fillId="4" borderId="16" xfId="0" applyNumberFormat="1" applyFont="1" applyFill="1" applyBorder="1"/>
    <xf numFmtId="0" fontId="15" fillId="4" borderId="28" xfId="0" applyFont="1" applyFill="1" applyBorder="1"/>
    <xf numFmtId="2" fontId="15" fillId="4" borderId="19" xfId="0" applyNumberFormat="1" applyFont="1" applyFill="1" applyBorder="1"/>
    <xf numFmtId="0" fontId="15" fillId="4" borderId="30" xfId="0" applyFont="1" applyFill="1" applyBorder="1"/>
    <xf numFmtId="2" fontId="15" fillId="4" borderId="22" xfId="0" applyNumberFormat="1" applyFont="1" applyFill="1" applyBorder="1"/>
    <xf numFmtId="0" fontId="15" fillId="4" borderId="32" xfId="0" applyFont="1" applyFill="1" applyBorder="1"/>
    <xf numFmtId="0" fontId="13" fillId="0" borderId="0" xfId="0" applyFont="1" applyBorder="1"/>
    <xf numFmtId="0" fontId="22" fillId="0" borderId="0" xfId="0" applyFont="1" applyBorder="1" applyAlignment="1">
      <alignment horizontal="left" vertical="top" wrapText="1"/>
    </xf>
    <xf numFmtId="165" fontId="22" fillId="0" borderId="0" xfId="0" applyNumberFormat="1" applyFont="1" applyBorder="1" applyAlignment="1">
      <alignment horizontal="right" vertical="top"/>
    </xf>
    <xf numFmtId="10" fontId="0" fillId="0" borderId="0" xfId="0" applyNumberFormat="1"/>
    <xf numFmtId="0" fontId="13" fillId="0" borderId="0" xfId="0" applyFont="1"/>
    <xf numFmtId="10" fontId="13" fillId="0" borderId="0" xfId="0" applyNumberFormat="1" applyFont="1"/>
    <xf numFmtId="0" fontId="14" fillId="7" borderId="16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5" borderId="2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8" fillId="7" borderId="28" xfId="3" applyFont="1" applyFill="1" applyBorder="1" applyAlignment="1">
      <alignment horizontal="center" vertical="center"/>
    </xf>
    <xf numFmtId="0" fontId="18" fillId="7" borderId="30" xfId="3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18" fillId="7" borderId="11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</cellXfs>
  <cellStyles count="4">
    <cellStyle name="Normal" xfId="0" builtinId="0"/>
    <cellStyle name="Normal_Full1" xfId="3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Enginyeria en Tecnologies Aeroespacials</c:v>
                </c:pt>
              </c:strCache>
            </c:strRef>
          </c:tx>
          <c:invertIfNegative val="0"/>
          <c:dLbls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0.64516129032258063</c:v>
                </c:pt>
                <c:pt idx="1">
                  <c:v>0.19354838709677419</c:v>
                </c:pt>
                <c:pt idx="2">
                  <c:v>6.4516129032258063E-2</c:v>
                </c:pt>
                <c:pt idx="3">
                  <c:v>0.16129032258064516</c:v>
                </c:pt>
                <c:pt idx="4">
                  <c:v>3.2258064516129031E-2</c:v>
                </c:pt>
                <c:pt idx="5">
                  <c:v>0.32258064516129031</c:v>
                </c:pt>
                <c:pt idx="6">
                  <c:v>6.4516129032258063E-2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2.4096385542168676E-2</c:v>
                </c:pt>
                <c:pt idx="1">
                  <c:v>0.2289156626506024</c:v>
                </c:pt>
                <c:pt idx="2">
                  <c:v>0.15662650602409639</c:v>
                </c:pt>
                <c:pt idx="3">
                  <c:v>0.25301204819277107</c:v>
                </c:pt>
                <c:pt idx="4">
                  <c:v>0.14457831325301204</c:v>
                </c:pt>
                <c:pt idx="5">
                  <c:v>0.37349397590361444</c:v>
                </c:pt>
                <c:pt idx="6">
                  <c:v>0.36144578313253012</c:v>
                </c:pt>
                <c:pt idx="7">
                  <c:v>0.10843373493975904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Enginyeria en Vehicles Aeroespacials</c:v>
                </c:pt>
              </c:strCache>
            </c:strRef>
          </c:tx>
          <c:invertIfNegative val="0"/>
          <c:dLbls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###0.0%</c:formatCode>
                <c:ptCount val="8"/>
                <c:pt idx="0">
                  <c:v>0.5625</c:v>
                </c:pt>
                <c:pt idx="1">
                  <c:v>0.28125</c:v>
                </c:pt>
                <c:pt idx="2">
                  <c:v>0.125</c:v>
                </c:pt>
                <c:pt idx="3">
                  <c:v>0.25</c:v>
                </c:pt>
                <c:pt idx="4">
                  <c:v>0.125</c:v>
                </c:pt>
                <c:pt idx="5">
                  <c:v>0.375</c:v>
                </c:pt>
                <c:pt idx="6">
                  <c:v>6.25E-2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71904"/>
        <c:axId val="105377792"/>
        <c:axId val="0"/>
      </c:bar3DChart>
      <c:catAx>
        <c:axId val="1053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77792"/>
        <c:crosses val="autoZero"/>
        <c:auto val="1"/>
        <c:lblAlgn val="ctr"/>
        <c:lblOffset val="100"/>
        <c:noMultiLvlLbl val="0"/>
      </c:catAx>
      <c:valAx>
        <c:axId val="105377792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05371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Enginyeria en Tecnologies Aeroespacials</c:v>
                </c:pt>
              </c:strCache>
            </c:strRef>
          </c:tx>
          <c:invertIfNegative val="0"/>
          <c:dLbls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0.64516129032258063</c:v>
                </c:pt>
                <c:pt idx="1">
                  <c:v>0.19354838709677419</c:v>
                </c:pt>
                <c:pt idx="2">
                  <c:v>6.4516129032258063E-2</c:v>
                </c:pt>
                <c:pt idx="3">
                  <c:v>0.16129032258064516</c:v>
                </c:pt>
                <c:pt idx="4">
                  <c:v>3.2258064516129031E-2</c:v>
                </c:pt>
                <c:pt idx="5">
                  <c:v>0.32258064516129031</c:v>
                </c:pt>
                <c:pt idx="6">
                  <c:v>6.4516129032258063E-2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2.4096385542168676E-2</c:v>
                </c:pt>
                <c:pt idx="1">
                  <c:v>0.2289156626506024</c:v>
                </c:pt>
                <c:pt idx="2">
                  <c:v>0.15662650602409639</c:v>
                </c:pt>
                <c:pt idx="3">
                  <c:v>0.25301204819277107</c:v>
                </c:pt>
                <c:pt idx="4">
                  <c:v>0.14457831325301204</c:v>
                </c:pt>
                <c:pt idx="5">
                  <c:v>0.37349397590361444</c:v>
                </c:pt>
                <c:pt idx="6">
                  <c:v>0.36144578313253012</c:v>
                </c:pt>
                <c:pt idx="7">
                  <c:v>0.10843373493975904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Enginyeria en Vehicles Aeroespacials</c:v>
                </c:pt>
              </c:strCache>
            </c:strRef>
          </c:tx>
          <c:invertIfNegative val="0"/>
          <c:dLbls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###0.0%</c:formatCode>
                <c:ptCount val="8"/>
                <c:pt idx="0">
                  <c:v>0.5625</c:v>
                </c:pt>
                <c:pt idx="1">
                  <c:v>0.28125</c:v>
                </c:pt>
                <c:pt idx="2">
                  <c:v>0.125</c:v>
                </c:pt>
                <c:pt idx="3">
                  <c:v>0.25</c:v>
                </c:pt>
                <c:pt idx="4">
                  <c:v>0.125</c:v>
                </c:pt>
                <c:pt idx="5">
                  <c:v>0.375</c:v>
                </c:pt>
                <c:pt idx="6">
                  <c:v>6.25E-2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851840"/>
        <c:axId val="114853376"/>
        <c:axId val="0"/>
      </c:bar3DChart>
      <c:catAx>
        <c:axId val="11485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853376"/>
        <c:crosses val="autoZero"/>
        <c:auto val="1"/>
        <c:lblAlgn val="ctr"/>
        <c:lblOffset val="100"/>
        <c:noMultiLvlLbl val="0"/>
      </c:catAx>
      <c:valAx>
        <c:axId val="11485337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14851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Comparativa!$Z$152</c:f>
              <c:strCache>
                <c:ptCount val="1"/>
                <c:pt idx="0">
                  <c:v>Grau en Enginyeria en Tecnologies Aeroespacials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Comparativa!$Z$153:$Z$160</c:f>
              <c:numCache>
                <c:formatCode>0.00%</c:formatCode>
                <c:ptCount val="8"/>
                <c:pt idx="0">
                  <c:v>0.58499999999999996</c:v>
                </c:pt>
                <c:pt idx="1">
                  <c:v>0.36599999999999999</c:v>
                </c:pt>
                <c:pt idx="2">
                  <c:v>7.2999999999999995E-2</c:v>
                </c:pt>
                <c:pt idx="3">
                  <c:v>7.2999999999999995E-2</c:v>
                </c:pt>
                <c:pt idx="4">
                  <c:v>2.4E-2</c:v>
                </c:pt>
                <c:pt idx="5">
                  <c:v>0.36599999999999999</c:v>
                </c:pt>
                <c:pt idx="6">
                  <c:v>2.4E-2</c:v>
                </c:pt>
                <c:pt idx="7">
                  <c:v>7.2999999999999995E-2</c:v>
                </c:pt>
              </c:numCache>
            </c:numRef>
          </c:val>
        </c:ser>
        <c:ser>
          <c:idx val="1"/>
          <c:order val="1"/>
          <c:tx>
            <c:strRef>
              <c:f>Comparativa!$AA$152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1.4111111111111111E-2"/>
                  <c:y val="1.41108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Comparativa!$AA$153:$AA$160</c:f>
              <c:numCache>
                <c:formatCode>0.00%</c:formatCode>
                <c:ptCount val="8"/>
                <c:pt idx="0">
                  <c:v>3.1E-2</c:v>
                </c:pt>
                <c:pt idx="1">
                  <c:v>0.25</c:v>
                </c:pt>
                <c:pt idx="2">
                  <c:v>0.14099999999999999</c:v>
                </c:pt>
                <c:pt idx="3">
                  <c:v>0.313</c:v>
                </c:pt>
                <c:pt idx="4">
                  <c:v>0.17199999999999999</c:v>
                </c:pt>
                <c:pt idx="5">
                  <c:v>0.54700000000000004</c:v>
                </c:pt>
                <c:pt idx="6">
                  <c:v>0.25</c:v>
                </c:pt>
                <c:pt idx="7">
                  <c:v>6.3E-2</c:v>
                </c:pt>
              </c:numCache>
            </c:numRef>
          </c:val>
        </c:ser>
        <c:ser>
          <c:idx val="2"/>
          <c:order val="2"/>
          <c:tx>
            <c:strRef>
              <c:f>Comparativa!$AB$152</c:f>
              <c:strCache>
                <c:ptCount val="1"/>
                <c:pt idx="0">
                  <c:v>Grau en Enginyeria en Vehicles Aeroespacials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7.0555555555555554E-3"/>
                  <c:y val="-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Comparativa!$X$153:$Y$160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Comparativa!$AB$153:$AB$160</c:f>
              <c:numCache>
                <c:formatCode>0.00%</c:formatCode>
                <c:ptCount val="8"/>
                <c:pt idx="0">
                  <c:v>0.78400000000000003</c:v>
                </c:pt>
                <c:pt idx="1">
                  <c:v>0.216</c:v>
                </c:pt>
                <c:pt idx="2">
                  <c:v>2.7E-2</c:v>
                </c:pt>
                <c:pt idx="3">
                  <c:v>0.16200000000000001</c:v>
                </c:pt>
                <c:pt idx="4">
                  <c:v>5.3999999999999999E-2</c:v>
                </c:pt>
                <c:pt idx="5">
                  <c:v>0.216</c:v>
                </c:pt>
                <c:pt idx="6">
                  <c:v>2.7E-2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89952"/>
        <c:axId val="116991488"/>
        <c:axId val="0"/>
      </c:bar3DChart>
      <c:catAx>
        <c:axId val="11698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91488"/>
        <c:crosses val="autoZero"/>
        <c:auto val="1"/>
        <c:lblAlgn val="ctr"/>
        <c:lblOffset val="100"/>
        <c:noMultiLvlLbl val="0"/>
      </c:catAx>
      <c:valAx>
        <c:axId val="116991488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169899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1.png"/><Relationship Id="rId18" Type="http://schemas.openxmlformats.org/officeDocument/2006/relationships/image" Target="../media/image20.png"/><Relationship Id="rId3" Type="http://schemas.openxmlformats.org/officeDocument/2006/relationships/image" Target="../media/image13.png"/><Relationship Id="rId21" Type="http://schemas.openxmlformats.org/officeDocument/2006/relationships/image" Target="../media/image9.png"/><Relationship Id="rId7" Type="http://schemas.openxmlformats.org/officeDocument/2006/relationships/image" Target="../media/image15.png"/><Relationship Id="rId12" Type="http://schemas.openxmlformats.org/officeDocument/2006/relationships/image" Target="../media/image17.png"/><Relationship Id="rId17" Type="http://schemas.openxmlformats.org/officeDocument/2006/relationships/image" Target="../media/image7.png"/><Relationship Id="rId2" Type="http://schemas.openxmlformats.org/officeDocument/2006/relationships/image" Target="../media/image1.png"/><Relationship Id="rId16" Type="http://schemas.openxmlformats.org/officeDocument/2006/relationships/image" Target="../media/image19.png"/><Relationship Id="rId20" Type="http://schemas.openxmlformats.org/officeDocument/2006/relationships/image" Target="../media/image21.png"/><Relationship Id="rId1" Type="http://schemas.openxmlformats.org/officeDocument/2006/relationships/image" Target="../media/image12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24" Type="http://schemas.openxmlformats.org/officeDocument/2006/relationships/chart" Target="../charts/chart3.xml"/><Relationship Id="rId5" Type="http://schemas.openxmlformats.org/officeDocument/2006/relationships/image" Target="../media/image14.png"/><Relationship Id="rId15" Type="http://schemas.openxmlformats.org/officeDocument/2006/relationships/image" Target="../media/image6.png"/><Relationship Id="rId23" Type="http://schemas.openxmlformats.org/officeDocument/2006/relationships/image" Target="../media/image10.png"/><Relationship Id="rId10" Type="http://schemas.openxmlformats.org/officeDocument/2006/relationships/image" Target="../media/image5.png"/><Relationship Id="rId19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16.png"/><Relationship Id="rId14" Type="http://schemas.openxmlformats.org/officeDocument/2006/relationships/image" Target="../media/image18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175</xdr:row>
      <xdr:rowOff>95250</xdr:rowOff>
    </xdr:from>
    <xdr:to>
      <xdr:col>0</xdr:col>
      <xdr:colOff>561975</xdr:colOff>
      <xdr:row>175</xdr:row>
      <xdr:rowOff>95250</xdr:rowOff>
    </xdr:to>
    <xdr:cxnSp macro="">
      <xdr:nvCxnSpPr>
        <xdr:cNvPr id="3" name="Connector recte 2"/>
        <xdr:cNvCxnSpPr/>
      </xdr:nvCxnSpPr>
      <xdr:spPr>
        <a:xfrm flipH="1">
          <a:off x="228600" y="37042725"/>
          <a:ext cx="333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175</xdr:row>
      <xdr:rowOff>95250</xdr:rowOff>
    </xdr:from>
    <xdr:to>
      <xdr:col>0</xdr:col>
      <xdr:colOff>228601</xdr:colOff>
      <xdr:row>180</xdr:row>
      <xdr:rowOff>114300</xdr:rowOff>
    </xdr:to>
    <xdr:cxnSp macro="">
      <xdr:nvCxnSpPr>
        <xdr:cNvPr id="5" name="Connector recte 4"/>
        <xdr:cNvCxnSpPr/>
      </xdr:nvCxnSpPr>
      <xdr:spPr>
        <a:xfrm flipH="1">
          <a:off x="228600" y="37042725"/>
          <a:ext cx="1" cy="129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180</xdr:row>
      <xdr:rowOff>123825</xdr:rowOff>
    </xdr:from>
    <xdr:to>
      <xdr:col>0</xdr:col>
      <xdr:colOff>571500</xdr:colOff>
      <xdr:row>180</xdr:row>
      <xdr:rowOff>123826</xdr:rowOff>
    </xdr:to>
    <xdr:cxnSp macro="">
      <xdr:nvCxnSpPr>
        <xdr:cNvPr id="7" name="Connector de fletxa recta 6"/>
        <xdr:cNvCxnSpPr/>
      </xdr:nvCxnSpPr>
      <xdr:spPr>
        <a:xfrm>
          <a:off x="219075" y="38347650"/>
          <a:ext cx="3524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234</xdr:row>
      <xdr:rowOff>104775</xdr:rowOff>
    </xdr:from>
    <xdr:to>
      <xdr:col>0</xdr:col>
      <xdr:colOff>542925</xdr:colOff>
      <xdr:row>234</xdr:row>
      <xdr:rowOff>104775</xdr:rowOff>
    </xdr:to>
    <xdr:cxnSp macro="">
      <xdr:nvCxnSpPr>
        <xdr:cNvPr id="15" name="Connector recte 14"/>
        <xdr:cNvCxnSpPr/>
      </xdr:nvCxnSpPr>
      <xdr:spPr>
        <a:xfrm flipH="1">
          <a:off x="361950" y="50787300"/>
          <a:ext cx="180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234</xdr:row>
      <xdr:rowOff>95250</xdr:rowOff>
    </xdr:from>
    <xdr:to>
      <xdr:col>0</xdr:col>
      <xdr:colOff>352425</xdr:colOff>
      <xdr:row>241</xdr:row>
      <xdr:rowOff>123825</xdr:rowOff>
    </xdr:to>
    <xdr:cxnSp macro="">
      <xdr:nvCxnSpPr>
        <xdr:cNvPr id="17" name="Connector recte 16"/>
        <xdr:cNvCxnSpPr/>
      </xdr:nvCxnSpPr>
      <xdr:spPr>
        <a:xfrm>
          <a:off x="352425" y="50777775"/>
          <a:ext cx="0" cy="1362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241</xdr:row>
      <xdr:rowOff>123825</xdr:rowOff>
    </xdr:from>
    <xdr:to>
      <xdr:col>1</xdr:col>
      <xdr:colOff>0</xdr:colOff>
      <xdr:row>241</xdr:row>
      <xdr:rowOff>123826</xdr:rowOff>
    </xdr:to>
    <xdr:cxnSp macro="">
      <xdr:nvCxnSpPr>
        <xdr:cNvPr id="19" name="Connector de fletxa recta 18"/>
        <xdr:cNvCxnSpPr/>
      </xdr:nvCxnSpPr>
      <xdr:spPr>
        <a:xfrm flipV="1">
          <a:off x="352425" y="52139850"/>
          <a:ext cx="2571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466725</xdr:colOff>
      <xdr:row>32</xdr:row>
      <xdr:rowOff>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466725</xdr:colOff>
      <xdr:row>60</xdr:row>
      <xdr:rowOff>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58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10</xdr:col>
      <xdr:colOff>466725</xdr:colOff>
      <xdr:row>88</xdr:row>
      <xdr:rowOff>0</xdr:rowOff>
    </xdr:to>
    <xdr:pic>
      <xdr:nvPicPr>
        <xdr:cNvPr id="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20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466725</xdr:colOff>
      <xdr:row>117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83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10</xdr:col>
      <xdr:colOff>466725</xdr:colOff>
      <xdr:row>146</xdr:row>
      <xdr:rowOff>0</xdr:rowOff>
    </xdr:to>
    <xdr:pic>
      <xdr:nvPicPr>
        <xdr:cNvPr id="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4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10</xdr:col>
      <xdr:colOff>466725</xdr:colOff>
      <xdr:row>232</xdr:row>
      <xdr:rowOff>0</xdr:rowOff>
    </xdr:to>
    <xdr:pic>
      <xdr:nvPicPr>
        <xdr:cNvPr id="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70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10</xdr:col>
      <xdr:colOff>466725</xdr:colOff>
      <xdr:row>261</xdr:row>
      <xdr:rowOff>0</xdr:rowOff>
    </xdr:to>
    <xdr:pic>
      <xdr:nvPicPr>
        <xdr:cNvPr id="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433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10</xdr:col>
      <xdr:colOff>466725</xdr:colOff>
      <xdr:row>290</xdr:row>
      <xdr:rowOff>0</xdr:rowOff>
    </xdr:to>
    <xdr:pic>
      <xdr:nvPicPr>
        <xdr:cNvPr id="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19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10</xdr:col>
      <xdr:colOff>466725</xdr:colOff>
      <xdr:row>319</xdr:row>
      <xdr:rowOff>0</xdr:rowOff>
    </xdr:to>
    <xdr:pic>
      <xdr:nvPicPr>
        <xdr:cNvPr id="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958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10</xdr:col>
      <xdr:colOff>466725</xdr:colOff>
      <xdr:row>348</xdr:row>
      <xdr:rowOff>0</xdr:rowOff>
    </xdr:to>
    <xdr:pic>
      <xdr:nvPicPr>
        <xdr:cNvPr id="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20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5</xdr:row>
      <xdr:rowOff>0</xdr:rowOff>
    </xdr:from>
    <xdr:to>
      <xdr:col>7</xdr:col>
      <xdr:colOff>66675</xdr:colOff>
      <xdr:row>7</xdr:row>
      <xdr:rowOff>38100</xdr:rowOff>
    </xdr:to>
    <xdr:sp macro="" textlink="">
      <xdr:nvSpPr>
        <xdr:cNvPr id="24" name="QuadreDeText 23"/>
        <xdr:cNvSpPr txBox="1"/>
      </xdr:nvSpPr>
      <xdr:spPr>
        <a:xfrm>
          <a:off x="1590675" y="1714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238125</xdr:colOff>
      <xdr:row>32</xdr:row>
      <xdr:rowOff>152400</xdr:rowOff>
    </xdr:from>
    <xdr:to>
      <xdr:col>6</xdr:col>
      <xdr:colOff>542925</xdr:colOff>
      <xdr:row>35</xdr:row>
      <xdr:rowOff>0</xdr:rowOff>
    </xdr:to>
    <xdr:sp macro="" textlink="">
      <xdr:nvSpPr>
        <xdr:cNvPr id="25" name="QuadreDeText 24"/>
        <xdr:cNvSpPr txBox="1"/>
      </xdr:nvSpPr>
      <xdr:spPr>
        <a:xfrm>
          <a:off x="1457325" y="70104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266700</xdr:colOff>
      <xdr:row>60</xdr:row>
      <xdr:rowOff>85725</xdr:rowOff>
    </xdr:from>
    <xdr:to>
      <xdr:col>6</xdr:col>
      <xdr:colOff>571500</xdr:colOff>
      <xdr:row>62</xdr:row>
      <xdr:rowOff>123825</xdr:rowOff>
    </xdr:to>
    <xdr:sp macro="" textlink="">
      <xdr:nvSpPr>
        <xdr:cNvPr id="26" name="QuadreDeText 25"/>
        <xdr:cNvSpPr txBox="1"/>
      </xdr:nvSpPr>
      <xdr:spPr>
        <a:xfrm>
          <a:off x="1485900" y="122777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457200</xdr:colOff>
      <xdr:row>88</xdr:row>
      <xdr:rowOff>114300</xdr:rowOff>
    </xdr:from>
    <xdr:to>
      <xdr:col>10</xdr:col>
      <xdr:colOff>142875</xdr:colOff>
      <xdr:row>90</xdr:row>
      <xdr:rowOff>152400</xdr:rowOff>
    </xdr:to>
    <xdr:sp macro="" textlink="">
      <xdr:nvSpPr>
        <xdr:cNvPr id="27" name="QuadreDeText 26"/>
        <xdr:cNvSpPr txBox="1"/>
      </xdr:nvSpPr>
      <xdr:spPr>
        <a:xfrm>
          <a:off x="457200" y="176403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118</xdr:row>
      <xdr:rowOff>0</xdr:rowOff>
    </xdr:from>
    <xdr:to>
      <xdr:col>9</xdr:col>
      <xdr:colOff>95250</xdr:colOff>
      <xdr:row>120</xdr:row>
      <xdr:rowOff>38100</xdr:rowOff>
    </xdr:to>
    <xdr:sp macro="" textlink="">
      <xdr:nvSpPr>
        <xdr:cNvPr id="28" name="QuadreDeText 27"/>
        <xdr:cNvSpPr txBox="1"/>
      </xdr:nvSpPr>
      <xdr:spPr>
        <a:xfrm>
          <a:off x="609600" y="232410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428625</xdr:colOff>
      <xdr:row>145</xdr:row>
      <xdr:rowOff>57151</xdr:rowOff>
    </xdr:from>
    <xdr:to>
      <xdr:col>9</xdr:col>
      <xdr:colOff>180975</xdr:colOff>
      <xdr:row>150</xdr:row>
      <xdr:rowOff>66675</xdr:rowOff>
    </xdr:to>
    <xdr:sp macro="" textlink="">
      <xdr:nvSpPr>
        <xdr:cNvPr id="29" name="QuadreDeText 28"/>
        <xdr:cNvSpPr txBox="1"/>
      </xdr:nvSpPr>
      <xdr:spPr>
        <a:xfrm>
          <a:off x="428625" y="28441651"/>
          <a:ext cx="5238750" cy="96202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104775</xdr:colOff>
      <xdr:row>174</xdr:row>
      <xdr:rowOff>0</xdr:rowOff>
    </xdr:from>
    <xdr:to>
      <xdr:col>8</xdr:col>
      <xdr:colOff>542925</xdr:colOff>
      <xdr:row>178</xdr:row>
      <xdr:rowOff>9525</xdr:rowOff>
    </xdr:to>
    <xdr:sp macro="" textlink="">
      <xdr:nvSpPr>
        <xdr:cNvPr id="30" name="QuadreDeText 29"/>
        <xdr:cNvSpPr txBox="1"/>
      </xdr:nvSpPr>
      <xdr:spPr>
        <a:xfrm>
          <a:off x="714375" y="339090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542925</xdr:colOff>
      <xdr:row>178</xdr:row>
      <xdr:rowOff>85725</xdr:rowOff>
    </xdr:from>
    <xdr:to>
      <xdr:col>10</xdr:col>
      <xdr:colOff>504825</xdr:colOff>
      <xdr:row>203</xdr:row>
      <xdr:rowOff>123825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2925" y="3475672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203</xdr:row>
      <xdr:rowOff>142875</xdr:rowOff>
    </xdr:from>
    <xdr:to>
      <xdr:col>8</xdr:col>
      <xdr:colOff>257175</xdr:colOff>
      <xdr:row>207</xdr:row>
      <xdr:rowOff>38100</xdr:rowOff>
    </xdr:to>
    <xdr:sp macro="" textlink="">
      <xdr:nvSpPr>
        <xdr:cNvPr id="33" name="QuadreDeText 32"/>
        <xdr:cNvSpPr txBox="1"/>
      </xdr:nvSpPr>
      <xdr:spPr>
        <a:xfrm>
          <a:off x="885825" y="395763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</xdr:col>
      <xdr:colOff>142875</xdr:colOff>
      <xdr:row>232</xdr:row>
      <xdr:rowOff>9525</xdr:rowOff>
    </xdr:from>
    <xdr:to>
      <xdr:col>8</xdr:col>
      <xdr:colOff>581025</xdr:colOff>
      <xdr:row>235</xdr:row>
      <xdr:rowOff>123825</xdr:rowOff>
    </xdr:to>
    <xdr:sp macro="" textlink="">
      <xdr:nvSpPr>
        <xdr:cNvPr id="34" name="QuadreDeText 33"/>
        <xdr:cNvSpPr txBox="1"/>
      </xdr:nvSpPr>
      <xdr:spPr>
        <a:xfrm>
          <a:off x="752475" y="449675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57150</xdr:colOff>
      <xdr:row>261</xdr:row>
      <xdr:rowOff>0</xdr:rowOff>
    </xdr:from>
    <xdr:to>
      <xdr:col>8</xdr:col>
      <xdr:colOff>495300</xdr:colOff>
      <xdr:row>265</xdr:row>
      <xdr:rowOff>9525</xdr:rowOff>
    </xdr:to>
    <xdr:sp macro="" textlink="">
      <xdr:nvSpPr>
        <xdr:cNvPr id="35" name="QuadreDeText 34"/>
        <xdr:cNvSpPr txBox="1"/>
      </xdr:nvSpPr>
      <xdr:spPr>
        <a:xfrm>
          <a:off x="666750" y="50482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</xdr:col>
      <xdr:colOff>352425</xdr:colOff>
      <xdr:row>289</xdr:row>
      <xdr:rowOff>161925</xdr:rowOff>
    </xdr:from>
    <xdr:to>
      <xdr:col>9</xdr:col>
      <xdr:colOff>180975</xdr:colOff>
      <xdr:row>293</xdr:row>
      <xdr:rowOff>171450</xdr:rowOff>
    </xdr:to>
    <xdr:sp macro="" textlink="">
      <xdr:nvSpPr>
        <xdr:cNvPr id="36" name="QuadreDeText 35"/>
        <xdr:cNvSpPr txBox="1"/>
      </xdr:nvSpPr>
      <xdr:spPr>
        <a:xfrm>
          <a:off x="962025" y="559784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</a:t>
          </a:r>
          <a:r>
            <a:rPr lang="ca-ES" sz="1800" b="1" baseline="0"/>
            <a:t> obtenir informació dels estudis i de l'escola on t'has matriculat, has utilitzat...</a:t>
          </a:r>
          <a:endParaRPr lang="ca-ES" sz="1100" b="1"/>
        </a:p>
      </xdr:txBody>
    </xdr:sp>
    <xdr:clientData/>
  </xdr:twoCellAnchor>
  <xdr:twoCellAnchor>
    <xdr:from>
      <xdr:col>1</xdr:col>
      <xdr:colOff>323850</xdr:colOff>
      <xdr:row>318</xdr:row>
      <xdr:rowOff>142875</xdr:rowOff>
    </xdr:from>
    <xdr:to>
      <xdr:col>9</xdr:col>
      <xdr:colOff>152400</xdr:colOff>
      <xdr:row>322</xdr:row>
      <xdr:rowOff>152400</xdr:rowOff>
    </xdr:to>
    <xdr:sp macro="" textlink="">
      <xdr:nvSpPr>
        <xdr:cNvPr id="37" name="QuadreDeText 36"/>
        <xdr:cNvSpPr txBox="1"/>
      </xdr:nvSpPr>
      <xdr:spPr>
        <a:xfrm>
          <a:off x="933450" y="614838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</a:t>
          </a:r>
          <a:r>
            <a:rPr lang="ca-ES" sz="1800" b="1" baseline="0"/>
            <a:t> en les Jornades de Portes Obertes de l'ETSEIAT?</a:t>
          </a:r>
          <a:endParaRPr lang="ca-ES" sz="1100" b="1"/>
        </a:p>
      </xdr:txBody>
    </xdr:sp>
    <xdr:clientData/>
  </xdr:twoCellAnchor>
  <xdr:twoCellAnchor>
    <xdr:from>
      <xdr:col>1</xdr:col>
      <xdr:colOff>123825</xdr:colOff>
      <xdr:row>150</xdr:row>
      <xdr:rowOff>100012</xdr:rowOff>
    </xdr:from>
    <xdr:to>
      <xdr:col>13</xdr:col>
      <xdr:colOff>8625</xdr:colOff>
      <xdr:row>173</xdr:row>
      <xdr:rowOff>38512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15</xdr:col>
      <xdr:colOff>304800</xdr:colOff>
      <xdr:row>8</xdr:row>
      <xdr:rowOff>38100</xdr:rowOff>
    </xdr:to>
    <xdr:sp macro="" textlink="">
      <xdr:nvSpPr>
        <xdr:cNvPr id="2" name="QuadreDeText 1"/>
        <xdr:cNvSpPr txBox="1"/>
      </xdr:nvSpPr>
      <xdr:spPr>
        <a:xfrm>
          <a:off x="6705600" y="1743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5</xdr:col>
      <xdr:colOff>304800</xdr:colOff>
      <xdr:row>8</xdr:row>
      <xdr:rowOff>38100</xdr:rowOff>
    </xdr:to>
    <xdr:sp macro="" textlink="">
      <xdr:nvSpPr>
        <xdr:cNvPr id="3" name="QuadreDeText 2"/>
        <xdr:cNvSpPr txBox="1"/>
      </xdr:nvSpPr>
      <xdr:spPr>
        <a:xfrm>
          <a:off x="609600" y="1743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9</xdr:col>
      <xdr:colOff>504825</xdr:colOff>
      <xdr:row>34</xdr:row>
      <xdr:rowOff>38100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45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19</xdr:col>
      <xdr:colOff>466725</xdr:colOff>
      <xdr:row>34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145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504825</xdr:colOff>
      <xdr:row>61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458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19</xdr:col>
      <xdr:colOff>466725</xdr:colOff>
      <xdr:row>61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4580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34</xdr:row>
      <xdr:rowOff>0</xdr:rowOff>
    </xdr:from>
    <xdr:to>
      <xdr:col>5</xdr:col>
      <xdr:colOff>504825</xdr:colOff>
      <xdr:row>36</xdr:row>
      <xdr:rowOff>38100</xdr:rowOff>
    </xdr:to>
    <xdr:sp macro="" textlink="">
      <xdr:nvSpPr>
        <xdr:cNvPr id="9" name="QuadreDeText 8"/>
        <xdr:cNvSpPr txBox="1"/>
      </xdr:nvSpPr>
      <xdr:spPr>
        <a:xfrm>
          <a:off x="809625" y="7077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381000</xdr:colOff>
      <xdr:row>33</xdr:row>
      <xdr:rowOff>180975</xdr:rowOff>
    </xdr:from>
    <xdr:to>
      <xdr:col>16</xdr:col>
      <xdr:colOff>76200</xdr:colOff>
      <xdr:row>36</xdr:row>
      <xdr:rowOff>28575</xdr:rowOff>
    </xdr:to>
    <xdr:sp macro="" textlink="">
      <xdr:nvSpPr>
        <xdr:cNvPr id="10" name="QuadreDeText 9"/>
        <xdr:cNvSpPr txBox="1"/>
      </xdr:nvSpPr>
      <xdr:spPr>
        <a:xfrm>
          <a:off x="7086600" y="70675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6015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6015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61</xdr:row>
      <xdr:rowOff>0</xdr:rowOff>
    </xdr:from>
    <xdr:to>
      <xdr:col>5</xdr:col>
      <xdr:colOff>590550</xdr:colOff>
      <xdr:row>63</xdr:row>
      <xdr:rowOff>38100</xdr:rowOff>
    </xdr:to>
    <xdr:sp macro="" textlink="">
      <xdr:nvSpPr>
        <xdr:cNvPr id="13" name="QuadreDeText 12"/>
        <xdr:cNvSpPr txBox="1"/>
      </xdr:nvSpPr>
      <xdr:spPr>
        <a:xfrm>
          <a:off x="895350" y="12220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323850</xdr:colOff>
      <xdr:row>61</xdr:row>
      <xdr:rowOff>0</xdr:rowOff>
    </xdr:from>
    <xdr:to>
      <xdr:col>16</xdr:col>
      <xdr:colOff>19050</xdr:colOff>
      <xdr:row>63</xdr:row>
      <xdr:rowOff>38100</xdr:rowOff>
    </xdr:to>
    <xdr:sp macro="" textlink="">
      <xdr:nvSpPr>
        <xdr:cNvPr id="14" name="QuadreDeText 13"/>
        <xdr:cNvSpPr txBox="1"/>
      </xdr:nvSpPr>
      <xdr:spPr>
        <a:xfrm>
          <a:off x="7029450" y="12220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6" name="Imatg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9355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355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88</xdr:row>
      <xdr:rowOff>47625</xdr:rowOff>
    </xdr:from>
    <xdr:to>
      <xdr:col>9</xdr:col>
      <xdr:colOff>476250</xdr:colOff>
      <xdr:row>90</xdr:row>
      <xdr:rowOff>85725</xdr:rowOff>
    </xdr:to>
    <xdr:sp macro="" textlink="">
      <xdr:nvSpPr>
        <xdr:cNvPr id="18" name="QuadreDeText 17"/>
        <xdr:cNvSpPr txBox="1"/>
      </xdr:nvSpPr>
      <xdr:spPr>
        <a:xfrm>
          <a:off x="180975" y="174117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19</xdr:col>
      <xdr:colOff>295275</xdr:colOff>
      <xdr:row>90</xdr:row>
      <xdr:rowOff>38100</xdr:rowOff>
    </xdr:to>
    <xdr:sp macro="" textlink="">
      <xdr:nvSpPr>
        <xdr:cNvPr id="19" name="QuadreDeText 18"/>
        <xdr:cNvSpPr txBox="1"/>
      </xdr:nvSpPr>
      <xdr:spPr>
        <a:xfrm>
          <a:off x="6096000" y="173640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504825</xdr:colOff>
      <xdr:row>143</xdr:row>
      <xdr:rowOff>38100</xdr:rowOff>
    </xdr:to>
    <xdr:pic>
      <xdr:nvPicPr>
        <xdr:cNvPr id="20" name="Imatge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079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19</xdr:col>
      <xdr:colOff>466725</xdr:colOff>
      <xdr:row>143</xdr:row>
      <xdr:rowOff>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0790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115</xdr:row>
      <xdr:rowOff>152400</xdr:rowOff>
    </xdr:from>
    <xdr:to>
      <xdr:col>8</xdr:col>
      <xdr:colOff>409575</xdr:colOff>
      <xdr:row>118</xdr:row>
      <xdr:rowOff>0</xdr:rowOff>
    </xdr:to>
    <xdr:sp macro="" textlink="">
      <xdr:nvSpPr>
        <xdr:cNvPr id="22" name="QuadreDeText 21"/>
        <xdr:cNvSpPr txBox="1"/>
      </xdr:nvSpPr>
      <xdr:spPr>
        <a:xfrm>
          <a:off x="314325" y="226599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314325</xdr:colOff>
      <xdr:row>115</xdr:row>
      <xdr:rowOff>123825</xdr:rowOff>
    </xdr:from>
    <xdr:to>
      <xdr:col>18</xdr:col>
      <xdr:colOff>409575</xdr:colOff>
      <xdr:row>117</xdr:row>
      <xdr:rowOff>161925</xdr:rowOff>
    </xdr:to>
    <xdr:sp macro="" textlink="">
      <xdr:nvSpPr>
        <xdr:cNvPr id="23" name="QuadreDeText 22"/>
        <xdr:cNvSpPr txBox="1"/>
      </xdr:nvSpPr>
      <xdr:spPr>
        <a:xfrm>
          <a:off x="6410325" y="226314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8</xdr:col>
      <xdr:colOff>361950</xdr:colOff>
      <xdr:row>148</xdr:row>
      <xdr:rowOff>9524</xdr:rowOff>
    </xdr:to>
    <xdr:sp macro="" textlink="">
      <xdr:nvSpPr>
        <xdr:cNvPr id="24" name="QuadreDeText 23"/>
        <xdr:cNvSpPr txBox="1"/>
      </xdr:nvSpPr>
      <xdr:spPr>
        <a:xfrm>
          <a:off x="0" y="27841575"/>
          <a:ext cx="5238750" cy="96202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143</xdr:row>
      <xdr:rowOff>0</xdr:rowOff>
    </xdr:from>
    <xdr:to>
      <xdr:col>18</xdr:col>
      <xdr:colOff>361950</xdr:colOff>
      <xdr:row>148</xdr:row>
      <xdr:rowOff>9524</xdr:rowOff>
    </xdr:to>
    <xdr:sp macro="" textlink="">
      <xdr:nvSpPr>
        <xdr:cNvPr id="25" name="QuadreDeText 24"/>
        <xdr:cNvSpPr txBox="1"/>
      </xdr:nvSpPr>
      <xdr:spPr>
        <a:xfrm>
          <a:off x="6096000" y="27841575"/>
          <a:ext cx="5238750" cy="96202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342900</xdr:colOff>
      <xdr:row>147</xdr:row>
      <xdr:rowOff>133350</xdr:rowOff>
    </xdr:from>
    <xdr:to>
      <xdr:col>19</xdr:col>
      <xdr:colOff>85726</xdr:colOff>
      <xdr:row>167</xdr:row>
      <xdr:rowOff>171450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172</xdr:row>
      <xdr:rowOff>0</xdr:rowOff>
    </xdr:from>
    <xdr:to>
      <xdr:col>9</xdr:col>
      <xdr:colOff>504825</xdr:colOff>
      <xdr:row>197</xdr:row>
      <xdr:rowOff>38100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3366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19</xdr:col>
      <xdr:colOff>504825</xdr:colOff>
      <xdr:row>197</xdr:row>
      <xdr:rowOff>38100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0" y="333660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168</xdr:row>
      <xdr:rowOff>0</xdr:rowOff>
    </xdr:from>
    <xdr:to>
      <xdr:col>8</xdr:col>
      <xdr:colOff>47625</xdr:colOff>
      <xdr:row>172</xdr:row>
      <xdr:rowOff>9525</xdr:rowOff>
    </xdr:to>
    <xdr:sp macro="" textlink="">
      <xdr:nvSpPr>
        <xdr:cNvPr id="29" name="QuadreDeText 28"/>
        <xdr:cNvSpPr txBox="1"/>
      </xdr:nvSpPr>
      <xdr:spPr>
        <a:xfrm>
          <a:off x="219075" y="326040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190500</xdr:colOff>
      <xdr:row>168</xdr:row>
      <xdr:rowOff>9525</xdr:rowOff>
    </xdr:from>
    <xdr:to>
      <xdr:col>18</xdr:col>
      <xdr:colOff>19050</xdr:colOff>
      <xdr:row>172</xdr:row>
      <xdr:rowOff>19050</xdr:rowOff>
    </xdr:to>
    <xdr:sp macro="" textlink="">
      <xdr:nvSpPr>
        <xdr:cNvPr id="30" name="QuadreDeText 29"/>
        <xdr:cNvSpPr txBox="1"/>
      </xdr:nvSpPr>
      <xdr:spPr>
        <a:xfrm>
          <a:off x="6286500" y="326136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199</xdr:row>
      <xdr:rowOff>0</xdr:rowOff>
    </xdr:from>
    <xdr:to>
      <xdr:col>9</xdr:col>
      <xdr:colOff>504825</xdr:colOff>
      <xdr:row>224</xdr:row>
      <xdr:rowOff>38100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85095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19</xdr:col>
      <xdr:colOff>466725</xdr:colOff>
      <xdr:row>224</xdr:row>
      <xdr:rowOff>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5095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197</xdr:row>
      <xdr:rowOff>19050</xdr:rowOff>
    </xdr:from>
    <xdr:to>
      <xdr:col>7</xdr:col>
      <xdr:colOff>228600</xdr:colOff>
      <xdr:row>199</xdr:row>
      <xdr:rowOff>19050</xdr:rowOff>
    </xdr:to>
    <xdr:sp macro="" textlink="">
      <xdr:nvSpPr>
        <xdr:cNvPr id="33" name="QuadreDeText 32"/>
        <xdr:cNvSpPr txBox="1"/>
      </xdr:nvSpPr>
      <xdr:spPr>
        <a:xfrm>
          <a:off x="247650" y="38147625"/>
          <a:ext cx="4248150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390525</xdr:colOff>
      <xdr:row>197</xdr:row>
      <xdr:rowOff>9525</xdr:rowOff>
    </xdr:from>
    <xdr:to>
      <xdr:col>17</xdr:col>
      <xdr:colOff>371475</xdr:colOff>
      <xdr:row>199</xdr:row>
      <xdr:rowOff>9525</xdr:rowOff>
    </xdr:to>
    <xdr:sp macro="" textlink="">
      <xdr:nvSpPr>
        <xdr:cNvPr id="34" name="QuadreDeText 33"/>
        <xdr:cNvSpPr txBox="1"/>
      </xdr:nvSpPr>
      <xdr:spPr>
        <a:xfrm>
          <a:off x="6486525" y="38138100"/>
          <a:ext cx="4248150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227</xdr:row>
      <xdr:rowOff>0</xdr:rowOff>
    </xdr:from>
    <xdr:to>
      <xdr:col>9</xdr:col>
      <xdr:colOff>504825</xdr:colOff>
      <xdr:row>252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38435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227</xdr:row>
      <xdr:rowOff>0</xdr:rowOff>
    </xdr:from>
    <xdr:to>
      <xdr:col>19</xdr:col>
      <xdr:colOff>466725</xdr:colOff>
      <xdr:row>252</xdr:row>
      <xdr:rowOff>0</xdr:rowOff>
    </xdr:to>
    <xdr:pic>
      <xdr:nvPicPr>
        <xdr:cNvPr id="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8435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224</xdr:row>
      <xdr:rowOff>9525</xdr:rowOff>
    </xdr:from>
    <xdr:to>
      <xdr:col>8</xdr:col>
      <xdr:colOff>180975</xdr:colOff>
      <xdr:row>226</xdr:row>
      <xdr:rowOff>171450</xdr:rowOff>
    </xdr:to>
    <xdr:sp macro="" textlink="">
      <xdr:nvSpPr>
        <xdr:cNvPr id="37" name="QuadreDeText 36"/>
        <xdr:cNvSpPr txBox="1"/>
      </xdr:nvSpPr>
      <xdr:spPr>
        <a:xfrm>
          <a:off x="352425" y="43281600"/>
          <a:ext cx="4705350" cy="542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161925</xdr:colOff>
      <xdr:row>224</xdr:row>
      <xdr:rowOff>0</xdr:rowOff>
    </xdr:from>
    <xdr:to>
      <xdr:col>17</xdr:col>
      <xdr:colOff>600075</xdr:colOff>
      <xdr:row>226</xdr:row>
      <xdr:rowOff>161925</xdr:rowOff>
    </xdr:to>
    <xdr:sp macro="" textlink="">
      <xdr:nvSpPr>
        <xdr:cNvPr id="38" name="QuadreDeText 37"/>
        <xdr:cNvSpPr txBox="1"/>
      </xdr:nvSpPr>
      <xdr:spPr>
        <a:xfrm>
          <a:off x="6257925" y="43272075"/>
          <a:ext cx="4705350" cy="542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371475</xdr:colOff>
      <xdr:row>252</xdr:row>
      <xdr:rowOff>19050</xdr:rowOff>
    </xdr:from>
    <xdr:to>
      <xdr:col>8</xdr:col>
      <xdr:colOff>361950</xdr:colOff>
      <xdr:row>255</xdr:row>
      <xdr:rowOff>180975</xdr:rowOff>
    </xdr:to>
    <xdr:sp macro="" textlink="">
      <xdr:nvSpPr>
        <xdr:cNvPr id="41" name="QuadreDeText 40"/>
        <xdr:cNvSpPr txBox="1"/>
      </xdr:nvSpPr>
      <xdr:spPr>
        <a:xfrm>
          <a:off x="371475" y="48625125"/>
          <a:ext cx="4867275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9</xdr:col>
      <xdr:colOff>504825</xdr:colOff>
      <xdr:row>281</xdr:row>
      <xdr:rowOff>38100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49368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19</xdr:col>
      <xdr:colOff>466725</xdr:colOff>
      <xdr:row>281</xdr:row>
      <xdr:rowOff>0</xdr:rowOff>
    </xdr:to>
    <xdr:pic>
      <xdr:nvPicPr>
        <xdr:cNvPr id="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93680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523875</xdr:colOff>
      <xdr:row>251</xdr:row>
      <xdr:rowOff>161925</xdr:rowOff>
    </xdr:from>
    <xdr:to>
      <xdr:col>18</xdr:col>
      <xdr:colOff>514350</xdr:colOff>
      <xdr:row>255</xdr:row>
      <xdr:rowOff>133350</xdr:rowOff>
    </xdr:to>
    <xdr:sp macro="" textlink="">
      <xdr:nvSpPr>
        <xdr:cNvPr id="44" name="QuadreDeText 43"/>
        <xdr:cNvSpPr txBox="1"/>
      </xdr:nvSpPr>
      <xdr:spPr>
        <a:xfrm>
          <a:off x="6619875" y="48577500"/>
          <a:ext cx="4867275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281</xdr:row>
      <xdr:rowOff>114300</xdr:rowOff>
    </xdr:from>
    <xdr:to>
      <xdr:col>8</xdr:col>
      <xdr:colOff>476250</xdr:colOff>
      <xdr:row>285</xdr:row>
      <xdr:rowOff>133349</xdr:rowOff>
    </xdr:to>
    <xdr:sp macro="" textlink="">
      <xdr:nvSpPr>
        <xdr:cNvPr id="47" name="QuadreDeText 46"/>
        <xdr:cNvSpPr txBox="1"/>
      </xdr:nvSpPr>
      <xdr:spPr>
        <a:xfrm>
          <a:off x="0" y="54244875"/>
          <a:ext cx="5353050" cy="7810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</a:t>
          </a:r>
          <a:r>
            <a:rPr lang="ca-ES" sz="1800" b="1" baseline="0"/>
            <a:t> obtenir informació dels estudis i de l'escola on t'has matriculat, has utilitzat...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286</xdr:row>
      <xdr:rowOff>0</xdr:rowOff>
    </xdr:from>
    <xdr:to>
      <xdr:col>9</xdr:col>
      <xdr:colOff>504825</xdr:colOff>
      <xdr:row>311</xdr:row>
      <xdr:rowOff>38100</xdr:rowOff>
    </xdr:to>
    <xdr:pic>
      <xdr:nvPicPr>
        <xdr:cNvPr id="48" name="Imatge 4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5083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286</xdr:row>
      <xdr:rowOff>0</xdr:rowOff>
    </xdr:from>
    <xdr:to>
      <xdr:col>19</xdr:col>
      <xdr:colOff>466725</xdr:colOff>
      <xdr:row>311</xdr:row>
      <xdr:rowOff>0</xdr:rowOff>
    </xdr:to>
    <xdr:pic>
      <xdr:nvPicPr>
        <xdr:cNvPr id="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50830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523875</xdr:colOff>
      <xdr:row>281</xdr:row>
      <xdr:rowOff>57150</xdr:rowOff>
    </xdr:from>
    <xdr:to>
      <xdr:col>18</xdr:col>
      <xdr:colOff>390525</xdr:colOff>
      <xdr:row>285</xdr:row>
      <xdr:rowOff>76199</xdr:rowOff>
    </xdr:to>
    <xdr:sp macro="" textlink="">
      <xdr:nvSpPr>
        <xdr:cNvPr id="51" name="QuadreDeText 50"/>
        <xdr:cNvSpPr txBox="1"/>
      </xdr:nvSpPr>
      <xdr:spPr>
        <a:xfrm>
          <a:off x="6010275" y="54187725"/>
          <a:ext cx="5353050" cy="7810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</a:t>
          </a:r>
          <a:r>
            <a:rPr lang="ca-ES" sz="1800" b="1" baseline="0"/>
            <a:t> obtenir informació dels estudis i de l'escola on t'has matriculat, has utilitzat...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314</xdr:row>
      <xdr:rowOff>0</xdr:rowOff>
    </xdr:from>
    <xdr:to>
      <xdr:col>9</xdr:col>
      <xdr:colOff>504825</xdr:colOff>
      <xdr:row>339</xdr:row>
      <xdr:rowOff>38100</xdr:rowOff>
    </xdr:to>
    <xdr:pic>
      <xdr:nvPicPr>
        <xdr:cNvPr id="52" name="Imatge 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04170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314</xdr:row>
      <xdr:rowOff>0</xdr:rowOff>
    </xdr:from>
    <xdr:to>
      <xdr:col>19</xdr:col>
      <xdr:colOff>466725</xdr:colOff>
      <xdr:row>339</xdr:row>
      <xdr:rowOff>0</xdr:rowOff>
    </xdr:to>
    <xdr:pic>
      <xdr:nvPicPr>
        <xdr:cNvPr id="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04170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310</xdr:row>
      <xdr:rowOff>114300</xdr:rowOff>
    </xdr:from>
    <xdr:to>
      <xdr:col>8</xdr:col>
      <xdr:colOff>28575</xdr:colOff>
      <xdr:row>314</xdr:row>
      <xdr:rowOff>66675</xdr:rowOff>
    </xdr:to>
    <xdr:sp macro="" textlink="">
      <xdr:nvSpPr>
        <xdr:cNvPr id="54" name="QuadreDeText 53"/>
        <xdr:cNvSpPr txBox="1"/>
      </xdr:nvSpPr>
      <xdr:spPr>
        <a:xfrm>
          <a:off x="200025" y="59769375"/>
          <a:ext cx="47053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</a:t>
          </a:r>
          <a:r>
            <a:rPr lang="ca-ES" sz="1800" b="1" baseline="0"/>
            <a:t> en les Jornades de Portes Obertes de l'ETSEIAT?</a:t>
          </a:r>
          <a:endParaRPr lang="ca-ES" sz="1100" b="1"/>
        </a:p>
      </xdr:txBody>
    </xdr:sp>
    <xdr:clientData/>
  </xdr:twoCellAnchor>
  <xdr:twoCellAnchor>
    <xdr:from>
      <xdr:col>10</xdr:col>
      <xdr:colOff>228600</xdr:colOff>
      <xdr:row>310</xdr:row>
      <xdr:rowOff>66675</xdr:rowOff>
    </xdr:from>
    <xdr:to>
      <xdr:col>18</xdr:col>
      <xdr:colOff>57150</xdr:colOff>
      <xdr:row>314</xdr:row>
      <xdr:rowOff>19050</xdr:rowOff>
    </xdr:to>
    <xdr:sp macro="" textlink="">
      <xdr:nvSpPr>
        <xdr:cNvPr id="55" name="QuadreDeText 54"/>
        <xdr:cNvSpPr txBox="1"/>
      </xdr:nvSpPr>
      <xdr:spPr>
        <a:xfrm>
          <a:off x="6324600" y="59721750"/>
          <a:ext cx="47053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</a:t>
          </a:r>
          <a:r>
            <a:rPr lang="ca-ES" sz="1800" b="1" baseline="0"/>
            <a:t> en les Jornades de Portes Obertes de l'ETSEIAT?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147</xdr:row>
      <xdr:rowOff>95250</xdr:rowOff>
    </xdr:from>
    <xdr:to>
      <xdr:col>9</xdr:col>
      <xdr:colOff>161924</xdr:colOff>
      <xdr:row>167</xdr:row>
      <xdr:rowOff>171000</xdr:rowOff>
    </xdr:to>
    <xdr:graphicFrame macro="">
      <xdr:nvGraphicFramePr>
        <xdr:cNvPr id="50" name="Gràfic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showGridLines="0" tabSelected="1" workbookViewId="0"/>
  </sheetViews>
  <sheetFormatPr defaultRowHeight="15"/>
  <cols>
    <col min="2" max="2" width="41.42578125" customWidth="1"/>
    <col min="3" max="8" width="9.7109375" bestFit="1" customWidth="1"/>
    <col min="9" max="9" width="12.5703125" bestFit="1" customWidth="1"/>
    <col min="10" max="10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8.75" customHeight="1">
      <c r="A2" s="1"/>
      <c r="B2" s="105" t="s">
        <v>62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7.25" customHeight="1">
      <c r="A4" s="1"/>
      <c r="B4" s="1"/>
      <c r="C4" s="1"/>
      <c r="D4" s="106" t="s">
        <v>44</v>
      </c>
      <c r="E4" s="106"/>
      <c r="F4" s="106"/>
      <c r="G4" s="106"/>
      <c r="H4" s="106"/>
      <c r="I4" s="106"/>
      <c r="J4" s="106"/>
      <c r="K4" s="106"/>
      <c r="L4" s="106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101" t="s">
        <v>1</v>
      </c>
      <c r="C8" s="101"/>
      <c r="D8" s="101"/>
      <c r="E8" s="101"/>
      <c r="F8" s="101"/>
      <c r="G8" s="101"/>
      <c r="H8" s="101"/>
    </row>
    <row r="9" spans="1:15" ht="15" customHeight="1" thickTop="1">
      <c r="B9" s="102"/>
      <c r="C9" s="95" t="s">
        <v>1</v>
      </c>
      <c r="D9" s="96"/>
      <c r="E9" s="96"/>
      <c r="F9" s="96"/>
      <c r="G9" s="96"/>
      <c r="H9" s="97"/>
    </row>
    <row r="10" spans="1:15" ht="15" customHeight="1">
      <c r="B10" s="104"/>
      <c r="C10" s="98" t="s">
        <v>63</v>
      </c>
      <c r="D10" s="99"/>
      <c r="E10" s="99" t="s">
        <v>64</v>
      </c>
      <c r="F10" s="99"/>
      <c r="G10" s="99" t="s">
        <v>13</v>
      </c>
      <c r="H10" s="100"/>
    </row>
    <row r="11" spans="1:15" ht="15" customHeight="1" thickBot="1">
      <c r="B11" s="103"/>
      <c r="C11" s="28" t="s">
        <v>6</v>
      </c>
      <c r="D11" s="29" t="s">
        <v>3</v>
      </c>
      <c r="E11" s="29" t="s">
        <v>6</v>
      </c>
      <c r="F11" s="29" t="s">
        <v>3</v>
      </c>
      <c r="G11" s="29" t="s">
        <v>6</v>
      </c>
      <c r="H11" s="30" t="s">
        <v>3</v>
      </c>
    </row>
    <row r="12" spans="1:15" ht="15" customHeight="1" thickTop="1">
      <c r="B12" s="10" t="s">
        <v>45</v>
      </c>
      <c r="C12" s="11">
        <v>4</v>
      </c>
      <c r="D12" s="12">
        <v>0.12903225806451613</v>
      </c>
      <c r="E12" s="13">
        <v>27</v>
      </c>
      <c r="F12" s="12">
        <v>0.87096774193548387</v>
      </c>
      <c r="G12" s="66">
        <v>31</v>
      </c>
      <c r="H12" s="67">
        <f>G12/146</f>
        <v>0.21232876712328766</v>
      </c>
    </row>
    <row r="13" spans="1:15" ht="15" customHeight="1">
      <c r="B13" s="14" t="s">
        <v>46</v>
      </c>
      <c r="C13" s="15">
        <v>18</v>
      </c>
      <c r="D13" s="16">
        <v>0.21686746987951808</v>
      </c>
      <c r="E13" s="17">
        <v>65</v>
      </c>
      <c r="F13" s="16">
        <v>0.7831325301204819</v>
      </c>
      <c r="G13" s="68">
        <v>83</v>
      </c>
      <c r="H13" s="69">
        <f t="shared" ref="H13:H15" si="0">G13/146</f>
        <v>0.56849315068493156</v>
      </c>
    </row>
    <row r="14" spans="1:15" ht="15" customHeight="1">
      <c r="B14" s="14" t="s">
        <v>47</v>
      </c>
      <c r="C14" s="15">
        <v>5</v>
      </c>
      <c r="D14" s="16">
        <v>0.15625</v>
      </c>
      <c r="E14" s="17">
        <v>27</v>
      </c>
      <c r="F14" s="16">
        <v>0.84375</v>
      </c>
      <c r="G14" s="68">
        <v>32</v>
      </c>
      <c r="H14" s="69">
        <f t="shared" si="0"/>
        <v>0.21917808219178081</v>
      </c>
    </row>
    <row r="15" spans="1:15" ht="15" customHeight="1" thickBot="1">
      <c r="B15" s="18" t="s">
        <v>13</v>
      </c>
      <c r="C15" s="19">
        <v>27</v>
      </c>
      <c r="D15" s="20">
        <v>0.18493150684931506</v>
      </c>
      <c r="E15" s="21">
        <v>119</v>
      </c>
      <c r="F15" s="20">
        <v>0.81506849315068497</v>
      </c>
      <c r="G15" s="70">
        <v>146</v>
      </c>
      <c r="H15" s="71">
        <f t="shared" si="0"/>
        <v>1</v>
      </c>
    </row>
    <row r="16" spans="1:15" ht="15" customHeight="1" thickTop="1"/>
    <row r="17" spans="2:10" ht="15" customHeight="1" thickBot="1">
      <c r="B17" s="101" t="s">
        <v>4</v>
      </c>
      <c r="C17" s="101"/>
      <c r="D17" s="101"/>
      <c r="E17" s="101"/>
      <c r="F17" s="101"/>
      <c r="G17" s="101"/>
      <c r="H17" s="101"/>
      <c r="I17" s="101"/>
      <c r="J17" s="101"/>
    </row>
    <row r="18" spans="2:10" ht="15" customHeight="1" thickTop="1">
      <c r="B18" s="102"/>
      <c r="C18" s="95" t="s">
        <v>4</v>
      </c>
      <c r="D18" s="96"/>
      <c r="E18" s="96"/>
      <c r="F18" s="96"/>
      <c r="G18" s="96"/>
      <c r="H18" s="96"/>
      <c r="I18" s="96"/>
      <c r="J18" s="97"/>
    </row>
    <row r="19" spans="2:10" ht="27" customHeight="1">
      <c r="B19" s="104"/>
      <c r="C19" s="98" t="s">
        <v>24</v>
      </c>
      <c r="D19" s="99"/>
      <c r="E19" s="99" t="s">
        <v>65</v>
      </c>
      <c r="F19" s="99"/>
      <c r="G19" s="99" t="s">
        <v>5</v>
      </c>
      <c r="H19" s="99"/>
      <c r="I19" s="99" t="s">
        <v>13</v>
      </c>
      <c r="J19" s="100"/>
    </row>
    <row r="20" spans="2:10" ht="15" customHeight="1" thickBot="1">
      <c r="B20" s="103"/>
      <c r="C20" s="28" t="s">
        <v>6</v>
      </c>
      <c r="D20" s="29" t="s">
        <v>3</v>
      </c>
      <c r="E20" s="29" t="s">
        <v>6</v>
      </c>
      <c r="F20" s="29" t="s">
        <v>3</v>
      </c>
      <c r="G20" s="29" t="s">
        <v>6</v>
      </c>
      <c r="H20" s="29" t="s">
        <v>3</v>
      </c>
      <c r="I20" s="29" t="s">
        <v>6</v>
      </c>
      <c r="J20" s="30" t="s">
        <v>3</v>
      </c>
    </row>
    <row r="21" spans="2:10" ht="15" customHeight="1" thickTop="1">
      <c r="B21" s="10" t="s">
        <v>45</v>
      </c>
      <c r="C21" s="11">
        <v>31</v>
      </c>
      <c r="D21" s="12">
        <v>1</v>
      </c>
      <c r="E21" s="13">
        <v>0</v>
      </c>
      <c r="F21" s="12">
        <v>0</v>
      </c>
      <c r="G21" s="13">
        <v>0</v>
      </c>
      <c r="H21" s="12">
        <v>0</v>
      </c>
      <c r="I21" s="66">
        <v>31</v>
      </c>
      <c r="J21" s="67">
        <f>I21/146</f>
        <v>0.21232876712328766</v>
      </c>
    </row>
    <row r="22" spans="2:10" ht="15" customHeight="1">
      <c r="B22" s="14" t="s">
        <v>46</v>
      </c>
      <c r="C22" s="15">
        <v>80</v>
      </c>
      <c r="D22" s="16">
        <v>0.96385542168674698</v>
      </c>
      <c r="E22" s="17">
        <v>3</v>
      </c>
      <c r="F22" s="16">
        <v>3.614457831325301E-2</v>
      </c>
      <c r="G22" s="17">
        <v>0</v>
      </c>
      <c r="H22" s="16">
        <v>0</v>
      </c>
      <c r="I22" s="68">
        <v>83</v>
      </c>
      <c r="J22" s="69">
        <f t="shared" ref="J22:J24" si="1">I22/146</f>
        <v>0.56849315068493156</v>
      </c>
    </row>
    <row r="23" spans="2:10" ht="15" customHeight="1">
      <c r="B23" s="14" t="s">
        <v>47</v>
      </c>
      <c r="C23" s="15">
        <v>32</v>
      </c>
      <c r="D23" s="16">
        <v>1</v>
      </c>
      <c r="E23" s="17">
        <v>0</v>
      </c>
      <c r="F23" s="16">
        <v>0</v>
      </c>
      <c r="G23" s="17">
        <v>0</v>
      </c>
      <c r="H23" s="16">
        <v>0</v>
      </c>
      <c r="I23" s="68">
        <v>32</v>
      </c>
      <c r="J23" s="69">
        <f t="shared" si="1"/>
        <v>0.21917808219178081</v>
      </c>
    </row>
    <row r="24" spans="2:10" ht="15" customHeight="1" thickBot="1">
      <c r="B24" s="18" t="s">
        <v>13</v>
      </c>
      <c r="C24" s="19">
        <v>143</v>
      </c>
      <c r="D24" s="20">
        <v>0.97945205479452058</v>
      </c>
      <c r="E24" s="21">
        <v>3</v>
      </c>
      <c r="F24" s="20">
        <v>2.0547945205479454E-2</v>
      </c>
      <c r="G24" s="21">
        <v>0</v>
      </c>
      <c r="H24" s="20">
        <v>0</v>
      </c>
      <c r="I24" s="70">
        <v>146</v>
      </c>
      <c r="J24" s="71">
        <f t="shared" si="1"/>
        <v>1</v>
      </c>
    </row>
    <row r="25" spans="2:10" ht="15" customHeight="1" thickTop="1"/>
    <row r="26" spans="2:10" ht="15" customHeight="1" thickBot="1">
      <c r="B26" s="101" t="s">
        <v>25</v>
      </c>
      <c r="C26" s="101"/>
      <c r="D26" s="101"/>
      <c r="E26" s="101"/>
      <c r="F26" s="101"/>
      <c r="G26" s="101"/>
      <c r="H26" s="101"/>
      <c r="I26" s="101"/>
      <c r="J26" s="101"/>
    </row>
    <row r="27" spans="2:10" ht="40.5" customHeight="1" thickTop="1">
      <c r="B27" s="102"/>
      <c r="C27" s="95" t="s">
        <v>45</v>
      </c>
      <c r="D27" s="96"/>
      <c r="E27" s="96" t="s">
        <v>46</v>
      </c>
      <c r="F27" s="96"/>
      <c r="G27" s="96" t="s">
        <v>47</v>
      </c>
      <c r="H27" s="96"/>
      <c r="I27" s="96" t="s">
        <v>13</v>
      </c>
      <c r="J27" s="97"/>
    </row>
    <row r="28" spans="2:10" ht="15" customHeight="1" thickBot="1">
      <c r="B28" s="103"/>
      <c r="C28" s="28" t="s">
        <v>6</v>
      </c>
      <c r="D28" s="29" t="s">
        <v>3</v>
      </c>
      <c r="E28" s="29" t="s">
        <v>6</v>
      </c>
      <c r="F28" s="29" t="s">
        <v>3</v>
      </c>
      <c r="G28" s="29" t="s">
        <v>6</v>
      </c>
      <c r="H28" s="29" t="s">
        <v>3</v>
      </c>
      <c r="I28" s="29" t="s">
        <v>6</v>
      </c>
      <c r="J28" s="30" t="s">
        <v>3</v>
      </c>
    </row>
    <row r="29" spans="2:10" ht="15" customHeight="1" thickTop="1">
      <c r="B29" s="10" t="s">
        <v>5</v>
      </c>
      <c r="C29" s="11">
        <v>5</v>
      </c>
      <c r="D29" s="12">
        <f>C29/31</f>
        <v>0.16129032258064516</v>
      </c>
      <c r="E29" s="13">
        <v>6</v>
      </c>
      <c r="F29" s="12">
        <f>E29/83</f>
        <v>7.2289156626506021E-2</v>
      </c>
      <c r="G29" s="13">
        <v>4</v>
      </c>
      <c r="H29" s="12">
        <f>G29/32</f>
        <v>0.125</v>
      </c>
      <c r="I29" s="66">
        <v>15</v>
      </c>
      <c r="J29" s="67">
        <f>I29/146</f>
        <v>0.10273972602739725</v>
      </c>
    </row>
    <row r="30" spans="2:10" ht="15" customHeight="1">
      <c r="B30" s="14" t="s">
        <v>66</v>
      </c>
      <c r="C30" s="15">
        <v>0</v>
      </c>
      <c r="D30" s="16">
        <f t="shared" ref="D30:D93" si="2">C30/31</f>
        <v>0</v>
      </c>
      <c r="E30" s="17">
        <v>0</v>
      </c>
      <c r="F30" s="16">
        <f t="shared" ref="F30:F93" si="3">E30/83</f>
        <v>0</v>
      </c>
      <c r="G30" s="17">
        <v>1</v>
      </c>
      <c r="H30" s="16">
        <f t="shared" ref="H30:H93" si="4">G30/32</f>
        <v>3.125E-2</v>
      </c>
      <c r="I30" s="68">
        <v>1</v>
      </c>
      <c r="J30" s="69">
        <f t="shared" ref="J30:J93" si="5">I30/146</f>
        <v>6.8493150684931503E-3</v>
      </c>
    </row>
    <row r="31" spans="2:10" ht="15" customHeight="1">
      <c r="B31" s="14" t="s">
        <v>67</v>
      </c>
      <c r="C31" s="15">
        <v>1</v>
      </c>
      <c r="D31" s="16">
        <f t="shared" si="2"/>
        <v>3.2258064516129031E-2</v>
      </c>
      <c r="E31" s="17">
        <v>0</v>
      </c>
      <c r="F31" s="16">
        <f t="shared" si="3"/>
        <v>0</v>
      </c>
      <c r="G31" s="17">
        <v>0</v>
      </c>
      <c r="H31" s="16">
        <f t="shared" si="4"/>
        <v>0</v>
      </c>
      <c r="I31" s="68">
        <v>1</v>
      </c>
      <c r="J31" s="69">
        <f t="shared" si="5"/>
        <v>6.8493150684931503E-3</v>
      </c>
    </row>
    <row r="32" spans="2:10" ht="15" customHeight="1">
      <c r="B32" s="14" t="s">
        <v>68</v>
      </c>
      <c r="C32" s="15">
        <v>0</v>
      </c>
      <c r="D32" s="16">
        <f t="shared" si="2"/>
        <v>0</v>
      </c>
      <c r="E32" s="17">
        <v>0</v>
      </c>
      <c r="F32" s="16">
        <f t="shared" si="3"/>
        <v>0</v>
      </c>
      <c r="G32" s="17">
        <v>1</v>
      </c>
      <c r="H32" s="16">
        <f t="shared" si="4"/>
        <v>3.125E-2</v>
      </c>
      <c r="I32" s="68">
        <v>1</v>
      </c>
      <c r="J32" s="69">
        <f t="shared" si="5"/>
        <v>6.8493150684931503E-3</v>
      </c>
    </row>
    <row r="33" spans="2:10" ht="15" customHeight="1">
      <c r="B33" s="14" t="s">
        <v>69</v>
      </c>
      <c r="C33" s="15">
        <v>0</v>
      </c>
      <c r="D33" s="16">
        <f t="shared" si="2"/>
        <v>0</v>
      </c>
      <c r="E33" s="17">
        <v>1</v>
      </c>
      <c r="F33" s="16">
        <f t="shared" si="3"/>
        <v>1.2048192771084338E-2</v>
      </c>
      <c r="G33" s="17">
        <v>0</v>
      </c>
      <c r="H33" s="16">
        <f t="shared" si="4"/>
        <v>0</v>
      </c>
      <c r="I33" s="68">
        <v>1</v>
      </c>
      <c r="J33" s="69">
        <f t="shared" si="5"/>
        <v>6.8493150684931503E-3</v>
      </c>
    </row>
    <row r="34" spans="2:10" ht="15" customHeight="1">
      <c r="B34" s="14" t="s">
        <v>70</v>
      </c>
      <c r="C34" s="15">
        <v>0</v>
      </c>
      <c r="D34" s="16">
        <f t="shared" si="2"/>
        <v>0</v>
      </c>
      <c r="E34" s="17">
        <v>1</v>
      </c>
      <c r="F34" s="16">
        <f t="shared" si="3"/>
        <v>1.2048192771084338E-2</v>
      </c>
      <c r="G34" s="17">
        <v>0</v>
      </c>
      <c r="H34" s="16">
        <f t="shared" si="4"/>
        <v>0</v>
      </c>
      <c r="I34" s="68">
        <v>1</v>
      </c>
      <c r="J34" s="69">
        <f t="shared" si="5"/>
        <v>6.8493150684931503E-3</v>
      </c>
    </row>
    <row r="35" spans="2:10" ht="15" customHeight="1">
      <c r="B35" s="14" t="s">
        <v>71</v>
      </c>
      <c r="C35" s="15">
        <v>0</v>
      </c>
      <c r="D35" s="16">
        <f t="shared" si="2"/>
        <v>0</v>
      </c>
      <c r="E35" s="17">
        <v>0</v>
      </c>
      <c r="F35" s="16">
        <f t="shared" si="3"/>
        <v>0</v>
      </c>
      <c r="G35" s="17">
        <v>1</v>
      </c>
      <c r="H35" s="16">
        <f t="shared" si="4"/>
        <v>3.125E-2</v>
      </c>
      <c r="I35" s="68">
        <v>1</v>
      </c>
      <c r="J35" s="69">
        <f t="shared" si="5"/>
        <v>6.8493150684931503E-3</v>
      </c>
    </row>
    <row r="36" spans="2:10" ht="15" customHeight="1">
      <c r="B36" s="14" t="s">
        <v>72</v>
      </c>
      <c r="C36" s="15">
        <v>0</v>
      </c>
      <c r="D36" s="16">
        <f t="shared" si="2"/>
        <v>0</v>
      </c>
      <c r="E36" s="17">
        <v>1</v>
      </c>
      <c r="F36" s="16">
        <f t="shared" si="3"/>
        <v>1.2048192771084338E-2</v>
      </c>
      <c r="G36" s="17">
        <v>0</v>
      </c>
      <c r="H36" s="16">
        <f t="shared" si="4"/>
        <v>0</v>
      </c>
      <c r="I36" s="68">
        <v>1</v>
      </c>
      <c r="J36" s="69">
        <f t="shared" si="5"/>
        <v>6.8493150684931503E-3</v>
      </c>
    </row>
    <row r="37" spans="2:10" ht="15" customHeight="1">
      <c r="B37" s="14" t="s">
        <v>73</v>
      </c>
      <c r="C37" s="15">
        <v>0</v>
      </c>
      <c r="D37" s="16">
        <f t="shared" si="2"/>
        <v>0</v>
      </c>
      <c r="E37" s="17">
        <v>1</v>
      </c>
      <c r="F37" s="16">
        <f t="shared" si="3"/>
        <v>1.2048192771084338E-2</v>
      </c>
      <c r="G37" s="17">
        <v>0</v>
      </c>
      <c r="H37" s="16">
        <f t="shared" si="4"/>
        <v>0</v>
      </c>
      <c r="I37" s="68">
        <v>1</v>
      </c>
      <c r="J37" s="69">
        <f t="shared" si="5"/>
        <v>6.8493150684931503E-3</v>
      </c>
    </row>
    <row r="38" spans="2:10" ht="15" customHeight="1">
      <c r="B38" s="14" t="s">
        <v>74</v>
      </c>
      <c r="C38" s="15">
        <v>0</v>
      </c>
      <c r="D38" s="16">
        <f t="shared" si="2"/>
        <v>0</v>
      </c>
      <c r="E38" s="17">
        <v>1</v>
      </c>
      <c r="F38" s="16">
        <f t="shared" si="3"/>
        <v>1.2048192771084338E-2</v>
      </c>
      <c r="G38" s="17">
        <v>0</v>
      </c>
      <c r="H38" s="16">
        <f t="shared" si="4"/>
        <v>0</v>
      </c>
      <c r="I38" s="68">
        <v>1</v>
      </c>
      <c r="J38" s="69">
        <f t="shared" si="5"/>
        <v>6.8493150684931503E-3</v>
      </c>
    </row>
    <row r="39" spans="2:10" ht="15" customHeight="1">
      <c r="B39" s="14" t="s">
        <v>75</v>
      </c>
      <c r="C39" s="15">
        <v>0</v>
      </c>
      <c r="D39" s="16">
        <f t="shared" si="2"/>
        <v>0</v>
      </c>
      <c r="E39" s="17">
        <v>1</v>
      </c>
      <c r="F39" s="16">
        <f t="shared" si="3"/>
        <v>1.2048192771084338E-2</v>
      </c>
      <c r="G39" s="17">
        <v>0</v>
      </c>
      <c r="H39" s="16">
        <f t="shared" si="4"/>
        <v>0</v>
      </c>
      <c r="I39" s="68">
        <v>1</v>
      </c>
      <c r="J39" s="69">
        <f t="shared" si="5"/>
        <v>6.8493150684931503E-3</v>
      </c>
    </row>
    <row r="40" spans="2:10" ht="15" customHeight="1">
      <c r="B40" s="14" t="s">
        <v>76</v>
      </c>
      <c r="C40" s="15">
        <v>1</v>
      </c>
      <c r="D40" s="16">
        <f t="shared" si="2"/>
        <v>3.2258064516129031E-2</v>
      </c>
      <c r="E40" s="17">
        <v>0</v>
      </c>
      <c r="F40" s="16">
        <f t="shared" si="3"/>
        <v>0</v>
      </c>
      <c r="G40" s="17">
        <v>1</v>
      </c>
      <c r="H40" s="16">
        <f t="shared" si="4"/>
        <v>3.125E-2</v>
      </c>
      <c r="I40" s="68">
        <v>2</v>
      </c>
      <c r="J40" s="69">
        <f t="shared" si="5"/>
        <v>1.3698630136986301E-2</v>
      </c>
    </row>
    <row r="41" spans="2:10" ht="15" customHeight="1">
      <c r="B41" s="14" t="s">
        <v>77</v>
      </c>
      <c r="C41" s="15">
        <v>0</v>
      </c>
      <c r="D41" s="16">
        <f t="shared" si="2"/>
        <v>0</v>
      </c>
      <c r="E41" s="17">
        <v>0</v>
      </c>
      <c r="F41" s="16">
        <f t="shared" si="3"/>
        <v>0</v>
      </c>
      <c r="G41" s="17">
        <v>1</v>
      </c>
      <c r="H41" s="16">
        <f t="shared" si="4"/>
        <v>3.125E-2</v>
      </c>
      <c r="I41" s="68">
        <v>1</v>
      </c>
      <c r="J41" s="69">
        <f t="shared" si="5"/>
        <v>6.8493150684931503E-3</v>
      </c>
    </row>
    <row r="42" spans="2:10" ht="15" customHeight="1">
      <c r="B42" s="14" t="s">
        <v>78</v>
      </c>
      <c r="C42" s="15">
        <v>0</v>
      </c>
      <c r="D42" s="16">
        <f t="shared" si="2"/>
        <v>0</v>
      </c>
      <c r="E42" s="17">
        <v>1</v>
      </c>
      <c r="F42" s="16">
        <f t="shared" si="3"/>
        <v>1.2048192771084338E-2</v>
      </c>
      <c r="G42" s="17">
        <v>0</v>
      </c>
      <c r="H42" s="16">
        <f t="shared" si="4"/>
        <v>0</v>
      </c>
      <c r="I42" s="68">
        <v>1</v>
      </c>
      <c r="J42" s="69">
        <f t="shared" si="5"/>
        <v>6.8493150684931503E-3</v>
      </c>
    </row>
    <row r="43" spans="2:10" ht="15" customHeight="1">
      <c r="B43" s="14" t="s">
        <v>79</v>
      </c>
      <c r="C43" s="15">
        <v>0</v>
      </c>
      <c r="D43" s="16">
        <f t="shared" si="2"/>
        <v>0</v>
      </c>
      <c r="E43" s="17">
        <v>1</v>
      </c>
      <c r="F43" s="16">
        <f t="shared" si="3"/>
        <v>1.2048192771084338E-2</v>
      </c>
      <c r="G43" s="17">
        <v>0</v>
      </c>
      <c r="H43" s="16">
        <f t="shared" si="4"/>
        <v>0</v>
      </c>
      <c r="I43" s="68">
        <v>1</v>
      </c>
      <c r="J43" s="69">
        <f t="shared" si="5"/>
        <v>6.8493150684931503E-3</v>
      </c>
    </row>
    <row r="44" spans="2:10" ht="15" customHeight="1">
      <c r="B44" s="14" t="s">
        <v>80</v>
      </c>
      <c r="C44" s="15">
        <v>0</v>
      </c>
      <c r="D44" s="16">
        <f t="shared" si="2"/>
        <v>0</v>
      </c>
      <c r="E44" s="17">
        <v>0</v>
      </c>
      <c r="F44" s="16">
        <f t="shared" si="3"/>
        <v>0</v>
      </c>
      <c r="G44" s="17">
        <v>1</v>
      </c>
      <c r="H44" s="16">
        <f t="shared" si="4"/>
        <v>3.125E-2</v>
      </c>
      <c r="I44" s="68">
        <v>1</v>
      </c>
      <c r="J44" s="69">
        <f t="shared" si="5"/>
        <v>6.8493150684931503E-3</v>
      </c>
    </row>
    <row r="45" spans="2:10" ht="15" customHeight="1">
      <c r="B45" s="14" t="s">
        <v>81</v>
      </c>
      <c r="C45" s="15">
        <v>0</v>
      </c>
      <c r="D45" s="16">
        <f t="shared" si="2"/>
        <v>0</v>
      </c>
      <c r="E45" s="17">
        <v>1</v>
      </c>
      <c r="F45" s="16">
        <f t="shared" si="3"/>
        <v>1.2048192771084338E-2</v>
      </c>
      <c r="G45" s="17">
        <v>0</v>
      </c>
      <c r="H45" s="16">
        <f t="shared" si="4"/>
        <v>0</v>
      </c>
      <c r="I45" s="68">
        <v>1</v>
      </c>
      <c r="J45" s="69">
        <f t="shared" si="5"/>
        <v>6.8493150684931503E-3</v>
      </c>
    </row>
    <row r="46" spans="2:10" ht="15" customHeight="1">
      <c r="B46" s="14" t="s">
        <v>82</v>
      </c>
      <c r="C46" s="15">
        <v>0</v>
      </c>
      <c r="D46" s="16">
        <f t="shared" si="2"/>
        <v>0</v>
      </c>
      <c r="E46" s="17">
        <v>1</v>
      </c>
      <c r="F46" s="16">
        <f t="shared" si="3"/>
        <v>1.2048192771084338E-2</v>
      </c>
      <c r="G46" s="17">
        <v>0</v>
      </c>
      <c r="H46" s="16">
        <f t="shared" si="4"/>
        <v>0</v>
      </c>
      <c r="I46" s="68">
        <v>1</v>
      </c>
      <c r="J46" s="69">
        <f t="shared" si="5"/>
        <v>6.8493150684931503E-3</v>
      </c>
    </row>
    <row r="47" spans="2:10" ht="15" customHeight="1">
      <c r="B47" s="14" t="s">
        <v>83</v>
      </c>
      <c r="C47" s="15">
        <v>1</v>
      </c>
      <c r="D47" s="16">
        <f t="shared" si="2"/>
        <v>3.2258064516129031E-2</v>
      </c>
      <c r="E47" s="17">
        <v>0</v>
      </c>
      <c r="F47" s="16">
        <f t="shared" si="3"/>
        <v>0</v>
      </c>
      <c r="G47" s="17">
        <v>0</v>
      </c>
      <c r="H47" s="16">
        <f t="shared" si="4"/>
        <v>0</v>
      </c>
      <c r="I47" s="68">
        <v>1</v>
      </c>
      <c r="J47" s="69">
        <f t="shared" si="5"/>
        <v>6.8493150684931503E-3</v>
      </c>
    </row>
    <row r="48" spans="2:10" ht="15" customHeight="1">
      <c r="B48" s="14" t="s">
        <v>84</v>
      </c>
      <c r="C48" s="15">
        <v>0</v>
      </c>
      <c r="D48" s="16">
        <f t="shared" si="2"/>
        <v>0</v>
      </c>
      <c r="E48" s="17">
        <v>0</v>
      </c>
      <c r="F48" s="16">
        <f t="shared" si="3"/>
        <v>0</v>
      </c>
      <c r="G48" s="17">
        <v>1</v>
      </c>
      <c r="H48" s="16">
        <f t="shared" si="4"/>
        <v>3.125E-2</v>
      </c>
      <c r="I48" s="68">
        <v>1</v>
      </c>
      <c r="J48" s="69">
        <f t="shared" si="5"/>
        <v>6.8493150684931503E-3</v>
      </c>
    </row>
    <row r="49" spans="2:10" ht="15" customHeight="1">
      <c r="B49" s="14" t="s">
        <v>85</v>
      </c>
      <c r="C49" s="15">
        <v>0</v>
      </c>
      <c r="D49" s="16">
        <f t="shared" si="2"/>
        <v>0</v>
      </c>
      <c r="E49" s="17">
        <v>0</v>
      </c>
      <c r="F49" s="16">
        <f t="shared" si="3"/>
        <v>0</v>
      </c>
      <c r="G49" s="17">
        <v>1</v>
      </c>
      <c r="H49" s="16">
        <f t="shared" si="4"/>
        <v>3.125E-2</v>
      </c>
      <c r="I49" s="68">
        <v>1</v>
      </c>
      <c r="J49" s="69">
        <f t="shared" si="5"/>
        <v>6.8493150684931503E-3</v>
      </c>
    </row>
    <row r="50" spans="2:10" ht="15" customHeight="1">
      <c r="B50" s="14" t="s">
        <v>86</v>
      </c>
      <c r="C50" s="15">
        <v>0</v>
      </c>
      <c r="D50" s="16">
        <f t="shared" si="2"/>
        <v>0</v>
      </c>
      <c r="E50" s="17">
        <v>1</v>
      </c>
      <c r="F50" s="16">
        <f t="shared" si="3"/>
        <v>1.2048192771084338E-2</v>
      </c>
      <c r="G50" s="17">
        <v>0</v>
      </c>
      <c r="H50" s="16">
        <f t="shared" si="4"/>
        <v>0</v>
      </c>
      <c r="I50" s="68">
        <v>1</v>
      </c>
      <c r="J50" s="69">
        <f t="shared" si="5"/>
        <v>6.8493150684931503E-3</v>
      </c>
    </row>
    <row r="51" spans="2:10" ht="15" customHeight="1">
      <c r="B51" s="14" t="s">
        <v>87</v>
      </c>
      <c r="C51" s="15">
        <v>0</v>
      </c>
      <c r="D51" s="16">
        <f t="shared" si="2"/>
        <v>0</v>
      </c>
      <c r="E51" s="17">
        <v>1</v>
      </c>
      <c r="F51" s="16">
        <f t="shared" si="3"/>
        <v>1.2048192771084338E-2</v>
      </c>
      <c r="G51" s="17">
        <v>0</v>
      </c>
      <c r="H51" s="16">
        <f t="shared" si="4"/>
        <v>0</v>
      </c>
      <c r="I51" s="68">
        <v>1</v>
      </c>
      <c r="J51" s="69">
        <f t="shared" si="5"/>
        <v>6.8493150684931503E-3</v>
      </c>
    </row>
    <row r="52" spans="2:10" ht="15" customHeight="1">
      <c r="B52" s="14" t="s">
        <v>88</v>
      </c>
      <c r="C52" s="15">
        <v>0</v>
      </c>
      <c r="D52" s="16">
        <f t="shared" si="2"/>
        <v>0</v>
      </c>
      <c r="E52" s="17">
        <v>1</v>
      </c>
      <c r="F52" s="16">
        <f t="shared" si="3"/>
        <v>1.2048192771084338E-2</v>
      </c>
      <c r="G52" s="17">
        <v>0</v>
      </c>
      <c r="H52" s="16">
        <f t="shared" si="4"/>
        <v>0</v>
      </c>
      <c r="I52" s="68">
        <v>1</v>
      </c>
      <c r="J52" s="69">
        <f t="shared" si="5"/>
        <v>6.8493150684931503E-3</v>
      </c>
    </row>
    <row r="53" spans="2:10" ht="15" customHeight="1">
      <c r="B53" s="14" t="s">
        <v>89</v>
      </c>
      <c r="C53" s="15">
        <v>2</v>
      </c>
      <c r="D53" s="16">
        <f t="shared" si="2"/>
        <v>6.4516129032258063E-2</v>
      </c>
      <c r="E53" s="17">
        <v>0</v>
      </c>
      <c r="F53" s="16">
        <f t="shared" si="3"/>
        <v>0</v>
      </c>
      <c r="G53" s="17">
        <v>0</v>
      </c>
      <c r="H53" s="16">
        <f t="shared" si="4"/>
        <v>0</v>
      </c>
      <c r="I53" s="68">
        <v>2</v>
      </c>
      <c r="J53" s="69">
        <f t="shared" si="5"/>
        <v>1.3698630136986301E-2</v>
      </c>
    </row>
    <row r="54" spans="2:10" ht="15" customHeight="1">
      <c r="B54" s="14" t="s">
        <v>90</v>
      </c>
      <c r="C54" s="15">
        <v>3</v>
      </c>
      <c r="D54" s="16">
        <f t="shared" si="2"/>
        <v>9.6774193548387094E-2</v>
      </c>
      <c r="E54" s="17">
        <v>1</v>
      </c>
      <c r="F54" s="16">
        <f t="shared" si="3"/>
        <v>1.2048192771084338E-2</v>
      </c>
      <c r="G54" s="17">
        <v>0</v>
      </c>
      <c r="H54" s="16">
        <f t="shared" si="4"/>
        <v>0</v>
      </c>
      <c r="I54" s="68">
        <v>4</v>
      </c>
      <c r="J54" s="69">
        <f t="shared" si="5"/>
        <v>2.7397260273972601E-2</v>
      </c>
    </row>
    <row r="55" spans="2:10" ht="15" customHeight="1">
      <c r="B55" s="14" t="s">
        <v>91</v>
      </c>
      <c r="C55" s="15">
        <v>0</v>
      </c>
      <c r="D55" s="16">
        <f t="shared" si="2"/>
        <v>0</v>
      </c>
      <c r="E55" s="17">
        <v>0</v>
      </c>
      <c r="F55" s="16">
        <f t="shared" si="3"/>
        <v>0</v>
      </c>
      <c r="G55" s="17">
        <v>1</v>
      </c>
      <c r="H55" s="16">
        <f t="shared" si="4"/>
        <v>3.125E-2</v>
      </c>
      <c r="I55" s="68">
        <v>1</v>
      </c>
      <c r="J55" s="69">
        <f t="shared" si="5"/>
        <v>6.8493150684931503E-3</v>
      </c>
    </row>
    <row r="56" spans="2:10" ht="15" customHeight="1">
      <c r="B56" s="14" t="s">
        <v>92</v>
      </c>
      <c r="C56" s="15">
        <v>1</v>
      </c>
      <c r="D56" s="16">
        <f t="shared" si="2"/>
        <v>3.2258064516129031E-2</v>
      </c>
      <c r="E56" s="17">
        <v>0</v>
      </c>
      <c r="F56" s="16">
        <f t="shared" si="3"/>
        <v>0</v>
      </c>
      <c r="G56" s="17">
        <v>0</v>
      </c>
      <c r="H56" s="16">
        <f t="shared" si="4"/>
        <v>0</v>
      </c>
      <c r="I56" s="68">
        <v>1</v>
      </c>
      <c r="J56" s="69">
        <f t="shared" si="5"/>
        <v>6.8493150684931503E-3</v>
      </c>
    </row>
    <row r="57" spans="2:10" ht="15" customHeight="1">
      <c r="B57" s="14" t="s">
        <v>93</v>
      </c>
      <c r="C57" s="15">
        <v>0</v>
      </c>
      <c r="D57" s="16">
        <f t="shared" si="2"/>
        <v>0</v>
      </c>
      <c r="E57" s="17">
        <v>1</v>
      </c>
      <c r="F57" s="16">
        <f t="shared" si="3"/>
        <v>1.2048192771084338E-2</v>
      </c>
      <c r="G57" s="17">
        <v>0</v>
      </c>
      <c r="H57" s="16">
        <f t="shared" si="4"/>
        <v>0</v>
      </c>
      <c r="I57" s="68">
        <v>1</v>
      </c>
      <c r="J57" s="69">
        <f t="shared" si="5"/>
        <v>6.8493150684931503E-3</v>
      </c>
    </row>
    <row r="58" spans="2:10" ht="15" customHeight="1">
      <c r="B58" s="14" t="s">
        <v>94</v>
      </c>
      <c r="C58" s="15">
        <v>0</v>
      </c>
      <c r="D58" s="16">
        <f t="shared" si="2"/>
        <v>0</v>
      </c>
      <c r="E58" s="17">
        <v>1</v>
      </c>
      <c r="F58" s="16">
        <f t="shared" si="3"/>
        <v>1.2048192771084338E-2</v>
      </c>
      <c r="G58" s="17">
        <v>0</v>
      </c>
      <c r="H58" s="16">
        <f t="shared" si="4"/>
        <v>0</v>
      </c>
      <c r="I58" s="68">
        <v>1</v>
      </c>
      <c r="J58" s="69">
        <f t="shared" si="5"/>
        <v>6.8493150684931503E-3</v>
      </c>
    </row>
    <row r="59" spans="2:10" ht="15" customHeight="1">
      <c r="B59" s="14" t="s">
        <v>95</v>
      </c>
      <c r="C59" s="15">
        <v>2</v>
      </c>
      <c r="D59" s="16">
        <f t="shared" si="2"/>
        <v>6.4516129032258063E-2</v>
      </c>
      <c r="E59" s="17">
        <v>0</v>
      </c>
      <c r="F59" s="16">
        <f t="shared" si="3"/>
        <v>0</v>
      </c>
      <c r="G59" s="17">
        <v>0</v>
      </c>
      <c r="H59" s="16">
        <f t="shared" si="4"/>
        <v>0</v>
      </c>
      <c r="I59" s="68">
        <v>2</v>
      </c>
      <c r="J59" s="69">
        <f t="shared" si="5"/>
        <v>1.3698630136986301E-2</v>
      </c>
    </row>
    <row r="60" spans="2:10" ht="15" customHeight="1">
      <c r="B60" s="14" t="s">
        <v>96</v>
      </c>
      <c r="C60" s="15">
        <v>0</v>
      </c>
      <c r="D60" s="16">
        <f t="shared" si="2"/>
        <v>0</v>
      </c>
      <c r="E60" s="17">
        <v>3</v>
      </c>
      <c r="F60" s="16">
        <f t="shared" si="3"/>
        <v>3.614457831325301E-2</v>
      </c>
      <c r="G60" s="17">
        <v>0</v>
      </c>
      <c r="H60" s="16">
        <f t="shared" si="4"/>
        <v>0</v>
      </c>
      <c r="I60" s="68">
        <v>3</v>
      </c>
      <c r="J60" s="69">
        <f t="shared" si="5"/>
        <v>2.0547945205479451E-2</v>
      </c>
    </row>
    <row r="61" spans="2:10" ht="15" customHeight="1">
      <c r="B61" s="14" t="s">
        <v>97</v>
      </c>
      <c r="C61" s="15">
        <v>1</v>
      </c>
      <c r="D61" s="16">
        <f t="shared" si="2"/>
        <v>3.2258064516129031E-2</v>
      </c>
      <c r="E61" s="17">
        <v>0</v>
      </c>
      <c r="F61" s="16">
        <f t="shared" si="3"/>
        <v>0</v>
      </c>
      <c r="G61" s="17">
        <v>0</v>
      </c>
      <c r="H61" s="16">
        <f t="shared" si="4"/>
        <v>0</v>
      </c>
      <c r="I61" s="68">
        <v>1</v>
      </c>
      <c r="J61" s="69">
        <f t="shared" si="5"/>
        <v>6.8493150684931503E-3</v>
      </c>
    </row>
    <row r="62" spans="2:10" ht="15" customHeight="1">
      <c r="B62" s="14" t="s">
        <v>98</v>
      </c>
      <c r="C62" s="15">
        <v>0</v>
      </c>
      <c r="D62" s="16">
        <f t="shared" si="2"/>
        <v>0</v>
      </c>
      <c r="E62" s="17">
        <v>0</v>
      </c>
      <c r="F62" s="16">
        <f t="shared" si="3"/>
        <v>0</v>
      </c>
      <c r="G62" s="17">
        <v>1</v>
      </c>
      <c r="H62" s="16">
        <f t="shared" si="4"/>
        <v>3.125E-2</v>
      </c>
      <c r="I62" s="68">
        <v>1</v>
      </c>
      <c r="J62" s="69">
        <f t="shared" si="5"/>
        <v>6.8493150684931503E-3</v>
      </c>
    </row>
    <row r="63" spans="2:10" ht="15" customHeight="1">
      <c r="B63" s="14" t="s">
        <v>99</v>
      </c>
      <c r="C63" s="15">
        <v>1</v>
      </c>
      <c r="D63" s="16">
        <f t="shared" si="2"/>
        <v>3.2258064516129031E-2</v>
      </c>
      <c r="E63" s="17">
        <v>0</v>
      </c>
      <c r="F63" s="16">
        <f t="shared" si="3"/>
        <v>0</v>
      </c>
      <c r="G63" s="17">
        <v>0</v>
      </c>
      <c r="H63" s="16">
        <f t="shared" si="4"/>
        <v>0</v>
      </c>
      <c r="I63" s="68">
        <v>1</v>
      </c>
      <c r="J63" s="69">
        <f t="shared" si="5"/>
        <v>6.8493150684931503E-3</v>
      </c>
    </row>
    <row r="64" spans="2:10" ht="15" customHeight="1">
      <c r="B64" s="14" t="s">
        <v>100</v>
      </c>
      <c r="C64" s="15">
        <v>0</v>
      </c>
      <c r="D64" s="16">
        <f t="shared" si="2"/>
        <v>0</v>
      </c>
      <c r="E64" s="17">
        <v>1</v>
      </c>
      <c r="F64" s="16">
        <f t="shared" si="3"/>
        <v>1.2048192771084338E-2</v>
      </c>
      <c r="G64" s="17">
        <v>0</v>
      </c>
      <c r="H64" s="16">
        <f t="shared" si="4"/>
        <v>0</v>
      </c>
      <c r="I64" s="68">
        <v>1</v>
      </c>
      <c r="J64" s="69">
        <f t="shared" si="5"/>
        <v>6.8493150684931503E-3</v>
      </c>
    </row>
    <row r="65" spans="2:10" ht="15" customHeight="1">
      <c r="B65" s="14" t="s">
        <v>101</v>
      </c>
      <c r="C65" s="15">
        <v>0</v>
      </c>
      <c r="D65" s="16">
        <f t="shared" si="2"/>
        <v>0</v>
      </c>
      <c r="E65" s="17">
        <v>1</v>
      </c>
      <c r="F65" s="16">
        <f t="shared" si="3"/>
        <v>1.2048192771084338E-2</v>
      </c>
      <c r="G65" s="17">
        <v>0</v>
      </c>
      <c r="H65" s="16">
        <f t="shared" si="4"/>
        <v>0</v>
      </c>
      <c r="I65" s="68">
        <v>1</v>
      </c>
      <c r="J65" s="69">
        <f t="shared" si="5"/>
        <v>6.8493150684931503E-3</v>
      </c>
    </row>
    <row r="66" spans="2:10" ht="15" customHeight="1">
      <c r="B66" s="14" t="s">
        <v>102</v>
      </c>
      <c r="C66" s="15">
        <v>0</v>
      </c>
      <c r="D66" s="16">
        <f t="shared" si="2"/>
        <v>0</v>
      </c>
      <c r="E66" s="17">
        <v>3</v>
      </c>
      <c r="F66" s="16">
        <f t="shared" si="3"/>
        <v>3.614457831325301E-2</v>
      </c>
      <c r="G66" s="17">
        <v>3</v>
      </c>
      <c r="H66" s="16">
        <f t="shared" si="4"/>
        <v>9.375E-2</v>
      </c>
      <c r="I66" s="68">
        <v>6</v>
      </c>
      <c r="J66" s="69">
        <f t="shared" si="5"/>
        <v>4.1095890410958902E-2</v>
      </c>
    </row>
    <row r="67" spans="2:10" ht="15" customHeight="1">
      <c r="B67" s="14" t="s">
        <v>103</v>
      </c>
      <c r="C67" s="15">
        <v>0</v>
      </c>
      <c r="D67" s="16">
        <f t="shared" si="2"/>
        <v>0</v>
      </c>
      <c r="E67" s="17">
        <v>1</v>
      </c>
      <c r="F67" s="16">
        <f t="shared" si="3"/>
        <v>1.2048192771084338E-2</v>
      </c>
      <c r="G67" s="17">
        <v>0</v>
      </c>
      <c r="H67" s="16">
        <f t="shared" si="4"/>
        <v>0</v>
      </c>
      <c r="I67" s="68">
        <v>1</v>
      </c>
      <c r="J67" s="69">
        <f t="shared" si="5"/>
        <v>6.8493150684931503E-3</v>
      </c>
    </row>
    <row r="68" spans="2:10" ht="15" customHeight="1">
      <c r="B68" s="14" t="s">
        <v>104</v>
      </c>
      <c r="C68" s="15">
        <v>0</v>
      </c>
      <c r="D68" s="16">
        <f t="shared" si="2"/>
        <v>0</v>
      </c>
      <c r="E68" s="17">
        <v>1</v>
      </c>
      <c r="F68" s="16">
        <f t="shared" si="3"/>
        <v>1.2048192771084338E-2</v>
      </c>
      <c r="G68" s="17">
        <v>0</v>
      </c>
      <c r="H68" s="16">
        <f t="shared" si="4"/>
        <v>0</v>
      </c>
      <c r="I68" s="68">
        <v>1</v>
      </c>
      <c r="J68" s="69">
        <f t="shared" si="5"/>
        <v>6.8493150684931503E-3</v>
      </c>
    </row>
    <row r="69" spans="2:10" ht="15" customHeight="1">
      <c r="B69" s="14" t="s">
        <v>105</v>
      </c>
      <c r="C69" s="15">
        <v>0</v>
      </c>
      <c r="D69" s="16">
        <f t="shared" si="2"/>
        <v>0</v>
      </c>
      <c r="E69" s="17">
        <v>2</v>
      </c>
      <c r="F69" s="16">
        <f t="shared" si="3"/>
        <v>2.4096385542168676E-2</v>
      </c>
      <c r="G69" s="17">
        <v>0</v>
      </c>
      <c r="H69" s="16">
        <f t="shared" si="4"/>
        <v>0</v>
      </c>
      <c r="I69" s="68">
        <v>2</v>
      </c>
      <c r="J69" s="69">
        <f t="shared" si="5"/>
        <v>1.3698630136986301E-2</v>
      </c>
    </row>
    <row r="70" spans="2:10" ht="15" customHeight="1">
      <c r="B70" s="14" t="s">
        <v>106</v>
      </c>
      <c r="C70" s="15">
        <v>0</v>
      </c>
      <c r="D70" s="16">
        <f t="shared" si="2"/>
        <v>0</v>
      </c>
      <c r="E70" s="17">
        <v>0</v>
      </c>
      <c r="F70" s="16">
        <f t="shared" si="3"/>
        <v>0</v>
      </c>
      <c r="G70" s="17">
        <v>1</v>
      </c>
      <c r="H70" s="16">
        <f t="shared" si="4"/>
        <v>3.125E-2</v>
      </c>
      <c r="I70" s="68">
        <v>1</v>
      </c>
      <c r="J70" s="69">
        <f t="shared" si="5"/>
        <v>6.8493150684931503E-3</v>
      </c>
    </row>
    <row r="71" spans="2:10" ht="15" customHeight="1">
      <c r="B71" s="14" t="s">
        <v>107</v>
      </c>
      <c r="C71" s="15">
        <v>0</v>
      </c>
      <c r="D71" s="16">
        <f t="shared" si="2"/>
        <v>0</v>
      </c>
      <c r="E71" s="17">
        <v>1</v>
      </c>
      <c r="F71" s="16">
        <f t="shared" si="3"/>
        <v>1.2048192771084338E-2</v>
      </c>
      <c r="G71" s="17">
        <v>0</v>
      </c>
      <c r="H71" s="16">
        <f t="shared" si="4"/>
        <v>0</v>
      </c>
      <c r="I71" s="68">
        <v>1</v>
      </c>
      <c r="J71" s="69">
        <f t="shared" si="5"/>
        <v>6.8493150684931503E-3</v>
      </c>
    </row>
    <row r="72" spans="2:10" ht="15" customHeight="1">
      <c r="B72" s="14" t="s">
        <v>108</v>
      </c>
      <c r="C72" s="15">
        <v>1</v>
      </c>
      <c r="D72" s="16">
        <f t="shared" si="2"/>
        <v>3.2258064516129031E-2</v>
      </c>
      <c r="E72" s="17">
        <v>0</v>
      </c>
      <c r="F72" s="16">
        <f t="shared" si="3"/>
        <v>0</v>
      </c>
      <c r="G72" s="17">
        <v>0</v>
      </c>
      <c r="H72" s="16">
        <f t="shared" si="4"/>
        <v>0</v>
      </c>
      <c r="I72" s="68">
        <v>1</v>
      </c>
      <c r="J72" s="69">
        <f t="shared" si="5"/>
        <v>6.8493150684931503E-3</v>
      </c>
    </row>
    <row r="73" spans="2:10" ht="15" customHeight="1">
      <c r="B73" s="14" t="s">
        <v>109</v>
      </c>
      <c r="C73" s="15">
        <v>1</v>
      </c>
      <c r="D73" s="16">
        <f t="shared" si="2"/>
        <v>3.2258064516129031E-2</v>
      </c>
      <c r="E73" s="17">
        <v>0</v>
      </c>
      <c r="F73" s="16">
        <f t="shared" si="3"/>
        <v>0</v>
      </c>
      <c r="G73" s="17">
        <v>0</v>
      </c>
      <c r="H73" s="16">
        <f t="shared" si="4"/>
        <v>0</v>
      </c>
      <c r="I73" s="68">
        <v>1</v>
      </c>
      <c r="J73" s="69">
        <f t="shared" si="5"/>
        <v>6.8493150684931503E-3</v>
      </c>
    </row>
    <row r="74" spans="2:10" ht="15" customHeight="1">
      <c r="B74" s="14" t="s">
        <v>110</v>
      </c>
      <c r="C74" s="15">
        <v>0</v>
      </c>
      <c r="D74" s="16">
        <f t="shared" si="2"/>
        <v>0</v>
      </c>
      <c r="E74" s="17">
        <v>1</v>
      </c>
      <c r="F74" s="16">
        <f t="shared" si="3"/>
        <v>1.2048192771084338E-2</v>
      </c>
      <c r="G74" s="17">
        <v>0</v>
      </c>
      <c r="H74" s="16">
        <f t="shared" si="4"/>
        <v>0</v>
      </c>
      <c r="I74" s="68">
        <v>1</v>
      </c>
      <c r="J74" s="69">
        <f t="shared" si="5"/>
        <v>6.8493150684931503E-3</v>
      </c>
    </row>
    <row r="75" spans="2:10" ht="15" customHeight="1">
      <c r="B75" s="14" t="s">
        <v>111</v>
      </c>
      <c r="C75" s="15">
        <v>0</v>
      </c>
      <c r="D75" s="16">
        <f t="shared" si="2"/>
        <v>0</v>
      </c>
      <c r="E75" s="17">
        <v>1</v>
      </c>
      <c r="F75" s="16">
        <f t="shared" si="3"/>
        <v>1.2048192771084338E-2</v>
      </c>
      <c r="G75" s="17">
        <v>0</v>
      </c>
      <c r="H75" s="16">
        <f t="shared" si="4"/>
        <v>0</v>
      </c>
      <c r="I75" s="68">
        <v>1</v>
      </c>
      <c r="J75" s="69">
        <f t="shared" si="5"/>
        <v>6.8493150684931503E-3</v>
      </c>
    </row>
    <row r="76" spans="2:10" ht="15" customHeight="1">
      <c r="B76" s="14" t="s">
        <v>112</v>
      </c>
      <c r="C76" s="15">
        <v>0</v>
      </c>
      <c r="D76" s="16">
        <f t="shared" si="2"/>
        <v>0</v>
      </c>
      <c r="E76" s="17">
        <v>1</v>
      </c>
      <c r="F76" s="16">
        <f t="shared" si="3"/>
        <v>1.2048192771084338E-2</v>
      </c>
      <c r="G76" s="17">
        <v>0</v>
      </c>
      <c r="H76" s="16">
        <f t="shared" si="4"/>
        <v>0</v>
      </c>
      <c r="I76" s="68">
        <v>1</v>
      </c>
      <c r="J76" s="69">
        <f t="shared" si="5"/>
        <v>6.8493150684931503E-3</v>
      </c>
    </row>
    <row r="77" spans="2:10" ht="15" customHeight="1">
      <c r="B77" s="14" t="s">
        <v>113</v>
      </c>
      <c r="C77" s="15">
        <v>0</v>
      </c>
      <c r="D77" s="16">
        <f t="shared" si="2"/>
        <v>0</v>
      </c>
      <c r="E77" s="17">
        <v>0</v>
      </c>
      <c r="F77" s="16">
        <f t="shared" si="3"/>
        <v>0</v>
      </c>
      <c r="G77" s="17">
        <v>1</v>
      </c>
      <c r="H77" s="16">
        <f t="shared" si="4"/>
        <v>3.125E-2</v>
      </c>
      <c r="I77" s="68">
        <v>1</v>
      </c>
      <c r="J77" s="69">
        <f t="shared" si="5"/>
        <v>6.8493150684931503E-3</v>
      </c>
    </row>
    <row r="78" spans="2:10" ht="15" customHeight="1">
      <c r="B78" s="14" t="s">
        <v>114</v>
      </c>
      <c r="C78" s="15">
        <v>0</v>
      </c>
      <c r="D78" s="16">
        <f t="shared" si="2"/>
        <v>0</v>
      </c>
      <c r="E78" s="17">
        <v>1</v>
      </c>
      <c r="F78" s="16">
        <f t="shared" si="3"/>
        <v>1.2048192771084338E-2</v>
      </c>
      <c r="G78" s="17">
        <v>0</v>
      </c>
      <c r="H78" s="16">
        <f t="shared" si="4"/>
        <v>0</v>
      </c>
      <c r="I78" s="68">
        <v>1</v>
      </c>
      <c r="J78" s="69">
        <f t="shared" si="5"/>
        <v>6.8493150684931503E-3</v>
      </c>
    </row>
    <row r="79" spans="2:10" ht="15" customHeight="1">
      <c r="B79" s="14" t="s">
        <v>115</v>
      </c>
      <c r="C79" s="15">
        <v>0</v>
      </c>
      <c r="D79" s="16">
        <f t="shared" si="2"/>
        <v>0</v>
      </c>
      <c r="E79" s="17">
        <v>0</v>
      </c>
      <c r="F79" s="16">
        <f t="shared" si="3"/>
        <v>0</v>
      </c>
      <c r="G79" s="17">
        <v>1</v>
      </c>
      <c r="H79" s="16">
        <f t="shared" si="4"/>
        <v>3.125E-2</v>
      </c>
      <c r="I79" s="68">
        <v>1</v>
      </c>
      <c r="J79" s="69">
        <f t="shared" si="5"/>
        <v>6.8493150684931503E-3</v>
      </c>
    </row>
    <row r="80" spans="2:10" ht="15" customHeight="1">
      <c r="B80" s="14" t="s">
        <v>116</v>
      </c>
      <c r="C80" s="15">
        <v>1</v>
      </c>
      <c r="D80" s="16">
        <f t="shared" si="2"/>
        <v>3.2258064516129031E-2</v>
      </c>
      <c r="E80" s="17">
        <v>0</v>
      </c>
      <c r="F80" s="16">
        <f t="shared" si="3"/>
        <v>0</v>
      </c>
      <c r="G80" s="17">
        <v>0</v>
      </c>
      <c r="H80" s="16">
        <f t="shared" si="4"/>
        <v>0</v>
      </c>
      <c r="I80" s="68">
        <v>1</v>
      </c>
      <c r="J80" s="69">
        <f t="shared" si="5"/>
        <v>6.8493150684931503E-3</v>
      </c>
    </row>
    <row r="81" spans="2:10" ht="15" customHeight="1">
      <c r="B81" s="14" t="s">
        <v>117</v>
      </c>
      <c r="C81" s="15">
        <v>0</v>
      </c>
      <c r="D81" s="16">
        <f t="shared" si="2"/>
        <v>0</v>
      </c>
      <c r="E81" s="17">
        <v>1</v>
      </c>
      <c r="F81" s="16">
        <f t="shared" si="3"/>
        <v>1.2048192771084338E-2</v>
      </c>
      <c r="G81" s="17">
        <v>0</v>
      </c>
      <c r="H81" s="16">
        <f t="shared" si="4"/>
        <v>0</v>
      </c>
      <c r="I81" s="68">
        <v>1</v>
      </c>
      <c r="J81" s="69">
        <f t="shared" si="5"/>
        <v>6.8493150684931503E-3</v>
      </c>
    </row>
    <row r="82" spans="2:10" ht="15" customHeight="1">
      <c r="B82" s="14" t="s">
        <v>118</v>
      </c>
      <c r="C82" s="15">
        <v>0</v>
      </c>
      <c r="D82" s="16">
        <f t="shared" si="2"/>
        <v>0</v>
      </c>
      <c r="E82" s="17">
        <v>0</v>
      </c>
      <c r="F82" s="16">
        <f t="shared" si="3"/>
        <v>0</v>
      </c>
      <c r="G82" s="17">
        <v>1</v>
      </c>
      <c r="H82" s="16">
        <f t="shared" si="4"/>
        <v>3.125E-2</v>
      </c>
      <c r="I82" s="68">
        <v>1</v>
      </c>
      <c r="J82" s="69">
        <f t="shared" si="5"/>
        <v>6.8493150684931503E-3</v>
      </c>
    </row>
    <row r="83" spans="2:10" ht="15" customHeight="1">
      <c r="B83" s="14" t="s">
        <v>119</v>
      </c>
      <c r="C83" s="15">
        <v>0</v>
      </c>
      <c r="D83" s="16">
        <f t="shared" si="2"/>
        <v>0</v>
      </c>
      <c r="E83" s="17">
        <v>1</v>
      </c>
      <c r="F83" s="16">
        <f t="shared" si="3"/>
        <v>1.2048192771084338E-2</v>
      </c>
      <c r="G83" s="17">
        <v>0</v>
      </c>
      <c r="H83" s="16">
        <f t="shared" si="4"/>
        <v>0</v>
      </c>
      <c r="I83" s="68">
        <v>1</v>
      </c>
      <c r="J83" s="69">
        <f t="shared" si="5"/>
        <v>6.8493150684931503E-3</v>
      </c>
    </row>
    <row r="84" spans="2:10" ht="15" customHeight="1">
      <c r="B84" s="14" t="s">
        <v>120</v>
      </c>
      <c r="C84" s="15">
        <v>0</v>
      </c>
      <c r="D84" s="16">
        <f t="shared" si="2"/>
        <v>0</v>
      </c>
      <c r="E84" s="17">
        <v>0</v>
      </c>
      <c r="F84" s="16">
        <f t="shared" si="3"/>
        <v>0</v>
      </c>
      <c r="G84" s="17">
        <v>1</v>
      </c>
      <c r="H84" s="16">
        <f t="shared" si="4"/>
        <v>3.125E-2</v>
      </c>
      <c r="I84" s="68">
        <v>1</v>
      </c>
      <c r="J84" s="69">
        <f t="shared" si="5"/>
        <v>6.8493150684931503E-3</v>
      </c>
    </row>
    <row r="85" spans="2:10" ht="15" customHeight="1">
      <c r="B85" s="14" t="s">
        <v>121</v>
      </c>
      <c r="C85" s="15">
        <v>0</v>
      </c>
      <c r="D85" s="16">
        <f t="shared" si="2"/>
        <v>0</v>
      </c>
      <c r="E85" s="17">
        <v>1</v>
      </c>
      <c r="F85" s="16">
        <f t="shared" si="3"/>
        <v>1.2048192771084338E-2</v>
      </c>
      <c r="G85" s="17">
        <v>0</v>
      </c>
      <c r="H85" s="16">
        <f t="shared" si="4"/>
        <v>0</v>
      </c>
      <c r="I85" s="68">
        <v>1</v>
      </c>
      <c r="J85" s="69">
        <f t="shared" si="5"/>
        <v>6.8493150684931503E-3</v>
      </c>
    </row>
    <row r="86" spans="2:10" ht="15" customHeight="1">
      <c r="B86" s="14" t="s">
        <v>122</v>
      </c>
      <c r="C86" s="15">
        <v>0</v>
      </c>
      <c r="D86" s="16">
        <f t="shared" si="2"/>
        <v>0</v>
      </c>
      <c r="E86" s="17">
        <v>1</v>
      </c>
      <c r="F86" s="16">
        <f t="shared" si="3"/>
        <v>1.2048192771084338E-2</v>
      </c>
      <c r="G86" s="17">
        <v>0</v>
      </c>
      <c r="H86" s="16">
        <f t="shared" si="4"/>
        <v>0</v>
      </c>
      <c r="I86" s="68">
        <v>1</v>
      </c>
      <c r="J86" s="69">
        <f t="shared" si="5"/>
        <v>6.8493150684931503E-3</v>
      </c>
    </row>
    <row r="87" spans="2:10" ht="15" customHeight="1">
      <c r="B87" s="14" t="s">
        <v>123</v>
      </c>
      <c r="C87" s="15">
        <v>0</v>
      </c>
      <c r="D87" s="16">
        <f t="shared" si="2"/>
        <v>0</v>
      </c>
      <c r="E87" s="17">
        <v>0</v>
      </c>
      <c r="F87" s="16">
        <f t="shared" si="3"/>
        <v>0</v>
      </c>
      <c r="G87" s="17">
        <v>1</v>
      </c>
      <c r="H87" s="16">
        <f t="shared" si="4"/>
        <v>3.125E-2</v>
      </c>
      <c r="I87" s="68">
        <v>1</v>
      </c>
      <c r="J87" s="69">
        <f t="shared" si="5"/>
        <v>6.8493150684931503E-3</v>
      </c>
    </row>
    <row r="88" spans="2:10" ht="15" customHeight="1">
      <c r="B88" s="14" t="s">
        <v>124</v>
      </c>
      <c r="C88" s="15">
        <v>0</v>
      </c>
      <c r="D88" s="16">
        <f t="shared" si="2"/>
        <v>0</v>
      </c>
      <c r="E88" s="17">
        <v>0</v>
      </c>
      <c r="F88" s="16">
        <f t="shared" si="3"/>
        <v>0</v>
      </c>
      <c r="G88" s="17">
        <v>1</v>
      </c>
      <c r="H88" s="16">
        <f t="shared" si="4"/>
        <v>3.125E-2</v>
      </c>
      <c r="I88" s="68">
        <v>1</v>
      </c>
      <c r="J88" s="69">
        <f t="shared" si="5"/>
        <v>6.8493150684931503E-3</v>
      </c>
    </row>
    <row r="89" spans="2:10" ht="15" customHeight="1">
      <c r="B89" s="14" t="s">
        <v>125</v>
      </c>
      <c r="C89" s="15">
        <v>0</v>
      </c>
      <c r="D89" s="16">
        <f t="shared" si="2"/>
        <v>0</v>
      </c>
      <c r="E89" s="17">
        <v>1</v>
      </c>
      <c r="F89" s="16">
        <f t="shared" si="3"/>
        <v>1.2048192771084338E-2</v>
      </c>
      <c r="G89" s="17">
        <v>0</v>
      </c>
      <c r="H89" s="16">
        <f t="shared" si="4"/>
        <v>0</v>
      </c>
      <c r="I89" s="68">
        <v>1</v>
      </c>
      <c r="J89" s="69">
        <f t="shared" si="5"/>
        <v>6.8493150684931503E-3</v>
      </c>
    </row>
    <row r="90" spans="2:10" ht="15" customHeight="1">
      <c r="B90" s="14" t="s">
        <v>126</v>
      </c>
      <c r="C90" s="15">
        <v>1</v>
      </c>
      <c r="D90" s="16">
        <f t="shared" si="2"/>
        <v>3.2258064516129031E-2</v>
      </c>
      <c r="E90" s="17">
        <v>0</v>
      </c>
      <c r="F90" s="16">
        <f t="shared" si="3"/>
        <v>0</v>
      </c>
      <c r="G90" s="17">
        <v>1</v>
      </c>
      <c r="H90" s="16">
        <f t="shared" si="4"/>
        <v>3.125E-2</v>
      </c>
      <c r="I90" s="68">
        <v>2</v>
      </c>
      <c r="J90" s="69">
        <f t="shared" si="5"/>
        <v>1.3698630136986301E-2</v>
      </c>
    </row>
    <row r="91" spans="2:10" ht="15" customHeight="1">
      <c r="B91" s="14" t="s">
        <v>127</v>
      </c>
      <c r="C91" s="15">
        <v>0</v>
      </c>
      <c r="D91" s="16">
        <f t="shared" si="2"/>
        <v>0</v>
      </c>
      <c r="E91" s="17">
        <v>0</v>
      </c>
      <c r="F91" s="16">
        <f t="shared" si="3"/>
        <v>0</v>
      </c>
      <c r="G91" s="17">
        <v>2</v>
      </c>
      <c r="H91" s="16">
        <f t="shared" si="4"/>
        <v>6.25E-2</v>
      </c>
      <c r="I91" s="68">
        <v>2</v>
      </c>
      <c r="J91" s="69">
        <f t="shared" si="5"/>
        <v>1.3698630136986301E-2</v>
      </c>
    </row>
    <row r="92" spans="2:10" ht="15" customHeight="1">
      <c r="B92" s="14" t="s">
        <v>128</v>
      </c>
      <c r="C92" s="15">
        <v>0</v>
      </c>
      <c r="D92" s="16">
        <f t="shared" si="2"/>
        <v>0</v>
      </c>
      <c r="E92" s="17">
        <v>3</v>
      </c>
      <c r="F92" s="16">
        <f t="shared" si="3"/>
        <v>3.614457831325301E-2</v>
      </c>
      <c r="G92" s="17">
        <v>1</v>
      </c>
      <c r="H92" s="16">
        <f t="shared" si="4"/>
        <v>3.125E-2</v>
      </c>
      <c r="I92" s="68">
        <v>4</v>
      </c>
      <c r="J92" s="69">
        <f t="shared" si="5"/>
        <v>2.7397260273972601E-2</v>
      </c>
    </row>
    <row r="93" spans="2:10" ht="15" customHeight="1">
      <c r="B93" s="14" t="s">
        <v>129</v>
      </c>
      <c r="C93" s="15">
        <v>0</v>
      </c>
      <c r="D93" s="16">
        <f t="shared" si="2"/>
        <v>0</v>
      </c>
      <c r="E93" s="17">
        <v>1</v>
      </c>
      <c r="F93" s="16">
        <f t="shared" si="3"/>
        <v>1.2048192771084338E-2</v>
      </c>
      <c r="G93" s="17">
        <v>1</v>
      </c>
      <c r="H93" s="16">
        <f t="shared" si="4"/>
        <v>3.125E-2</v>
      </c>
      <c r="I93" s="68">
        <v>2</v>
      </c>
      <c r="J93" s="69">
        <f t="shared" si="5"/>
        <v>1.3698630136986301E-2</v>
      </c>
    </row>
    <row r="94" spans="2:10" ht="15" customHeight="1">
      <c r="B94" s="14" t="s">
        <v>130</v>
      </c>
      <c r="C94" s="15">
        <v>0</v>
      </c>
      <c r="D94" s="16">
        <f t="shared" ref="D94:D124" si="6">C94/31</f>
        <v>0</v>
      </c>
      <c r="E94" s="17">
        <v>1</v>
      </c>
      <c r="F94" s="16">
        <f t="shared" ref="F94:F124" si="7">E94/83</f>
        <v>1.2048192771084338E-2</v>
      </c>
      <c r="G94" s="17">
        <v>0</v>
      </c>
      <c r="H94" s="16">
        <f t="shared" ref="H94:H124" si="8">G94/32</f>
        <v>0</v>
      </c>
      <c r="I94" s="68">
        <v>1</v>
      </c>
      <c r="J94" s="69">
        <f t="shared" ref="J94:J124" si="9">I94/146</f>
        <v>6.8493150684931503E-3</v>
      </c>
    </row>
    <row r="95" spans="2:10" ht="15" customHeight="1">
      <c r="B95" s="14" t="s">
        <v>131</v>
      </c>
      <c r="C95" s="15">
        <v>0</v>
      </c>
      <c r="D95" s="16">
        <f t="shared" si="6"/>
        <v>0</v>
      </c>
      <c r="E95" s="17">
        <v>1</v>
      </c>
      <c r="F95" s="16">
        <f t="shared" si="7"/>
        <v>1.2048192771084338E-2</v>
      </c>
      <c r="G95" s="17">
        <v>0</v>
      </c>
      <c r="H95" s="16">
        <f t="shared" si="8"/>
        <v>0</v>
      </c>
      <c r="I95" s="68">
        <v>1</v>
      </c>
      <c r="J95" s="69">
        <f t="shared" si="9"/>
        <v>6.8493150684931503E-3</v>
      </c>
    </row>
    <row r="96" spans="2:10" ht="15" customHeight="1">
      <c r="B96" s="14" t="s">
        <v>132</v>
      </c>
      <c r="C96" s="15">
        <v>1</v>
      </c>
      <c r="D96" s="16">
        <f t="shared" si="6"/>
        <v>3.2258064516129031E-2</v>
      </c>
      <c r="E96" s="17">
        <v>2</v>
      </c>
      <c r="F96" s="16">
        <f t="shared" si="7"/>
        <v>2.4096385542168676E-2</v>
      </c>
      <c r="G96" s="17">
        <v>0</v>
      </c>
      <c r="H96" s="16">
        <f t="shared" si="8"/>
        <v>0</v>
      </c>
      <c r="I96" s="68">
        <v>3</v>
      </c>
      <c r="J96" s="69">
        <f t="shared" si="9"/>
        <v>2.0547945205479451E-2</v>
      </c>
    </row>
    <row r="97" spans="2:10" ht="15" customHeight="1">
      <c r="B97" s="14" t="s">
        <v>133</v>
      </c>
      <c r="C97" s="15">
        <v>1</v>
      </c>
      <c r="D97" s="16">
        <f t="shared" si="6"/>
        <v>3.2258064516129031E-2</v>
      </c>
      <c r="E97" s="17">
        <v>0</v>
      </c>
      <c r="F97" s="16">
        <f t="shared" si="7"/>
        <v>0</v>
      </c>
      <c r="G97" s="17">
        <v>0</v>
      </c>
      <c r="H97" s="16">
        <f t="shared" si="8"/>
        <v>0</v>
      </c>
      <c r="I97" s="68">
        <v>1</v>
      </c>
      <c r="J97" s="69">
        <f t="shared" si="9"/>
        <v>6.8493150684931503E-3</v>
      </c>
    </row>
    <row r="98" spans="2:10" ht="15" customHeight="1">
      <c r="B98" s="14" t="s">
        <v>134</v>
      </c>
      <c r="C98" s="15">
        <v>1</v>
      </c>
      <c r="D98" s="16">
        <f t="shared" si="6"/>
        <v>3.2258064516129031E-2</v>
      </c>
      <c r="E98" s="17">
        <v>0</v>
      </c>
      <c r="F98" s="16">
        <f t="shared" si="7"/>
        <v>0</v>
      </c>
      <c r="G98" s="17">
        <v>0</v>
      </c>
      <c r="H98" s="16">
        <f t="shared" si="8"/>
        <v>0</v>
      </c>
      <c r="I98" s="68">
        <v>1</v>
      </c>
      <c r="J98" s="69">
        <f t="shared" si="9"/>
        <v>6.8493150684931503E-3</v>
      </c>
    </row>
    <row r="99" spans="2:10" ht="15" customHeight="1">
      <c r="B99" s="14" t="s">
        <v>135</v>
      </c>
      <c r="C99" s="15">
        <v>1</v>
      </c>
      <c r="D99" s="16">
        <f t="shared" si="6"/>
        <v>3.2258064516129031E-2</v>
      </c>
      <c r="E99" s="17">
        <v>0</v>
      </c>
      <c r="F99" s="16">
        <f t="shared" si="7"/>
        <v>0</v>
      </c>
      <c r="G99" s="17">
        <v>0</v>
      </c>
      <c r="H99" s="16">
        <f t="shared" si="8"/>
        <v>0</v>
      </c>
      <c r="I99" s="68">
        <v>1</v>
      </c>
      <c r="J99" s="69">
        <f t="shared" si="9"/>
        <v>6.8493150684931503E-3</v>
      </c>
    </row>
    <row r="100" spans="2:10" ht="15" customHeight="1">
      <c r="B100" s="14" t="s">
        <v>136</v>
      </c>
      <c r="C100" s="15">
        <v>0</v>
      </c>
      <c r="D100" s="16">
        <f t="shared" si="6"/>
        <v>0</v>
      </c>
      <c r="E100" s="17">
        <v>1</v>
      </c>
      <c r="F100" s="16">
        <f t="shared" si="7"/>
        <v>1.2048192771084338E-2</v>
      </c>
      <c r="G100" s="17">
        <v>0</v>
      </c>
      <c r="H100" s="16">
        <f t="shared" si="8"/>
        <v>0</v>
      </c>
      <c r="I100" s="68">
        <v>1</v>
      </c>
      <c r="J100" s="69">
        <f t="shared" si="9"/>
        <v>6.8493150684931503E-3</v>
      </c>
    </row>
    <row r="101" spans="2:10" ht="15" customHeight="1">
      <c r="B101" s="14" t="s">
        <v>137</v>
      </c>
      <c r="C101" s="15">
        <v>0</v>
      </c>
      <c r="D101" s="16">
        <f t="shared" si="6"/>
        <v>0</v>
      </c>
      <c r="E101" s="17">
        <v>0</v>
      </c>
      <c r="F101" s="16">
        <f t="shared" si="7"/>
        <v>0</v>
      </c>
      <c r="G101" s="17">
        <v>1</v>
      </c>
      <c r="H101" s="16">
        <f t="shared" si="8"/>
        <v>3.125E-2</v>
      </c>
      <c r="I101" s="68">
        <v>1</v>
      </c>
      <c r="J101" s="69">
        <f t="shared" si="9"/>
        <v>6.8493150684931503E-3</v>
      </c>
    </row>
    <row r="102" spans="2:10" ht="15" customHeight="1">
      <c r="B102" s="14" t="s">
        <v>138</v>
      </c>
      <c r="C102" s="15">
        <v>0</v>
      </c>
      <c r="D102" s="16">
        <f t="shared" si="6"/>
        <v>0</v>
      </c>
      <c r="E102" s="17">
        <v>1</v>
      </c>
      <c r="F102" s="16">
        <f t="shared" si="7"/>
        <v>1.2048192771084338E-2</v>
      </c>
      <c r="G102" s="17">
        <v>0</v>
      </c>
      <c r="H102" s="16">
        <f t="shared" si="8"/>
        <v>0</v>
      </c>
      <c r="I102" s="68">
        <v>1</v>
      </c>
      <c r="J102" s="69">
        <f t="shared" si="9"/>
        <v>6.8493150684931503E-3</v>
      </c>
    </row>
    <row r="103" spans="2:10" ht="15" customHeight="1">
      <c r="B103" s="14" t="s">
        <v>139</v>
      </c>
      <c r="C103" s="15">
        <v>0</v>
      </c>
      <c r="D103" s="16">
        <f t="shared" si="6"/>
        <v>0</v>
      </c>
      <c r="E103" s="17">
        <v>1</v>
      </c>
      <c r="F103" s="16">
        <f t="shared" si="7"/>
        <v>1.2048192771084338E-2</v>
      </c>
      <c r="G103" s="17">
        <v>0</v>
      </c>
      <c r="H103" s="16">
        <f t="shared" si="8"/>
        <v>0</v>
      </c>
      <c r="I103" s="68">
        <v>1</v>
      </c>
      <c r="J103" s="69">
        <f t="shared" si="9"/>
        <v>6.8493150684931503E-3</v>
      </c>
    </row>
    <row r="104" spans="2:10" ht="15" customHeight="1">
      <c r="B104" s="14" t="s">
        <v>140</v>
      </c>
      <c r="C104" s="15">
        <v>0</v>
      </c>
      <c r="D104" s="16">
        <f t="shared" si="6"/>
        <v>0</v>
      </c>
      <c r="E104" s="17">
        <v>4</v>
      </c>
      <c r="F104" s="16">
        <f t="shared" si="7"/>
        <v>4.8192771084337352E-2</v>
      </c>
      <c r="G104" s="17">
        <v>0</v>
      </c>
      <c r="H104" s="16">
        <f t="shared" si="8"/>
        <v>0</v>
      </c>
      <c r="I104" s="68">
        <v>4</v>
      </c>
      <c r="J104" s="69">
        <f t="shared" si="9"/>
        <v>2.7397260273972601E-2</v>
      </c>
    </row>
    <row r="105" spans="2:10" ht="15" customHeight="1">
      <c r="B105" s="14" t="s">
        <v>141</v>
      </c>
      <c r="C105" s="15">
        <v>2</v>
      </c>
      <c r="D105" s="16">
        <f t="shared" si="6"/>
        <v>6.4516129032258063E-2</v>
      </c>
      <c r="E105" s="17">
        <v>0</v>
      </c>
      <c r="F105" s="16">
        <f t="shared" si="7"/>
        <v>0</v>
      </c>
      <c r="G105" s="17">
        <v>0</v>
      </c>
      <c r="H105" s="16">
        <f t="shared" si="8"/>
        <v>0</v>
      </c>
      <c r="I105" s="68">
        <v>2</v>
      </c>
      <c r="J105" s="69">
        <f t="shared" si="9"/>
        <v>1.3698630136986301E-2</v>
      </c>
    </row>
    <row r="106" spans="2:10" ht="15" customHeight="1">
      <c r="B106" s="14" t="s">
        <v>142</v>
      </c>
      <c r="C106" s="15">
        <v>0</v>
      </c>
      <c r="D106" s="16">
        <f t="shared" si="6"/>
        <v>0</v>
      </c>
      <c r="E106" s="17">
        <v>3</v>
      </c>
      <c r="F106" s="16">
        <f t="shared" si="7"/>
        <v>3.614457831325301E-2</v>
      </c>
      <c r="G106" s="17">
        <v>0</v>
      </c>
      <c r="H106" s="16">
        <f t="shared" si="8"/>
        <v>0</v>
      </c>
      <c r="I106" s="68">
        <v>3</v>
      </c>
      <c r="J106" s="69">
        <f t="shared" si="9"/>
        <v>2.0547945205479451E-2</v>
      </c>
    </row>
    <row r="107" spans="2:10" ht="15" customHeight="1">
      <c r="B107" s="14" t="s">
        <v>143</v>
      </c>
      <c r="C107" s="15">
        <v>0</v>
      </c>
      <c r="D107" s="16">
        <f t="shared" si="6"/>
        <v>0</v>
      </c>
      <c r="E107" s="17">
        <v>1</v>
      </c>
      <c r="F107" s="16">
        <f t="shared" si="7"/>
        <v>1.2048192771084338E-2</v>
      </c>
      <c r="G107" s="17">
        <v>0</v>
      </c>
      <c r="H107" s="16">
        <f t="shared" si="8"/>
        <v>0</v>
      </c>
      <c r="I107" s="68">
        <v>1</v>
      </c>
      <c r="J107" s="69">
        <f t="shared" si="9"/>
        <v>6.8493150684931503E-3</v>
      </c>
    </row>
    <row r="108" spans="2:10" ht="15" customHeight="1">
      <c r="B108" s="14" t="s">
        <v>144</v>
      </c>
      <c r="C108" s="15">
        <v>0</v>
      </c>
      <c r="D108" s="16">
        <f t="shared" si="6"/>
        <v>0</v>
      </c>
      <c r="E108" s="17">
        <v>1</v>
      </c>
      <c r="F108" s="16">
        <f t="shared" si="7"/>
        <v>1.2048192771084338E-2</v>
      </c>
      <c r="G108" s="17">
        <v>0</v>
      </c>
      <c r="H108" s="16">
        <f t="shared" si="8"/>
        <v>0</v>
      </c>
      <c r="I108" s="68">
        <v>1</v>
      </c>
      <c r="J108" s="69">
        <f t="shared" si="9"/>
        <v>6.8493150684931503E-3</v>
      </c>
    </row>
    <row r="109" spans="2:10" ht="15" customHeight="1">
      <c r="B109" s="14" t="s">
        <v>145</v>
      </c>
      <c r="C109" s="15">
        <v>1</v>
      </c>
      <c r="D109" s="16">
        <f t="shared" si="6"/>
        <v>3.2258064516129031E-2</v>
      </c>
      <c r="E109" s="17">
        <v>0</v>
      </c>
      <c r="F109" s="16">
        <f t="shared" si="7"/>
        <v>0</v>
      </c>
      <c r="G109" s="17">
        <v>0</v>
      </c>
      <c r="H109" s="16">
        <f t="shared" si="8"/>
        <v>0</v>
      </c>
      <c r="I109" s="68">
        <v>1</v>
      </c>
      <c r="J109" s="69">
        <f t="shared" si="9"/>
        <v>6.8493150684931503E-3</v>
      </c>
    </row>
    <row r="110" spans="2:10" ht="15" customHeight="1">
      <c r="B110" s="14" t="s">
        <v>146</v>
      </c>
      <c r="C110" s="15">
        <v>0</v>
      </c>
      <c r="D110" s="16">
        <f t="shared" si="6"/>
        <v>0</v>
      </c>
      <c r="E110" s="17">
        <v>1</v>
      </c>
      <c r="F110" s="16">
        <f t="shared" si="7"/>
        <v>1.2048192771084338E-2</v>
      </c>
      <c r="G110" s="17">
        <v>0</v>
      </c>
      <c r="H110" s="16">
        <f t="shared" si="8"/>
        <v>0</v>
      </c>
      <c r="I110" s="68">
        <v>1</v>
      </c>
      <c r="J110" s="69">
        <f t="shared" si="9"/>
        <v>6.8493150684931503E-3</v>
      </c>
    </row>
    <row r="111" spans="2:10" ht="15" customHeight="1">
      <c r="B111" s="14" t="s">
        <v>147</v>
      </c>
      <c r="C111" s="15">
        <v>0</v>
      </c>
      <c r="D111" s="16">
        <f t="shared" si="6"/>
        <v>0</v>
      </c>
      <c r="E111" s="17">
        <v>1</v>
      </c>
      <c r="F111" s="16">
        <f t="shared" si="7"/>
        <v>1.2048192771084338E-2</v>
      </c>
      <c r="G111" s="17">
        <v>0</v>
      </c>
      <c r="H111" s="16">
        <f t="shared" si="8"/>
        <v>0</v>
      </c>
      <c r="I111" s="68">
        <v>1</v>
      </c>
      <c r="J111" s="69">
        <f t="shared" si="9"/>
        <v>6.8493150684931503E-3</v>
      </c>
    </row>
    <row r="112" spans="2:10" ht="15" customHeight="1">
      <c r="B112" s="14" t="s">
        <v>148</v>
      </c>
      <c r="C112" s="15">
        <v>1</v>
      </c>
      <c r="D112" s="16">
        <f t="shared" si="6"/>
        <v>3.2258064516129031E-2</v>
      </c>
      <c r="E112" s="17">
        <v>1</v>
      </c>
      <c r="F112" s="16">
        <f t="shared" si="7"/>
        <v>1.2048192771084338E-2</v>
      </c>
      <c r="G112" s="17">
        <v>0</v>
      </c>
      <c r="H112" s="16">
        <f t="shared" si="8"/>
        <v>0</v>
      </c>
      <c r="I112" s="68">
        <v>2</v>
      </c>
      <c r="J112" s="69">
        <f t="shared" si="9"/>
        <v>1.3698630136986301E-2</v>
      </c>
    </row>
    <row r="113" spans="2:10" ht="15" customHeight="1">
      <c r="B113" s="14" t="s">
        <v>149</v>
      </c>
      <c r="C113" s="15">
        <v>0</v>
      </c>
      <c r="D113" s="16">
        <f t="shared" si="6"/>
        <v>0</v>
      </c>
      <c r="E113" s="17">
        <v>1</v>
      </c>
      <c r="F113" s="16">
        <f t="shared" si="7"/>
        <v>1.2048192771084338E-2</v>
      </c>
      <c r="G113" s="17">
        <v>0</v>
      </c>
      <c r="H113" s="16">
        <f t="shared" si="8"/>
        <v>0</v>
      </c>
      <c r="I113" s="68">
        <v>1</v>
      </c>
      <c r="J113" s="69">
        <f t="shared" si="9"/>
        <v>6.8493150684931503E-3</v>
      </c>
    </row>
    <row r="114" spans="2:10" ht="15" customHeight="1">
      <c r="B114" s="14" t="s">
        <v>150</v>
      </c>
      <c r="C114" s="15">
        <v>0</v>
      </c>
      <c r="D114" s="16">
        <f t="shared" si="6"/>
        <v>0</v>
      </c>
      <c r="E114" s="17">
        <v>1</v>
      </c>
      <c r="F114" s="16">
        <f t="shared" si="7"/>
        <v>1.2048192771084338E-2</v>
      </c>
      <c r="G114" s="17">
        <v>0</v>
      </c>
      <c r="H114" s="16">
        <f t="shared" si="8"/>
        <v>0</v>
      </c>
      <c r="I114" s="68">
        <v>1</v>
      </c>
      <c r="J114" s="69">
        <f t="shared" si="9"/>
        <v>6.8493150684931503E-3</v>
      </c>
    </row>
    <row r="115" spans="2:10" ht="15" customHeight="1">
      <c r="B115" s="14" t="s">
        <v>151</v>
      </c>
      <c r="C115" s="15">
        <v>0</v>
      </c>
      <c r="D115" s="16">
        <f t="shared" si="6"/>
        <v>0</v>
      </c>
      <c r="E115" s="17">
        <v>2</v>
      </c>
      <c r="F115" s="16">
        <f t="shared" si="7"/>
        <v>2.4096385542168676E-2</v>
      </c>
      <c r="G115" s="17">
        <v>0</v>
      </c>
      <c r="H115" s="16">
        <f t="shared" si="8"/>
        <v>0</v>
      </c>
      <c r="I115" s="68">
        <v>2</v>
      </c>
      <c r="J115" s="69">
        <f t="shared" si="9"/>
        <v>1.3698630136986301E-2</v>
      </c>
    </row>
    <row r="116" spans="2:10" ht="15" customHeight="1">
      <c r="B116" s="14" t="s">
        <v>152</v>
      </c>
      <c r="C116" s="15">
        <v>0</v>
      </c>
      <c r="D116" s="16">
        <f t="shared" si="6"/>
        <v>0</v>
      </c>
      <c r="E116" s="17">
        <v>1</v>
      </c>
      <c r="F116" s="16">
        <f t="shared" si="7"/>
        <v>1.2048192771084338E-2</v>
      </c>
      <c r="G116" s="17">
        <v>0</v>
      </c>
      <c r="H116" s="16">
        <f t="shared" si="8"/>
        <v>0</v>
      </c>
      <c r="I116" s="68">
        <v>1</v>
      </c>
      <c r="J116" s="69">
        <f t="shared" si="9"/>
        <v>6.8493150684931503E-3</v>
      </c>
    </row>
    <row r="117" spans="2:10" ht="15" customHeight="1">
      <c r="B117" s="14" t="s">
        <v>153</v>
      </c>
      <c r="C117" s="15">
        <v>0</v>
      </c>
      <c r="D117" s="16">
        <f t="shared" si="6"/>
        <v>0</v>
      </c>
      <c r="E117" s="17">
        <v>2</v>
      </c>
      <c r="F117" s="16">
        <f t="shared" si="7"/>
        <v>2.4096385542168676E-2</v>
      </c>
      <c r="G117" s="17">
        <v>0</v>
      </c>
      <c r="H117" s="16">
        <f t="shared" si="8"/>
        <v>0</v>
      </c>
      <c r="I117" s="68">
        <v>2</v>
      </c>
      <c r="J117" s="69">
        <f t="shared" si="9"/>
        <v>1.3698630136986301E-2</v>
      </c>
    </row>
    <row r="118" spans="2:10" ht="15" customHeight="1">
      <c r="B118" s="14" t="s">
        <v>154</v>
      </c>
      <c r="C118" s="15">
        <v>0</v>
      </c>
      <c r="D118" s="16">
        <f t="shared" si="6"/>
        <v>0</v>
      </c>
      <c r="E118" s="17">
        <v>1</v>
      </c>
      <c r="F118" s="16">
        <f t="shared" si="7"/>
        <v>1.2048192771084338E-2</v>
      </c>
      <c r="G118" s="17">
        <v>0</v>
      </c>
      <c r="H118" s="16">
        <f t="shared" si="8"/>
        <v>0</v>
      </c>
      <c r="I118" s="68">
        <v>1</v>
      </c>
      <c r="J118" s="69">
        <f t="shared" si="9"/>
        <v>6.8493150684931503E-3</v>
      </c>
    </row>
    <row r="119" spans="2:10" ht="15" customHeight="1">
      <c r="B119" s="14" t="s">
        <v>155</v>
      </c>
      <c r="C119" s="15">
        <v>0</v>
      </c>
      <c r="D119" s="16">
        <f t="shared" si="6"/>
        <v>0</v>
      </c>
      <c r="E119" s="17">
        <v>2</v>
      </c>
      <c r="F119" s="16">
        <f t="shared" si="7"/>
        <v>2.4096385542168676E-2</v>
      </c>
      <c r="G119" s="17">
        <v>0</v>
      </c>
      <c r="H119" s="16">
        <f t="shared" si="8"/>
        <v>0</v>
      </c>
      <c r="I119" s="68">
        <v>2</v>
      </c>
      <c r="J119" s="69">
        <f t="shared" si="9"/>
        <v>1.3698630136986301E-2</v>
      </c>
    </row>
    <row r="120" spans="2:10" ht="15" customHeight="1">
      <c r="B120" s="14" t="s">
        <v>156</v>
      </c>
      <c r="C120" s="15">
        <v>0</v>
      </c>
      <c r="D120" s="16">
        <f t="shared" si="6"/>
        <v>0</v>
      </c>
      <c r="E120" s="17">
        <v>4</v>
      </c>
      <c r="F120" s="16">
        <f t="shared" si="7"/>
        <v>4.8192771084337352E-2</v>
      </c>
      <c r="G120" s="17">
        <v>1</v>
      </c>
      <c r="H120" s="16">
        <f t="shared" si="8"/>
        <v>3.125E-2</v>
      </c>
      <c r="I120" s="68">
        <v>5</v>
      </c>
      <c r="J120" s="69">
        <f t="shared" si="9"/>
        <v>3.4246575342465752E-2</v>
      </c>
    </row>
    <row r="121" spans="2:10" ht="15" customHeight="1">
      <c r="B121" s="14" t="s">
        <v>157</v>
      </c>
      <c r="C121" s="15">
        <v>0</v>
      </c>
      <c r="D121" s="16">
        <f t="shared" si="6"/>
        <v>0</v>
      </c>
      <c r="E121" s="17">
        <v>1</v>
      </c>
      <c r="F121" s="16">
        <f t="shared" si="7"/>
        <v>1.2048192771084338E-2</v>
      </c>
      <c r="G121" s="17">
        <v>0</v>
      </c>
      <c r="H121" s="16">
        <f t="shared" si="8"/>
        <v>0</v>
      </c>
      <c r="I121" s="68">
        <v>1</v>
      </c>
      <c r="J121" s="69">
        <f t="shared" si="9"/>
        <v>6.8493150684931503E-3</v>
      </c>
    </row>
    <row r="122" spans="2:10" ht="15" customHeight="1">
      <c r="B122" s="14" t="s">
        <v>158</v>
      </c>
      <c r="C122" s="15">
        <v>0</v>
      </c>
      <c r="D122" s="16">
        <f t="shared" si="6"/>
        <v>0</v>
      </c>
      <c r="E122" s="17">
        <v>0</v>
      </c>
      <c r="F122" s="16">
        <f t="shared" si="7"/>
        <v>0</v>
      </c>
      <c r="G122" s="17">
        <v>1</v>
      </c>
      <c r="H122" s="16">
        <f t="shared" si="8"/>
        <v>3.125E-2</v>
      </c>
      <c r="I122" s="68">
        <v>1</v>
      </c>
      <c r="J122" s="69">
        <f t="shared" si="9"/>
        <v>6.8493150684931503E-3</v>
      </c>
    </row>
    <row r="123" spans="2:10" ht="15" customHeight="1">
      <c r="B123" s="14" t="s">
        <v>159</v>
      </c>
      <c r="C123" s="15">
        <v>1</v>
      </c>
      <c r="D123" s="16">
        <f t="shared" si="6"/>
        <v>3.2258064516129031E-2</v>
      </c>
      <c r="E123" s="17">
        <v>1</v>
      </c>
      <c r="F123" s="16">
        <f t="shared" si="7"/>
        <v>1.2048192771084338E-2</v>
      </c>
      <c r="G123" s="17">
        <v>0</v>
      </c>
      <c r="H123" s="16">
        <f t="shared" si="8"/>
        <v>0</v>
      </c>
      <c r="I123" s="68">
        <v>2</v>
      </c>
      <c r="J123" s="69">
        <f t="shared" si="9"/>
        <v>1.3698630136986301E-2</v>
      </c>
    </row>
    <row r="124" spans="2:10" ht="15" customHeight="1" thickBot="1">
      <c r="B124" s="18" t="s">
        <v>13</v>
      </c>
      <c r="C124" s="72">
        <v>31</v>
      </c>
      <c r="D124" s="73">
        <f t="shared" si="6"/>
        <v>1</v>
      </c>
      <c r="E124" s="70">
        <v>83</v>
      </c>
      <c r="F124" s="73">
        <f t="shared" si="7"/>
        <v>1</v>
      </c>
      <c r="G124" s="70">
        <v>32</v>
      </c>
      <c r="H124" s="73">
        <f t="shared" si="8"/>
        <v>1</v>
      </c>
      <c r="I124" s="70">
        <v>146</v>
      </c>
      <c r="J124" s="71">
        <f t="shared" si="9"/>
        <v>1</v>
      </c>
    </row>
    <row r="125" spans="2:10" ht="15" customHeight="1" thickTop="1"/>
    <row r="126" spans="2:10" ht="15" customHeight="1" thickBot="1">
      <c r="B126" s="101" t="s">
        <v>43</v>
      </c>
      <c r="C126" s="101"/>
      <c r="D126" s="101"/>
      <c r="E126" s="101"/>
      <c r="F126" s="101"/>
      <c r="G126" s="101"/>
      <c r="H126" s="101"/>
      <c r="I126" s="101"/>
    </row>
    <row r="127" spans="2:10" ht="15" customHeight="1" thickTop="1">
      <c r="B127" s="95" t="s">
        <v>2</v>
      </c>
      <c r="C127" s="96"/>
      <c r="D127" s="96"/>
      <c r="E127" s="96"/>
      <c r="F127" s="96"/>
      <c r="G127" s="96"/>
      <c r="H127" s="96"/>
      <c r="I127" s="97"/>
    </row>
    <row r="128" spans="2:10" ht="39.75" customHeight="1">
      <c r="B128" s="98" t="s">
        <v>45</v>
      </c>
      <c r="C128" s="99"/>
      <c r="D128" s="99" t="s">
        <v>46</v>
      </c>
      <c r="E128" s="99"/>
      <c r="F128" s="99" t="s">
        <v>47</v>
      </c>
      <c r="G128" s="99"/>
      <c r="H128" s="99" t="s">
        <v>13</v>
      </c>
      <c r="I128" s="100"/>
    </row>
    <row r="129" spans="2:10" ht="15" customHeight="1" thickBot="1">
      <c r="B129" s="28" t="s">
        <v>6</v>
      </c>
      <c r="C129" s="29" t="s">
        <v>3</v>
      </c>
      <c r="D129" s="29" t="s">
        <v>6</v>
      </c>
      <c r="E129" s="29" t="s">
        <v>3</v>
      </c>
      <c r="F129" s="29" t="s">
        <v>6</v>
      </c>
      <c r="G129" s="29" t="s">
        <v>3</v>
      </c>
      <c r="H129" s="29" t="s">
        <v>6</v>
      </c>
      <c r="I129" s="30" t="s">
        <v>3</v>
      </c>
    </row>
    <row r="130" spans="2:10" ht="15" customHeight="1" thickTop="1" thickBot="1">
      <c r="B130" s="22">
        <v>31</v>
      </c>
      <c r="C130" s="23">
        <v>0.21232876712328769</v>
      </c>
      <c r="D130" s="24">
        <v>83</v>
      </c>
      <c r="E130" s="23">
        <v>0.56849315068493145</v>
      </c>
      <c r="F130" s="24">
        <v>32</v>
      </c>
      <c r="G130" s="23">
        <v>0.21917808219178081</v>
      </c>
      <c r="H130" s="74">
        <v>146</v>
      </c>
      <c r="I130" s="75">
        <v>1</v>
      </c>
    </row>
    <row r="131" spans="2:10" ht="15" customHeight="1" thickTop="1">
      <c r="B131" s="34"/>
      <c r="C131" s="35"/>
      <c r="D131" s="34"/>
      <c r="E131" s="35"/>
      <c r="F131" s="34"/>
      <c r="G131" s="35"/>
      <c r="H131" s="34"/>
      <c r="I131" s="35"/>
    </row>
    <row r="132" spans="2:10" ht="30" customHeight="1">
      <c r="B132" s="91" t="s">
        <v>26</v>
      </c>
      <c r="C132" s="91"/>
      <c r="D132" s="91"/>
      <c r="E132" s="91"/>
      <c r="F132" s="91"/>
      <c r="G132" s="91"/>
      <c r="H132" s="7"/>
      <c r="I132" s="35"/>
    </row>
    <row r="133" spans="2:10" ht="15" customHeight="1" thickBot="1"/>
    <row r="134" spans="2:10" ht="15" customHeight="1" thickTop="1">
      <c r="B134" s="31"/>
      <c r="C134" s="95" t="s">
        <v>2</v>
      </c>
      <c r="D134" s="96"/>
      <c r="E134" s="96"/>
      <c r="F134" s="96"/>
      <c r="G134" s="96"/>
      <c r="H134" s="96"/>
      <c r="I134" s="96"/>
      <c r="J134" s="97"/>
    </row>
    <row r="135" spans="2:10" ht="45.75" customHeight="1">
      <c r="B135" s="32"/>
      <c r="C135" s="98" t="s">
        <v>45</v>
      </c>
      <c r="D135" s="99"/>
      <c r="E135" s="99" t="s">
        <v>46</v>
      </c>
      <c r="F135" s="99"/>
      <c r="G135" s="99" t="s">
        <v>47</v>
      </c>
      <c r="H135" s="99"/>
      <c r="I135" s="99" t="s">
        <v>13</v>
      </c>
      <c r="J135" s="100"/>
    </row>
    <row r="136" spans="2:10" ht="15" customHeight="1" thickBot="1">
      <c r="B136" s="33"/>
      <c r="C136" s="28" t="s">
        <v>6</v>
      </c>
      <c r="D136" s="29" t="s">
        <v>3</v>
      </c>
      <c r="E136" s="29" t="s">
        <v>6</v>
      </c>
      <c r="F136" s="29" t="s">
        <v>3</v>
      </c>
      <c r="G136" s="29" t="s">
        <v>6</v>
      </c>
      <c r="H136" s="29" t="s">
        <v>3</v>
      </c>
      <c r="I136" s="29" t="s">
        <v>6</v>
      </c>
      <c r="J136" s="30" t="s">
        <v>3</v>
      </c>
    </row>
    <row r="137" spans="2:10" ht="15" customHeight="1" thickTop="1">
      <c r="B137" s="25" t="s">
        <v>7</v>
      </c>
      <c r="C137" s="11">
        <v>28</v>
      </c>
      <c r="D137" s="12">
        <f>C137/31</f>
        <v>0.90322580645161288</v>
      </c>
      <c r="E137" s="13">
        <v>47</v>
      </c>
      <c r="F137" s="12">
        <f>E137/83</f>
        <v>0.5662650602409639</v>
      </c>
      <c r="G137" s="13">
        <v>29</v>
      </c>
      <c r="H137" s="12">
        <f>G137/32</f>
        <v>0.90625</v>
      </c>
      <c r="I137" s="66">
        <v>104</v>
      </c>
      <c r="J137" s="67">
        <f>I137/146</f>
        <v>0.71232876712328763</v>
      </c>
    </row>
    <row r="138" spans="2:10" ht="15" customHeight="1">
      <c r="B138" s="26" t="s">
        <v>8</v>
      </c>
      <c r="C138" s="15">
        <v>10</v>
      </c>
      <c r="D138" s="16">
        <f t="shared" ref="D138:D142" si="10">C138/31</f>
        <v>0.32258064516129031</v>
      </c>
      <c r="E138" s="17">
        <v>61</v>
      </c>
      <c r="F138" s="16">
        <f t="shared" ref="F138:F142" si="11">E138/83</f>
        <v>0.73493975903614461</v>
      </c>
      <c r="G138" s="17">
        <v>8</v>
      </c>
      <c r="H138" s="16">
        <f t="shared" ref="H138:H142" si="12">G138/32</f>
        <v>0.25</v>
      </c>
      <c r="I138" s="68">
        <v>79</v>
      </c>
      <c r="J138" s="69">
        <f t="shared" ref="J138:J142" si="13">I138/146</f>
        <v>0.54109589041095896</v>
      </c>
    </row>
    <row r="139" spans="2:10" ht="15" customHeight="1">
      <c r="B139" s="26" t="s">
        <v>160</v>
      </c>
      <c r="C139" s="15">
        <v>0</v>
      </c>
      <c r="D139" s="16">
        <f t="shared" si="10"/>
        <v>0</v>
      </c>
      <c r="E139" s="17">
        <v>9</v>
      </c>
      <c r="F139" s="16">
        <f t="shared" si="11"/>
        <v>0.10843373493975904</v>
      </c>
      <c r="G139" s="17">
        <v>2</v>
      </c>
      <c r="H139" s="16">
        <f t="shared" si="12"/>
        <v>6.25E-2</v>
      </c>
      <c r="I139" s="68">
        <v>11</v>
      </c>
      <c r="J139" s="69">
        <f t="shared" si="13"/>
        <v>7.5342465753424653E-2</v>
      </c>
    </row>
    <row r="140" spans="2:10" ht="28.5" customHeight="1">
      <c r="B140" s="26" t="s">
        <v>161</v>
      </c>
      <c r="C140" s="15">
        <v>1</v>
      </c>
      <c r="D140" s="16">
        <f t="shared" si="10"/>
        <v>3.2258064516129031E-2</v>
      </c>
      <c r="E140" s="17">
        <v>4</v>
      </c>
      <c r="F140" s="16">
        <f t="shared" si="11"/>
        <v>4.8192771084337352E-2</v>
      </c>
      <c r="G140" s="17">
        <v>4</v>
      </c>
      <c r="H140" s="16">
        <f t="shared" si="12"/>
        <v>0.125</v>
      </c>
      <c r="I140" s="68">
        <v>9</v>
      </c>
      <c r="J140" s="69">
        <f t="shared" si="13"/>
        <v>6.1643835616438353E-2</v>
      </c>
    </row>
    <row r="141" spans="2:10" ht="15" customHeight="1">
      <c r="B141" s="26" t="s">
        <v>162</v>
      </c>
      <c r="C141" s="15">
        <v>0</v>
      </c>
      <c r="D141" s="16">
        <f t="shared" si="10"/>
        <v>0</v>
      </c>
      <c r="E141" s="17">
        <v>4</v>
      </c>
      <c r="F141" s="16">
        <f t="shared" si="11"/>
        <v>4.8192771084337352E-2</v>
      </c>
      <c r="G141" s="17">
        <v>0</v>
      </c>
      <c r="H141" s="16">
        <f t="shared" si="12"/>
        <v>0</v>
      </c>
      <c r="I141" s="68">
        <v>4</v>
      </c>
      <c r="J141" s="69">
        <f t="shared" si="13"/>
        <v>2.7397260273972601E-2</v>
      </c>
    </row>
    <row r="142" spans="2:10" ht="15" customHeight="1" thickBot="1">
      <c r="B142" s="27" t="s">
        <v>5</v>
      </c>
      <c r="C142" s="19">
        <v>0</v>
      </c>
      <c r="D142" s="20">
        <f t="shared" si="10"/>
        <v>0</v>
      </c>
      <c r="E142" s="21">
        <v>3</v>
      </c>
      <c r="F142" s="20">
        <f t="shared" si="11"/>
        <v>3.614457831325301E-2</v>
      </c>
      <c r="G142" s="21">
        <v>2</v>
      </c>
      <c r="H142" s="20">
        <f t="shared" si="12"/>
        <v>6.25E-2</v>
      </c>
      <c r="I142" s="70">
        <v>5</v>
      </c>
      <c r="J142" s="71">
        <f t="shared" si="13"/>
        <v>3.4246575342465752E-2</v>
      </c>
    </row>
    <row r="143" spans="2:10" ht="15" customHeight="1" thickTop="1">
      <c r="B143" s="36"/>
      <c r="C143" s="34"/>
      <c r="D143" s="35"/>
      <c r="E143" s="34"/>
      <c r="F143" s="35"/>
      <c r="G143" s="34"/>
      <c r="H143" s="35"/>
      <c r="I143" s="34"/>
      <c r="J143" s="35"/>
    </row>
    <row r="144" spans="2:10" ht="29.25" customHeight="1">
      <c r="B144" s="91" t="s">
        <v>27</v>
      </c>
      <c r="C144" s="91"/>
      <c r="D144" s="91"/>
      <c r="E144" s="91"/>
      <c r="F144" s="91"/>
      <c r="G144" s="91"/>
      <c r="H144" s="91"/>
      <c r="I144" s="91"/>
      <c r="J144" s="91"/>
    </row>
    <row r="145" spans="2:10" ht="15" customHeight="1" thickBot="1"/>
    <row r="146" spans="2:10" ht="15" customHeight="1" thickTop="1">
      <c r="B146" s="31"/>
      <c r="C146" s="95" t="s">
        <v>2</v>
      </c>
      <c r="D146" s="96"/>
      <c r="E146" s="96"/>
      <c r="F146" s="96"/>
      <c r="G146" s="96"/>
      <c r="H146" s="96"/>
      <c r="I146" s="96"/>
      <c r="J146" s="97"/>
    </row>
    <row r="147" spans="2:10" ht="37.5" customHeight="1">
      <c r="B147" s="32"/>
      <c r="C147" s="98" t="s">
        <v>45</v>
      </c>
      <c r="D147" s="99"/>
      <c r="E147" s="99" t="s">
        <v>46</v>
      </c>
      <c r="F147" s="99"/>
      <c r="G147" s="99" t="s">
        <v>47</v>
      </c>
      <c r="H147" s="99"/>
      <c r="I147" s="99" t="s">
        <v>13</v>
      </c>
      <c r="J147" s="100"/>
    </row>
    <row r="148" spans="2:10" ht="15" customHeight="1" thickBot="1">
      <c r="B148" s="33"/>
      <c r="C148" s="28" t="s">
        <v>6</v>
      </c>
      <c r="D148" s="29" t="s">
        <v>3</v>
      </c>
      <c r="E148" s="29" t="s">
        <v>6</v>
      </c>
      <c r="F148" s="29" t="s">
        <v>3</v>
      </c>
      <c r="G148" s="29" t="s">
        <v>6</v>
      </c>
      <c r="H148" s="29" t="s">
        <v>3</v>
      </c>
      <c r="I148" s="29" t="s">
        <v>6</v>
      </c>
      <c r="J148" s="30" t="s">
        <v>3</v>
      </c>
    </row>
    <row r="149" spans="2:10" ht="15" customHeight="1" thickTop="1">
      <c r="B149" s="25" t="s">
        <v>9</v>
      </c>
      <c r="C149" s="11">
        <v>4</v>
      </c>
      <c r="D149" s="12">
        <f>C149/31</f>
        <v>0.12903225806451613</v>
      </c>
      <c r="E149" s="13">
        <v>6</v>
      </c>
      <c r="F149" s="12">
        <f>E149/83</f>
        <v>7.2289156626506021E-2</v>
      </c>
      <c r="G149" s="13">
        <v>9</v>
      </c>
      <c r="H149" s="12">
        <f>G149/32</f>
        <v>0.28125</v>
      </c>
      <c r="I149" s="66">
        <v>19</v>
      </c>
      <c r="J149" s="67">
        <f>I149/146</f>
        <v>0.13013698630136986</v>
      </c>
    </row>
    <row r="150" spans="2:10" ht="15" customHeight="1">
      <c r="B150" s="26" t="s">
        <v>20</v>
      </c>
      <c r="C150" s="15">
        <v>5</v>
      </c>
      <c r="D150" s="16">
        <f t="shared" ref="D150:D153" si="14">C150/31</f>
        <v>0.16129032258064516</v>
      </c>
      <c r="E150" s="17">
        <v>25</v>
      </c>
      <c r="F150" s="16">
        <f t="shared" ref="F150:F153" si="15">E150/83</f>
        <v>0.30120481927710846</v>
      </c>
      <c r="G150" s="17">
        <v>5</v>
      </c>
      <c r="H150" s="16">
        <f t="shared" ref="H150:H153" si="16">G150/32</f>
        <v>0.15625</v>
      </c>
      <c r="I150" s="68">
        <v>35</v>
      </c>
      <c r="J150" s="69">
        <f t="shared" ref="J150:J153" si="17">I150/146</f>
        <v>0.23972602739726026</v>
      </c>
    </row>
    <row r="151" spans="2:10" ht="15" customHeight="1">
      <c r="B151" s="26" t="s">
        <v>28</v>
      </c>
      <c r="C151" s="15">
        <v>14</v>
      </c>
      <c r="D151" s="16">
        <f t="shared" si="14"/>
        <v>0.45161290322580644</v>
      </c>
      <c r="E151" s="17">
        <v>6</v>
      </c>
      <c r="F151" s="16">
        <f t="shared" si="15"/>
        <v>7.2289156626506021E-2</v>
      </c>
      <c r="G151" s="17">
        <v>12</v>
      </c>
      <c r="H151" s="16">
        <f t="shared" si="16"/>
        <v>0.375</v>
      </c>
      <c r="I151" s="68">
        <v>32</v>
      </c>
      <c r="J151" s="69">
        <f t="shared" si="17"/>
        <v>0.21917808219178081</v>
      </c>
    </row>
    <row r="152" spans="2:10" ht="15" customHeight="1">
      <c r="B152" s="26" t="s">
        <v>163</v>
      </c>
      <c r="C152" s="15">
        <v>9</v>
      </c>
      <c r="D152" s="16">
        <f t="shared" si="14"/>
        <v>0.29032258064516131</v>
      </c>
      <c r="E152" s="17">
        <v>47</v>
      </c>
      <c r="F152" s="16">
        <f t="shared" si="15"/>
        <v>0.5662650602409639</v>
      </c>
      <c r="G152" s="17">
        <v>6</v>
      </c>
      <c r="H152" s="16">
        <f t="shared" si="16"/>
        <v>0.1875</v>
      </c>
      <c r="I152" s="68">
        <v>62</v>
      </c>
      <c r="J152" s="69">
        <f t="shared" si="17"/>
        <v>0.42465753424657532</v>
      </c>
    </row>
    <row r="153" spans="2:10" ht="15" customHeight="1" thickBot="1">
      <c r="B153" s="27" t="s">
        <v>5</v>
      </c>
      <c r="C153" s="19">
        <v>0</v>
      </c>
      <c r="D153" s="20">
        <f t="shared" si="14"/>
        <v>0</v>
      </c>
      <c r="E153" s="21">
        <v>1</v>
      </c>
      <c r="F153" s="20">
        <f t="shared" si="15"/>
        <v>1.2048192771084338E-2</v>
      </c>
      <c r="G153" s="21">
        <v>0</v>
      </c>
      <c r="H153" s="20">
        <f t="shared" si="16"/>
        <v>0</v>
      </c>
      <c r="I153" s="70">
        <v>1</v>
      </c>
      <c r="J153" s="71">
        <f t="shared" si="17"/>
        <v>6.8493150684931503E-3</v>
      </c>
    </row>
    <row r="154" spans="2:10" ht="15" customHeight="1" thickTop="1">
      <c r="B154" s="36"/>
      <c r="C154" s="34"/>
      <c r="D154" s="35"/>
      <c r="E154" s="34"/>
      <c r="F154" s="35"/>
      <c r="G154" s="34"/>
      <c r="H154" s="35"/>
      <c r="I154" s="34"/>
      <c r="J154" s="35"/>
    </row>
    <row r="155" spans="2:10" ht="28.5" customHeight="1">
      <c r="B155" s="91" t="s">
        <v>29</v>
      </c>
      <c r="C155" s="91"/>
      <c r="D155" s="91"/>
      <c r="E155" s="91"/>
      <c r="F155" s="91"/>
      <c r="G155" s="91"/>
      <c r="H155" s="91"/>
      <c r="I155" s="91"/>
      <c r="J155" s="91"/>
    </row>
    <row r="156" spans="2:10" ht="15" customHeight="1" thickBot="1"/>
    <row r="157" spans="2:10" ht="15" customHeight="1" thickTop="1">
      <c r="B157" s="31"/>
      <c r="C157" s="95" t="s">
        <v>2</v>
      </c>
      <c r="D157" s="96"/>
      <c r="E157" s="96"/>
      <c r="F157" s="96"/>
      <c r="G157" s="96"/>
      <c r="H157" s="96"/>
      <c r="I157" s="96"/>
      <c r="J157" s="97"/>
    </row>
    <row r="158" spans="2:10" ht="41.25" customHeight="1">
      <c r="B158" s="32"/>
      <c r="C158" s="98" t="s">
        <v>45</v>
      </c>
      <c r="D158" s="99"/>
      <c r="E158" s="99" t="s">
        <v>46</v>
      </c>
      <c r="F158" s="99"/>
      <c r="G158" s="99" t="s">
        <v>47</v>
      </c>
      <c r="H158" s="99"/>
      <c r="I158" s="99" t="s">
        <v>13</v>
      </c>
      <c r="J158" s="100"/>
    </row>
    <row r="159" spans="2:10" ht="15" customHeight="1" thickBot="1">
      <c r="B159" s="33"/>
      <c r="C159" s="28" t="s">
        <v>6</v>
      </c>
      <c r="D159" s="29" t="s">
        <v>3</v>
      </c>
      <c r="E159" s="29" t="s">
        <v>6</v>
      </c>
      <c r="F159" s="29" t="s">
        <v>3</v>
      </c>
      <c r="G159" s="29" t="s">
        <v>6</v>
      </c>
      <c r="H159" s="29" t="s">
        <v>3</v>
      </c>
      <c r="I159" s="29" t="s">
        <v>6</v>
      </c>
      <c r="J159" s="30" t="s">
        <v>3</v>
      </c>
    </row>
    <row r="160" spans="2:10" ht="15" customHeight="1" thickTop="1">
      <c r="B160" s="25" t="s">
        <v>164</v>
      </c>
      <c r="C160" s="11">
        <v>20</v>
      </c>
      <c r="D160" s="12">
        <f>C160/31</f>
        <v>0.64516129032258063</v>
      </c>
      <c r="E160" s="13">
        <v>2</v>
      </c>
      <c r="F160" s="12">
        <f>E160/83</f>
        <v>2.4096385542168676E-2</v>
      </c>
      <c r="G160" s="13">
        <v>18</v>
      </c>
      <c r="H160" s="12">
        <f>G160/32</f>
        <v>0.5625</v>
      </c>
      <c r="I160" s="66">
        <v>40</v>
      </c>
      <c r="J160" s="67">
        <f>I160/146</f>
        <v>0.27397260273972601</v>
      </c>
    </row>
    <row r="161" spans="2:10" ht="15" customHeight="1">
      <c r="B161" s="26" t="s">
        <v>30</v>
      </c>
      <c r="C161" s="15">
        <v>6</v>
      </c>
      <c r="D161" s="16">
        <f t="shared" ref="D161:D167" si="18">C161/31</f>
        <v>0.19354838709677419</v>
      </c>
      <c r="E161" s="17">
        <v>19</v>
      </c>
      <c r="F161" s="16">
        <f t="shared" ref="F161:F167" si="19">E161/83</f>
        <v>0.2289156626506024</v>
      </c>
      <c r="G161" s="17">
        <v>9</v>
      </c>
      <c r="H161" s="16">
        <f t="shared" ref="H161:H167" si="20">G161/32</f>
        <v>0.28125</v>
      </c>
      <c r="I161" s="68">
        <v>34</v>
      </c>
      <c r="J161" s="69">
        <f t="shared" ref="J161:J167" si="21">I161/146</f>
        <v>0.23287671232876711</v>
      </c>
    </row>
    <row r="162" spans="2:10" ht="15" customHeight="1">
      <c r="B162" s="26" t="s">
        <v>165</v>
      </c>
      <c r="C162" s="15">
        <v>2</v>
      </c>
      <c r="D162" s="16">
        <f t="shared" si="18"/>
        <v>6.4516129032258063E-2</v>
      </c>
      <c r="E162" s="17">
        <v>13</v>
      </c>
      <c r="F162" s="16">
        <f t="shared" si="19"/>
        <v>0.15662650602409639</v>
      </c>
      <c r="G162" s="17">
        <v>4</v>
      </c>
      <c r="H162" s="16">
        <f t="shared" si="20"/>
        <v>0.125</v>
      </c>
      <c r="I162" s="68">
        <v>19</v>
      </c>
      <c r="J162" s="69">
        <f t="shared" si="21"/>
        <v>0.13013698630136986</v>
      </c>
    </row>
    <row r="163" spans="2:10" ht="28.5" customHeight="1">
      <c r="B163" s="26" t="s">
        <v>166</v>
      </c>
      <c r="C163" s="15">
        <v>5</v>
      </c>
      <c r="D163" s="16">
        <f t="shared" si="18"/>
        <v>0.16129032258064516</v>
      </c>
      <c r="E163" s="17">
        <v>21</v>
      </c>
      <c r="F163" s="16">
        <f t="shared" si="19"/>
        <v>0.25301204819277107</v>
      </c>
      <c r="G163" s="17">
        <v>8</v>
      </c>
      <c r="H163" s="16">
        <f t="shared" si="20"/>
        <v>0.25</v>
      </c>
      <c r="I163" s="68">
        <v>34</v>
      </c>
      <c r="J163" s="69">
        <f t="shared" si="21"/>
        <v>0.23287671232876711</v>
      </c>
    </row>
    <row r="164" spans="2:10" ht="15" customHeight="1">
      <c r="B164" s="26" t="s">
        <v>167</v>
      </c>
      <c r="C164" s="15">
        <v>1</v>
      </c>
      <c r="D164" s="16">
        <f t="shared" si="18"/>
        <v>3.2258064516129031E-2</v>
      </c>
      <c r="E164" s="17">
        <v>12</v>
      </c>
      <c r="F164" s="16">
        <f t="shared" si="19"/>
        <v>0.14457831325301204</v>
      </c>
      <c r="G164" s="17">
        <v>4</v>
      </c>
      <c r="H164" s="16">
        <f t="shared" si="20"/>
        <v>0.125</v>
      </c>
      <c r="I164" s="68">
        <v>17</v>
      </c>
      <c r="J164" s="69">
        <f t="shared" si="21"/>
        <v>0.11643835616438356</v>
      </c>
    </row>
    <row r="165" spans="2:10" ht="26.25" customHeight="1">
      <c r="B165" s="26" t="s">
        <v>168</v>
      </c>
      <c r="C165" s="15">
        <v>10</v>
      </c>
      <c r="D165" s="16">
        <f t="shared" si="18"/>
        <v>0.32258064516129031</v>
      </c>
      <c r="E165" s="17">
        <v>31</v>
      </c>
      <c r="F165" s="16">
        <f t="shared" si="19"/>
        <v>0.37349397590361444</v>
      </c>
      <c r="G165" s="17">
        <v>12</v>
      </c>
      <c r="H165" s="16">
        <f t="shared" si="20"/>
        <v>0.375</v>
      </c>
      <c r="I165" s="68">
        <v>53</v>
      </c>
      <c r="J165" s="69">
        <f t="shared" si="21"/>
        <v>0.36301369863013699</v>
      </c>
    </row>
    <row r="166" spans="2:10" ht="15" customHeight="1">
      <c r="B166" s="26" t="s">
        <v>10</v>
      </c>
      <c r="C166" s="15">
        <v>2</v>
      </c>
      <c r="D166" s="16">
        <f t="shared" si="18"/>
        <v>6.4516129032258063E-2</v>
      </c>
      <c r="E166" s="17">
        <v>30</v>
      </c>
      <c r="F166" s="16">
        <f t="shared" si="19"/>
        <v>0.36144578313253012</v>
      </c>
      <c r="G166" s="17">
        <v>2</v>
      </c>
      <c r="H166" s="16">
        <f t="shared" si="20"/>
        <v>6.25E-2</v>
      </c>
      <c r="I166" s="68">
        <v>34</v>
      </c>
      <c r="J166" s="69">
        <f t="shared" si="21"/>
        <v>0.23287671232876711</v>
      </c>
    </row>
    <row r="167" spans="2:10" ht="15" customHeight="1" thickBot="1">
      <c r="B167" s="27" t="s">
        <v>5</v>
      </c>
      <c r="C167" s="19">
        <v>0</v>
      </c>
      <c r="D167" s="20">
        <f t="shared" si="18"/>
        <v>0</v>
      </c>
      <c r="E167" s="21">
        <v>9</v>
      </c>
      <c r="F167" s="20">
        <f t="shared" si="19"/>
        <v>0.10843373493975904</v>
      </c>
      <c r="G167" s="21">
        <v>0</v>
      </c>
      <c r="H167" s="20">
        <f t="shared" si="20"/>
        <v>0</v>
      </c>
      <c r="I167" s="70">
        <v>9</v>
      </c>
      <c r="J167" s="71">
        <f t="shared" si="21"/>
        <v>6.1643835616438353E-2</v>
      </c>
    </row>
    <row r="168" spans="2:10" ht="15" customHeight="1" thickTop="1">
      <c r="B168" s="36"/>
      <c r="C168" s="34"/>
      <c r="D168" s="35"/>
      <c r="E168" s="34"/>
      <c r="F168" s="35"/>
      <c r="G168" s="34"/>
      <c r="H168" s="35"/>
      <c r="I168" s="34"/>
      <c r="J168" s="35"/>
    </row>
    <row r="169" spans="2:10" ht="15" customHeight="1">
      <c r="B169" s="91" t="s">
        <v>11</v>
      </c>
      <c r="C169" s="91"/>
      <c r="D169" s="91"/>
      <c r="E169" s="91"/>
      <c r="F169" s="91"/>
      <c r="G169" s="91"/>
      <c r="H169" s="91"/>
      <c r="I169" s="91"/>
      <c r="J169" s="91"/>
    </row>
    <row r="170" spans="2:10" ht="15" customHeight="1">
      <c r="B170" s="6"/>
      <c r="C170" s="6"/>
      <c r="D170" s="6"/>
      <c r="E170" s="6"/>
      <c r="F170" s="6"/>
      <c r="G170" s="6"/>
      <c r="H170" s="6"/>
      <c r="I170" s="6"/>
      <c r="J170" s="6"/>
    </row>
    <row r="171" spans="2:10" ht="15" customHeight="1">
      <c r="B171" s="92" t="s">
        <v>31</v>
      </c>
      <c r="C171" s="92"/>
      <c r="D171" s="92"/>
      <c r="E171" s="92"/>
      <c r="F171" s="92"/>
      <c r="G171" s="92"/>
      <c r="H171" s="92"/>
      <c r="I171" s="92"/>
      <c r="J171" s="92"/>
    </row>
    <row r="172" spans="2:10" ht="15" customHeight="1" thickBot="1"/>
    <row r="173" spans="2:10" ht="15" customHeight="1" thickTop="1">
      <c r="B173" s="37"/>
      <c r="C173" s="95" t="s">
        <v>2</v>
      </c>
      <c r="D173" s="96"/>
      <c r="E173" s="96"/>
      <c r="F173" s="96"/>
      <c r="G173" s="96"/>
      <c r="H173" s="96"/>
      <c r="I173" s="96"/>
      <c r="J173" s="97"/>
    </row>
    <row r="174" spans="2:10" ht="42.75" customHeight="1">
      <c r="B174" s="38"/>
      <c r="C174" s="98" t="s">
        <v>45</v>
      </c>
      <c r="D174" s="99"/>
      <c r="E174" s="99" t="s">
        <v>46</v>
      </c>
      <c r="F174" s="99"/>
      <c r="G174" s="99" t="s">
        <v>47</v>
      </c>
      <c r="H174" s="99"/>
      <c r="I174" s="99" t="s">
        <v>13</v>
      </c>
      <c r="J174" s="100"/>
    </row>
    <row r="175" spans="2:10" ht="15" customHeight="1" thickBot="1">
      <c r="B175" s="39"/>
      <c r="C175" s="28" t="s">
        <v>6</v>
      </c>
      <c r="D175" s="29" t="s">
        <v>3</v>
      </c>
      <c r="E175" s="29" t="s">
        <v>6</v>
      </c>
      <c r="F175" s="29" t="s">
        <v>3</v>
      </c>
      <c r="G175" s="29" t="s">
        <v>6</v>
      </c>
      <c r="H175" s="29" t="s">
        <v>3</v>
      </c>
      <c r="I175" s="29" t="s">
        <v>6</v>
      </c>
      <c r="J175" s="30" t="s">
        <v>3</v>
      </c>
    </row>
    <row r="176" spans="2:10" ht="15" customHeight="1" thickTop="1">
      <c r="B176" s="10" t="s">
        <v>32</v>
      </c>
      <c r="C176" s="11">
        <v>13</v>
      </c>
      <c r="D176" s="12">
        <v>0.41935483870967744</v>
      </c>
      <c r="E176" s="13">
        <v>40</v>
      </c>
      <c r="F176" s="12">
        <v>0.48192771084337349</v>
      </c>
      <c r="G176" s="13">
        <v>13</v>
      </c>
      <c r="H176" s="12">
        <v>0.40625</v>
      </c>
      <c r="I176" s="66">
        <v>66</v>
      </c>
      <c r="J176" s="67">
        <v>0.45205479452054798</v>
      </c>
    </row>
    <row r="177" spans="2:11" ht="15" customHeight="1" thickBot="1">
      <c r="B177" s="18" t="s">
        <v>33</v>
      </c>
      <c r="C177" s="19">
        <v>18</v>
      </c>
      <c r="D177" s="20">
        <v>0.58064516129032251</v>
      </c>
      <c r="E177" s="21">
        <v>43</v>
      </c>
      <c r="F177" s="20">
        <v>0.51807228915662651</v>
      </c>
      <c r="G177" s="21">
        <v>19</v>
      </c>
      <c r="H177" s="20">
        <v>0.59375</v>
      </c>
      <c r="I177" s="70">
        <v>80</v>
      </c>
      <c r="J177" s="71">
        <v>0.54794520547945202</v>
      </c>
    </row>
    <row r="178" spans="2:11" ht="15" customHeight="1" thickTop="1" thickBot="1"/>
    <row r="179" spans="2:11" ht="15" customHeight="1" thickTop="1">
      <c r="B179" s="31"/>
      <c r="C179" s="95" t="s">
        <v>2</v>
      </c>
      <c r="D179" s="96"/>
      <c r="E179" s="96"/>
      <c r="F179" s="96"/>
      <c r="G179" s="96"/>
      <c r="H179" s="96"/>
      <c r="I179" s="96"/>
      <c r="J179" s="97"/>
    </row>
    <row r="180" spans="2:11" ht="40.5" customHeight="1">
      <c r="B180" s="32"/>
      <c r="C180" s="98" t="s">
        <v>45</v>
      </c>
      <c r="D180" s="99"/>
      <c r="E180" s="99" t="s">
        <v>46</v>
      </c>
      <c r="F180" s="99"/>
      <c r="G180" s="99" t="s">
        <v>47</v>
      </c>
      <c r="H180" s="99"/>
      <c r="I180" s="99" t="s">
        <v>13</v>
      </c>
      <c r="J180" s="100"/>
    </row>
    <row r="181" spans="2:11" ht="15" customHeight="1" thickBot="1">
      <c r="B181" s="40" t="s">
        <v>34</v>
      </c>
      <c r="C181" s="28" t="s">
        <v>6</v>
      </c>
      <c r="D181" s="29" t="s">
        <v>3</v>
      </c>
      <c r="E181" s="29" t="s">
        <v>6</v>
      </c>
      <c r="F181" s="29" t="s">
        <v>3</v>
      </c>
      <c r="G181" s="29" t="s">
        <v>6</v>
      </c>
      <c r="H181" s="29" t="s">
        <v>3</v>
      </c>
      <c r="I181" s="29" t="s">
        <v>6</v>
      </c>
      <c r="J181" s="30" t="s">
        <v>3</v>
      </c>
    </row>
    <row r="182" spans="2:11" ht="28.5" customHeight="1" thickTop="1">
      <c r="B182" s="25" t="s">
        <v>35</v>
      </c>
      <c r="C182" s="11">
        <v>5</v>
      </c>
      <c r="D182" s="12">
        <f>C182/13</f>
        <v>0.38461538461538464</v>
      </c>
      <c r="E182" s="13">
        <v>12</v>
      </c>
      <c r="F182" s="12">
        <f>E182/40</f>
        <v>0.3</v>
      </c>
      <c r="G182" s="13">
        <v>2</v>
      </c>
      <c r="H182" s="12">
        <f>G182/13</f>
        <v>0.15384615384615385</v>
      </c>
      <c r="I182" s="66">
        <v>19</v>
      </c>
      <c r="J182" s="67">
        <f>I182/66</f>
        <v>0.2878787878787879</v>
      </c>
    </row>
    <row r="183" spans="2:11" ht="28.5" customHeight="1">
      <c r="B183" s="26" t="s">
        <v>36</v>
      </c>
      <c r="C183" s="15">
        <v>1</v>
      </c>
      <c r="D183" s="16">
        <f t="shared" ref="D183:D190" si="22">C183/13</f>
        <v>7.6923076923076927E-2</v>
      </c>
      <c r="E183" s="17">
        <v>1</v>
      </c>
      <c r="F183" s="16">
        <f t="shared" ref="F183:F190" si="23">E183/40</f>
        <v>2.5000000000000001E-2</v>
      </c>
      <c r="G183" s="17">
        <v>1</v>
      </c>
      <c r="H183" s="16">
        <f t="shared" ref="H183:H190" si="24">G183/13</f>
        <v>7.6923076923076927E-2</v>
      </c>
      <c r="I183" s="68">
        <v>3</v>
      </c>
      <c r="J183" s="69">
        <f t="shared" ref="J183:J190" si="25">I183/66</f>
        <v>4.5454545454545456E-2</v>
      </c>
    </row>
    <row r="184" spans="2:11" ht="28.5" customHeight="1">
      <c r="B184" s="26" t="s">
        <v>37</v>
      </c>
      <c r="C184" s="15">
        <v>0</v>
      </c>
      <c r="D184" s="16">
        <f t="shared" si="22"/>
        <v>0</v>
      </c>
      <c r="E184" s="17">
        <v>2</v>
      </c>
      <c r="F184" s="16">
        <f t="shared" si="23"/>
        <v>0.05</v>
      </c>
      <c r="G184" s="17">
        <v>0</v>
      </c>
      <c r="H184" s="16">
        <f t="shared" si="24"/>
        <v>0</v>
      </c>
      <c r="I184" s="68">
        <v>2</v>
      </c>
      <c r="J184" s="69">
        <f t="shared" si="25"/>
        <v>3.0303030303030304E-2</v>
      </c>
    </row>
    <row r="185" spans="2:11" ht="28.5" customHeight="1">
      <c r="B185" s="26" t="s">
        <v>38</v>
      </c>
      <c r="C185" s="15">
        <v>0</v>
      </c>
      <c r="D185" s="16">
        <f t="shared" si="22"/>
        <v>0</v>
      </c>
      <c r="E185" s="17">
        <v>0</v>
      </c>
      <c r="F185" s="16">
        <f t="shared" si="23"/>
        <v>0</v>
      </c>
      <c r="G185" s="17">
        <v>1</v>
      </c>
      <c r="H185" s="16">
        <f t="shared" si="24"/>
        <v>7.6923076923076927E-2</v>
      </c>
      <c r="I185" s="68">
        <v>1</v>
      </c>
      <c r="J185" s="69">
        <f t="shared" si="25"/>
        <v>1.5151515151515152E-2</v>
      </c>
    </row>
    <row r="186" spans="2:11" ht="28.5" customHeight="1">
      <c r="B186" s="26" t="s">
        <v>39</v>
      </c>
      <c r="C186" s="15">
        <v>10</v>
      </c>
      <c r="D186" s="16">
        <f t="shared" si="22"/>
        <v>0.76923076923076927</v>
      </c>
      <c r="E186" s="17">
        <v>26</v>
      </c>
      <c r="F186" s="16">
        <f t="shared" si="23"/>
        <v>0.65</v>
      </c>
      <c r="G186" s="17">
        <v>9</v>
      </c>
      <c r="H186" s="16">
        <f t="shared" si="24"/>
        <v>0.69230769230769229</v>
      </c>
      <c r="I186" s="68">
        <v>45</v>
      </c>
      <c r="J186" s="69">
        <f t="shared" si="25"/>
        <v>0.68181818181818177</v>
      </c>
    </row>
    <row r="187" spans="2:11" ht="28.5" customHeight="1">
      <c r="B187" s="26" t="s">
        <v>169</v>
      </c>
      <c r="C187" s="15">
        <v>0</v>
      </c>
      <c r="D187" s="16">
        <f t="shared" si="22"/>
        <v>0</v>
      </c>
      <c r="E187" s="17">
        <v>1</v>
      </c>
      <c r="F187" s="16">
        <f t="shared" si="23"/>
        <v>2.5000000000000001E-2</v>
      </c>
      <c r="G187" s="17">
        <v>0</v>
      </c>
      <c r="H187" s="16">
        <f t="shared" si="24"/>
        <v>0</v>
      </c>
      <c r="I187" s="68">
        <v>1</v>
      </c>
      <c r="J187" s="69">
        <f t="shared" si="25"/>
        <v>1.5151515151515152E-2</v>
      </c>
    </row>
    <row r="188" spans="2:11" ht="28.5" customHeight="1">
      <c r="B188" s="26" t="s">
        <v>12</v>
      </c>
      <c r="C188" s="15">
        <v>6</v>
      </c>
      <c r="D188" s="16">
        <f t="shared" si="22"/>
        <v>0.46153846153846156</v>
      </c>
      <c r="E188" s="17">
        <v>19</v>
      </c>
      <c r="F188" s="16">
        <f t="shared" si="23"/>
        <v>0.47499999999999998</v>
      </c>
      <c r="G188" s="17">
        <v>8</v>
      </c>
      <c r="H188" s="16">
        <f t="shared" si="24"/>
        <v>0.61538461538461542</v>
      </c>
      <c r="I188" s="68">
        <v>33</v>
      </c>
      <c r="J188" s="69">
        <f t="shared" si="25"/>
        <v>0.5</v>
      </c>
    </row>
    <row r="189" spans="2:11" ht="28.5" customHeight="1">
      <c r="B189" s="26" t="s">
        <v>40</v>
      </c>
      <c r="C189" s="15">
        <v>2</v>
      </c>
      <c r="D189" s="16">
        <f t="shared" si="22"/>
        <v>0.15384615384615385</v>
      </c>
      <c r="E189" s="17">
        <v>6</v>
      </c>
      <c r="F189" s="16">
        <f t="shared" si="23"/>
        <v>0.15</v>
      </c>
      <c r="G189" s="17">
        <v>0</v>
      </c>
      <c r="H189" s="16">
        <f t="shared" si="24"/>
        <v>0</v>
      </c>
      <c r="I189" s="68">
        <v>8</v>
      </c>
      <c r="J189" s="69">
        <f t="shared" si="25"/>
        <v>0.12121212121212122</v>
      </c>
    </row>
    <row r="190" spans="2:11" ht="28.5" customHeight="1" thickBot="1">
      <c r="B190" s="27" t="s">
        <v>5</v>
      </c>
      <c r="C190" s="19">
        <v>1</v>
      </c>
      <c r="D190" s="20">
        <f t="shared" si="22"/>
        <v>7.6923076923076927E-2</v>
      </c>
      <c r="E190" s="21">
        <v>0</v>
      </c>
      <c r="F190" s="20">
        <f t="shared" si="23"/>
        <v>0</v>
      </c>
      <c r="G190" s="21">
        <v>0</v>
      </c>
      <c r="H190" s="20">
        <f t="shared" si="24"/>
        <v>0</v>
      </c>
      <c r="I190" s="70">
        <v>1</v>
      </c>
      <c r="J190" s="71">
        <f t="shared" si="25"/>
        <v>1.5151515151515152E-2</v>
      </c>
    </row>
    <row r="191" spans="2:11" ht="15" customHeight="1" thickTop="1">
      <c r="B191" s="36"/>
      <c r="C191" s="36"/>
      <c r="D191" s="34"/>
      <c r="E191" s="35"/>
      <c r="F191" s="34"/>
      <c r="G191" s="35"/>
      <c r="H191" s="34"/>
      <c r="I191" s="35"/>
      <c r="J191" s="34"/>
      <c r="K191" s="35"/>
    </row>
    <row r="192" spans="2:11" ht="35.25" customHeight="1">
      <c r="B192" s="92" t="s">
        <v>41</v>
      </c>
      <c r="C192" s="92"/>
      <c r="D192" s="92"/>
      <c r="E192" s="92"/>
      <c r="F192" s="92"/>
      <c r="G192" s="92"/>
      <c r="H192" s="92"/>
      <c r="I192" s="92"/>
      <c r="J192" s="92"/>
      <c r="K192" s="35"/>
    </row>
    <row r="193" spans="2:10" ht="15" customHeight="1" thickBot="1"/>
    <row r="194" spans="2:10" ht="15" customHeight="1" thickTop="1">
      <c r="B194" s="31"/>
      <c r="C194" s="95" t="s">
        <v>2</v>
      </c>
      <c r="D194" s="96"/>
      <c r="E194" s="96"/>
      <c r="F194" s="96"/>
      <c r="G194" s="96"/>
      <c r="H194" s="96"/>
      <c r="I194" s="96"/>
      <c r="J194" s="97"/>
    </row>
    <row r="195" spans="2:10" ht="42" customHeight="1">
      <c r="B195" s="32"/>
      <c r="C195" s="98" t="s">
        <v>45</v>
      </c>
      <c r="D195" s="99"/>
      <c r="E195" s="99" t="s">
        <v>46</v>
      </c>
      <c r="F195" s="99"/>
      <c r="G195" s="99" t="s">
        <v>47</v>
      </c>
      <c r="H195" s="99"/>
      <c r="I195" s="99" t="s">
        <v>13</v>
      </c>
      <c r="J195" s="100"/>
    </row>
    <row r="196" spans="2:10" ht="15" customHeight="1" thickBot="1">
      <c r="B196" s="33"/>
      <c r="C196" s="28" t="s">
        <v>6</v>
      </c>
      <c r="D196" s="29" t="s">
        <v>3</v>
      </c>
      <c r="E196" s="29" t="s">
        <v>6</v>
      </c>
      <c r="F196" s="29" t="s">
        <v>3</v>
      </c>
      <c r="G196" s="29" t="s">
        <v>6</v>
      </c>
      <c r="H196" s="29" t="s">
        <v>3</v>
      </c>
      <c r="I196" s="29" t="s">
        <v>6</v>
      </c>
      <c r="J196" s="30" t="s">
        <v>3</v>
      </c>
    </row>
    <row r="197" spans="2:10" ht="15" customHeight="1" thickTop="1">
      <c r="B197" s="25" t="s">
        <v>14</v>
      </c>
      <c r="C197" s="11">
        <v>28</v>
      </c>
      <c r="D197" s="12">
        <f>C197/31</f>
        <v>0.90322580645161288</v>
      </c>
      <c r="E197" s="13">
        <v>74</v>
      </c>
      <c r="F197" s="12">
        <f>E197/83</f>
        <v>0.89156626506024095</v>
      </c>
      <c r="G197" s="13">
        <v>30</v>
      </c>
      <c r="H197" s="12">
        <f>G197/32</f>
        <v>0.9375</v>
      </c>
      <c r="I197" s="66">
        <v>132</v>
      </c>
      <c r="J197" s="67">
        <f>I197/146</f>
        <v>0.90410958904109584</v>
      </c>
    </row>
    <row r="198" spans="2:10" ht="15" customHeight="1">
      <c r="B198" s="26" t="s">
        <v>15</v>
      </c>
      <c r="C198" s="15">
        <v>14</v>
      </c>
      <c r="D198" s="16">
        <f t="shared" ref="D198:D205" si="26">C198/31</f>
        <v>0.45161290322580644</v>
      </c>
      <c r="E198" s="17">
        <v>27</v>
      </c>
      <c r="F198" s="16">
        <f t="shared" ref="F198:F205" si="27">E198/83</f>
        <v>0.3253012048192771</v>
      </c>
      <c r="G198" s="17">
        <v>17</v>
      </c>
      <c r="H198" s="16">
        <f t="shared" ref="H198:H205" si="28">G198/32</f>
        <v>0.53125</v>
      </c>
      <c r="I198" s="68">
        <v>58</v>
      </c>
      <c r="J198" s="69">
        <f t="shared" ref="J198:J205" si="29">I198/146</f>
        <v>0.39726027397260272</v>
      </c>
    </row>
    <row r="199" spans="2:10" ht="15" customHeight="1">
      <c r="B199" s="26" t="s">
        <v>21</v>
      </c>
      <c r="C199" s="15">
        <v>4</v>
      </c>
      <c r="D199" s="16">
        <f t="shared" si="26"/>
        <v>0.12903225806451613</v>
      </c>
      <c r="E199" s="17">
        <v>6</v>
      </c>
      <c r="F199" s="16">
        <f t="shared" si="27"/>
        <v>7.2289156626506021E-2</v>
      </c>
      <c r="G199" s="17">
        <v>1</v>
      </c>
      <c r="H199" s="16">
        <f t="shared" si="28"/>
        <v>3.125E-2</v>
      </c>
      <c r="I199" s="68">
        <v>11</v>
      </c>
      <c r="J199" s="69">
        <f t="shared" si="29"/>
        <v>7.5342465753424653E-2</v>
      </c>
    </row>
    <row r="200" spans="2:10" ht="15" customHeight="1">
      <c r="B200" s="26" t="s">
        <v>5</v>
      </c>
      <c r="C200" s="15">
        <v>2</v>
      </c>
      <c r="D200" s="16">
        <f t="shared" si="26"/>
        <v>6.4516129032258063E-2</v>
      </c>
      <c r="E200" s="17">
        <v>0</v>
      </c>
      <c r="F200" s="16">
        <f t="shared" si="27"/>
        <v>0</v>
      </c>
      <c r="G200" s="17">
        <v>2</v>
      </c>
      <c r="H200" s="16">
        <f t="shared" si="28"/>
        <v>6.25E-2</v>
      </c>
      <c r="I200" s="68">
        <v>4</v>
      </c>
      <c r="J200" s="69">
        <f t="shared" si="29"/>
        <v>2.7397260273972601E-2</v>
      </c>
    </row>
    <row r="201" spans="2:10" ht="15" customHeight="1">
      <c r="B201" s="26" t="s">
        <v>170</v>
      </c>
      <c r="C201" s="15">
        <v>1</v>
      </c>
      <c r="D201" s="16">
        <f t="shared" si="26"/>
        <v>3.2258064516129031E-2</v>
      </c>
      <c r="E201" s="17">
        <v>1</v>
      </c>
      <c r="F201" s="16">
        <f t="shared" si="27"/>
        <v>1.2048192771084338E-2</v>
      </c>
      <c r="G201" s="17">
        <v>0</v>
      </c>
      <c r="H201" s="16">
        <f t="shared" si="28"/>
        <v>0</v>
      </c>
      <c r="I201" s="68">
        <v>2</v>
      </c>
      <c r="J201" s="69">
        <f t="shared" si="29"/>
        <v>1.3698630136986301E-2</v>
      </c>
    </row>
    <row r="202" spans="2:10" ht="15" customHeight="1">
      <c r="B202" s="26" t="s">
        <v>16</v>
      </c>
      <c r="C202" s="15">
        <v>7</v>
      </c>
      <c r="D202" s="16">
        <f t="shared" si="26"/>
        <v>0.22580645161290322</v>
      </c>
      <c r="E202" s="17">
        <v>25</v>
      </c>
      <c r="F202" s="16">
        <f t="shared" si="27"/>
        <v>0.30120481927710846</v>
      </c>
      <c r="G202" s="17">
        <v>13</v>
      </c>
      <c r="H202" s="16">
        <f t="shared" si="28"/>
        <v>0.40625</v>
      </c>
      <c r="I202" s="68">
        <v>45</v>
      </c>
      <c r="J202" s="69">
        <f t="shared" si="29"/>
        <v>0.30821917808219179</v>
      </c>
    </row>
    <row r="203" spans="2:10" ht="15" customHeight="1">
      <c r="B203" s="26" t="s">
        <v>17</v>
      </c>
      <c r="C203" s="15">
        <v>9</v>
      </c>
      <c r="D203" s="16">
        <f t="shared" si="26"/>
        <v>0.29032258064516131</v>
      </c>
      <c r="E203" s="17">
        <v>7</v>
      </c>
      <c r="F203" s="16">
        <f t="shared" si="27"/>
        <v>8.4337349397590355E-2</v>
      </c>
      <c r="G203" s="17">
        <v>5</v>
      </c>
      <c r="H203" s="16">
        <f t="shared" si="28"/>
        <v>0.15625</v>
      </c>
      <c r="I203" s="68">
        <v>21</v>
      </c>
      <c r="J203" s="69">
        <f t="shared" si="29"/>
        <v>0.14383561643835616</v>
      </c>
    </row>
    <row r="204" spans="2:10" ht="15" customHeight="1">
      <c r="B204" s="26" t="s">
        <v>18</v>
      </c>
      <c r="C204" s="15">
        <v>11</v>
      </c>
      <c r="D204" s="16">
        <f t="shared" si="26"/>
        <v>0.35483870967741937</v>
      </c>
      <c r="E204" s="17">
        <v>19</v>
      </c>
      <c r="F204" s="16">
        <f t="shared" si="27"/>
        <v>0.2289156626506024</v>
      </c>
      <c r="G204" s="17">
        <v>13</v>
      </c>
      <c r="H204" s="16">
        <f t="shared" si="28"/>
        <v>0.40625</v>
      </c>
      <c r="I204" s="68">
        <v>43</v>
      </c>
      <c r="J204" s="69">
        <f t="shared" si="29"/>
        <v>0.29452054794520549</v>
      </c>
    </row>
    <row r="205" spans="2:10" ht="15" customHeight="1" thickBot="1">
      <c r="B205" s="27" t="s">
        <v>19</v>
      </c>
      <c r="C205" s="19">
        <v>3</v>
      </c>
      <c r="D205" s="20">
        <f t="shared" si="26"/>
        <v>9.6774193548387094E-2</v>
      </c>
      <c r="E205" s="21">
        <v>4</v>
      </c>
      <c r="F205" s="20">
        <f t="shared" si="27"/>
        <v>4.8192771084337352E-2</v>
      </c>
      <c r="G205" s="21">
        <v>8</v>
      </c>
      <c r="H205" s="20">
        <f t="shared" si="28"/>
        <v>0.25</v>
      </c>
      <c r="I205" s="70">
        <v>15</v>
      </c>
      <c r="J205" s="71">
        <f t="shared" si="29"/>
        <v>0.10273972602739725</v>
      </c>
    </row>
    <row r="206" spans="2:10" ht="15" customHeight="1" thickTop="1">
      <c r="B206" s="36"/>
      <c r="C206" s="34"/>
      <c r="D206" s="35"/>
      <c r="E206" s="34"/>
      <c r="F206" s="35"/>
      <c r="G206" s="34"/>
      <c r="H206" s="35"/>
      <c r="I206" s="34"/>
      <c r="J206" s="35"/>
    </row>
    <row r="207" spans="2:10" ht="45" customHeight="1">
      <c r="B207" s="92" t="s">
        <v>57</v>
      </c>
      <c r="C207" s="92"/>
      <c r="D207" s="92"/>
      <c r="E207" s="92"/>
      <c r="F207" s="92"/>
      <c r="G207" s="92"/>
      <c r="H207" s="92"/>
      <c r="I207" s="92"/>
      <c r="J207" s="92"/>
    </row>
    <row r="208" spans="2:10" ht="15" customHeight="1" thickBot="1"/>
    <row r="209" spans="2:10" ht="15" customHeight="1" thickTop="1">
      <c r="B209" s="31"/>
      <c r="C209" s="95" t="s">
        <v>2</v>
      </c>
      <c r="D209" s="96"/>
      <c r="E209" s="96"/>
      <c r="F209" s="96"/>
      <c r="G209" s="96"/>
      <c r="H209" s="96"/>
      <c r="I209" s="96"/>
      <c r="J209" s="97"/>
    </row>
    <row r="210" spans="2:10" ht="38.25" customHeight="1">
      <c r="B210" s="32"/>
      <c r="C210" s="98" t="s">
        <v>45</v>
      </c>
      <c r="D210" s="99"/>
      <c r="E210" s="99" t="s">
        <v>46</v>
      </c>
      <c r="F210" s="99"/>
      <c r="G210" s="99" t="s">
        <v>47</v>
      </c>
      <c r="H210" s="99"/>
      <c r="I210" s="99" t="s">
        <v>13</v>
      </c>
      <c r="J210" s="100"/>
    </row>
    <row r="211" spans="2:10" ht="15" customHeight="1" thickBot="1">
      <c r="B211" s="33"/>
      <c r="C211" s="28" t="s">
        <v>6</v>
      </c>
      <c r="D211" s="29" t="s">
        <v>3</v>
      </c>
      <c r="E211" s="29" t="s">
        <v>6</v>
      </c>
      <c r="F211" s="29" t="s">
        <v>3</v>
      </c>
      <c r="G211" s="29" t="s">
        <v>6</v>
      </c>
      <c r="H211" s="29" t="s">
        <v>3</v>
      </c>
      <c r="I211" s="29" t="s">
        <v>6</v>
      </c>
      <c r="J211" s="30" t="s">
        <v>3</v>
      </c>
    </row>
    <row r="212" spans="2:10" ht="15" customHeight="1" thickTop="1">
      <c r="B212" s="25" t="s">
        <v>171</v>
      </c>
      <c r="C212" s="11">
        <v>1</v>
      </c>
      <c r="D212" s="12">
        <f>C212/31</f>
        <v>3.2258064516129031E-2</v>
      </c>
      <c r="E212" s="13">
        <v>0</v>
      </c>
      <c r="F212" s="12">
        <f>E212/83</f>
        <v>0</v>
      </c>
      <c r="G212" s="13">
        <v>2</v>
      </c>
      <c r="H212" s="12">
        <f>G212/32</f>
        <v>6.25E-2</v>
      </c>
      <c r="I212" s="66">
        <v>3</v>
      </c>
      <c r="J212" s="67">
        <f>I212/146</f>
        <v>2.0547945205479451E-2</v>
      </c>
    </row>
    <row r="213" spans="2:10" ht="15" customHeight="1">
      <c r="B213" s="26" t="s">
        <v>58</v>
      </c>
      <c r="C213" s="15">
        <v>0</v>
      </c>
      <c r="D213" s="16">
        <f t="shared" ref="D213:D217" si="30">C213/31</f>
        <v>0</v>
      </c>
      <c r="E213" s="17">
        <v>3</v>
      </c>
      <c r="F213" s="16">
        <f t="shared" ref="F213:F217" si="31">E213/83</f>
        <v>3.614457831325301E-2</v>
      </c>
      <c r="G213" s="17">
        <v>2</v>
      </c>
      <c r="H213" s="16">
        <f t="shared" ref="H213:H217" si="32">G213/32</f>
        <v>6.25E-2</v>
      </c>
      <c r="I213" s="68">
        <v>5</v>
      </c>
      <c r="J213" s="69">
        <f t="shared" ref="J213:J217" si="33">I213/146</f>
        <v>3.4246575342465752E-2</v>
      </c>
    </row>
    <row r="214" spans="2:10" ht="15" customHeight="1">
      <c r="B214" s="26" t="s">
        <v>59</v>
      </c>
      <c r="C214" s="15">
        <v>20</v>
      </c>
      <c r="D214" s="16">
        <f t="shared" si="30"/>
        <v>0.64516129032258063</v>
      </c>
      <c r="E214" s="17">
        <v>25</v>
      </c>
      <c r="F214" s="16">
        <f t="shared" si="31"/>
        <v>0.30120481927710846</v>
      </c>
      <c r="G214" s="17">
        <v>12</v>
      </c>
      <c r="H214" s="16">
        <f t="shared" si="32"/>
        <v>0.375</v>
      </c>
      <c r="I214" s="68">
        <v>57</v>
      </c>
      <c r="J214" s="69">
        <f t="shared" si="33"/>
        <v>0.3904109589041096</v>
      </c>
    </row>
    <row r="215" spans="2:10" ht="15" customHeight="1">
      <c r="B215" s="26" t="s">
        <v>60</v>
      </c>
      <c r="C215" s="15">
        <v>6</v>
      </c>
      <c r="D215" s="16">
        <f t="shared" si="30"/>
        <v>0.19354838709677419</v>
      </c>
      <c r="E215" s="17">
        <v>52</v>
      </c>
      <c r="F215" s="16">
        <f t="shared" si="31"/>
        <v>0.62650602409638556</v>
      </c>
      <c r="G215" s="17">
        <v>14</v>
      </c>
      <c r="H215" s="16">
        <f t="shared" si="32"/>
        <v>0.4375</v>
      </c>
      <c r="I215" s="68">
        <v>72</v>
      </c>
      <c r="J215" s="69">
        <f t="shared" si="33"/>
        <v>0.49315068493150682</v>
      </c>
    </row>
    <row r="216" spans="2:10" ht="15" customHeight="1">
      <c r="B216" s="26" t="s">
        <v>172</v>
      </c>
      <c r="C216" s="15">
        <v>0</v>
      </c>
      <c r="D216" s="16">
        <f t="shared" si="30"/>
        <v>0</v>
      </c>
      <c r="E216" s="17">
        <v>0</v>
      </c>
      <c r="F216" s="16">
        <f t="shared" si="31"/>
        <v>0</v>
      </c>
      <c r="G216" s="17">
        <v>0</v>
      </c>
      <c r="H216" s="16">
        <f t="shared" si="32"/>
        <v>0</v>
      </c>
      <c r="I216" s="68">
        <v>0</v>
      </c>
      <c r="J216" s="69">
        <f t="shared" si="33"/>
        <v>0</v>
      </c>
    </row>
    <row r="217" spans="2:10" ht="15" customHeight="1" thickBot="1">
      <c r="B217" s="27" t="s">
        <v>5</v>
      </c>
      <c r="C217" s="19">
        <v>4</v>
      </c>
      <c r="D217" s="20">
        <f t="shared" si="30"/>
        <v>0.12903225806451613</v>
      </c>
      <c r="E217" s="21">
        <v>4</v>
      </c>
      <c r="F217" s="20">
        <f t="shared" si="31"/>
        <v>4.8192771084337352E-2</v>
      </c>
      <c r="G217" s="21">
        <v>4</v>
      </c>
      <c r="H217" s="20">
        <f t="shared" si="32"/>
        <v>0.125</v>
      </c>
      <c r="I217" s="70">
        <v>12</v>
      </c>
      <c r="J217" s="71">
        <f t="shared" si="33"/>
        <v>8.2191780821917804E-2</v>
      </c>
    </row>
    <row r="218" spans="2:10" ht="15" customHeight="1" thickTop="1">
      <c r="B218" s="36"/>
      <c r="C218" s="34"/>
      <c r="D218" s="35"/>
      <c r="E218" s="34"/>
      <c r="F218" s="35"/>
      <c r="G218" s="34"/>
      <c r="H218" s="35"/>
      <c r="I218" s="34"/>
      <c r="J218" s="35"/>
    </row>
    <row r="219" spans="2:10" ht="30" customHeight="1">
      <c r="B219" s="91" t="s">
        <v>48</v>
      </c>
      <c r="C219" s="91"/>
      <c r="D219" s="91"/>
      <c r="E219" s="91"/>
      <c r="F219" s="91"/>
      <c r="G219" s="91"/>
      <c r="H219" s="91"/>
      <c r="I219" s="91"/>
      <c r="J219" s="91"/>
    </row>
    <row r="220" spans="2:10" ht="15" customHeight="1" thickBot="1"/>
    <row r="221" spans="2:10" ht="15" customHeight="1" thickTop="1">
      <c r="B221" s="31"/>
      <c r="C221" s="95" t="s">
        <v>2</v>
      </c>
      <c r="D221" s="96"/>
      <c r="E221" s="96"/>
      <c r="F221" s="96"/>
      <c r="G221" s="96"/>
      <c r="H221" s="96"/>
      <c r="I221" s="96"/>
      <c r="J221" s="97"/>
    </row>
    <row r="222" spans="2:10" ht="33.75" customHeight="1">
      <c r="B222" s="32"/>
      <c r="C222" s="98" t="s">
        <v>45</v>
      </c>
      <c r="D222" s="99"/>
      <c r="E222" s="99" t="s">
        <v>46</v>
      </c>
      <c r="F222" s="99"/>
      <c r="G222" s="99" t="s">
        <v>47</v>
      </c>
      <c r="H222" s="99"/>
      <c r="I222" s="99" t="s">
        <v>13</v>
      </c>
      <c r="J222" s="100"/>
    </row>
    <row r="223" spans="2:10" ht="15" customHeight="1" thickBot="1">
      <c r="B223" s="33"/>
      <c r="C223" s="28" t="s">
        <v>6</v>
      </c>
      <c r="D223" s="29" t="s">
        <v>3</v>
      </c>
      <c r="E223" s="29" t="s">
        <v>6</v>
      </c>
      <c r="F223" s="29" t="s">
        <v>3</v>
      </c>
      <c r="G223" s="29" t="s">
        <v>6</v>
      </c>
      <c r="H223" s="29" t="s">
        <v>3</v>
      </c>
      <c r="I223" s="29" t="s">
        <v>6</v>
      </c>
      <c r="J223" s="30" t="s">
        <v>3</v>
      </c>
    </row>
    <row r="224" spans="2:10" ht="15" customHeight="1" thickTop="1">
      <c r="B224" s="25" t="s">
        <v>55</v>
      </c>
      <c r="C224" s="11">
        <v>18</v>
      </c>
      <c r="D224" s="12">
        <f>C224/31</f>
        <v>0.58064516129032262</v>
      </c>
      <c r="E224" s="13">
        <v>48</v>
      </c>
      <c r="F224" s="12">
        <f>E224/83</f>
        <v>0.57831325301204817</v>
      </c>
      <c r="G224" s="13">
        <v>14</v>
      </c>
      <c r="H224" s="12">
        <f>G224/32</f>
        <v>0.4375</v>
      </c>
      <c r="I224" s="66">
        <v>80</v>
      </c>
      <c r="J224" s="67">
        <f>I224/146</f>
        <v>0.54794520547945202</v>
      </c>
    </row>
    <row r="225" spans="2:11" ht="15" customHeight="1">
      <c r="B225" s="26" t="s">
        <v>49</v>
      </c>
      <c r="C225" s="15">
        <v>3</v>
      </c>
      <c r="D225" s="16">
        <f t="shared" ref="D225:D228" si="34">C225/31</f>
        <v>9.6774193548387094E-2</v>
      </c>
      <c r="E225" s="17">
        <v>20</v>
      </c>
      <c r="F225" s="16">
        <f t="shared" ref="F225:F228" si="35">E225/83</f>
        <v>0.24096385542168675</v>
      </c>
      <c r="G225" s="17">
        <v>7</v>
      </c>
      <c r="H225" s="16">
        <f t="shared" ref="H225:H228" si="36">G225/32</f>
        <v>0.21875</v>
      </c>
      <c r="I225" s="68">
        <v>30</v>
      </c>
      <c r="J225" s="69">
        <f t="shared" ref="J225:J228" si="37">I225/146</f>
        <v>0.20547945205479451</v>
      </c>
    </row>
    <row r="226" spans="2:11" ht="15" customHeight="1">
      <c r="B226" s="26" t="s">
        <v>50</v>
      </c>
      <c r="C226" s="15">
        <v>3</v>
      </c>
      <c r="D226" s="16">
        <f t="shared" si="34"/>
        <v>9.6774193548387094E-2</v>
      </c>
      <c r="E226" s="17">
        <v>11</v>
      </c>
      <c r="F226" s="16">
        <f t="shared" si="35"/>
        <v>0.13253012048192772</v>
      </c>
      <c r="G226" s="17">
        <v>3</v>
      </c>
      <c r="H226" s="16">
        <f t="shared" si="36"/>
        <v>9.375E-2</v>
      </c>
      <c r="I226" s="68">
        <v>17</v>
      </c>
      <c r="J226" s="69">
        <f t="shared" si="37"/>
        <v>0.11643835616438356</v>
      </c>
    </row>
    <row r="227" spans="2:11" ht="15" customHeight="1">
      <c r="B227" s="26" t="s">
        <v>56</v>
      </c>
      <c r="C227" s="15">
        <v>8</v>
      </c>
      <c r="D227" s="16">
        <f t="shared" si="34"/>
        <v>0.25806451612903225</v>
      </c>
      <c r="E227" s="17">
        <v>17</v>
      </c>
      <c r="F227" s="16">
        <f t="shared" si="35"/>
        <v>0.20481927710843373</v>
      </c>
      <c r="G227" s="17">
        <v>7</v>
      </c>
      <c r="H227" s="16">
        <f t="shared" si="36"/>
        <v>0.21875</v>
      </c>
      <c r="I227" s="68">
        <v>32</v>
      </c>
      <c r="J227" s="69">
        <f t="shared" si="37"/>
        <v>0.21917808219178081</v>
      </c>
    </row>
    <row r="228" spans="2:11" ht="15" customHeight="1" thickBot="1">
      <c r="B228" s="27" t="s">
        <v>5</v>
      </c>
      <c r="C228" s="19">
        <v>5</v>
      </c>
      <c r="D228" s="20">
        <f t="shared" si="34"/>
        <v>0.16129032258064516</v>
      </c>
      <c r="E228" s="21">
        <v>13</v>
      </c>
      <c r="F228" s="20">
        <f t="shared" si="35"/>
        <v>0.15662650602409639</v>
      </c>
      <c r="G228" s="21">
        <v>9</v>
      </c>
      <c r="H228" s="20">
        <f t="shared" si="36"/>
        <v>0.28125</v>
      </c>
      <c r="I228" s="70">
        <v>27</v>
      </c>
      <c r="J228" s="71">
        <f t="shared" si="37"/>
        <v>0.18493150684931506</v>
      </c>
    </row>
    <row r="229" spans="2:11" ht="15" customHeight="1" thickTop="1">
      <c r="B229" s="36"/>
      <c r="C229" s="34"/>
      <c r="D229" s="35"/>
      <c r="E229" s="34"/>
      <c r="F229" s="35"/>
      <c r="G229" s="34"/>
      <c r="H229" s="35"/>
      <c r="I229" s="34"/>
      <c r="J229" s="35"/>
    </row>
    <row r="230" spans="2:11" ht="25.5" customHeight="1">
      <c r="B230" s="90" t="s">
        <v>51</v>
      </c>
      <c r="C230" s="90"/>
      <c r="D230" s="90"/>
      <c r="E230" s="90"/>
      <c r="F230" s="90"/>
      <c r="G230" s="90"/>
      <c r="H230" s="90"/>
      <c r="I230" s="90"/>
      <c r="J230" s="90"/>
      <c r="K230" s="90"/>
    </row>
    <row r="231" spans="2:11" ht="15" customHeight="1" thickBot="1"/>
    <row r="232" spans="2:11" ht="15" customHeight="1" thickTop="1">
      <c r="B232" s="37"/>
      <c r="C232" s="95" t="s">
        <v>2</v>
      </c>
      <c r="D232" s="96"/>
      <c r="E232" s="96"/>
      <c r="F232" s="96"/>
      <c r="G232" s="96"/>
      <c r="H232" s="96"/>
      <c r="I232" s="96"/>
      <c r="J232" s="97"/>
    </row>
    <row r="233" spans="2:11" ht="41.25" customHeight="1">
      <c r="B233" s="38"/>
      <c r="C233" s="98" t="s">
        <v>45</v>
      </c>
      <c r="D233" s="99"/>
      <c r="E233" s="99" t="s">
        <v>46</v>
      </c>
      <c r="F233" s="99"/>
      <c r="G233" s="99" t="s">
        <v>47</v>
      </c>
      <c r="H233" s="99"/>
      <c r="I233" s="99" t="s">
        <v>13</v>
      </c>
      <c r="J233" s="100"/>
    </row>
    <row r="234" spans="2:11" ht="15" customHeight="1" thickBot="1">
      <c r="B234" s="39"/>
      <c r="C234" s="28" t="s">
        <v>6</v>
      </c>
      <c r="D234" s="29" t="s">
        <v>3</v>
      </c>
      <c r="E234" s="29" t="s">
        <v>6</v>
      </c>
      <c r="F234" s="29" t="s">
        <v>3</v>
      </c>
      <c r="G234" s="29" t="s">
        <v>6</v>
      </c>
      <c r="H234" s="29" t="s">
        <v>3</v>
      </c>
      <c r="I234" s="29" t="s">
        <v>6</v>
      </c>
      <c r="J234" s="30" t="s">
        <v>3</v>
      </c>
    </row>
    <row r="235" spans="2:11" ht="15" customHeight="1" thickTop="1">
      <c r="B235" s="10" t="s">
        <v>32</v>
      </c>
      <c r="C235" s="11">
        <v>18</v>
      </c>
      <c r="D235" s="12">
        <v>0.6</v>
      </c>
      <c r="E235" s="13">
        <v>32</v>
      </c>
      <c r="F235" s="12">
        <v>0.45070422535211263</v>
      </c>
      <c r="G235" s="13">
        <v>17</v>
      </c>
      <c r="H235" s="12">
        <v>0.58620689655172409</v>
      </c>
      <c r="I235" s="66">
        <v>67</v>
      </c>
      <c r="J235" s="67">
        <v>0.51538461538461544</v>
      </c>
    </row>
    <row r="236" spans="2:11" ht="15" customHeight="1" thickBot="1">
      <c r="B236" s="18" t="s">
        <v>33</v>
      </c>
      <c r="C236" s="19">
        <v>12</v>
      </c>
      <c r="D236" s="20">
        <v>0.4</v>
      </c>
      <c r="E236" s="21">
        <v>39</v>
      </c>
      <c r="F236" s="20">
        <v>0.54929577464788737</v>
      </c>
      <c r="G236" s="21">
        <v>12</v>
      </c>
      <c r="H236" s="20">
        <v>0.41379310344827586</v>
      </c>
      <c r="I236" s="70">
        <v>63</v>
      </c>
      <c r="J236" s="71">
        <v>0.48461538461538461</v>
      </c>
    </row>
    <row r="237" spans="2:11" ht="15" customHeight="1" thickTop="1">
      <c r="B237" s="36"/>
      <c r="C237" s="34"/>
      <c r="D237" s="35"/>
      <c r="E237" s="34"/>
      <c r="F237" s="35"/>
      <c r="G237" s="34"/>
      <c r="H237" s="35"/>
      <c r="I237" s="34"/>
      <c r="J237" s="35"/>
    </row>
    <row r="238" spans="2:11" ht="15" customHeight="1">
      <c r="B238" s="9" t="s">
        <v>54</v>
      </c>
      <c r="C238" s="3"/>
      <c r="D238" s="3"/>
      <c r="E238" s="3"/>
      <c r="F238" s="3"/>
      <c r="G238" s="3"/>
      <c r="H238" s="3"/>
      <c r="I238" s="3"/>
      <c r="J238" s="35"/>
    </row>
    <row r="239" spans="2:11" ht="15" customHeight="1" thickBot="1"/>
    <row r="240" spans="2:11" ht="26.25" customHeight="1" thickTop="1">
      <c r="B240" s="53"/>
      <c r="C240" s="61" t="s">
        <v>173</v>
      </c>
      <c r="D240" s="62"/>
      <c r="E240" s="63" t="s">
        <v>174</v>
      </c>
      <c r="F240" s="62"/>
      <c r="G240" s="63" t="s">
        <v>175</v>
      </c>
      <c r="H240" s="62"/>
      <c r="I240" s="88" t="s">
        <v>52</v>
      </c>
      <c r="J240" s="93" t="s">
        <v>53</v>
      </c>
    </row>
    <row r="241" spans="2:10" ht="15" customHeight="1" thickBot="1">
      <c r="B241" s="54"/>
      <c r="C241" s="51" t="s">
        <v>6</v>
      </c>
      <c r="D241" s="52" t="s">
        <v>3</v>
      </c>
      <c r="E241" s="52" t="s">
        <v>6</v>
      </c>
      <c r="F241" s="52" t="s">
        <v>3</v>
      </c>
      <c r="G241" s="52" t="s">
        <v>6</v>
      </c>
      <c r="H241" s="52" t="s">
        <v>3</v>
      </c>
      <c r="I241" s="89"/>
      <c r="J241" s="94"/>
    </row>
    <row r="242" spans="2:10" ht="15" customHeight="1" thickTop="1">
      <c r="B242" s="55" t="s">
        <v>45</v>
      </c>
      <c r="C242" s="42">
        <v>3</v>
      </c>
      <c r="D242" s="43">
        <v>0.27272727272727271</v>
      </c>
      <c r="E242" s="44">
        <v>8</v>
      </c>
      <c r="F242" s="43">
        <v>0.25</v>
      </c>
      <c r="G242" s="44">
        <v>7</v>
      </c>
      <c r="H242" s="58">
        <v>0.29166666666666669</v>
      </c>
      <c r="I242" s="76">
        <f>(C242*$C$240+E242*$E$240+G242*$G$240)/18</f>
        <v>4.2222222222222223</v>
      </c>
      <c r="J242" s="77">
        <v>0.73</v>
      </c>
    </row>
    <row r="243" spans="2:10" ht="15" customHeight="1">
      <c r="B243" s="56" t="s">
        <v>46</v>
      </c>
      <c r="C243" s="45">
        <v>5</v>
      </c>
      <c r="D243" s="46">
        <v>0.45454545454545453</v>
      </c>
      <c r="E243" s="47">
        <v>15</v>
      </c>
      <c r="F243" s="46">
        <v>0.46875</v>
      </c>
      <c r="G243" s="47">
        <v>12</v>
      </c>
      <c r="H243" s="59">
        <v>0.5</v>
      </c>
      <c r="I243" s="78">
        <f>(C243*$C$240+E243*$E$240+G243*$G$240)/32</f>
        <v>4.21875</v>
      </c>
      <c r="J243" s="79">
        <v>0.71</v>
      </c>
    </row>
    <row r="244" spans="2:10" ht="15" customHeight="1">
      <c r="B244" s="56" t="s">
        <v>47</v>
      </c>
      <c r="C244" s="45">
        <v>3</v>
      </c>
      <c r="D244" s="46">
        <v>0.27272727272727271</v>
      </c>
      <c r="E244" s="47">
        <v>9</v>
      </c>
      <c r="F244" s="46">
        <v>0.28125</v>
      </c>
      <c r="G244" s="47">
        <v>5</v>
      </c>
      <c r="H244" s="59">
        <v>0.20833333333333331</v>
      </c>
      <c r="I244" s="78">
        <f>(C244*$C$240+E244*$E$240+G244*$G$240)/17</f>
        <v>4.117647058823529</v>
      </c>
      <c r="J244" s="79">
        <v>0.7</v>
      </c>
    </row>
    <row r="245" spans="2:10" ht="15" customHeight="1" thickBot="1">
      <c r="B245" s="57" t="s">
        <v>13</v>
      </c>
      <c r="C245" s="48">
        <v>11</v>
      </c>
      <c r="D245" s="49">
        <v>1</v>
      </c>
      <c r="E245" s="50">
        <v>32</v>
      </c>
      <c r="F245" s="49">
        <v>1</v>
      </c>
      <c r="G245" s="50">
        <v>24</v>
      </c>
      <c r="H245" s="60">
        <v>1</v>
      </c>
      <c r="I245" s="80">
        <f>(C245*$C$240+E245*$E$240+G245*$G$240)/67</f>
        <v>4.1940298507462686</v>
      </c>
      <c r="J245" s="81">
        <v>0.7</v>
      </c>
    </row>
    <row r="246" spans="2:10" ht="15" customHeight="1" thickTop="1"/>
    <row r="247" spans="2:10" ht="15" customHeight="1">
      <c r="C247" s="64"/>
      <c r="D247" s="65"/>
      <c r="E247" s="64"/>
      <c r="J247" s="41"/>
    </row>
    <row r="248" spans="2:10" ht="15" customHeight="1">
      <c r="J248" s="41"/>
    </row>
    <row r="249" spans="2:10">
      <c r="J249" s="41"/>
    </row>
    <row r="250" spans="2:10">
      <c r="J250" s="41"/>
    </row>
    <row r="251" spans="2:10">
      <c r="J251" s="41"/>
    </row>
    <row r="252" spans="2:10">
      <c r="J252" s="41"/>
    </row>
    <row r="253" spans="2:10">
      <c r="J253" s="41"/>
    </row>
  </sheetData>
  <mergeCells count="84">
    <mergeCell ref="B2:O2"/>
    <mergeCell ref="D4:L4"/>
    <mergeCell ref="B8:H8"/>
    <mergeCell ref="B9:B11"/>
    <mergeCell ref="C9:H9"/>
    <mergeCell ref="C10:D10"/>
    <mergeCell ref="E10:F10"/>
    <mergeCell ref="G10:H10"/>
    <mergeCell ref="B17:J17"/>
    <mergeCell ref="B18:B20"/>
    <mergeCell ref="C18:J18"/>
    <mergeCell ref="C19:D19"/>
    <mergeCell ref="E19:F19"/>
    <mergeCell ref="G19:H19"/>
    <mergeCell ref="I19:J19"/>
    <mergeCell ref="B26:J26"/>
    <mergeCell ref="B27:B28"/>
    <mergeCell ref="C27:D27"/>
    <mergeCell ref="E27:F27"/>
    <mergeCell ref="G27:H27"/>
    <mergeCell ref="I27:J27"/>
    <mergeCell ref="B126:I126"/>
    <mergeCell ref="B127:I127"/>
    <mergeCell ref="B128:C128"/>
    <mergeCell ref="D128:E128"/>
    <mergeCell ref="F128:G128"/>
    <mergeCell ref="H128:I128"/>
    <mergeCell ref="C134:J134"/>
    <mergeCell ref="C135:D135"/>
    <mergeCell ref="E135:F135"/>
    <mergeCell ref="G135:H135"/>
    <mergeCell ref="I135:J135"/>
    <mergeCell ref="C146:J146"/>
    <mergeCell ref="C147:D147"/>
    <mergeCell ref="E147:F147"/>
    <mergeCell ref="G147:H147"/>
    <mergeCell ref="I147:J147"/>
    <mergeCell ref="C157:J157"/>
    <mergeCell ref="C158:D158"/>
    <mergeCell ref="E158:F158"/>
    <mergeCell ref="G158:H158"/>
    <mergeCell ref="I158:J158"/>
    <mergeCell ref="C173:J173"/>
    <mergeCell ref="C174:D174"/>
    <mergeCell ref="E174:F174"/>
    <mergeCell ref="G174:H174"/>
    <mergeCell ref="I174:J174"/>
    <mergeCell ref="C179:J179"/>
    <mergeCell ref="C180:D180"/>
    <mergeCell ref="E180:F180"/>
    <mergeCell ref="G180:H180"/>
    <mergeCell ref="I180:J180"/>
    <mergeCell ref="C194:J194"/>
    <mergeCell ref="C195:D195"/>
    <mergeCell ref="E195:F195"/>
    <mergeCell ref="G195:H195"/>
    <mergeCell ref="I195:J195"/>
    <mergeCell ref="C209:J209"/>
    <mergeCell ref="C210:D210"/>
    <mergeCell ref="E210:F210"/>
    <mergeCell ref="G210:H210"/>
    <mergeCell ref="I210:J210"/>
    <mergeCell ref="I233:J233"/>
    <mergeCell ref="C221:J221"/>
    <mergeCell ref="C222:D222"/>
    <mergeCell ref="E222:F222"/>
    <mergeCell ref="G222:H222"/>
    <mergeCell ref="I222:J222"/>
    <mergeCell ref="I240:I241"/>
    <mergeCell ref="B230:K230"/>
    <mergeCell ref="B132:G132"/>
    <mergeCell ref="B144:G144"/>
    <mergeCell ref="H144:J144"/>
    <mergeCell ref="B155:J155"/>
    <mergeCell ref="B169:J169"/>
    <mergeCell ref="B171:J171"/>
    <mergeCell ref="B192:J192"/>
    <mergeCell ref="B207:J207"/>
    <mergeCell ref="B219:J219"/>
    <mergeCell ref="J240:J241"/>
    <mergeCell ref="C232:J232"/>
    <mergeCell ref="C233:D233"/>
    <mergeCell ref="E233:F233"/>
    <mergeCell ref="G233:H2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0"/>
  <sheetViews>
    <sheetView showGridLines="0" workbookViewId="0"/>
  </sheetViews>
  <sheetFormatPr defaultRowHeight="15"/>
  <cols>
    <col min="1" max="1" width="5.140625" customWidth="1"/>
  </cols>
  <sheetData>
    <row r="2" spans="1:22" ht="53.25" customHeight="1">
      <c r="A2" s="2"/>
      <c r="B2" s="105" t="s">
        <v>62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11"/>
      <c r="O2" s="111"/>
      <c r="P2" s="111"/>
      <c r="Q2" s="111"/>
      <c r="R2" s="111"/>
      <c r="S2" s="111"/>
      <c r="T2" s="111"/>
      <c r="U2" s="111"/>
      <c r="V2" s="111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6.75" customHeight="1">
      <c r="A4" s="2"/>
      <c r="B4" s="2"/>
      <c r="C4" s="2"/>
      <c r="D4" s="106" t="s">
        <v>44</v>
      </c>
      <c r="E4" s="106"/>
      <c r="F4" s="106"/>
      <c r="G4" s="106"/>
      <c r="H4" s="106"/>
      <c r="I4" s="106"/>
      <c r="J4" s="106"/>
      <c r="K4" s="106"/>
      <c r="L4" s="106"/>
      <c r="M4" s="110"/>
      <c r="N4" s="112"/>
      <c r="O4" s="112"/>
      <c r="P4" s="112"/>
      <c r="Q4" s="112"/>
      <c r="R4" s="112"/>
      <c r="S4" s="112"/>
      <c r="T4" s="112"/>
      <c r="U4" s="112"/>
      <c r="V4" s="2"/>
    </row>
    <row r="5" spans="1:22" ht="15" customHeight="1"/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4:19" ht="15" customHeight="1"/>
    <row r="146" spans="4:19" ht="15" customHeight="1"/>
    <row r="147" spans="4:19" ht="15" customHeight="1"/>
    <row r="148" spans="4:19" ht="15" customHeight="1"/>
    <row r="149" spans="4:19" ht="15" customHeight="1"/>
    <row r="150" spans="4:19" ht="15" customHeight="1"/>
    <row r="151" spans="4:19" ht="15" customHeight="1"/>
    <row r="152" spans="4:19" ht="15" customHeight="1"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</row>
    <row r="153" spans="4:19" ht="15" customHeight="1"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</row>
    <row r="154" spans="4:19" ht="15" customHeight="1">
      <c r="D154" s="82"/>
      <c r="E154" s="82"/>
      <c r="F154" s="82"/>
      <c r="G154" s="82"/>
      <c r="H154" s="82"/>
      <c r="I154" s="82"/>
      <c r="J154" s="82"/>
      <c r="K154" s="82"/>
      <c r="L154" s="82"/>
      <c r="M154" s="82" t="s">
        <v>2</v>
      </c>
      <c r="N154" s="82"/>
      <c r="O154" s="82"/>
      <c r="P154" s="82"/>
      <c r="Q154" s="82"/>
      <c r="R154" s="82"/>
      <c r="S154" s="82"/>
    </row>
    <row r="155" spans="4:19" ht="15" customHeight="1"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</row>
    <row r="156" spans="4:19" ht="15" customHeight="1">
      <c r="D156" s="82"/>
      <c r="E156" s="82"/>
      <c r="F156" s="82"/>
      <c r="G156" s="82"/>
      <c r="H156" s="82"/>
      <c r="I156" s="82"/>
      <c r="J156" s="82"/>
      <c r="K156" s="82"/>
      <c r="L156" s="82"/>
      <c r="M156" s="82" t="s">
        <v>45</v>
      </c>
      <c r="N156" s="82" t="s">
        <v>46</v>
      </c>
      <c r="O156" s="82" t="s">
        <v>47</v>
      </c>
      <c r="P156" s="82"/>
      <c r="Q156" s="82"/>
      <c r="R156" s="82"/>
      <c r="S156" s="82"/>
    </row>
    <row r="157" spans="4:19" ht="15" customHeight="1">
      <c r="D157" s="82"/>
      <c r="E157" s="82"/>
      <c r="F157" s="82"/>
      <c r="G157" s="82"/>
      <c r="H157" s="82"/>
      <c r="I157" s="82"/>
      <c r="J157" s="82"/>
      <c r="K157" s="107"/>
      <c r="L157" s="83" t="s">
        <v>164</v>
      </c>
      <c r="M157" s="84">
        <v>0.64516129032258063</v>
      </c>
      <c r="N157" s="84">
        <v>2.4096385542168676E-2</v>
      </c>
      <c r="O157" s="84">
        <v>0.5625</v>
      </c>
      <c r="P157" s="82"/>
      <c r="Q157" s="82"/>
      <c r="R157" s="82"/>
      <c r="S157" s="82"/>
    </row>
    <row r="158" spans="4:19" ht="15" customHeight="1">
      <c r="D158" s="82"/>
      <c r="E158" s="82"/>
      <c r="F158" s="82"/>
      <c r="G158" s="82"/>
      <c r="H158" s="82"/>
      <c r="I158" s="82"/>
      <c r="J158" s="82"/>
      <c r="K158" s="107"/>
      <c r="L158" s="83" t="s">
        <v>30</v>
      </c>
      <c r="M158" s="84">
        <v>0.19354838709677419</v>
      </c>
      <c r="N158" s="84">
        <v>0.2289156626506024</v>
      </c>
      <c r="O158" s="84">
        <v>0.28125</v>
      </c>
      <c r="P158" s="82"/>
      <c r="Q158" s="82"/>
      <c r="R158" s="82"/>
      <c r="S158" s="82"/>
    </row>
    <row r="159" spans="4:19" ht="15" customHeight="1">
      <c r="D159" s="82"/>
      <c r="E159" s="82"/>
      <c r="F159" s="82"/>
      <c r="G159" s="82"/>
      <c r="H159" s="82"/>
      <c r="I159" s="82"/>
      <c r="J159" s="82"/>
      <c r="K159" s="107" t="s">
        <v>176</v>
      </c>
      <c r="L159" s="83" t="s">
        <v>22</v>
      </c>
      <c r="M159" s="84">
        <v>6.4516129032258063E-2</v>
      </c>
      <c r="N159" s="84">
        <v>0.15662650602409639</v>
      </c>
      <c r="O159" s="84">
        <v>0.125</v>
      </c>
      <c r="P159" s="82"/>
      <c r="Q159" s="82"/>
      <c r="R159" s="82"/>
      <c r="S159" s="82"/>
    </row>
    <row r="160" spans="4:19" ht="15" customHeight="1">
      <c r="D160" s="82"/>
      <c r="E160" s="82"/>
      <c r="F160" s="82"/>
      <c r="G160" s="82"/>
      <c r="H160" s="82"/>
      <c r="I160" s="82"/>
      <c r="J160" s="82"/>
      <c r="K160" s="107"/>
      <c r="L160" s="83" t="s">
        <v>42</v>
      </c>
      <c r="M160" s="84">
        <v>0.16129032258064516</v>
      </c>
      <c r="N160" s="84">
        <v>0.25301204819277107</v>
      </c>
      <c r="O160" s="84">
        <v>0.25</v>
      </c>
      <c r="P160" s="82"/>
      <c r="Q160" s="82"/>
      <c r="R160" s="82"/>
      <c r="S160" s="82"/>
    </row>
    <row r="161" spans="4:19" ht="15" customHeight="1">
      <c r="D161" s="82"/>
      <c r="E161" s="82"/>
      <c r="F161" s="82"/>
      <c r="G161" s="82"/>
      <c r="H161" s="82"/>
      <c r="I161" s="82"/>
      <c r="J161" s="82"/>
      <c r="K161" s="107"/>
      <c r="L161" s="83" t="s">
        <v>23</v>
      </c>
      <c r="M161" s="84">
        <v>3.2258064516129031E-2</v>
      </c>
      <c r="N161" s="84">
        <v>0.14457831325301204</v>
      </c>
      <c r="O161" s="84">
        <v>0.125</v>
      </c>
      <c r="P161" s="82"/>
      <c r="Q161" s="82"/>
      <c r="R161" s="82"/>
      <c r="S161" s="82"/>
    </row>
    <row r="162" spans="4:19" ht="15" customHeight="1">
      <c r="D162" s="82"/>
      <c r="E162" s="82"/>
      <c r="F162" s="82"/>
      <c r="G162" s="82"/>
      <c r="H162" s="82"/>
      <c r="I162" s="82"/>
      <c r="J162" s="82"/>
      <c r="K162" s="107"/>
      <c r="L162" s="83" t="s">
        <v>168</v>
      </c>
      <c r="M162" s="84">
        <v>0.32258064516129031</v>
      </c>
      <c r="N162" s="84">
        <v>0.37349397590361444</v>
      </c>
      <c r="O162" s="84">
        <v>0.375</v>
      </c>
      <c r="P162" s="82"/>
      <c r="Q162" s="82"/>
      <c r="R162" s="82"/>
      <c r="S162" s="82"/>
    </row>
    <row r="163" spans="4:19" ht="15" customHeight="1">
      <c r="D163" s="82"/>
      <c r="E163" s="82"/>
      <c r="F163" s="82"/>
      <c r="G163" s="82"/>
      <c r="H163" s="82"/>
      <c r="I163" s="82"/>
      <c r="J163" s="82"/>
      <c r="K163" s="107"/>
      <c r="L163" s="83" t="s">
        <v>10</v>
      </c>
      <c r="M163" s="84">
        <v>6.4516129032258063E-2</v>
      </c>
      <c r="N163" s="84">
        <v>0.36144578313253012</v>
      </c>
      <c r="O163" s="84">
        <v>6.25E-2</v>
      </c>
      <c r="P163" s="82"/>
      <c r="Q163" s="82"/>
      <c r="R163" s="82"/>
      <c r="S163" s="82"/>
    </row>
    <row r="164" spans="4:19" ht="15" customHeight="1">
      <c r="D164" s="82"/>
      <c r="E164" s="82"/>
      <c r="F164" s="82"/>
      <c r="G164" s="82"/>
      <c r="H164" s="82"/>
      <c r="I164" s="82"/>
      <c r="J164" s="82"/>
      <c r="K164" s="107"/>
      <c r="L164" s="83" t="s">
        <v>5</v>
      </c>
      <c r="M164" s="84">
        <v>0</v>
      </c>
      <c r="N164" s="84">
        <v>0.10843373493975904</v>
      </c>
      <c r="O164" s="84">
        <v>0</v>
      </c>
      <c r="P164" s="82"/>
      <c r="Q164" s="82"/>
      <c r="R164" s="82"/>
      <c r="S164" s="82"/>
    </row>
    <row r="165" spans="4:19" ht="15" customHeight="1"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</row>
    <row r="166" spans="4:19" ht="15" customHeight="1"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</row>
    <row r="167" spans="4:19" ht="15" customHeight="1"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</row>
    <row r="168" spans="4:19" ht="15" customHeight="1"/>
    <row r="169" spans="4:19" ht="15" customHeight="1"/>
    <row r="170" spans="4:19" ht="15" customHeight="1"/>
    <row r="171" spans="4:19" ht="15" customHeight="1"/>
    <row r="172" spans="4:19" ht="15" customHeight="1"/>
    <row r="173" spans="4:19" ht="15" customHeight="1"/>
    <row r="174" spans="4:19" ht="15" customHeight="1"/>
    <row r="175" spans="4:19" ht="15" customHeight="1"/>
    <row r="176" spans="4:19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</sheetData>
  <mergeCells count="4">
    <mergeCell ref="K159:K164"/>
    <mergeCell ref="K157:K158"/>
    <mergeCell ref="D4:L4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3"/>
  <sheetViews>
    <sheetView showGridLines="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>
      <c r="A2" s="2"/>
      <c r="B2" s="108" t="s">
        <v>184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106" t="s">
        <v>61</v>
      </c>
      <c r="B4" s="106"/>
      <c r="C4" s="106"/>
      <c r="D4" s="106"/>
      <c r="E4" s="106"/>
      <c r="F4" s="106"/>
      <c r="G4" s="106"/>
      <c r="H4" s="106"/>
      <c r="I4" s="106"/>
      <c r="J4" s="2"/>
      <c r="K4" s="106" t="s">
        <v>177</v>
      </c>
      <c r="L4" s="106"/>
      <c r="M4" s="106"/>
      <c r="N4" s="106"/>
      <c r="O4" s="106"/>
      <c r="P4" s="106"/>
      <c r="Q4" s="106"/>
      <c r="R4" s="106"/>
      <c r="S4" s="106"/>
    </row>
    <row r="151" spans="23:30">
      <c r="W151" s="86"/>
      <c r="X151" s="86"/>
      <c r="Y151" s="86"/>
      <c r="Z151" s="86"/>
      <c r="AA151" s="86"/>
      <c r="AB151" s="86"/>
      <c r="AC151" s="86"/>
      <c r="AD151" s="86"/>
    </row>
    <row r="152" spans="23:30">
      <c r="W152" s="86"/>
      <c r="X152" s="86"/>
      <c r="Y152" s="86"/>
      <c r="Z152" s="86" t="s">
        <v>45</v>
      </c>
      <c r="AA152" s="86" t="s">
        <v>46</v>
      </c>
      <c r="AB152" s="86" t="s">
        <v>47</v>
      </c>
      <c r="AC152" s="86"/>
      <c r="AD152" s="86"/>
    </row>
    <row r="153" spans="23:30">
      <c r="W153" s="86"/>
      <c r="X153" s="109"/>
      <c r="Y153" s="86" t="s">
        <v>178</v>
      </c>
      <c r="Z153" s="87">
        <v>0.58499999999999996</v>
      </c>
      <c r="AA153" s="87">
        <v>3.1E-2</v>
      </c>
      <c r="AB153" s="87">
        <v>0.78400000000000003</v>
      </c>
      <c r="AC153" s="86"/>
      <c r="AD153" s="87"/>
    </row>
    <row r="154" spans="23:30">
      <c r="W154" s="86"/>
      <c r="X154" s="109"/>
      <c r="Y154" s="86" t="s">
        <v>30</v>
      </c>
      <c r="Z154" s="87">
        <v>0.36599999999999999</v>
      </c>
      <c r="AA154" s="87">
        <v>0.25</v>
      </c>
      <c r="AB154" s="87">
        <v>0.216</v>
      </c>
      <c r="AC154" s="86"/>
      <c r="AD154" s="87"/>
    </row>
    <row r="155" spans="23:30">
      <c r="W155" s="86"/>
      <c r="X155" s="109" t="s">
        <v>179</v>
      </c>
      <c r="Y155" s="86" t="s">
        <v>180</v>
      </c>
      <c r="Z155" s="87">
        <v>7.2999999999999995E-2</v>
      </c>
      <c r="AA155" s="87">
        <v>0.14099999999999999</v>
      </c>
      <c r="AB155" s="87">
        <v>2.7E-2</v>
      </c>
      <c r="AC155" s="86"/>
      <c r="AD155" s="86"/>
    </row>
    <row r="156" spans="23:30">
      <c r="W156" s="86"/>
      <c r="X156" s="109"/>
      <c r="Y156" s="86" t="s">
        <v>181</v>
      </c>
      <c r="Z156" s="87">
        <v>7.2999999999999995E-2</v>
      </c>
      <c r="AA156" s="87">
        <v>0.313</v>
      </c>
      <c r="AB156" s="87">
        <v>0.16200000000000001</v>
      </c>
      <c r="AC156" s="86"/>
      <c r="AD156" s="87"/>
    </row>
    <row r="157" spans="23:30">
      <c r="W157" s="86"/>
      <c r="X157" s="109"/>
      <c r="Y157" s="86" t="s">
        <v>182</v>
      </c>
      <c r="Z157" s="87">
        <v>2.4E-2</v>
      </c>
      <c r="AA157" s="87">
        <v>0.17199999999999999</v>
      </c>
      <c r="AB157" s="87">
        <v>5.3999999999999999E-2</v>
      </c>
      <c r="AC157" s="86"/>
      <c r="AD157" s="87"/>
    </row>
    <row r="158" spans="23:30">
      <c r="W158" s="86"/>
      <c r="X158" s="109"/>
      <c r="Y158" s="86" t="s">
        <v>183</v>
      </c>
      <c r="Z158" s="87">
        <v>0.36599999999999999</v>
      </c>
      <c r="AA158" s="87">
        <v>0.54700000000000004</v>
      </c>
      <c r="AB158" s="87">
        <v>0.216</v>
      </c>
      <c r="AC158" s="86"/>
      <c r="AD158" s="87"/>
    </row>
    <row r="159" spans="23:30">
      <c r="W159" s="86"/>
      <c r="X159" s="109"/>
      <c r="Y159" s="86" t="s">
        <v>10</v>
      </c>
      <c r="Z159" s="87">
        <v>2.4E-2</v>
      </c>
      <c r="AA159" s="87">
        <v>0.25</v>
      </c>
      <c r="AB159" s="87">
        <v>2.7E-2</v>
      </c>
      <c r="AC159" s="86"/>
      <c r="AD159" s="87"/>
    </row>
    <row r="160" spans="23:30">
      <c r="W160" s="86"/>
      <c r="X160" s="109"/>
      <c r="Y160" s="86" t="s">
        <v>5</v>
      </c>
      <c r="Z160" s="87">
        <v>7.2999999999999995E-2</v>
      </c>
      <c r="AA160" s="87">
        <v>6.3E-2</v>
      </c>
      <c r="AB160" s="87">
        <v>0</v>
      </c>
      <c r="AC160" s="86"/>
      <c r="AD160" s="87"/>
    </row>
    <row r="161" spans="23:33">
      <c r="W161" s="86"/>
      <c r="X161" s="86"/>
      <c r="Y161" s="86"/>
      <c r="Z161" s="86"/>
      <c r="AA161" s="86"/>
      <c r="AB161" s="86"/>
      <c r="AC161" s="86"/>
      <c r="AD161" s="86"/>
      <c r="AG161" s="85"/>
    </row>
    <row r="162" spans="23:33">
      <c r="W162" s="86"/>
      <c r="X162" s="86"/>
      <c r="Y162" s="86"/>
      <c r="Z162" s="86"/>
      <c r="AA162" s="86"/>
      <c r="AB162" s="86"/>
      <c r="AC162" s="86"/>
      <c r="AD162" s="86"/>
    </row>
    <row r="163" spans="23:33">
      <c r="W163" s="86"/>
      <c r="X163" s="86"/>
      <c r="Y163" s="86"/>
      <c r="Z163" s="86"/>
      <c r="AA163" s="86"/>
      <c r="AB163" s="86"/>
      <c r="AC163" s="86"/>
      <c r="AD163" s="86"/>
    </row>
  </sheetData>
  <mergeCells count="5">
    <mergeCell ref="B2:R2"/>
    <mergeCell ref="A4:I4"/>
    <mergeCell ref="K4:S4"/>
    <mergeCell ref="X155:X160"/>
    <mergeCell ref="X153:X1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ETSEIAT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2014-11-26T12:16:53Z</dcterms:modified>
</cp:coreProperties>
</file>