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articipacio" sheetId="1" r:id="rId1"/>
  </sheets>
  <externalReferences>
    <externalReference r:id="rId2"/>
  </externalReferences>
  <definedNames>
    <definedName name="_xlnm._FilterDatabase" localSheetId="0" hidden="1">participacio!$F$4:$G$22</definedName>
  </definedNames>
  <calcPr calcId="145621"/>
</workbook>
</file>

<file path=xl/calcChain.xml><?xml version="1.0" encoding="utf-8"?>
<calcChain xmlns="http://schemas.openxmlformats.org/spreadsheetml/2006/main">
  <c r="O181" i="1" l="1"/>
  <c r="O180" i="1"/>
  <c r="O179" i="1"/>
  <c r="O178" i="1"/>
  <c r="O177" i="1"/>
  <c r="O176" i="1"/>
  <c r="O173" i="1"/>
  <c r="M173" i="1"/>
  <c r="L172" i="1"/>
  <c r="O172" i="1" s="1"/>
  <c r="M169" i="1"/>
  <c r="O169" i="1" s="1"/>
  <c r="O168" i="1"/>
  <c r="L168" i="1"/>
  <c r="O165" i="1"/>
  <c r="M165" i="1"/>
  <c r="L164" i="1"/>
  <c r="O164" i="1" s="1"/>
  <c r="O163" i="1"/>
  <c r="K163" i="1"/>
  <c r="J162" i="1"/>
  <c r="O162" i="1" s="1"/>
  <c r="O161" i="1"/>
  <c r="I161" i="1"/>
  <c r="H160" i="1"/>
  <c r="O160" i="1" s="1"/>
  <c r="M157" i="1"/>
  <c r="O157" i="1" s="1"/>
  <c r="O156" i="1"/>
  <c r="L156" i="1"/>
  <c r="K155" i="1"/>
  <c r="O155" i="1" s="1"/>
  <c r="O154" i="1"/>
  <c r="J154" i="1"/>
  <c r="I153" i="1"/>
  <c r="O153" i="1" s="1"/>
  <c r="O152" i="1"/>
  <c r="H152" i="1"/>
  <c r="O149" i="1"/>
  <c r="M149" i="1"/>
  <c r="L148" i="1"/>
  <c r="O148" i="1" s="1"/>
  <c r="O147" i="1"/>
  <c r="K147" i="1"/>
  <c r="J146" i="1"/>
  <c r="O146" i="1" s="1"/>
  <c r="O145" i="1"/>
  <c r="I145" i="1"/>
  <c r="H144" i="1"/>
  <c r="O144" i="1" s="1"/>
  <c r="M141" i="1"/>
  <c r="O141" i="1" s="1"/>
  <c r="O140" i="1"/>
  <c r="L140" i="1"/>
  <c r="K139" i="1"/>
  <c r="O139" i="1" s="1"/>
  <c r="O138" i="1"/>
  <c r="J138" i="1"/>
  <c r="I137" i="1"/>
  <c r="O137" i="1" s="1"/>
  <c r="O136" i="1"/>
  <c r="H136" i="1"/>
  <c r="O133" i="1"/>
  <c r="M133" i="1"/>
  <c r="L132" i="1"/>
  <c r="O132" i="1" s="1"/>
  <c r="O131" i="1"/>
  <c r="K131" i="1"/>
  <c r="J130" i="1"/>
  <c r="O130" i="1" s="1"/>
  <c r="O129" i="1"/>
  <c r="I129" i="1"/>
  <c r="H128" i="1"/>
  <c r="O128" i="1" s="1"/>
  <c r="M125" i="1"/>
  <c r="O125" i="1" s="1"/>
  <c r="O124" i="1"/>
  <c r="L124" i="1"/>
  <c r="K123" i="1"/>
  <c r="O123" i="1" s="1"/>
  <c r="O122" i="1"/>
  <c r="J122" i="1"/>
  <c r="I121" i="1"/>
  <c r="O121" i="1" s="1"/>
  <c r="O120" i="1"/>
  <c r="H120" i="1"/>
  <c r="O117" i="1"/>
  <c r="M117" i="1"/>
  <c r="L116" i="1"/>
  <c r="O116" i="1" s="1"/>
  <c r="O115" i="1"/>
  <c r="K115" i="1"/>
  <c r="J114" i="1"/>
  <c r="O114" i="1" s="1"/>
  <c r="O113" i="1"/>
  <c r="I113" i="1"/>
  <c r="H112" i="1"/>
  <c r="O112" i="1" s="1"/>
  <c r="M109" i="1"/>
  <c r="O109" i="1" s="1"/>
  <c r="O108" i="1"/>
  <c r="L108" i="1"/>
  <c r="K107" i="1"/>
  <c r="O107" i="1" s="1"/>
  <c r="O106" i="1"/>
  <c r="J106" i="1"/>
  <c r="O103" i="1"/>
  <c r="M103" i="1"/>
  <c r="L102" i="1"/>
  <c r="O102" i="1" s="1"/>
  <c r="O101" i="1"/>
  <c r="K101" i="1"/>
  <c r="J100" i="1"/>
  <c r="O100" i="1" s="1"/>
  <c r="O99" i="1"/>
  <c r="I99" i="1"/>
  <c r="H98" i="1"/>
  <c r="O98" i="1" s="1"/>
  <c r="M95" i="1"/>
  <c r="O95" i="1" s="1"/>
  <c r="O94" i="1"/>
  <c r="L94" i="1"/>
  <c r="K93" i="1"/>
  <c r="O93" i="1" s="1"/>
  <c r="M90" i="1"/>
  <c r="O90" i="1" s="1"/>
  <c r="O89" i="1"/>
  <c r="L89" i="1"/>
  <c r="K88" i="1"/>
  <c r="O88" i="1" s="1"/>
  <c r="O87" i="1"/>
  <c r="J87" i="1"/>
  <c r="I86" i="1"/>
  <c r="O86" i="1" s="1"/>
  <c r="O85" i="1"/>
  <c r="H85" i="1"/>
  <c r="O82" i="1"/>
  <c r="M82" i="1"/>
  <c r="L81" i="1"/>
  <c r="O81" i="1" s="1"/>
  <c r="O80" i="1"/>
  <c r="K80" i="1"/>
  <c r="J79" i="1"/>
  <c r="O79" i="1" s="1"/>
  <c r="O78" i="1"/>
  <c r="I78" i="1"/>
  <c r="H77" i="1"/>
  <c r="O77" i="1" s="1"/>
  <c r="M74" i="1"/>
  <c r="O74" i="1" s="1"/>
  <c r="O73" i="1"/>
  <c r="L73" i="1"/>
  <c r="K72" i="1"/>
  <c r="O72" i="1" s="1"/>
  <c r="O71" i="1"/>
  <c r="J71" i="1"/>
  <c r="I70" i="1"/>
  <c r="O70" i="1" s="1"/>
  <c r="O69" i="1"/>
  <c r="H69" i="1"/>
  <c r="O66" i="1"/>
  <c r="M66" i="1"/>
  <c r="O63" i="1"/>
  <c r="M63" i="1"/>
  <c r="L62" i="1"/>
  <c r="O62" i="1" s="1"/>
  <c r="O61" i="1"/>
  <c r="K61" i="1"/>
  <c r="J60" i="1"/>
  <c r="O60" i="1" s="1"/>
  <c r="O59" i="1"/>
  <c r="I59" i="1"/>
  <c r="H58" i="1"/>
  <c r="O58" i="1" s="1"/>
  <c r="O50" i="1"/>
  <c r="L50" i="1"/>
  <c r="O49" i="1"/>
  <c r="L49" i="1"/>
  <c r="T48" i="1"/>
  <c r="O48" i="1"/>
  <c r="I48" i="1"/>
  <c r="N142" i="1" s="1"/>
  <c r="O142" i="1" s="1"/>
  <c r="T47" i="1"/>
  <c r="S47" i="1"/>
  <c r="R47" i="1"/>
  <c r="O47" i="1"/>
  <c r="I47" i="1"/>
  <c r="N134" i="1" s="1"/>
  <c r="O134" i="1" s="1"/>
  <c r="T46" i="1"/>
  <c r="O46" i="1"/>
  <c r="I46" i="1"/>
  <c r="N174" i="1" s="1"/>
  <c r="O174" i="1" s="1"/>
  <c r="T45" i="1"/>
  <c r="S45" i="1"/>
  <c r="R45" i="1"/>
  <c r="O45" i="1"/>
  <c r="I45" i="1"/>
  <c r="N170" i="1" s="1"/>
  <c r="O170" i="1" s="1"/>
  <c r="T44" i="1"/>
  <c r="O44" i="1"/>
  <c r="I44" i="1"/>
  <c r="N126" i="1" s="1"/>
  <c r="O126" i="1" s="1"/>
  <c r="T43" i="1"/>
  <c r="O43" i="1"/>
  <c r="T42" i="1"/>
  <c r="O42" i="1"/>
  <c r="T41" i="1"/>
  <c r="O41" i="1"/>
  <c r="I41" i="1"/>
  <c r="N104" i="1" s="1"/>
  <c r="O104" i="1" s="1"/>
  <c r="T40" i="1"/>
  <c r="O40" i="1"/>
  <c r="I40" i="1"/>
  <c r="N96" i="1" s="1"/>
  <c r="O96" i="1" s="1"/>
  <c r="T39" i="1"/>
  <c r="O39" i="1"/>
  <c r="I38" i="1"/>
  <c r="N83" i="1" s="1"/>
  <c r="O83" i="1" s="1"/>
  <c r="I37" i="1"/>
  <c r="N75" i="1" s="1"/>
  <c r="O75" i="1" s="1"/>
  <c r="D24" i="1"/>
  <c r="E24" i="1" s="1"/>
  <c r="E22" i="1"/>
  <c r="I51" i="1" s="1"/>
  <c r="N166" i="1" s="1"/>
  <c r="O166" i="1" s="1"/>
  <c r="E21" i="1"/>
  <c r="E20" i="1"/>
  <c r="N182" i="1" s="1"/>
  <c r="O182" i="1" s="1"/>
  <c r="E19" i="1"/>
  <c r="I50" i="1" s="1"/>
  <c r="N158" i="1" s="1"/>
  <c r="O158" i="1" s="1"/>
  <c r="E18" i="1"/>
  <c r="I49" i="1" s="1"/>
  <c r="N150" i="1" s="1"/>
  <c r="O150" i="1" s="1"/>
  <c r="E17" i="1"/>
  <c r="E16" i="1"/>
  <c r="E15" i="1"/>
  <c r="E14" i="1"/>
  <c r="E13" i="1"/>
  <c r="E12" i="1"/>
  <c r="I43" i="1" s="1"/>
  <c r="N118" i="1" s="1"/>
  <c r="O118" i="1" s="1"/>
  <c r="E11" i="1"/>
  <c r="I42" i="1" s="1"/>
  <c r="N110" i="1" s="1"/>
  <c r="O110" i="1" s="1"/>
  <c r="E10" i="1"/>
  <c r="E9" i="1"/>
  <c r="E8" i="1"/>
  <c r="I39" i="1" s="1"/>
  <c r="N91" i="1" s="1"/>
  <c r="O91" i="1" s="1"/>
  <c r="E7" i="1"/>
  <c r="E6" i="1"/>
  <c r="C5" i="1"/>
  <c r="C24" i="1" s="1"/>
  <c r="E4" i="1"/>
  <c r="I35" i="1" s="1"/>
  <c r="N64" i="1" s="1"/>
  <c r="O64" i="1" s="1"/>
  <c r="H8" i="1" l="1"/>
  <c r="H4" i="1"/>
  <c r="H13" i="1"/>
  <c r="I52" i="1"/>
  <c r="L51" i="1" s="1"/>
  <c r="H19" i="1"/>
  <c r="H11" i="1"/>
  <c r="H7" i="1"/>
  <c r="H22" i="1"/>
  <c r="H20" i="1"/>
  <c r="H18" i="1"/>
  <c r="H16" i="1"/>
  <c r="H14" i="1"/>
  <c r="H12" i="1"/>
  <c r="H10" i="1"/>
  <c r="H6" i="1"/>
  <c r="H21" i="1"/>
  <c r="H17" i="1"/>
  <c r="H15" i="1"/>
  <c r="H9" i="1"/>
  <c r="H5" i="1"/>
  <c r="E5" i="1"/>
  <c r="I36" i="1" s="1"/>
  <c r="N67" i="1" s="1"/>
  <c r="O67" i="1" s="1"/>
</calcChain>
</file>

<file path=xl/sharedStrings.xml><?xml version="1.0" encoding="utf-8"?>
<sst xmlns="http://schemas.openxmlformats.org/spreadsheetml/2006/main" count="261" uniqueCount="72">
  <si>
    <t>Participació diària acumulada</t>
  </si>
  <si>
    <t>Data Inici</t>
  </si>
  <si>
    <t>CENTRE</t>
  </si>
  <si>
    <t>MATRÍCULES</t>
  </si>
  <si>
    <t>RESPOSTES</t>
  </si>
  <si>
    <t>PARTICIPACIÓ</t>
  </si>
  <si>
    <t>GLOBAL UPC</t>
  </si>
  <si>
    <t xml:space="preserve">200 - FME </t>
  </si>
  <si>
    <t xml:space="preserve">410 - ICE </t>
  </si>
  <si>
    <t xml:space="preserve">210 - ETSAB </t>
  </si>
  <si>
    <t xml:space="preserve">310 - EPSEB </t>
  </si>
  <si>
    <t xml:space="preserve">220 - ETSEIAT </t>
  </si>
  <si>
    <t xml:space="preserve">230 - ETSETB </t>
  </si>
  <si>
    <t xml:space="preserve">320 - EET </t>
  </si>
  <si>
    <t xml:space="preserve">240 - ETSEIB </t>
  </si>
  <si>
    <t xml:space="preserve">270 - FIB </t>
  </si>
  <si>
    <t xml:space="preserve">250 - ETSECCPB </t>
  </si>
  <si>
    <t xml:space="preserve">370 - FOOT </t>
  </si>
  <si>
    <t xml:space="preserve">280 - FNB </t>
  </si>
  <si>
    <t xml:space="preserve">290 - ETSAV </t>
  </si>
  <si>
    <t xml:space="preserve">330 - EPSEM </t>
  </si>
  <si>
    <t xml:space="preserve">300 - EETAC </t>
  </si>
  <si>
    <t xml:space="preserve">820 - EUETIB </t>
  </si>
  <si>
    <t xml:space="preserve">390 - ESAB </t>
  </si>
  <si>
    <t xml:space="preserve">340 - EPSEVG </t>
  </si>
  <si>
    <t xml:space="preserve">480 - IS </t>
  </si>
  <si>
    <t>TOTAL UPC</t>
  </si>
  <si>
    <t>EVOLUCIÓ PARTICIPACIÓ ENQUESTES ELECTRÒNIQUES PER CENTRE</t>
  </si>
  <si>
    <t>2010/11 2Q</t>
  </si>
  <si>
    <t>2011/12 1Q</t>
  </si>
  <si>
    <t>2011/12 2Q</t>
  </si>
  <si>
    <t>2012/13 1Q</t>
  </si>
  <si>
    <t>2013/14 1Q</t>
  </si>
  <si>
    <t>2013/14 2Q</t>
  </si>
  <si>
    <t>2014/15 2Q</t>
  </si>
  <si>
    <t>2015/16 1Q</t>
  </si>
  <si>
    <t>FME</t>
  </si>
  <si>
    <t>ETSAB</t>
  </si>
  <si>
    <t>-</t>
  </si>
  <si>
    <t>ETSEIAT</t>
  </si>
  <si>
    <t>ETSETB</t>
  </si>
  <si>
    <t>ETSEIB</t>
  </si>
  <si>
    <t>2005/06 1Q</t>
  </si>
  <si>
    <t>2005/06</t>
  </si>
  <si>
    <t>ETSECCPB</t>
  </si>
  <si>
    <t>2006/07 2Q</t>
  </si>
  <si>
    <t>2006/07</t>
  </si>
  <si>
    <t>FIB</t>
  </si>
  <si>
    <t>2007/08 1Q</t>
  </si>
  <si>
    <t>2007/08</t>
  </si>
  <si>
    <t>FNB</t>
  </si>
  <si>
    <t>2008/09 2Q</t>
  </si>
  <si>
    <t>2008/09</t>
  </si>
  <si>
    <t>ETSAV</t>
  </si>
  <si>
    <t>2009/10 1Q</t>
  </si>
  <si>
    <t>2009/10</t>
  </si>
  <si>
    <t>EETAC</t>
  </si>
  <si>
    <t>2010/11</t>
  </si>
  <si>
    <t>EPSEB</t>
  </si>
  <si>
    <t>2011/12</t>
  </si>
  <si>
    <t xml:space="preserve">EET </t>
  </si>
  <si>
    <t>2012/13</t>
  </si>
  <si>
    <t>EPSEM</t>
  </si>
  <si>
    <t>2013/14</t>
  </si>
  <si>
    <t>EPSEVG</t>
  </si>
  <si>
    <t>2014/15</t>
  </si>
  <si>
    <t>FOOT</t>
  </si>
  <si>
    <t>ESAB</t>
  </si>
  <si>
    <t>EUETIB</t>
  </si>
  <si>
    <t>Enquestes Electròniques 2013/14 1Q</t>
  </si>
  <si>
    <t>EET</t>
  </si>
  <si>
    <t>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</si>
</sst>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5"/>
      <color theme="8" tint="-0.499984740745262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thin">
        <color theme="0" tint="-0.14996795556505021"/>
      </left>
      <right/>
      <top style="medium">
        <color indexed="64"/>
      </top>
      <bottom style="medium">
        <color theme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6" fillId="2" borderId="0" applyNumberFormat="0" applyBorder="0" applyAlignment="0" applyProtection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0" fontId="12" fillId="0" borderId="0"/>
  </cellStyleXfs>
  <cellXfs count="108">
    <xf numFmtId="0" fontId="0" fillId="0" borderId="0" xfId="0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0" fillId="0" borderId="0" xfId="0" applyAlignment="1"/>
    <xf numFmtId="0" fontId="6" fillId="0" borderId="0" xfId="0" applyFont="1"/>
    <xf numFmtId="0" fontId="3" fillId="2" borderId="0" xfId="3" applyFont="1" applyAlignment="1">
      <alignment horizontal="center" vertical="center"/>
    </xf>
    <xf numFmtId="0" fontId="6" fillId="2" borderId="0" xfId="3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3" borderId="0" xfId="0" applyFont="1" applyFill="1" applyAlignment="1"/>
    <xf numFmtId="14" fontId="10" fillId="0" borderId="2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vertical="center" wrapText="1"/>
    </xf>
    <xf numFmtId="0" fontId="13" fillId="0" borderId="4" xfId="4" applyFont="1" applyFill="1" applyBorder="1" applyAlignment="1">
      <alignment horizontal="right" wrapText="1"/>
    </xf>
    <xf numFmtId="10" fontId="11" fillId="0" borderId="5" xfId="1" applyNumberFormat="1" applyFont="1" applyBorder="1" applyAlignment="1">
      <alignment horizontal="center" vertical="center" wrapText="1"/>
    </xf>
    <xf numFmtId="10" fontId="9" fillId="3" borderId="0" xfId="1" applyNumberFormat="1" applyFont="1" applyFill="1" applyAlignment="1"/>
    <xf numFmtId="10" fontId="3" fillId="3" borderId="0" xfId="0" applyNumberFormat="1" applyFont="1" applyFill="1" applyAlignment="1"/>
    <xf numFmtId="10" fontId="3" fillId="3" borderId="0" xfId="1" applyNumberFormat="1" applyFont="1" applyFill="1" applyAlignment="1"/>
    <xf numFmtId="0" fontId="11" fillId="0" borderId="3" xfId="0" applyFont="1" applyFill="1" applyBorder="1" applyAlignment="1">
      <alignment vertical="center"/>
    </xf>
    <xf numFmtId="14" fontId="10" fillId="0" borderId="2" xfId="0" applyNumberFormat="1" applyFont="1" applyFill="1" applyBorder="1" applyAlignment="1">
      <alignment horizontal="center"/>
    </xf>
    <xf numFmtId="0" fontId="13" fillId="0" borderId="5" xfId="4" applyFont="1" applyFill="1" applyBorder="1" applyAlignment="1">
      <alignment horizontal="right"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/>
    <xf numFmtId="3" fontId="11" fillId="0" borderId="6" xfId="0" applyNumberFormat="1" applyFont="1" applyBorder="1" applyAlignment="1">
      <alignment horizontal="center"/>
    </xf>
    <xf numFmtId="10" fontId="11" fillId="0" borderId="6" xfId="1" applyNumberFormat="1" applyFont="1" applyBorder="1" applyAlignment="1">
      <alignment horizontal="center"/>
    </xf>
    <xf numFmtId="0" fontId="14" fillId="0" borderId="5" xfId="0" applyFont="1" applyBorder="1" applyAlignment="1"/>
    <xf numFmtId="3" fontId="14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10" fontId="14" fillId="0" borderId="5" xfId="1" applyNumberFormat="1" applyFont="1" applyBorder="1" applyAlignment="1">
      <alignment horizontal="center"/>
    </xf>
    <xf numFmtId="0" fontId="11" fillId="0" borderId="0" xfId="0" applyFont="1" applyAlignment="1"/>
    <xf numFmtId="3" fontId="11" fillId="0" borderId="0" xfId="0" applyNumberFormat="1" applyFont="1" applyFill="1" applyBorder="1" applyAlignment="1">
      <alignment horizontal="center"/>
    </xf>
    <xf numFmtId="10" fontId="11" fillId="0" borderId="0" xfId="1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15" fillId="0" borderId="0" xfId="0" applyFont="1" applyAlignment="1"/>
    <xf numFmtId="0" fontId="16" fillId="0" borderId="0" xfId="0" applyFont="1" applyAlignment="1"/>
    <xf numFmtId="0" fontId="17" fillId="0" borderId="7" xfId="2" applyFont="1" applyBorder="1"/>
    <xf numFmtId="0" fontId="18" fillId="0" borderId="7" xfId="2" applyFont="1" applyBorder="1"/>
    <xf numFmtId="0" fontId="12" fillId="0" borderId="0" xfId="5"/>
    <xf numFmtId="0" fontId="19" fillId="0" borderId="0" xfId="5" applyFont="1" applyBorder="1"/>
    <xf numFmtId="0" fontId="20" fillId="3" borderId="0" xfId="5" applyFont="1" applyFill="1" applyBorder="1"/>
    <xf numFmtId="0" fontId="3" fillId="3" borderId="0" xfId="5" applyFont="1" applyFill="1" applyBorder="1"/>
    <xf numFmtId="0" fontId="6" fillId="3" borderId="0" xfId="5" applyFont="1" applyFill="1" applyBorder="1"/>
    <xf numFmtId="0" fontId="8" fillId="3" borderId="0" xfId="5" applyFont="1" applyFill="1" applyBorder="1"/>
    <xf numFmtId="0" fontId="12" fillId="0" borderId="8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17" fontId="8" fillId="3" borderId="10" xfId="5" applyNumberFormat="1" applyFont="1" applyFill="1" applyBorder="1" applyAlignment="1">
      <alignment horizontal="center" vertical="center"/>
    </xf>
    <xf numFmtId="17" fontId="8" fillId="3" borderId="9" xfId="5" applyNumberFormat="1" applyFont="1" applyFill="1" applyBorder="1" applyAlignment="1">
      <alignment horizontal="center" vertical="center"/>
    </xf>
    <xf numFmtId="17" fontId="8" fillId="3" borderId="11" xfId="5" applyNumberFormat="1" applyFont="1" applyFill="1" applyBorder="1" applyAlignment="1">
      <alignment horizontal="center" vertical="center"/>
    </xf>
    <xf numFmtId="17" fontId="20" fillId="3" borderId="11" xfId="5" applyNumberFormat="1" applyFont="1" applyFill="1" applyBorder="1" applyAlignment="1">
      <alignment horizontal="center" vertical="center"/>
    </xf>
    <xf numFmtId="0" fontId="21" fillId="3" borderId="12" xfId="5" applyFont="1" applyFill="1" applyBorder="1" applyAlignment="1">
      <alignment horizontal="left" wrapText="1"/>
    </xf>
    <xf numFmtId="10" fontId="21" fillId="3" borderId="13" xfId="6" applyNumberFormat="1" applyFont="1" applyFill="1" applyBorder="1" applyAlignment="1">
      <alignment horizontal="right" wrapText="1"/>
    </xf>
    <xf numFmtId="10" fontId="21" fillId="3" borderId="13" xfId="5" applyNumberFormat="1" applyFont="1" applyFill="1" applyBorder="1" applyAlignment="1">
      <alignment horizontal="right" wrapText="1"/>
    </xf>
    <xf numFmtId="10" fontId="21" fillId="3" borderId="14" xfId="5" applyNumberFormat="1" applyFont="1" applyFill="1" applyBorder="1" applyAlignment="1">
      <alignment horizontal="right" wrapText="1"/>
    </xf>
    <xf numFmtId="0" fontId="21" fillId="3" borderId="15" xfId="5" applyFont="1" applyFill="1" applyBorder="1" applyAlignment="1">
      <alignment wrapText="1"/>
    </xf>
    <xf numFmtId="10" fontId="21" fillId="3" borderId="16" xfId="6" applyNumberFormat="1" applyFont="1" applyFill="1" applyBorder="1" applyAlignment="1">
      <alignment horizontal="right" wrapText="1"/>
    </xf>
    <xf numFmtId="164" fontId="8" fillId="3" borderId="9" xfId="1" applyNumberFormat="1" applyFont="1" applyFill="1" applyBorder="1" applyAlignment="1">
      <alignment horizontal="center" vertical="center"/>
    </xf>
    <xf numFmtId="0" fontId="21" fillId="3" borderId="15" xfId="5" applyFont="1" applyFill="1" applyBorder="1" applyAlignment="1">
      <alignment horizontal="left" wrapText="1"/>
    </xf>
    <xf numFmtId="10" fontId="21" fillId="3" borderId="16" xfId="5" applyNumberFormat="1" applyFont="1" applyFill="1" applyBorder="1" applyAlignment="1">
      <alignment horizontal="right" wrapText="1"/>
    </xf>
    <xf numFmtId="10" fontId="21" fillId="3" borderId="17" xfId="5" applyNumberFormat="1" applyFont="1" applyFill="1" applyBorder="1" applyAlignment="1">
      <alignment horizontal="right" wrapText="1"/>
    </xf>
    <xf numFmtId="0" fontId="19" fillId="0" borderId="0" xfId="5" applyFont="1"/>
    <xf numFmtId="0" fontId="6" fillId="3" borderId="9" xfId="5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7" fontId="6" fillId="3" borderId="10" xfId="5" applyNumberFormat="1" applyFont="1" applyFill="1" applyBorder="1" applyAlignment="1">
      <alignment horizontal="center" vertical="center"/>
    </xf>
    <xf numFmtId="17" fontId="6" fillId="3" borderId="9" xfId="5" applyNumberFormat="1" applyFont="1" applyFill="1" applyBorder="1" applyAlignment="1">
      <alignment horizontal="center" vertical="center"/>
    </xf>
    <xf numFmtId="0" fontId="21" fillId="3" borderId="18" xfId="5" applyFont="1" applyFill="1" applyBorder="1" applyAlignment="1">
      <alignment horizontal="left" wrapText="1"/>
    </xf>
    <xf numFmtId="10" fontId="21" fillId="3" borderId="19" xfId="6" applyNumberFormat="1" applyFont="1" applyFill="1" applyBorder="1" applyAlignment="1">
      <alignment horizontal="right" wrapText="1"/>
    </xf>
    <xf numFmtId="10" fontId="21" fillId="3" borderId="19" xfId="5" applyNumberFormat="1" applyFont="1" applyFill="1" applyBorder="1" applyAlignment="1">
      <alignment horizontal="right" wrapText="1"/>
    </xf>
    <xf numFmtId="10" fontId="21" fillId="3" borderId="20" xfId="5" applyNumberFormat="1" applyFont="1" applyFill="1" applyBorder="1" applyAlignment="1">
      <alignment horizontal="right" wrapText="1"/>
    </xf>
    <xf numFmtId="10" fontId="19" fillId="0" borderId="0" xfId="5" applyNumberFormat="1" applyFont="1"/>
    <xf numFmtId="0" fontId="22" fillId="3" borderId="21" xfId="5" applyFont="1" applyFill="1" applyBorder="1" applyAlignment="1"/>
    <xf numFmtId="10" fontId="22" fillId="3" borderId="22" xfId="6" applyNumberFormat="1" applyFont="1" applyFill="1" applyBorder="1" applyAlignment="1">
      <alignment horizontal="right" wrapText="1"/>
    </xf>
    <xf numFmtId="10" fontId="22" fillId="3" borderId="22" xfId="5" applyNumberFormat="1" applyFont="1" applyFill="1" applyBorder="1" applyAlignment="1">
      <alignment horizontal="right" wrapText="1"/>
    </xf>
    <xf numFmtId="10" fontId="22" fillId="3" borderId="23" xfId="5" applyNumberFormat="1" applyFont="1" applyFill="1" applyBorder="1" applyAlignment="1">
      <alignment horizontal="right" wrapText="1"/>
    </xf>
    <xf numFmtId="10" fontId="22" fillId="3" borderId="24" xfId="5" applyNumberFormat="1" applyFont="1" applyFill="1" applyBorder="1" applyAlignment="1">
      <alignment horizontal="right" wrapText="1"/>
    </xf>
    <xf numFmtId="0" fontId="23" fillId="3" borderId="0" xfId="5" applyFont="1" applyFill="1" applyBorder="1" applyAlignment="1">
      <alignment wrapText="1"/>
    </xf>
    <xf numFmtId="10" fontId="23" fillId="3" borderId="0" xfId="6" applyNumberFormat="1" applyFont="1" applyFill="1" applyBorder="1" applyAlignment="1">
      <alignment horizontal="right" wrapText="1"/>
    </xf>
    <xf numFmtId="0" fontId="24" fillId="3" borderId="0" xfId="5" applyFont="1" applyFill="1" applyBorder="1" applyAlignment="1">
      <alignment wrapText="1"/>
    </xf>
    <xf numFmtId="10" fontId="24" fillId="3" borderId="0" xfId="5" applyNumberFormat="1" applyFont="1" applyFill="1" applyBorder="1" applyAlignment="1">
      <alignment horizontal="right" wrapText="1"/>
    </xf>
    <xf numFmtId="0" fontId="6" fillId="0" borderId="0" xfId="0" applyFont="1" applyBorder="1"/>
    <xf numFmtId="0" fontId="6" fillId="0" borderId="0" xfId="0" applyFont="1" applyBorder="1" applyAlignment="1"/>
    <xf numFmtId="0" fontId="4" fillId="0" borderId="0" xfId="0" applyFont="1" applyBorder="1"/>
    <xf numFmtId="17" fontId="3" fillId="3" borderId="11" xfId="5" applyNumberFormat="1" applyFont="1" applyFill="1" applyBorder="1" applyAlignment="1">
      <alignment horizontal="center" vertical="center"/>
    </xf>
    <xf numFmtId="0" fontId="25" fillId="3" borderId="0" xfId="5" applyNumberFormat="1" applyFont="1" applyFill="1" applyBorder="1" applyAlignment="1">
      <alignment vertical="center" wrapText="1"/>
    </xf>
    <xf numFmtId="0" fontId="6" fillId="3" borderId="0" xfId="5" applyFont="1" applyFill="1" applyBorder="1" applyAlignment="1">
      <alignment horizontal="center" vertical="center"/>
    </xf>
    <xf numFmtId="10" fontId="6" fillId="0" borderId="0" xfId="0" applyNumberFormat="1" applyFont="1" applyBorder="1" applyAlignment="1"/>
    <xf numFmtId="10" fontId="6" fillId="0" borderId="0" xfId="0" applyNumberFormat="1" applyFont="1" applyBorder="1"/>
    <xf numFmtId="0" fontId="25" fillId="3" borderId="15" xfId="5" applyNumberFormat="1" applyFont="1" applyFill="1" applyBorder="1" applyAlignment="1">
      <alignment horizontal="left" wrapText="1"/>
    </xf>
    <xf numFmtId="164" fontId="25" fillId="3" borderId="16" xfId="5" applyNumberFormat="1" applyFont="1" applyFill="1" applyBorder="1" applyAlignment="1">
      <alignment horizontal="right" wrapText="1"/>
    </xf>
    <xf numFmtId="17" fontId="6" fillId="3" borderId="0" xfId="5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25" fillId="3" borderId="0" xfId="5" applyNumberFormat="1" applyFont="1" applyFill="1" applyBorder="1" applyAlignment="1">
      <alignment horizontal="center" vertical="center" wrapText="1"/>
    </xf>
    <xf numFmtId="0" fontId="25" fillId="3" borderId="18" xfId="5" applyNumberFormat="1" applyFont="1" applyFill="1" applyBorder="1" applyAlignment="1">
      <alignment horizontal="left" wrapText="1"/>
    </xf>
    <xf numFmtId="164" fontId="6" fillId="0" borderId="0" xfId="0" applyNumberFormat="1" applyFont="1"/>
    <xf numFmtId="0" fontId="2" fillId="0" borderId="0" xfId="2" applyBorder="1"/>
    <xf numFmtId="0" fontId="18" fillId="0" borderId="0" xfId="2" applyFont="1" applyBorder="1"/>
    <xf numFmtId="0" fontId="25" fillId="0" borderId="0" xfId="7" applyFont="1" applyFill="1" applyBorder="1" applyAlignment="1">
      <alignment horizontal="right" wrapText="1"/>
    </xf>
    <xf numFmtId="0" fontId="8" fillId="0" borderId="0" xfId="0" applyFont="1" applyBorder="1"/>
    <xf numFmtId="0" fontId="6" fillId="0" borderId="0" xfId="0" applyFont="1" applyBorder="1" applyAlignment="1">
      <alignment wrapText="1"/>
    </xf>
    <xf numFmtId="10" fontId="11" fillId="0" borderId="5" xfId="1" applyNumberFormat="1" applyFont="1" applyFill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right" wrapText="1"/>
    </xf>
  </cellXfs>
  <cellStyles count="8">
    <cellStyle name="Èmfasi1" xfId="3" builtinId="29"/>
    <cellStyle name="Normal" xfId="0" builtinId="0"/>
    <cellStyle name="Normal 2" xfId="5"/>
    <cellStyle name="Normal_resultats" xfId="4"/>
    <cellStyle name="Normal_resultats_1" xfId="7"/>
    <cellStyle name="Percentatge" xfId="1" builtinId="5"/>
    <cellStyle name="Percentatge 2" xfId="6"/>
    <cellStyle name="Títol 1" xfId="2" builtinId="16"/>
  </cellStyles>
  <dxfs count="11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/>
              <a:t>EVOLUCIÓ</a:t>
            </a:r>
            <a:r>
              <a:rPr lang="ca-ES" sz="1200" baseline="0"/>
              <a:t> PARTICIPACIÓ per CURS I QUADRIMESTRE de les ENQUESTES ELECTRÒNIQUES TOTAL UPC</a:t>
            </a:r>
            <a:endParaRPr lang="ca-E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3542001070090957E-2"/>
          <c:y val="5.527341064719532E-2"/>
          <c:w val="0.95291599785981806"/>
          <c:h val="0.781945842202529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participacio!$K$39:$K$51</c:f>
              <c:strCache>
                <c:ptCount val="13"/>
                <c:pt idx="0">
                  <c:v>2005/06 1Q</c:v>
                </c:pt>
                <c:pt idx="1">
                  <c:v>2006/07 2Q</c:v>
                </c:pt>
                <c:pt idx="2">
                  <c:v>2007/08 1Q</c:v>
                </c:pt>
                <c:pt idx="3">
                  <c:v>2008/09 2Q</c:v>
                </c:pt>
                <c:pt idx="4">
                  <c:v>2009/10 1Q</c:v>
                </c:pt>
                <c:pt idx="5">
                  <c:v>2010/11 2Q</c:v>
                </c:pt>
                <c:pt idx="6">
                  <c:v>2011/12 1Q</c:v>
                </c:pt>
                <c:pt idx="7">
                  <c:v>2011/12 2Q</c:v>
                </c:pt>
                <c:pt idx="8">
                  <c:v>2012/13 1Q</c:v>
                </c:pt>
                <c:pt idx="9">
                  <c:v>2013/14 1Q</c:v>
                </c:pt>
                <c:pt idx="10">
                  <c:v>2013/14 2Q</c:v>
                </c:pt>
                <c:pt idx="11">
                  <c:v>2014/15 2Q</c:v>
                </c:pt>
                <c:pt idx="12">
                  <c:v>2015/16 1Q</c:v>
                </c:pt>
              </c:strCache>
            </c:strRef>
          </c:cat>
          <c:val>
            <c:numRef>
              <c:f>participacio!$L$39:$L$51</c:f>
              <c:numCache>
                <c:formatCode>0.0%</c:formatCode>
                <c:ptCount val="13"/>
                <c:pt idx="0">
                  <c:v>0.19</c:v>
                </c:pt>
                <c:pt idx="1">
                  <c:v>0.2752</c:v>
                </c:pt>
                <c:pt idx="2">
                  <c:v>0.2414</c:v>
                </c:pt>
                <c:pt idx="3">
                  <c:v>0.20599999999999999</c:v>
                </c:pt>
                <c:pt idx="4">
                  <c:v>0.24821514519493021</c:v>
                </c:pt>
                <c:pt idx="5">
                  <c:v>0.26370778877389101</c:v>
                </c:pt>
                <c:pt idx="6">
                  <c:v>0.21340000000000001</c:v>
                </c:pt>
                <c:pt idx="7">
                  <c:v>0.21958589686985741</c:v>
                </c:pt>
                <c:pt idx="8">
                  <c:v>0.25285231305125316</c:v>
                </c:pt>
                <c:pt idx="9">
                  <c:v>0.20630502985527779</c:v>
                </c:pt>
                <c:pt idx="10">
                  <c:v>0.185737014278409</c:v>
                </c:pt>
                <c:pt idx="11">
                  <c:v>0.32008476608119291</c:v>
                </c:pt>
                <c:pt idx="12" formatCode="0.00%">
                  <c:v>0.43021706841085144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53"/>
        <c:axId val="115341568"/>
        <c:axId val="41956864"/>
      </c:barChart>
      <c:lineChart>
        <c:grouping val="standard"/>
        <c:varyColors val="0"/>
        <c:ser>
          <c:idx val="1"/>
          <c:order val="1"/>
          <c:spPr>
            <a:ln>
              <a:prstDash val="sysDash"/>
              <a:tailEnd type="arrow"/>
            </a:ln>
          </c:spPr>
          <c:marker>
            <c:symbol val="none"/>
          </c:marker>
          <c:dPt>
            <c:idx val="0"/>
            <c:marker>
              <c:symbol val="circle"/>
              <c:size val="5"/>
            </c:marker>
            <c:bubble3D val="0"/>
          </c:dPt>
          <c:cat>
            <c:strRef>
              <c:f>participacio!$K$39:$K$51</c:f>
              <c:strCache>
                <c:ptCount val="13"/>
                <c:pt idx="0">
                  <c:v>2005/06 1Q</c:v>
                </c:pt>
                <c:pt idx="1">
                  <c:v>2006/07 2Q</c:v>
                </c:pt>
                <c:pt idx="2">
                  <c:v>2007/08 1Q</c:v>
                </c:pt>
                <c:pt idx="3">
                  <c:v>2008/09 2Q</c:v>
                </c:pt>
                <c:pt idx="4">
                  <c:v>2009/10 1Q</c:v>
                </c:pt>
                <c:pt idx="5">
                  <c:v>2010/11 2Q</c:v>
                </c:pt>
                <c:pt idx="6">
                  <c:v>2011/12 1Q</c:v>
                </c:pt>
                <c:pt idx="7">
                  <c:v>2011/12 2Q</c:v>
                </c:pt>
                <c:pt idx="8">
                  <c:v>2012/13 1Q</c:v>
                </c:pt>
                <c:pt idx="9">
                  <c:v>2013/14 1Q</c:v>
                </c:pt>
                <c:pt idx="10">
                  <c:v>2013/14 2Q</c:v>
                </c:pt>
                <c:pt idx="11">
                  <c:v>2014/15 2Q</c:v>
                </c:pt>
                <c:pt idx="12">
                  <c:v>2015/16 1Q</c:v>
                </c:pt>
              </c:strCache>
            </c:strRef>
          </c:cat>
          <c:val>
            <c:numRef>
              <c:f>participacio!$L$39:$L$51</c:f>
              <c:numCache>
                <c:formatCode>0.0%</c:formatCode>
                <c:ptCount val="13"/>
                <c:pt idx="0">
                  <c:v>0.19</c:v>
                </c:pt>
                <c:pt idx="1">
                  <c:v>0.2752</c:v>
                </c:pt>
                <c:pt idx="2">
                  <c:v>0.2414</c:v>
                </c:pt>
                <c:pt idx="3">
                  <c:v>0.20599999999999999</c:v>
                </c:pt>
                <c:pt idx="4">
                  <c:v>0.24821514519493021</c:v>
                </c:pt>
                <c:pt idx="5">
                  <c:v>0.26370778877389101</c:v>
                </c:pt>
                <c:pt idx="6">
                  <c:v>0.21340000000000001</c:v>
                </c:pt>
                <c:pt idx="7">
                  <c:v>0.21958589686985741</c:v>
                </c:pt>
                <c:pt idx="8">
                  <c:v>0.25285231305125316</c:v>
                </c:pt>
                <c:pt idx="9">
                  <c:v>0.20630502985527779</c:v>
                </c:pt>
                <c:pt idx="10">
                  <c:v>0.185737014278409</c:v>
                </c:pt>
                <c:pt idx="11">
                  <c:v>0.32008476608119291</c:v>
                </c:pt>
                <c:pt idx="12" formatCode="0.00%">
                  <c:v>0.43021706841085144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41568"/>
        <c:axId val="41956864"/>
      </c:lineChart>
      <c:catAx>
        <c:axId val="1153415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 b="1" i="0"/>
            </a:pPr>
            <a:endParaRPr lang="ca-ES"/>
          </a:p>
        </c:txPr>
        <c:crossAx val="41956864"/>
        <c:crosses val="autoZero"/>
        <c:auto val="1"/>
        <c:lblAlgn val="ctr"/>
        <c:lblOffset val="100"/>
        <c:noMultiLvlLbl val="0"/>
      </c:catAx>
      <c:valAx>
        <c:axId val="41956864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115341568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/>
              <a:t>PARTICIPACIÓ ENQUESTES</a:t>
            </a:r>
            <a:r>
              <a:rPr lang="ca-ES" sz="1400" baseline="0"/>
              <a:t> ELECTRÒNIQUES</a:t>
            </a:r>
            <a:r>
              <a:rPr lang="ca-ES" sz="1400"/>
              <a:t> ESTUDIANTAT 2015/16 1Q</a:t>
            </a:r>
          </a:p>
        </c:rich>
      </c:tx>
      <c:layout>
        <c:manualLayout>
          <c:xMode val="edge"/>
          <c:yMode val="edge"/>
          <c:x val="0.18346357935359384"/>
          <c:y val="0.0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7508313886409081E-2"/>
          <c:y val="8.1439643882862803E-2"/>
          <c:w val="0.95249162820164723"/>
          <c:h val="0.7494732283464566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participacio!$F$4:$F$22</c:f>
              <c:strCache>
                <c:ptCount val="19"/>
                <c:pt idx="0">
                  <c:v>410 - ICE </c:v>
                </c:pt>
                <c:pt idx="1">
                  <c:v>310 - EPSEB </c:v>
                </c:pt>
                <c:pt idx="2">
                  <c:v>200 - FME </c:v>
                </c:pt>
                <c:pt idx="3">
                  <c:v>320 - EET </c:v>
                </c:pt>
                <c:pt idx="4">
                  <c:v>270 - FIB </c:v>
                </c:pt>
                <c:pt idx="5">
                  <c:v>230 - ETSETB </c:v>
                </c:pt>
                <c:pt idx="6">
                  <c:v>370 - FOOT </c:v>
                </c:pt>
                <c:pt idx="7">
                  <c:v>280 - FNB </c:v>
                </c:pt>
                <c:pt idx="8">
                  <c:v>330 - EPSEM </c:v>
                </c:pt>
                <c:pt idx="9">
                  <c:v>820 - EUETIB </c:v>
                </c:pt>
                <c:pt idx="10">
                  <c:v>210 - ETSAB </c:v>
                </c:pt>
                <c:pt idx="11">
                  <c:v>390 - ESAB </c:v>
                </c:pt>
                <c:pt idx="12">
                  <c:v>240 - ETSEIB </c:v>
                </c:pt>
                <c:pt idx="13">
                  <c:v>480 - IS </c:v>
                </c:pt>
                <c:pt idx="14">
                  <c:v>220 - ETSEIAT </c:v>
                </c:pt>
                <c:pt idx="15">
                  <c:v>300 - EETAC </c:v>
                </c:pt>
                <c:pt idx="16">
                  <c:v>340 - EPSEVG </c:v>
                </c:pt>
                <c:pt idx="17">
                  <c:v>290 - ETSAV </c:v>
                </c:pt>
                <c:pt idx="18">
                  <c:v>250 - ETSECCPB </c:v>
                </c:pt>
              </c:strCache>
            </c:strRef>
          </c:cat>
          <c:val>
            <c:numRef>
              <c:f>participacio!$G$4:$G$22</c:f>
              <c:numCache>
                <c:formatCode>0.00%</c:formatCode>
                <c:ptCount val="19"/>
                <c:pt idx="0">
                  <c:v>0.65100671140939592</c:v>
                </c:pt>
                <c:pt idx="1">
                  <c:v>0.61624762095562458</c:v>
                </c:pt>
                <c:pt idx="2">
                  <c:v>0.57761648325918991</c:v>
                </c:pt>
                <c:pt idx="3">
                  <c:v>0.5415282392026578</c:v>
                </c:pt>
                <c:pt idx="4">
                  <c:v>0.53785401680165001</c:v>
                </c:pt>
                <c:pt idx="5">
                  <c:v>0.53205948980596873</c:v>
                </c:pt>
                <c:pt idx="6">
                  <c:v>0.5187486608099422</c:v>
                </c:pt>
                <c:pt idx="7">
                  <c:v>0.48927103941561406</c:v>
                </c:pt>
                <c:pt idx="8">
                  <c:v>0.48042998897464168</c:v>
                </c:pt>
                <c:pt idx="9">
                  <c:v>0.47531572904707231</c:v>
                </c:pt>
                <c:pt idx="10">
                  <c:v>0.43651384049175834</c:v>
                </c:pt>
                <c:pt idx="11">
                  <c:v>0.42809682012339817</c:v>
                </c:pt>
                <c:pt idx="12">
                  <c:v>0.38608785932126405</c:v>
                </c:pt>
                <c:pt idx="13">
                  <c:v>0.3584</c:v>
                </c:pt>
                <c:pt idx="14">
                  <c:v>0.35114583062988242</c:v>
                </c:pt>
                <c:pt idx="15">
                  <c:v>0.33480240928456001</c:v>
                </c:pt>
                <c:pt idx="16">
                  <c:v>0.33417151932239281</c:v>
                </c:pt>
                <c:pt idx="17">
                  <c:v>0.32921395544346366</c:v>
                </c:pt>
                <c:pt idx="18">
                  <c:v>0.30159580164935201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61"/>
        <c:axId val="46969216"/>
        <c:axId val="46970752"/>
      </c:barChart>
      <c:lineChart>
        <c:grouping val="standard"/>
        <c:varyColors val="0"/>
        <c:ser>
          <c:idx val="1"/>
          <c:order val="1"/>
          <c:tx>
            <c:strRef>
              <c:f>participacio!$H$3</c:f>
              <c:strCache>
                <c:ptCount val="1"/>
                <c:pt idx="0">
                  <c:v>GLOBAL UPC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dLbls>
            <c:dLbl>
              <c:idx val="11"/>
              <c:delete val="1"/>
            </c:dLbl>
            <c:dLbl>
              <c:idx val="13"/>
              <c:layout>
                <c:manualLayout>
                  <c:x val="5.3264024807726386E-2"/>
                  <c:y val="-9.398248176406845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numFmt formatCode="0.0%" sourceLinked="0"/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participacio!$F$4:$F$22</c:f>
              <c:strCache>
                <c:ptCount val="19"/>
                <c:pt idx="0">
                  <c:v>410 - ICE </c:v>
                </c:pt>
                <c:pt idx="1">
                  <c:v>310 - EPSEB </c:v>
                </c:pt>
                <c:pt idx="2">
                  <c:v>200 - FME </c:v>
                </c:pt>
                <c:pt idx="3">
                  <c:v>320 - EET </c:v>
                </c:pt>
                <c:pt idx="4">
                  <c:v>270 - FIB </c:v>
                </c:pt>
                <c:pt idx="5">
                  <c:v>230 - ETSETB </c:v>
                </c:pt>
                <c:pt idx="6">
                  <c:v>370 - FOOT </c:v>
                </c:pt>
                <c:pt idx="7">
                  <c:v>280 - FNB </c:v>
                </c:pt>
                <c:pt idx="8">
                  <c:v>330 - EPSEM </c:v>
                </c:pt>
                <c:pt idx="9">
                  <c:v>820 - EUETIB </c:v>
                </c:pt>
                <c:pt idx="10">
                  <c:v>210 - ETSAB </c:v>
                </c:pt>
                <c:pt idx="11">
                  <c:v>390 - ESAB </c:v>
                </c:pt>
                <c:pt idx="12">
                  <c:v>240 - ETSEIB </c:v>
                </c:pt>
                <c:pt idx="13">
                  <c:v>480 - IS </c:v>
                </c:pt>
                <c:pt idx="14">
                  <c:v>220 - ETSEIAT </c:v>
                </c:pt>
                <c:pt idx="15">
                  <c:v>300 - EETAC </c:v>
                </c:pt>
                <c:pt idx="16">
                  <c:v>340 - EPSEVG </c:v>
                </c:pt>
                <c:pt idx="17">
                  <c:v>290 - ETSAV </c:v>
                </c:pt>
                <c:pt idx="18">
                  <c:v>250 - ETSECCPB </c:v>
                </c:pt>
              </c:strCache>
            </c:strRef>
          </c:cat>
          <c:val>
            <c:numRef>
              <c:f>participacio!$H$4:$H$22</c:f>
              <c:numCache>
                <c:formatCode>0.00%</c:formatCode>
                <c:ptCount val="19"/>
                <c:pt idx="0">
                  <c:v>0.43021706841085144</c:v>
                </c:pt>
                <c:pt idx="1">
                  <c:v>0.43021706841085144</c:v>
                </c:pt>
                <c:pt idx="2">
                  <c:v>0.43021706841085144</c:v>
                </c:pt>
                <c:pt idx="3">
                  <c:v>0.43021706841085144</c:v>
                </c:pt>
                <c:pt idx="4">
                  <c:v>0.43021706841085144</c:v>
                </c:pt>
                <c:pt idx="5">
                  <c:v>0.43021706841085144</c:v>
                </c:pt>
                <c:pt idx="6">
                  <c:v>0.43021706841085144</c:v>
                </c:pt>
                <c:pt idx="7">
                  <c:v>0.43021706841085144</c:v>
                </c:pt>
                <c:pt idx="8">
                  <c:v>0.43021706841085144</c:v>
                </c:pt>
                <c:pt idx="9">
                  <c:v>0.43021706841085144</c:v>
                </c:pt>
                <c:pt idx="10">
                  <c:v>0.43021706841085144</c:v>
                </c:pt>
                <c:pt idx="11">
                  <c:v>0.43021706841085144</c:v>
                </c:pt>
                <c:pt idx="12">
                  <c:v>0.43021706841085144</c:v>
                </c:pt>
                <c:pt idx="13">
                  <c:v>0.43021706841085144</c:v>
                </c:pt>
                <c:pt idx="14">
                  <c:v>0.43021706841085144</c:v>
                </c:pt>
                <c:pt idx="15">
                  <c:v>0.43021706841085144</c:v>
                </c:pt>
                <c:pt idx="16">
                  <c:v>0.43021706841085144</c:v>
                </c:pt>
                <c:pt idx="17">
                  <c:v>0.43021706841085144</c:v>
                </c:pt>
                <c:pt idx="18">
                  <c:v>0.43021706841085144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69216"/>
        <c:axId val="46970752"/>
      </c:lineChart>
      <c:catAx>
        <c:axId val="469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ca-ES"/>
          </a:p>
        </c:txPr>
        <c:crossAx val="46970752"/>
        <c:crosses val="autoZero"/>
        <c:auto val="1"/>
        <c:lblAlgn val="ctr"/>
        <c:lblOffset val="100"/>
        <c:noMultiLvlLbl val="0"/>
      </c:catAx>
      <c:valAx>
        <c:axId val="46970752"/>
        <c:scaling>
          <c:orientation val="minMax"/>
          <c:max val="0.70000000000000007"/>
        </c:scaling>
        <c:delete val="0"/>
        <c:axPos val="l"/>
        <c:numFmt formatCode="0%" sourceLinked="0"/>
        <c:majorTickMark val="out"/>
        <c:minorTickMark val="none"/>
        <c:tickLblPos val="nextTo"/>
        <c:crossAx val="46969216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EVOLUCIÓ</a:t>
            </a:r>
            <a:r>
              <a:rPr lang="ca-ES" baseline="0"/>
              <a:t> ENQUESTES ELECTRÒNIQUES </a:t>
            </a:r>
          </a:p>
          <a:p>
            <a:pPr>
              <a:defRPr/>
            </a:pPr>
            <a:r>
              <a:rPr lang="ca-ES" sz="1100" b="0" baseline="0"/>
              <a:t>Cursos: 2011/12 1Q - 2011/12 2Q - 2012/13 1Q - 2013/14 1Q-2013/14 2Q - 2014/15 2Q - 2015/16 1Q</a:t>
            </a:r>
          </a:p>
        </c:rich>
      </c:tx>
      <c:layout>
        <c:manualLayout>
          <c:xMode val="edge"/>
          <c:yMode val="edge"/>
          <c:x val="0.33212507260121898"/>
          <c:y val="9.789523698818134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1.0522449399707392E-2"/>
          <c:y val="8.3382383728979118E-2"/>
          <c:w val="0.97437068154171491"/>
          <c:h val="0.706253228403877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28"/>
              <c:delete val="1"/>
            </c:dLbl>
            <c:dLbl>
              <c:idx val="42"/>
              <c:delete val="1"/>
            </c:dLbl>
            <c:numFmt formatCode="0%" sourceLinked="0"/>
            <c:txPr>
              <a:bodyPr rot="-5400000" vert="horz" anchor="t" anchorCtr="0"/>
              <a:lstStyle/>
              <a:p>
                <a:pPr algn="ctr">
                  <a:defRPr lang="ca-E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participacio!$E$58:$F$182</c:f>
              <c:multiLvlStrCache>
                <c:ptCount val="12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8">
                    <c:v>2014/15 2Q</c:v>
                  </c:pt>
                  <c:pt idx="9">
                    <c:v>2015/16 1Q</c:v>
                  </c:pt>
                  <c:pt idx="11">
                    <c:v>2011/12 1Q</c:v>
                  </c:pt>
                  <c:pt idx="12">
                    <c:v>2011/12 2Q</c:v>
                  </c:pt>
                  <c:pt idx="13">
                    <c:v>2012/13 1Q</c:v>
                  </c:pt>
                  <c:pt idx="14">
                    <c:v>2013/14 1Q</c:v>
                  </c:pt>
                  <c:pt idx="15">
                    <c:v>2013/14 2Q</c:v>
                  </c:pt>
                  <c:pt idx="16">
                    <c:v>2014/15 2Q</c:v>
                  </c:pt>
                  <c:pt idx="17">
                    <c:v>2015/16 1Q</c:v>
                  </c:pt>
                  <c:pt idx="19">
                    <c:v>2011/12 1Q</c:v>
                  </c:pt>
                  <c:pt idx="20">
                    <c:v>2011/12 2Q</c:v>
                  </c:pt>
                  <c:pt idx="21">
                    <c:v>2012/13 1Q</c:v>
                  </c:pt>
                  <c:pt idx="22">
                    <c:v>2013/14 1Q</c:v>
                  </c:pt>
                  <c:pt idx="23">
                    <c:v>2013/14 2Q</c:v>
                  </c:pt>
                  <c:pt idx="24">
                    <c:v>2014/15 2Q</c:v>
                  </c:pt>
                  <c:pt idx="25">
                    <c:v>2015/16 1Q</c:v>
                  </c:pt>
                  <c:pt idx="27">
                    <c:v>2011/12 1Q</c:v>
                  </c:pt>
                  <c:pt idx="28">
                    <c:v>2011/12 2Q</c:v>
                  </c:pt>
                  <c:pt idx="29">
                    <c:v>2012/13 1Q</c:v>
                  </c:pt>
                  <c:pt idx="30">
                    <c:v>2013/14 1Q</c:v>
                  </c:pt>
                  <c:pt idx="31">
                    <c:v>2013/14 2Q</c:v>
                  </c:pt>
                  <c:pt idx="32">
                    <c:v>2014/15 2Q</c:v>
                  </c:pt>
                  <c:pt idx="33">
                    <c:v>2015/16 1Q</c:v>
                  </c:pt>
                  <c:pt idx="35">
                    <c:v>2013/14 1Q</c:v>
                  </c:pt>
                  <c:pt idx="36">
                    <c:v>2013/14 2Q</c:v>
                  </c:pt>
                  <c:pt idx="37">
                    <c:v>2014/15 2Q</c:v>
                  </c:pt>
                  <c:pt idx="38">
                    <c:v>2015/16 1Q</c:v>
                  </c:pt>
                  <c:pt idx="40">
                    <c:v>2011/12 1Q</c:v>
                  </c:pt>
                  <c:pt idx="41">
                    <c:v>2011/12 2Q</c:v>
                  </c:pt>
                  <c:pt idx="42">
                    <c:v>2012/13 1Q</c:v>
                  </c:pt>
                  <c:pt idx="43">
                    <c:v>2013/14 1Q</c:v>
                  </c:pt>
                  <c:pt idx="44">
                    <c:v>2013/14 2Q</c:v>
                  </c:pt>
                  <c:pt idx="45">
                    <c:v>2014/15 2Q</c:v>
                  </c:pt>
                  <c:pt idx="46">
                    <c:v>2015/16 1Q</c:v>
                  </c:pt>
                  <c:pt idx="48">
                    <c:v>2012/13 1Q</c:v>
                  </c:pt>
                  <c:pt idx="49">
                    <c:v>2013/14 1Q</c:v>
                  </c:pt>
                  <c:pt idx="50">
                    <c:v>2013/14 2Q</c:v>
                  </c:pt>
                  <c:pt idx="51">
                    <c:v>2014/15 2Q</c:v>
                  </c:pt>
                  <c:pt idx="52">
                    <c:v>2015/16 1Q</c:v>
                  </c:pt>
                  <c:pt idx="54">
                    <c:v>2011/12 1Q</c:v>
                  </c:pt>
                  <c:pt idx="55">
                    <c:v>2011/12 2Q</c:v>
                  </c:pt>
                  <c:pt idx="56">
                    <c:v>2012/13 1Q</c:v>
                  </c:pt>
                  <c:pt idx="57">
                    <c:v>2013/14 1Q</c:v>
                  </c:pt>
                  <c:pt idx="58">
                    <c:v>2013/14 2Q</c:v>
                  </c:pt>
                  <c:pt idx="59">
                    <c:v>2014/15 2Q</c:v>
                  </c:pt>
                  <c:pt idx="60">
                    <c:v>2015/16 1Q</c:v>
                  </c:pt>
                  <c:pt idx="62">
                    <c:v>2011/12 1Q</c:v>
                  </c:pt>
                  <c:pt idx="63">
                    <c:v>2011/12 2Q</c:v>
                  </c:pt>
                  <c:pt idx="64">
                    <c:v>2012/13 1Q</c:v>
                  </c:pt>
                  <c:pt idx="65">
                    <c:v>2013/14 1Q</c:v>
                  </c:pt>
                  <c:pt idx="66">
                    <c:v>2013/14 2Q</c:v>
                  </c:pt>
                  <c:pt idx="67">
                    <c:v>2014/15 2Q</c:v>
                  </c:pt>
                  <c:pt idx="68">
                    <c:v>2015/16 1Q</c:v>
                  </c:pt>
                  <c:pt idx="70">
                    <c:v>2011/12 1Q</c:v>
                  </c:pt>
                  <c:pt idx="71">
                    <c:v>2011/12 2Q</c:v>
                  </c:pt>
                  <c:pt idx="72">
                    <c:v>2012/13 1Q</c:v>
                  </c:pt>
                  <c:pt idx="73">
                    <c:v>2013/14 1Q</c:v>
                  </c:pt>
                  <c:pt idx="74">
                    <c:v>2013/14 2Q</c:v>
                  </c:pt>
                  <c:pt idx="75">
                    <c:v>2014/15 2Q</c:v>
                  </c:pt>
                  <c:pt idx="76">
                    <c:v>2015/16 1Q</c:v>
                  </c:pt>
                  <c:pt idx="78">
                    <c:v>2011/12 1Q</c:v>
                  </c:pt>
                  <c:pt idx="79">
                    <c:v>2011/12 2Q</c:v>
                  </c:pt>
                  <c:pt idx="80">
                    <c:v>2012/13 1Q</c:v>
                  </c:pt>
                  <c:pt idx="81">
                    <c:v>2013/14 1Q</c:v>
                  </c:pt>
                  <c:pt idx="82">
                    <c:v>2013/14 2Q</c:v>
                  </c:pt>
                  <c:pt idx="83">
                    <c:v>2014/15 2Q</c:v>
                  </c:pt>
                  <c:pt idx="84">
                    <c:v>2015/16 1Q</c:v>
                  </c:pt>
                  <c:pt idx="86">
                    <c:v>2011/12 1Q</c:v>
                  </c:pt>
                  <c:pt idx="87">
                    <c:v>2011/12 2Q</c:v>
                  </c:pt>
                  <c:pt idx="88">
                    <c:v>2012/13 1Q</c:v>
                  </c:pt>
                  <c:pt idx="89">
                    <c:v>2013/14 1Q</c:v>
                  </c:pt>
                  <c:pt idx="90">
                    <c:v>2013/14 2Q</c:v>
                  </c:pt>
                  <c:pt idx="91">
                    <c:v>2014/15 2Q</c:v>
                  </c:pt>
                  <c:pt idx="92">
                    <c:v>2015/16 1Q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2">
                    <c:v>2011/12 1Q</c:v>
                  </c:pt>
                  <c:pt idx="103">
                    <c:v>2011/12 2Q</c:v>
                  </c:pt>
                  <c:pt idx="104">
                    <c:v>2012/13 1Q</c:v>
                  </c:pt>
                  <c:pt idx="105">
                    <c:v>2013/14 1Q</c:v>
                  </c:pt>
                  <c:pt idx="106">
                    <c:v>2013/14 2Q</c:v>
                  </c:pt>
                  <c:pt idx="107">
                    <c:v>2014/15 2Q</c:v>
                  </c:pt>
                  <c:pt idx="108">
                    <c:v>2015/16 1Q</c:v>
                  </c:pt>
                  <c:pt idx="110">
                    <c:v>2013/14 2Q</c:v>
                  </c:pt>
                  <c:pt idx="111">
                    <c:v>2014/15 2Q</c:v>
                  </c:pt>
                  <c:pt idx="112">
                    <c:v>2015/16 1Q</c:v>
                  </c:pt>
                  <c:pt idx="114">
                    <c:v>2013/14 2Q</c:v>
                  </c:pt>
                  <c:pt idx="115">
                    <c:v>2014/15 2Q</c:v>
                  </c:pt>
                  <c:pt idx="116">
                    <c:v>2015/16 1Q</c:v>
                  </c:pt>
                  <c:pt idx="118">
                    <c:v>2011/12 1Q</c:v>
                  </c:pt>
                  <c:pt idx="119">
                    <c:v>2011/12 2Q</c:v>
                  </c:pt>
                  <c:pt idx="120">
                    <c:v>2012/13 1Q</c:v>
                  </c:pt>
                  <c:pt idx="121">
                    <c:v>2013/14 1Q</c:v>
                  </c:pt>
                  <c:pt idx="122">
                    <c:v>2013/14 2Q</c:v>
                  </c:pt>
                  <c:pt idx="123">
                    <c:v>2014/15 2Q</c:v>
                  </c:pt>
                  <c:pt idx="124">
                    <c:v>2015/16 1Q</c:v>
                  </c:pt>
                </c:lvl>
                <c:lvl>
                  <c:pt idx="0">
                    <c:v>FME</c:v>
                  </c:pt>
                  <c:pt idx="8">
                    <c:v>ETSAB</c:v>
                  </c:pt>
                  <c:pt idx="11">
                    <c:v>ETSEIAT</c:v>
                  </c:pt>
                  <c:pt idx="19">
                    <c:v>ETSETB</c:v>
                  </c:pt>
                  <c:pt idx="27">
                    <c:v>ETSEIB</c:v>
                  </c:pt>
                  <c:pt idx="35">
                    <c:v>ETSECCPB</c:v>
                  </c:pt>
                  <c:pt idx="40">
                    <c:v>FIB</c:v>
                  </c:pt>
                  <c:pt idx="48">
                    <c:v>FNB</c:v>
                  </c:pt>
                  <c:pt idx="54">
                    <c:v>ETSAV</c:v>
                  </c:pt>
                  <c:pt idx="62">
                    <c:v>EETAC</c:v>
                  </c:pt>
                  <c:pt idx="70">
                    <c:v>EPSEM</c:v>
                  </c:pt>
                  <c:pt idx="78">
                    <c:v>EPSEVG</c:v>
                  </c:pt>
                  <c:pt idx="86">
                    <c:v>FOOT</c:v>
                  </c:pt>
                  <c:pt idx="94">
                    <c:v>ESAB</c:v>
                  </c:pt>
                  <c:pt idx="102">
                    <c:v>EUETIB</c:v>
                  </c:pt>
                  <c:pt idx="110">
                    <c:v>EPSEB</c:v>
                  </c:pt>
                  <c:pt idx="114">
                    <c:v>EET</c:v>
                  </c:pt>
                  <c:pt idx="118">
                    <c:v>ICE</c:v>
                  </c:pt>
                </c:lvl>
              </c:multiLvlStrCache>
            </c:multiLvlStrRef>
          </c:cat>
          <c:val>
            <c:numRef>
              <c:f>participacio!$G$58:$G$172</c:f>
              <c:numCache>
                <c:formatCode>General</c:formatCode>
                <c:ptCount val="115"/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29"/>
              <c:delete val="1"/>
            </c:dLbl>
            <c:dLbl>
              <c:idx val="43"/>
              <c:delete val="1"/>
            </c:dLbl>
            <c:numFmt formatCode="0%" sourceLinked="0"/>
            <c:txPr>
              <a:bodyPr rot="-5400000" vert="horz"/>
              <a:lstStyle/>
              <a:p>
                <a:pPr algn="ctr">
                  <a:defRPr lang="ca-E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participacio!$E$58:$F$182</c:f>
              <c:multiLvlStrCache>
                <c:ptCount val="12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8">
                    <c:v>2014/15 2Q</c:v>
                  </c:pt>
                  <c:pt idx="9">
                    <c:v>2015/16 1Q</c:v>
                  </c:pt>
                  <c:pt idx="11">
                    <c:v>2011/12 1Q</c:v>
                  </c:pt>
                  <c:pt idx="12">
                    <c:v>2011/12 2Q</c:v>
                  </c:pt>
                  <c:pt idx="13">
                    <c:v>2012/13 1Q</c:v>
                  </c:pt>
                  <c:pt idx="14">
                    <c:v>2013/14 1Q</c:v>
                  </c:pt>
                  <c:pt idx="15">
                    <c:v>2013/14 2Q</c:v>
                  </c:pt>
                  <c:pt idx="16">
                    <c:v>2014/15 2Q</c:v>
                  </c:pt>
                  <c:pt idx="17">
                    <c:v>2015/16 1Q</c:v>
                  </c:pt>
                  <c:pt idx="19">
                    <c:v>2011/12 1Q</c:v>
                  </c:pt>
                  <c:pt idx="20">
                    <c:v>2011/12 2Q</c:v>
                  </c:pt>
                  <c:pt idx="21">
                    <c:v>2012/13 1Q</c:v>
                  </c:pt>
                  <c:pt idx="22">
                    <c:v>2013/14 1Q</c:v>
                  </c:pt>
                  <c:pt idx="23">
                    <c:v>2013/14 2Q</c:v>
                  </c:pt>
                  <c:pt idx="24">
                    <c:v>2014/15 2Q</c:v>
                  </c:pt>
                  <c:pt idx="25">
                    <c:v>2015/16 1Q</c:v>
                  </c:pt>
                  <c:pt idx="27">
                    <c:v>2011/12 1Q</c:v>
                  </c:pt>
                  <c:pt idx="28">
                    <c:v>2011/12 2Q</c:v>
                  </c:pt>
                  <c:pt idx="29">
                    <c:v>2012/13 1Q</c:v>
                  </c:pt>
                  <c:pt idx="30">
                    <c:v>2013/14 1Q</c:v>
                  </c:pt>
                  <c:pt idx="31">
                    <c:v>2013/14 2Q</c:v>
                  </c:pt>
                  <c:pt idx="32">
                    <c:v>2014/15 2Q</c:v>
                  </c:pt>
                  <c:pt idx="33">
                    <c:v>2015/16 1Q</c:v>
                  </c:pt>
                  <c:pt idx="35">
                    <c:v>2013/14 1Q</c:v>
                  </c:pt>
                  <c:pt idx="36">
                    <c:v>2013/14 2Q</c:v>
                  </c:pt>
                  <c:pt idx="37">
                    <c:v>2014/15 2Q</c:v>
                  </c:pt>
                  <c:pt idx="38">
                    <c:v>2015/16 1Q</c:v>
                  </c:pt>
                  <c:pt idx="40">
                    <c:v>2011/12 1Q</c:v>
                  </c:pt>
                  <c:pt idx="41">
                    <c:v>2011/12 2Q</c:v>
                  </c:pt>
                  <c:pt idx="42">
                    <c:v>2012/13 1Q</c:v>
                  </c:pt>
                  <c:pt idx="43">
                    <c:v>2013/14 1Q</c:v>
                  </c:pt>
                  <c:pt idx="44">
                    <c:v>2013/14 2Q</c:v>
                  </c:pt>
                  <c:pt idx="45">
                    <c:v>2014/15 2Q</c:v>
                  </c:pt>
                  <c:pt idx="46">
                    <c:v>2015/16 1Q</c:v>
                  </c:pt>
                  <c:pt idx="48">
                    <c:v>2012/13 1Q</c:v>
                  </c:pt>
                  <c:pt idx="49">
                    <c:v>2013/14 1Q</c:v>
                  </c:pt>
                  <c:pt idx="50">
                    <c:v>2013/14 2Q</c:v>
                  </c:pt>
                  <c:pt idx="51">
                    <c:v>2014/15 2Q</c:v>
                  </c:pt>
                  <c:pt idx="52">
                    <c:v>2015/16 1Q</c:v>
                  </c:pt>
                  <c:pt idx="54">
                    <c:v>2011/12 1Q</c:v>
                  </c:pt>
                  <c:pt idx="55">
                    <c:v>2011/12 2Q</c:v>
                  </c:pt>
                  <c:pt idx="56">
                    <c:v>2012/13 1Q</c:v>
                  </c:pt>
                  <c:pt idx="57">
                    <c:v>2013/14 1Q</c:v>
                  </c:pt>
                  <c:pt idx="58">
                    <c:v>2013/14 2Q</c:v>
                  </c:pt>
                  <c:pt idx="59">
                    <c:v>2014/15 2Q</c:v>
                  </c:pt>
                  <c:pt idx="60">
                    <c:v>2015/16 1Q</c:v>
                  </c:pt>
                  <c:pt idx="62">
                    <c:v>2011/12 1Q</c:v>
                  </c:pt>
                  <c:pt idx="63">
                    <c:v>2011/12 2Q</c:v>
                  </c:pt>
                  <c:pt idx="64">
                    <c:v>2012/13 1Q</c:v>
                  </c:pt>
                  <c:pt idx="65">
                    <c:v>2013/14 1Q</c:v>
                  </c:pt>
                  <c:pt idx="66">
                    <c:v>2013/14 2Q</c:v>
                  </c:pt>
                  <c:pt idx="67">
                    <c:v>2014/15 2Q</c:v>
                  </c:pt>
                  <c:pt idx="68">
                    <c:v>2015/16 1Q</c:v>
                  </c:pt>
                  <c:pt idx="70">
                    <c:v>2011/12 1Q</c:v>
                  </c:pt>
                  <c:pt idx="71">
                    <c:v>2011/12 2Q</c:v>
                  </c:pt>
                  <c:pt idx="72">
                    <c:v>2012/13 1Q</c:v>
                  </c:pt>
                  <c:pt idx="73">
                    <c:v>2013/14 1Q</c:v>
                  </c:pt>
                  <c:pt idx="74">
                    <c:v>2013/14 2Q</c:v>
                  </c:pt>
                  <c:pt idx="75">
                    <c:v>2014/15 2Q</c:v>
                  </c:pt>
                  <c:pt idx="76">
                    <c:v>2015/16 1Q</c:v>
                  </c:pt>
                  <c:pt idx="78">
                    <c:v>2011/12 1Q</c:v>
                  </c:pt>
                  <c:pt idx="79">
                    <c:v>2011/12 2Q</c:v>
                  </c:pt>
                  <c:pt idx="80">
                    <c:v>2012/13 1Q</c:v>
                  </c:pt>
                  <c:pt idx="81">
                    <c:v>2013/14 1Q</c:v>
                  </c:pt>
                  <c:pt idx="82">
                    <c:v>2013/14 2Q</c:v>
                  </c:pt>
                  <c:pt idx="83">
                    <c:v>2014/15 2Q</c:v>
                  </c:pt>
                  <c:pt idx="84">
                    <c:v>2015/16 1Q</c:v>
                  </c:pt>
                  <c:pt idx="86">
                    <c:v>2011/12 1Q</c:v>
                  </c:pt>
                  <c:pt idx="87">
                    <c:v>2011/12 2Q</c:v>
                  </c:pt>
                  <c:pt idx="88">
                    <c:v>2012/13 1Q</c:v>
                  </c:pt>
                  <c:pt idx="89">
                    <c:v>2013/14 1Q</c:v>
                  </c:pt>
                  <c:pt idx="90">
                    <c:v>2013/14 2Q</c:v>
                  </c:pt>
                  <c:pt idx="91">
                    <c:v>2014/15 2Q</c:v>
                  </c:pt>
                  <c:pt idx="92">
                    <c:v>2015/16 1Q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2">
                    <c:v>2011/12 1Q</c:v>
                  </c:pt>
                  <c:pt idx="103">
                    <c:v>2011/12 2Q</c:v>
                  </c:pt>
                  <c:pt idx="104">
                    <c:v>2012/13 1Q</c:v>
                  </c:pt>
                  <c:pt idx="105">
                    <c:v>2013/14 1Q</c:v>
                  </c:pt>
                  <c:pt idx="106">
                    <c:v>2013/14 2Q</c:v>
                  </c:pt>
                  <c:pt idx="107">
                    <c:v>2014/15 2Q</c:v>
                  </c:pt>
                  <c:pt idx="108">
                    <c:v>2015/16 1Q</c:v>
                  </c:pt>
                  <c:pt idx="110">
                    <c:v>2013/14 2Q</c:v>
                  </c:pt>
                  <c:pt idx="111">
                    <c:v>2014/15 2Q</c:v>
                  </c:pt>
                  <c:pt idx="112">
                    <c:v>2015/16 1Q</c:v>
                  </c:pt>
                  <c:pt idx="114">
                    <c:v>2013/14 2Q</c:v>
                  </c:pt>
                  <c:pt idx="115">
                    <c:v>2014/15 2Q</c:v>
                  </c:pt>
                  <c:pt idx="116">
                    <c:v>2015/16 1Q</c:v>
                  </c:pt>
                  <c:pt idx="118">
                    <c:v>2011/12 1Q</c:v>
                  </c:pt>
                  <c:pt idx="119">
                    <c:v>2011/12 2Q</c:v>
                  </c:pt>
                  <c:pt idx="120">
                    <c:v>2012/13 1Q</c:v>
                  </c:pt>
                  <c:pt idx="121">
                    <c:v>2013/14 1Q</c:v>
                  </c:pt>
                  <c:pt idx="122">
                    <c:v>2013/14 2Q</c:v>
                  </c:pt>
                  <c:pt idx="123">
                    <c:v>2014/15 2Q</c:v>
                  </c:pt>
                  <c:pt idx="124">
                    <c:v>2015/16 1Q</c:v>
                  </c:pt>
                </c:lvl>
                <c:lvl>
                  <c:pt idx="0">
                    <c:v>FME</c:v>
                  </c:pt>
                  <c:pt idx="8">
                    <c:v>ETSAB</c:v>
                  </c:pt>
                  <c:pt idx="11">
                    <c:v>ETSEIAT</c:v>
                  </c:pt>
                  <c:pt idx="19">
                    <c:v>ETSETB</c:v>
                  </c:pt>
                  <c:pt idx="27">
                    <c:v>ETSEIB</c:v>
                  </c:pt>
                  <c:pt idx="35">
                    <c:v>ETSECCPB</c:v>
                  </c:pt>
                  <c:pt idx="40">
                    <c:v>FIB</c:v>
                  </c:pt>
                  <c:pt idx="48">
                    <c:v>FNB</c:v>
                  </c:pt>
                  <c:pt idx="54">
                    <c:v>ETSAV</c:v>
                  </c:pt>
                  <c:pt idx="62">
                    <c:v>EETAC</c:v>
                  </c:pt>
                  <c:pt idx="70">
                    <c:v>EPSEM</c:v>
                  </c:pt>
                  <c:pt idx="78">
                    <c:v>EPSEVG</c:v>
                  </c:pt>
                  <c:pt idx="86">
                    <c:v>FOOT</c:v>
                  </c:pt>
                  <c:pt idx="94">
                    <c:v>ESAB</c:v>
                  </c:pt>
                  <c:pt idx="102">
                    <c:v>EUETIB</c:v>
                  </c:pt>
                  <c:pt idx="110">
                    <c:v>EPSEB</c:v>
                  </c:pt>
                  <c:pt idx="114">
                    <c:v>EET</c:v>
                  </c:pt>
                  <c:pt idx="118">
                    <c:v>ICE</c:v>
                  </c:pt>
                </c:lvl>
              </c:multiLvlStrCache>
            </c:multiLvlStrRef>
          </c:cat>
          <c:val>
            <c:numRef>
              <c:f>participacio!$H$58:$H$182</c:f>
              <c:numCache>
                <c:formatCode>General</c:formatCode>
                <c:ptCount val="125"/>
                <c:pt idx="0" formatCode="0.00%">
                  <c:v>0.35547387765817801</c:v>
                </c:pt>
                <c:pt idx="11" formatCode="0.00%">
                  <c:v>0.11404016564990871</c:v>
                </c:pt>
                <c:pt idx="19" formatCode="0.00%">
                  <c:v>0.19153984617902145</c:v>
                </c:pt>
                <c:pt idx="27" formatCode="0.00%">
                  <c:v>0.16749842253197958</c:v>
                </c:pt>
                <c:pt idx="40" formatCode="0.00%">
                  <c:v>0.25250462017313491</c:v>
                </c:pt>
                <c:pt idx="54" formatCode="0.00%">
                  <c:v>0.26009280742459395</c:v>
                </c:pt>
                <c:pt idx="62" formatCode="0.00%">
                  <c:v>0.10568031704095113</c:v>
                </c:pt>
                <c:pt idx="70" formatCode="0.00%">
                  <c:v>0.42762299940723175</c:v>
                </c:pt>
                <c:pt idx="78" formatCode="0.00%">
                  <c:v>0.24718538904178133</c:v>
                </c:pt>
                <c:pt idx="86" formatCode="0.00%">
                  <c:v>0.18781348690321381</c:v>
                </c:pt>
                <c:pt idx="94" formatCode="0.00%">
                  <c:v>0.13948935475976834</c:v>
                </c:pt>
                <c:pt idx="102" formatCode="0.00%">
                  <c:v>0.31963141602476425</c:v>
                </c:pt>
                <c:pt idx="118" formatCode="0.00%">
                  <c:v>0.49459999999999998</c:v>
                </c:pt>
              </c:numCache>
            </c:numRef>
          </c:val>
        </c:ser>
        <c:ser>
          <c:idx val="2"/>
          <c:order val="2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0"/>
              <c:delete val="1"/>
            </c:dLbl>
            <c:dLbl>
              <c:idx val="44"/>
              <c:delete val="1"/>
            </c:dLbl>
            <c:numFmt formatCode="0%" sourceLinked="0"/>
            <c:txPr>
              <a:bodyPr rot="-5400000" vert="horz"/>
              <a:lstStyle/>
              <a:p>
                <a:pPr algn="ctr">
                  <a:defRPr lang="ca-E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participacio!$E$58:$F$182</c:f>
              <c:multiLvlStrCache>
                <c:ptCount val="12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8">
                    <c:v>2014/15 2Q</c:v>
                  </c:pt>
                  <c:pt idx="9">
                    <c:v>2015/16 1Q</c:v>
                  </c:pt>
                  <c:pt idx="11">
                    <c:v>2011/12 1Q</c:v>
                  </c:pt>
                  <c:pt idx="12">
                    <c:v>2011/12 2Q</c:v>
                  </c:pt>
                  <c:pt idx="13">
                    <c:v>2012/13 1Q</c:v>
                  </c:pt>
                  <c:pt idx="14">
                    <c:v>2013/14 1Q</c:v>
                  </c:pt>
                  <c:pt idx="15">
                    <c:v>2013/14 2Q</c:v>
                  </c:pt>
                  <c:pt idx="16">
                    <c:v>2014/15 2Q</c:v>
                  </c:pt>
                  <c:pt idx="17">
                    <c:v>2015/16 1Q</c:v>
                  </c:pt>
                  <c:pt idx="19">
                    <c:v>2011/12 1Q</c:v>
                  </c:pt>
                  <c:pt idx="20">
                    <c:v>2011/12 2Q</c:v>
                  </c:pt>
                  <c:pt idx="21">
                    <c:v>2012/13 1Q</c:v>
                  </c:pt>
                  <c:pt idx="22">
                    <c:v>2013/14 1Q</c:v>
                  </c:pt>
                  <c:pt idx="23">
                    <c:v>2013/14 2Q</c:v>
                  </c:pt>
                  <c:pt idx="24">
                    <c:v>2014/15 2Q</c:v>
                  </c:pt>
                  <c:pt idx="25">
                    <c:v>2015/16 1Q</c:v>
                  </c:pt>
                  <c:pt idx="27">
                    <c:v>2011/12 1Q</c:v>
                  </c:pt>
                  <c:pt idx="28">
                    <c:v>2011/12 2Q</c:v>
                  </c:pt>
                  <c:pt idx="29">
                    <c:v>2012/13 1Q</c:v>
                  </c:pt>
                  <c:pt idx="30">
                    <c:v>2013/14 1Q</c:v>
                  </c:pt>
                  <c:pt idx="31">
                    <c:v>2013/14 2Q</c:v>
                  </c:pt>
                  <c:pt idx="32">
                    <c:v>2014/15 2Q</c:v>
                  </c:pt>
                  <c:pt idx="33">
                    <c:v>2015/16 1Q</c:v>
                  </c:pt>
                  <c:pt idx="35">
                    <c:v>2013/14 1Q</c:v>
                  </c:pt>
                  <c:pt idx="36">
                    <c:v>2013/14 2Q</c:v>
                  </c:pt>
                  <c:pt idx="37">
                    <c:v>2014/15 2Q</c:v>
                  </c:pt>
                  <c:pt idx="38">
                    <c:v>2015/16 1Q</c:v>
                  </c:pt>
                  <c:pt idx="40">
                    <c:v>2011/12 1Q</c:v>
                  </c:pt>
                  <c:pt idx="41">
                    <c:v>2011/12 2Q</c:v>
                  </c:pt>
                  <c:pt idx="42">
                    <c:v>2012/13 1Q</c:v>
                  </c:pt>
                  <c:pt idx="43">
                    <c:v>2013/14 1Q</c:v>
                  </c:pt>
                  <c:pt idx="44">
                    <c:v>2013/14 2Q</c:v>
                  </c:pt>
                  <c:pt idx="45">
                    <c:v>2014/15 2Q</c:v>
                  </c:pt>
                  <c:pt idx="46">
                    <c:v>2015/16 1Q</c:v>
                  </c:pt>
                  <c:pt idx="48">
                    <c:v>2012/13 1Q</c:v>
                  </c:pt>
                  <c:pt idx="49">
                    <c:v>2013/14 1Q</c:v>
                  </c:pt>
                  <c:pt idx="50">
                    <c:v>2013/14 2Q</c:v>
                  </c:pt>
                  <c:pt idx="51">
                    <c:v>2014/15 2Q</c:v>
                  </c:pt>
                  <c:pt idx="52">
                    <c:v>2015/16 1Q</c:v>
                  </c:pt>
                  <c:pt idx="54">
                    <c:v>2011/12 1Q</c:v>
                  </c:pt>
                  <c:pt idx="55">
                    <c:v>2011/12 2Q</c:v>
                  </c:pt>
                  <c:pt idx="56">
                    <c:v>2012/13 1Q</c:v>
                  </c:pt>
                  <c:pt idx="57">
                    <c:v>2013/14 1Q</c:v>
                  </c:pt>
                  <c:pt idx="58">
                    <c:v>2013/14 2Q</c:v>
                  </c:pt>
                  <c:pt idx="59">
                    <c:v>2014/15 2Q</c:v>
                  </c:pt>
                  <c:pt idx="60">
                    <c:v>2015/16 1Q</c:v>
                  </c:pt>
                  <c:pt idx="62">
                    <c:v>2011/12 1Q</c:v>
                  </c:pt>
                  <c:pt idx="63">
                    <c:v>2011/12 2Q</c:v>
                  </c:pt>
                  <c:pt idx="64">
                    <c:v>2012/13 1Q</c:v>
                  </c:pt>
                  <c:pt idx="65">
                    <c:v>2013/14 1Q</c:v>
                  </c:pt>
                  <c:pt idx="66">
                    <c:v>2013/14 2Q</c:v>
                  </c:pt>
                  <c:pt idx="67">
                    <c:v>2014/15 2Q</c:v>
                  </c:pt>
                  <c:pt idx="68">
                    <c:v>2015/16 1Q</c:v>
                  </c:pt>
                  <c:pt idx="70">
                    <c:v>2011/12 1Q</c:v>
                  </c:pt>
                  <c:pt idx="71">
                    <c:v>2011/12 2Q</c:v>
                  </c:pt>
                  <c:pt idx="72">
                    <c:v>2012/13 1Q</c:v>
                  </c:pt>
                  <c:pt idx="73">
                    <c:v>2013/14 1Q</c:v>
                  </c:pt>
                  <c:pt idx="74">
                    <c:v>2013/14 2Q</c:v>
                  </c:pt>
                  <c:pt idx="75">
                    <c:v>2014/15 2Q</c:v>
                  </c:pt>
                  <c:pt idx="76">
                    <c:v>2015/16 1Q</c:v>
                  </c:pt>
                  <c:pt idx="78">
                    <c:v>2011/12 1Q</c:v>
                  </c:pt>
                  <c:pt idx="79">
                    <c:v>2011/12 2Q</c:v>
                  </c:pt>
                  <c:pt idx="80">
                    <c:v>2012/13 1Q</c:v>
                  </c:pt>
                  <c:pt idx="81">
                    <c:v>2013/14 1Q</c:v>
                  </c:pt>
                  <c:pt idx="82">
                    <c:v>2013/14 2Q</c:v>
                  </c:pt>
                  <c:pt idx="83">
                    <c:v>2014/15 2Q</c:v>
                  </c:pt>
                  <c:pt idx="84">
                    <c:v>2015/16 1Q</c:v>
                  </c:pt>
                  <c:pt idx="86">
                    <c:v>2011/12 1Q</c:v>
                  </c:pt>
                  <c:pt idx="87">
                    <c:v>2011/12 2Q</c:v>
                  </c:pt>
                  <c:pt idx="88">
                    <c:v>2012/13 1Q</c:v>
                  </c:pt>
                  <c:pt idx="89">
                    <c:v>2013/14 1Q</c:v>
                  </c:pt>
                  <c:pt idx="90">
                    <c:v>2013/14 2Q</c:v>
                  </c:pt>
                  <c:pt idx="91">
                    <c:v>2014/15 2Q</c:v>
                  </c:pt>
                  <c:pt idx="92">
                    <c:v>2015/16 1Q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2">
                    <c:v>2011/12 1Q</c:v>
                  </c:pt>
                  <c:pt idx="103">
                    <c:v>2011/12 2Q</c:v>
                  </c:pt>
                  <c:pt idx="104">
                    <c:v>2012/13 1Q</c:v>
                  </c:pt>
                  <c:pt idx="105">
                    <c:v>2013/14 1Q</c:v>
                  </c:pt>
                  <c:pt idx="106">
                    <c:v>2013/14 2Q</c:v>
                  </c:pt>
                  <c:pt idx="107">
                    <c:v>2014/15 2Q</c:v>
                  </c:pt>
                  <c:pt idx="108">
                    <c:v>2015/16 1Q</c:v>
                  </c:pt>
                  <c:pt idx="110">
                    <c:v>2013/14 2Q</c:v>
                  </c:pt>
                  <c:pt idx="111">
                    <c:v>2014/15 2Q</c:v>
                  </c:pt>
                  <c:pt idx="112">
                    <c:v>2015/16 1Q</c:v>
                  </c:pt>
                  <c:pt idx="114">
                    <c:v>2013/14 2Q</c:v>
                  </c:pt>
                  <c:pt idx="115">
                    <c:v>2014/15 2Q</c:v>
                  </c:pt>
                  <c:pt idx="116">
                    <c:v>2015/16 1Q</c:v>
                  </c:pt>
                  <c:pt idx="118">
                    <c:v>2011/12 1Q</c:v>
                  </c:pt>
                  <c:pt idx="119">
                    <c:v>2011/12 2Q</c:v>
                  </c:pt>
                  <c:pt idx="120">
                    <c:v>2012/13 1Q</c:v>
                  </c:pt>
                  <c:pt idx="121">
                    <c:v>2013/14 1Q</c:v>
                  </c:pt>
                  <c:pt idx="122">
                    <c:v>2013/14 2Q</c:v>
                  </c:pt>
                  <c:pt idx="123">
                    <c:v>2014/15 2Q</c:v>
                  </c:pt>
                  <c:pt idx="124">
                    <c:v>2015/16 1Q</c:v>
                  </c:pt>
                </c:lvl>
                <c:lvl>
                  <c:pt idx="0">
                    <c:v>FME</c:v>
                  </c:pt>
                  <c:pt idx="8">
                    <c:v>ETSAB</c:v>
                  </c:pt>
                  <c:pt idx="11">
                    <c:v>ETSEIAT</c:v>
                  </c:pt>
                  <c:pt idx="19">
                    <c:v>ETSETB</c:v>
                  </c:pt>
                  <c:pt idx="27">
                    <c:v>ETSEIB</c:v>
                  </c:pt>
                  <c:pt idx="35">
                    <c:v>ETSECCPB</c:v>
                  </c:pt>
                  <c:pt idx="40">
                    <c:v>FIB</c:v>
                  </c:pt>
                  <c:pt idx="48">
                    <c:v>FNB</c:v>
                  </c:pt>
                  <c:pt idx="54">
                    <c:v>ETSAV</c:v>
                  </c:pt>
                  <c:pt idx="62">
                    <c:v>EETAC</c:v>
                  </c:pt>
                  <c:pt idx="70">
                    <c:v>EPSEM</c:v>
                  </c:pt>
                  <c:pt idx="78">
                    <c:v>EPSEVG</c:v>
                  </c:pt>
                  <c:pt idx="86">
                    <c:v>FOOT</c:v>
                  </c:pt>
                  <c:pt idx="94">
                    <c:v>ESAB</c:v>
                  </c:pt>
                  <c:pt idx="102">
                    <c:v>EUETIB</c:v>
                  </c:pt>
                  <c:pt idx="110">
                    <c:v>EPSEB</c:v>
                  </c:pt>
                  <c:pt idx="114">
                    <c:v>EET</c:v>
                  </c:pt>
                  <c:pt idx="118">
                    <c:v>ICE</c:v>
                  </c:pt>
                </c:lvl>
              </c:multiLvlStrCache>
            </c:multiLvlStrRef>
          </c:cat>
          <c:val>
            <c:numRef>
              <c:f>participacio!$I$58:$I$182</c:f>
              <c:numCache>
                <c:formatCode>0.00%</c:formatCode>
                <c:ptCount val="125"/>
                <c:pt idx="1">
                  <c:v>0.37237321378537408</c:v>
                </c:pt>
                <c:pt idx="12">
                  <c:v>0.11716362434954984</c:v>
                </c:pt>
                <c:pt idx="20">
                  <c:v>0.18043992638681974</c:v>
                </c:pt>
                <c:pt idx="28">
                  <c:v>0.20022546502160707</c:v>
                </c:pt>
                <c:pt idx="41">
                  <c:v>0.29041785167359441</c:v>
                </c:pt>
                <c:pt idx="55">
                  <c:v>0.17415246945448287</c:v>
                </c:pt>
                <c:pt idx="63">
                  <c:v>0.11816849816849817</c:v>
                </c:pt>
                <c:pt idx="71">
                  <c:v>0.4271817676486937</c:v>
                </c:pt>
                <c:pt idx="79">
                  <c:v>0.24804261845185244</c:v>
                </c:pt>
                <c:pt idx="87">
                  <c:v>0.15227208580299181</c:v>
                </c:pt>
                <c:pt idx="95">
                  <c:v>0.15941031941031941</c:v>
                </c:pt>
                <c:pt idx="103">
                  <c:v>0.343114857412951</c:v>
                </c:pt>
                <c:pt idx="119">
                  <c:v>0.44369999999999998</c:v>
                </c:pt>
              </c:numCache>
            </c:numRef>
          </c:val>
        </c:ser>
        <c:ser>
          <c:idx val="3"/>
          <c:order val="3"/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31"/>
              <c:delete val="1"/>
            </c:dLbl>
            <c:numFmt formatCode="0%" sourceLinked="0"/>
            <c:txPr>
              <a:bodyPr rot="-5400000" vert="horz"/>
              <a:lstStyle/>
              <a:p>
                <a:pPr>
                  <a:defRPr sz="1000" b="0">
                    <a:solidFill>
                      <a:sysClr val="windowText" lastClr="000000"/>
                    </a:solidFill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participacio!$E$58:$F$182</c:f>
              <c:multiLvlStrCache>
                <c:ptCount val="12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8">
                    <c:v>2014/15 2Q</c:v>
                  </c:pt>
                  <c:pt idx="9">
                    <c:v>2015/16 1Q</c:v>
                  </c:pt>
                  <c:pt idx="11">
                    <c:v>2011/12 1Q</c:v>
                  </c:pt>
                  <c:pt idx="12">
                    <c:v>2011/12 2Q</c:v>
                  </c:pt>
                  <c:pt idx="13">
                    <c:v>2012/13 1Q</c:v>
                  </c:pt>
                  <c:pt idx="14">
                    <c:v>2013/14 1Q</c:v>
                  </c:pt>
                  <c:pt idx="15">
                    <c:v>2013/14 2Q</c:v>
                  </c:pt>
                  <c:pt idx="16">
                    <c:v>2014/15 2Q</c:v>
                  </c:pt>
                  <c:pt idx="17">
                    <c:v>2015/16 1Q</c:v>
                  </c:pt>
                  <c:pt idx="19">
                    <c:v>2011/12 1Q</c:v>
                  </c:pt>
                  <c:pt idx="20">
                    <c:v>2011/12 2Q</c:v>
                  </c:pt>
                  <c:pt idx="21">
                    <c:v>2012/13 1Q</c:v>
                  </c:pt>
                  <c:pt idx="22">
                    <c:v>2013/14 1Q</c:v>
                  </c:pt>
                  <c:pt idx="23">
                    <c:v>2013/14 2Q</c:v>
                  </c:pt>
                  <c:pt idx="24">
                    <c:v>2014/15 2Q</c:v>
                  </c:pt>
                  <c:pt idx="25">
                    <c:v>2015/16 1Q</c:v>
                  </c:pt>
                  <c:pt idx="27">
                    <c:v>2011/12 1Q</c:v>
                  </c:pt>
                  <c:pt idx="28">
                    <c:v>2011/12 2Q</c:v>
                  </c:pt>
                  <c:pt idx="29">
                    <c:v>2012/13 1Q</c:v>
                  </c:pt>
                  <c:pt idx="30">
                    <c:v>2013/14 1Q</c:v>
                  </c:pt>
                  <c:pt idx="31">
                    <c:v>2013/14 2Q</c:v>
                  </c:pt>
                  <c:pt idx="32">
                    <c:v>2014/15 2Q</c:v>
                  </c:pt>
                  <c:pt idx="33">
                    <c:v>2015/16 1Q</c:v>
                  </c:pt>
                  <c:pt idx="35">
                    <c:v>2013/14 1Q</c:v>
                  </c:pt>
                  <c:pt idx="36">
                    <c:v>2013/14 2Q</c:v>
                  </c:pt>
                  <c:pt idx="37">
                    <c:v>2014/15 2Q</c:v>
                  </c:pt>
                  <c:pt idx="38">
                    <c:v>2015/16 1Q</c:v>
                  </c:pt>
                  <c:pt idx="40">
                    <c:v>2011/12 1Q</c:v>
                  </c:pt>
                  <c:pt idx="41">
                    <c:v>2011/12 2Q</c:v>
                  </c:pt>
                  <c:pt idx="42">
                    <c:v>2012/13 1Q</c:v>
                  </c:pt>
                  <c:pt idx="43">
                    <c:v>2013/14 1Q</c:v>
                  </c:pt>
                  <c:pt idx="44">
                    <c:v>2013/14 2Q</c:v>
                  </c:pt>
                  <c:pt idx="45">
                    <c:v>2014/15 2Q</c:v>
                  </c:pt>
                  <c:pt idx="46">
                    <c:v>2015/16 1Q</c:v>
                  </c:pt>
                  <c:pt idx="48">
                    <c:v>2012/13 1Q</c:v>
                  </c:pt>
                  <c:pt idx="49">
                    <c:v>2013/14 1Q</c:v>
                  </c:pt>
                  <c:pt idx="50">
                    <c:v>2013/14 2Q</c:v>
                  </c:pt>
                  <c:pt idx="51">
                    <c:v>2014/15 2Q</c:v>
                  </c:pt>
                  <c:pt idx="52">
                    <c:v>2015/16 1Q</c:v>
                  </c:pt>
                  <c:pt idx="54">
                    <c:v>2011/12 1Q</c:v>
                  </c:pt>
                  <c:pt idx="55">
                    <c:v>2011/12 2Q</c:v>
                  </c:pt>
                  <c:pt idx="56">
                    <c:v>2012/13 1Q</c:v>
                  </c:pt>
                  <c:pt idx="57">
                    <c:v>2013/14 1Q</c:v>
                  </c:pt>
                  <c:pt idx="58">
                    <c:v>2013/14 2Q</c:v>
                  </c:pt>
                  <c:pt idx="59">
                    <c:v>2014/15 2Q</c:v>
                  </c:pt>
                  <c:pt idx="60">
                    <c:v>2015/16 1Q</c:v>
                  </c:pt>
                  <c:pt idx="62">
                    <c:v>2011/12 1Q</c:v>
                  </c:pt>
                  <c:pt idx="63">
                    <c:v>2011/12 2Q</c:v>
                  </c:pt>
                  <c:pt idx="64">
                    <c:v>2012/13 1Q</c:v>
                  </c:pt>
                  <c:pt idx="65">
                    <c:v>2013/14 1Q</c:v>
                  </c:pt>
                  <c:pt idx="66">
                    <c:v>2013/14 2Q</c:v>
                  </c:pt>
                  <c:pt idx="67">
                    <c:v>2014/15 2Q</c:v>
                  </c:pt>
                  <c:pt idx="68">
                    <c:v>2015/16 1Q</c:v>
                  </c:pt>
                  <c:pt idx="70">
                    <c:v>2011/12 1Q</c:v>
                  </c:pt>
                  <c:pt idx="71">
                    <c:v>2011/12 2Q</c:v>
                  </c:pt>
                  <c:pt idx="72">
                    <c:v>2012/13 1Q</c:v>
                  </c:pt>
                  <c:pt idx="73">
                    <c:v>2013/14 1Q</c:v>
                  </c:pt>
                  <c:pt idx="74">
                    <c:v>2013/14 2Q</c:v>
                  </c:pt>
                  <c:pt idx="75">
                    <c:v>2014/15 2Q</c:v>
                  </c:pt>
                  <c:pt idx="76">
                    <c:v>2015/16 1Q</c:v>
                  </c:pt>
                  <c:pt idx="78">
                    <c:v>2011/12 1Q</c:v>
                  </c:pt>
                  <c:pt idx="79">
                    <c:v>2011/12 2Q</c:v>
                  </c:pt>
                  <c:pt idx="80">
                    <c:v>2012/13 1Q</c:v>
                  </c:pt>
                  <c:pt idx="81">
                    <c:v>2013/14 1Q</c:v>
                  </c:pt>
                  <c:pt idx="82">
                    <c:v>2013/14 2Q</c:v>
                  </c:pt>
                  <c:pt idx="83">
                    <c:v>2014/15 2Q</c:v>
                  </c:pt>
                  <c:pt idx="84">
                    <c:v>2015/16 1Q</c:v>
                  </c:pt>
                  <c:pt idx="86">
                    <c:v>2011/12 1Q</c:v>
                  </c:pt>
                  <c:pt idx="87">
                    <c:v>2011/12 2Q</c:v>
                  </c:pt>
                  <c:pt idx="88">
                    <c:v>2012/13 1Q</c:v>
                  </c:pt>
                  <c:pt idx="89">
                    <c:v>2013/14 1Q</c:v>
                  </c:pt>
                  <c:pt idx="90">
                    <c:v>2013/14 2Q</c:v>
                  </c:pt>
                  <c:pt idx="91">
                    <c:v>2014/15 2Q</c:v>
                  </c:pt>
                  <c:pt idx="92">
                    <c:v>2015/16 1Q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2">
                    <c:v>2011/12 1Q</c:v>
                  </c:pt>
                  <c:pt idx="103">
                    <c:v>2011/12 2Q</c:v>
                  </c:pt>
                  <c:pt idx="104">
                    <c:v>2012/13 1Q</c:v>
                  </c:pt>
                  <c:pt idx="105">
                    <c:v>2013/14 1Q</c:v>
                  </c:pt>
                  <c:pt idx="106">
                    <c:v>2013/14 2Q</c:v>
                  </c:pt>
                  <c:pt idx="107">
                    <c:v>2014/15 2Q</c:v>
                  </c:pt>
                  <c:pt idx="108">
                    <c:v>2015/16 1Q</c:v>
                  </c:pt>
                  <c:pt idx="110">
                    <c:v>2013/14 2Q</c:v>
                  </c:pt>
                  <c:pt idx="111">
                    <c:v>2014/15 2Q</c:v>
                  </c:pt>
                  <c:pt idx="112">
                    <c:v>2015/16 1Q</c:v>
                  </c:pt>
                  <c:pt idx="114">
                    <c:v>2013/14 2Q</c:v>
                  </c:pt>
                  <c:pt idx="115">
                    <c:v>2014/15 2Q</c:v>
                  </c:pt>
                  <c:pt idx="116">
                    <c:v>2015/16 1Q</c:v>
                  </c:pt>
                  <c:pt idx="118">
                    <c:v>2011/12 1Q</c:v>
                  </c:pt>
                  <c:pt idx="119">
                    <c:v>2011/12 2Q</c:v>
                  </c:pt>
                  <c:pt idx="120">
                    <c:v>2012/13 1Q</c:v>
                  </c:pt>
                  <c:pt idx="121">
                    <c:v>2013/14 1Q</c:v>
                  </c:pt>
                  <c:pt idx="122">
                    <c:v>2013/14 2Q</c:v>
                  </c:pt>
                  <c:pt idx="123">
                    <c:v>2014/15 2Q</c:v>
                  </c:pt>
                  <c:pt idx="124">
                    <c:v>2015/16 1Q</c:v>
                  </c:pt>
                </c:lvl>
                <c:lvl>
                  <c:pt idx="0">
                    <c:v>FME</c:v>
                  </c:pt>
                  <c:pt idx="8">
                    <c:v>ETSAB</c:v>
                  </c:pt>
                  <c:pt idx="11">
                    <c:v>ETSEIAT</c:v>
                  </c:pt>
                  <c:pt idx="19">
                    <c:v>ETSETB</c:v>
                  </c:pt>
                  <c:pt idx="27">
                    <c:v>ETSEIB</c:v>
                  </c:pt>
                  <c:pt idx="35">
                    <c:v>ETSECCPB</c:v>
                  </c:pt>
                  <c:pt idx="40">
                    <c:v>FIB</c:v>
                  </c:pt>
                  <c:pt idx="48">
                    <c:v>FNB</c:v>
                  </c:pt>
                  <c:pt idx="54">
                    <c:v>ETSAV</c:v>
                  </c:pt>
                  <c:pt idx="62">
                    <c:v>EETAC</c:v>
                  </c:pt>
                  <c:pt idx="70">
                    <c:v>EPSEM</c:v>
                  </c:pt>
                  <c:pt idx="78">
                    <c:v>EPSEVG</c:v>
                  </c:pt>
                  <c:pt idx="86">
                    <c:v>FOOT</c:v>
                  </c:pt>
                  <c:pt idx="94">
                    <c:v>ESAB</c:v>
                  </c:pt>
                  <c:pt idx="102">
                    <c:v>EUETIB</c:v>
                  </c:pt>
                  <c:pt idx="110">
                    <c:v>EPSEB</c:v>
                  </c:pt>
                  <c:pt idx="114">
                    <c:v>EET</c:v>
                  </c:pt>
                  <c:pt idx="118">
                    <c:v>ICE</c:v>
                  </c:pt>
                </c:lvl>
              </c:multiLvlStrCache>
            </c:multiLvlStrRef>
          </c:cat>
          <c:val>
            <c:numRef>
              <c:f>participacio!$J$58:$J$182</c:f>
              <c:numCache>
                <c:formatCode>General</c:formatCode>
                <c:ptCount val="125"/>
                <c:pt idx="2" formatCode="0.00%">
                  <c:v>0.30384250474383301</c:v>
                </c:pt>
                <c:pt idx="13" formatCode="0.00%">
                  <c:v>0.2375190086388197</c:v>
                </c:pt>
                <c:pt idx="21" formatCode="0.00%">
                  <c:v>0.26991045249227358</c:v>
                </c:pt>
                <c:pt idx="29" formatCode="0.00%">
                  <c:v>0.19048913043478261</c:v>
                </c:pt>
                <c:pt idx="42" formatCode="0.00%">
                  <c:v>0.27976987551455634</c:v>
                </c:pt>
                <c:pt idx="48" formatCode="0.00%">
                  <c:v>0.19040000000000001</c:v>
                </c:pt>
                <c:pt idx="56" formatCode="0.00%">
                  <c:v>0.207132667617689</c:v>
                </c:pt>
                <c:pt idx="64" formatCode="0.00%">
                  <c:v>0.2401017282238021</c:v>
                </c:pt>
                <c:pt idx="72" formatCode="0.00%">
                  <c:v>0.44702026945017598</c:v>
                </c:pt>
                <c:pt idx="80" formatCode="0.00%">
                  <c:v>0.20571306757620977</c:v>
                </c:pt>
                <c:pt idx="88" formatCode="0.00%">
                  <c:v>0.27598177478845737</c:v>
                </c:pt>
                <c:pt idx="96" formatCode="0.00%">
                  <c:v>0.16473063973063973</c:v>
                </c:pt>
                <c:pt idx="104" formatCode="0.00%">
                  <c:v>0.32092955911098242</c:v>
                </c:pt>
                <c:pt idx="120" formatCode="0.00%">
                  <c:v>0.51829999999999998</c:v>
                </c:pt>
              </c:numCache>
            </c:numRef>
          </c:val>
        </c:ser>
        <c:ser>
          <c:idx val="4"/>
          <c:order val="4"/>
          <c:spPr>
            <a:solidFill>
              <a:schemeClr val="tx2">
                <a:lumMod val="60000"/>
                <a:lumOff val="40000"/>
              </a:schemeClr>
            </a:solidFill>
            <a:ln cmpd="dbl">
              <a:noFill/>
              <a:prstDash val="solid"/>
            </a:ln>
          </c:spPr>
          <c:invertIfNegative val="0"/>
          <c:dLbls>
            <c:numFmt formatCode="0%" sourceLinked="0"/>
            <c:txPr>
              <a:bodyPr rot="-5400000" vert="horz"/>
              <a:lstStyle/>
              <a:p>
                <a:pPr algn="ctr">
                  <a:defRPr lang="ca-E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participacio!$E$58:$F$182</c:f>
              <c:multiLvlStrCache>
                <c:ptCount val="12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8">
                    <c:v>2014/15 2Q</c:v>
                  </c:pt>
                  <c:pt idx="9">
                    <c:v>2015/16 1Q</c:v>
                  </c:pt>
                  <c:pt idx="11">
                    <c:v>2011/12 1Q</c:v>
                  </c:pt>
                  <c:pt idx="12">
                    <c:v>2011/12 2Q</c:v>
                  </c:pt>
                  <c:pt idx="13">
                    <c:v>2012/13 1Q</c:v>
                  </c:pt>
                  <c:pt idx="14">
                    <c:v>2013/14 1Q</c:v>
                  </c:pt>
                  <c:pt idx="15">
                    <c:v>2013/14 2Q</c:v>
                  </c:pt>
                  <c:pt idx="16">
                    <c:v>2014/15 2Q</c:v>
                  </c:pt>
                  <c:pt idx="17">
                    <c:v>2015/16 1Q</c:v>
                  </c:pt>
                  <c:pt idx="19">
                    <c:v>2011/12 1Q</c:v>
                  </c:pt>
                  <c:pt idx="20">
                    <c:v>2011/12 2Q</c:v>
                  </c:pt>
                  <c:pt idx="21">
                    <c:v>2012/13 1Q</c:v>
                  </c:pt>
                  <c:pt idx="22">
                    <c:v>2013/14 1Q</c:v>
                  </c:pt>
                  <c:pt idx="23">
                    <c:v>2013/14 2Q</c:v>
                  </c:pt>
                  <c:pt idx="24">
                    <c:v>2014/15 2Q</c:v>
                  </c:pt>
                  <c:pt idx="25">
                    <c:v>2015/16 1Q</c:v>
                  </c:pt>
                  <c:pt idx="27">
                    <c:v>2011/12 1Q</c:v>
                  </c:pt>
                  <c:pt idx="28">
                    <c:v>2011/12 2Q</c:v>
                  </c:pt>
                  <c:pt idx="29">
                    <c:v>2012/13 1Q</c:v>
                  </c:pt>
                  <c:pt idx="30">
                    <c:v>2013/14 1Q</c:v>
                  </c:pt>
                  <c:pt idx="31">
                    <c:v>2013/14 2Q</c:v>
                  </c:pt>
                  <c:pt idx="32">
                    <c:v>2014/15 2Q</c:v>
                  </c:pt>
                  <c:pt idx="33">
                    <c:v>2015/16 1Q</c:v>
                  </c:pt>
                  <c:pt idx="35">
                    <c:v>2013/14 1Q</c:v>
                  </c:pt>
                  <c:pt idx="36">
                    <c:v>2013/14 2Q</c:v>
                  </c:pt>
                  <c:pt idx="37">
                    <c:v>2014/15 2Q</c:v>
                  </c:pt>
                  <c:pt idx="38">
                    <c:v>2015/16 1Q</c:v>
                  </c:pt>
                  <c:pt idx="40">
                    <c:v>2011/12 1Q</c:v>
                  </c:pt>
                  <c:pt idx="41">
                    <c:v>2011/12 2Q</c:v>
                  </c:pt>
                  <c:pt idx="42">
                    <c:v>2012/13 1Q</c:v>
                  </c:pt>
                  <c:pt idx="43">
                    <c:v>2013/14 1Q</c:v>
                  </c:pt>
                  <c:pt idx="44">
                    <c:v>2013/14 2Q</c:v>
                  </c:pt>
                  <c:pt idx="45">
                    <c:v>2014/15 2Q</c:v>
                  </c:pt>
                  <c:pt idx="46">
                    <c:v>2015/16 1Q</c:v>
                  </c:pt>
                  <c:pt idx="48">
                    <c:v>2012/13 1Q</c:v>
                  </c:pt>
                  <c:pt idx="49">
                    <c:v>2013/14 1Q</c:v>
                  </c:pt>
                  <c:pt idx="50">
                    <c:v>2013/14 2Q</c:v>
                  </c:pt>
                  <c:pt idx="51">
                    <c:v>2014/15 2Q</c:v>
                  </c:pt>
                  <c:pt idx="52">
                    <c:v>2015/16 1Q</c:v>
                  </c:pt>
                  <c:pt idx="54">
                    <c:v>2011/12 1Q</c:v>
                  </c:pt>
                  <c:pt idx="55">
                    <c:v>2011/12 2Q</c:v>
                  </c:pt>
                  <c:pt idx="56">
                    <c:v>2012/13 1Q</c:v>
                  </c:pt>
                  <c:pt idx="57">
                    <c:v>2013/14 1Q</c:v>
                  </c:pt>
                  <c:pt idx="58">
                    <c:v>2013/14 2Q</c:v>
                  </c:pt>
                  <c:pt idx="59">
                    <c:v>2014/15 2Q</c:v>
                  </c:pt>
                  <c:pt idx="60">
                    <c:v>2015/16 1Q</c:v>
                  </c:pt>
                  <c:pt idx="62">
                    <c:v>2011/12 1Q</c:v>
                  </c:pt>
                  <c:pt idx="63">
                    <c:v>2011/12 2Q</c:v>
                  </c:pt>
                  <c:pt idx="64">
                    <c:v>2012/13 1Q</c:v>
                  </c:pt>
                  <c:pt idx="65">
                    <c:v>2013/14 1Q</c:v>
                  </c:pt>
                  <c:pt idx="66">
                    <c:v>2013/14 2Q</c:v>
                  </c:pt>
                  <c:pt idx="67">
                    <c:v>2014/15 2Q</c:v>
                  </c:pt>
                  <c:pt idx="68">
                    <c:v>2015/16 1Q</c:v>
                  </c:pt>
                  <c:pt idx="70">
                    <c:v>2011/12 1Q</c:v>
                  </c:pt>
                  <c:pt idx="71">
                    <c:v>2011/12 2Q</c:v>
                  </c:pt>
                  <c:pt idx="72">
                    <c:v>2012/13 1Q</c:v>
                  </c:pt>
                  <c:pt idx="73">
                    <c:v>2013/14 1Q</c:v>
                  </c:pt>
                  <c:pt idx="74">
                    <c:v>2013/14 2Q</c:v>
                  </c:pt>
                  <c:pt idx="75">
                    <c:v>2014/15 2Q</c:v>
                  </c:pt>
                  <c:pt idx="76">
                    <c:v>2015/16 1Q</c:v>
                  </c:pt>
                  <c:pt idx="78">
                    <c:v>2011/12 1Q</c:v>
                  </c:pt>
                  <c:pt idx="79">
                    <c:v>2011/12 2Q</c:v>
                  </c:pt>
                  <c:pt idx="80">
                    <c:v>2012/13 1Q</c:v>
                  </c:pt>
                  <c:pt idx="81">
                    <c:v>2013/14 1Q</c:v>
                  </c:pt>
                  <c:pt idx="82">
                    <c:v>2013/14 2Q</c:v>
                  </c:pt>
                  <c:pt idx="83">
                    <c:v>2014/15 2Q</c:v>
                  </c:pt>
                  <c:pt idx="84">
                    <c:v>2015/16 1Q</c:v>
                  </c:pt>
                  <c:pt idx="86">
                    <c:v>2011/12 1Q</c:v>
                  </c:pt>
                  <c:pt idx="87">
                    <c:v>2011/12 2Q</c:v>
                  </c:pt>
                  <c:pt idx="88">
                    <c:v>2012/13 1Q</c:v>
                  </c:pt>
                  <c:pt idx="89">
                    <c:v>2013/14 1Q</c:v>
                  </c:pt>
                  <c:pt idx="90">
                    <c:v>2013/14 2Q</c:v>
                  </c:pt>
                  <c:pt idx="91">
                    <c:v>2014/15 2Q</c:v>
                  </c:pt>
                  <c:pt idx="92">
                    <c:v>2015/16 1Q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2">
                    <c:v>2011/12 1Q</c:v>
                  </c:pt>
                  <c:pt idx="103">
                    <c:v>2011/12 2Q</c:v>
                  </c:pt>
                  <c:pt idx="104">
                    <c:v>2012/13 1Q</c:v>
                  </c:pt>
                  <c:pt idx="105">
                    <c:v>2013/14 1Q</c:v>
                  </c:pt>
                  <c:pt idx="106">
                    <c:v>2013/14 2Q</c:v>
                  </c:pt>
                  <c:pt idx="107">
                    <c:v>2014/15 2Q</c:v>
                  </c:pt>
                  <c:pt idx="108">
                    <c:v>2015/16 1Q</c:v>
                  </c:pt>
                  <c:pt idx="110">
                    <c:v>2013/14 2Q</c:v>
                  </c:pt>
                  <c:pt idx="111">
                    <c:v>2014/15 2Q</c:v>
                  </c:pt>
                  <c:pt idx="112">
                    <c:v>2015/16 1Q</c:v>
                  </c:pt>
                  <c:pt idx="114">
                    <c:v>2013/14 2Q</c:v>
                  </c:pt>
                  <c:pt idx="115">
                    <c:v>2014/15 2Q</c:v>
                  </c:pt>
                  <c:pt idx="116">
                    <c:v>2015/16 1Q</c:v>
                  </c:pt>
                  <c:pt idx="118">
                    <c:v>2011/12 1Q</c:v>
                  </c:pt>
                  <c:pt idx="119">
                    <c:v>2011/12 2Q</c:v>
                  </c:pt>
                  <c:pt idx="120">
                    <c:v>2012/13 1Q</c:v>
                  </c:pt>
                  <c:pt idx="121">
                    <c:v>2013/14 1Q</c:v>
                  </c:pt>
                  <c:pt idx="122">
                    <c:v>2013/14 2Q</c:v>
                  </c:pt>
                  <c:pt idx="123">
                    <c:v>2014/15 2Q</c:v>
                  </c:pt>
                  <c:pt idx="124">
                    <c:v>2015/16 1Q</c:v>
                  </c:pt>
                </c:lvl>
                <c:lvl>
                  <c:pt idx="0">
                    <c:v>FME</c:v>
                  </c:pt>
                  <c:pt idx="8">
                    <c:v>ETSAB</c:v>
                  </c:pt>
                  <c:pt idx="11">
                    <c:v>ETSEIAT</c:v>
                  </c:pt>
                  <c:pt idx="19">
                    <c:v>ETSETB</c:v>
                  </c:pt>
                  <c:pt idx="27">
                    <c:v>ETSEIB</c:v>
                  </c:pt>
                  <c:pt idx="35">
                    <c:v>ETSECCPB</c:v>
                  </c:pt>
                  <c:pt idx="40">
                    <c:v>FIB</c:v>
                  </c:pt>
                  <c:pt idx="48">
                    <c:v>FNB</c:v>
                  </c:pt>
                  <c:pt idx="54">
                    <c:v>ETSAV</c:v>
                  </c:pt>
                  <c:pt idx="62">
                    <c:v>EETAC</c:v>
                  </c:pt>
                  <c:pt idx="70">
                    <c:v>EPSEM</c:v>
                  </c:pt>
                  <c:pt idx="78">
                    <c:v>EPSEVG</c:v>
                  </c:pt>
                  <c:pt idx="86">
                    <c:v>FOOT</c:v>
                  </c:pt>
                  <c:pt idx="94">
                    <c:v>ESAB</c:v>
                  </c:pt>
                  <c:pt idx="102">
                    <c:v>EUETIB</c:v>
                  </c:pt>
                  <c:pt idx="110">
                    <c:v>EPSEB</c:v>
                  </c:pt>
                  <c:pt idx="114">
                    <c:v>EET</c:v>
                  </c:pt>
                  <c:pt idx="118">
                    <c:v>ICE</c:v>
                  </c:pt>
                </c:lvl>
              </c:multiLvlStrCache>
            </c:multiLvlStrRef>
          </c:cat>
          <c:val>
            <c:numRef>
              <c:f>participacio!$K$58:$K$182</c:f>
              <c:numCache>
                <c:formatCode>General</c:formatCode>
                <c:ptCount val="125"/>
                <c:pt idx="3" formatCode="0.00%">
                  <c:v>0.245440093708166</c:v>
                </c:pt>
                <c:pt idx="14" formatCode="0.00%">
                  <c:v>0.24181818181818182</c:v>
                </c:pt>
                <c:pt idx="22" formatCode="0.00%">
                  <c:v>0.28239255933290569</c:v>
                </c:pt>
                <c:pt idx="30" formatCode="0.00%">
                  <c:v>0.20131706885883496</c:v>
                </c:pt>
                <c:pt idx="35" formatCode="0.00%">
                  <c:v>0.1457</c:v>
                </c:pt>
                <c:pt idx="43" formatCode="0.00%">
                  <c:v>0.30170316301703165</c:v>
                </c:pt>
                <c:pt idx="49" formatCode="0.00%">
                  <c:v>0.38050314465408808</c:v>
                </c:pt>
                <c:pt idx="57" formatCode="0.00%">
                  <c:v>0.12599230214096704</c:v>
                </c:pt>
                <c:pt idx="65" formatCode="0.00%">
                  <c:v>0.1538204161090157</c:v>
                </c:pt>
                <c:pt idx="73" formatCode="0.00%">
                  <c:v>0.29086901032602391</c:v>
                </c:pt>
                <c:pt idx="81" formatCode="0.00%">
                  <c:v>0.20980788675429726</c:v>
                </c:pt>
                <c:pt idx="89" formatCode="0.00%">
                  <c:v>0.24141140632932814</c:v>
                </c:pt>
                <c:pt idx="97" formatCode="0.00%">
                  <c:v>0.21391369047619047</c:v>
                </c:pt>
                <c:pt idx="105" formatCode="0.00%">
                  <c:v>0.32350816356017914</c:v>
                </c:pt>
                <c:pt idx="121" formatCode="0.00%">
                  <c:v>0.3805</c:v>
                </c:pt>
              </c:numCache>
            </c:numRef>
          </c:val>
        </c:ser>
        <c:ser>
          <c:idx val="5"/>
          <c:order val="5"/>
          <c:spPr>
            <a:solidFill>
              <a:srgbClr val="19434F"/>
            </a:solidFill>
            <a:ln>
              <a:noFill/>
              <a:prstDash val="solid"/>
            </a:ln>
          </c:spPr>
          <c:invertIfNegative val="0"/>
          <c:dLbls>
            <c:dLbl>
              <c:idx val="75"/>
              <c:layout>
                <c:manualLayout>
                  <c:x val="7.4696545284780582E-3"/>
                  <c:y val="-2.741067058247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 rot="-5400000" vert="horz"/>
              <a:lstStyle/>
              <a:p>
                <a:pPr>
                  <a:defRPr sz="1100" b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participacio!$E$58:$F$182</c:f>
              <c:multiLvlStrCache>
                <c:ptCount val="12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8">
                    <c:v>2014/15 2Q</c:v>
                  </c:pt>
                  <c:pt idx="9">
                    <c:v>2015/16 1Q</c:v>
                  </c:pt>
                  <c:pt idx="11">
                    <c:v>2011/12 1Q</c:v>
                  </c:pt>
                  <c:pt idx="12">
                    <c:v>2011/12 2Q</c:v>
                  </c:pt>
                  <c:pt idx="13">
                    <c:v>2012/13 1Q</c:v>
                  </c:pt>
                  <c:pt idx="14">
                    <c:v>2013/14 1Q</c:v>
                  </c:pt>
                  <c:pt idx="15">
                    <c:v>2013/14 2Q</c:v>
                  </c:pt>
                  <c:pt idx="16">
                    <c:v>2014/15 2Q</c:v>
                  </c:pt>
                  <c:pt idx="17">
                    <c:v>2015/16 1Q</c:v>
                  </c:pt>
                  <c:pt idx="19">
                    <c:v>2011/12 1Q</c:v>
                  </c:pt>
                  <c:pt idx="20">
                    <c:v>2011/12 2Q</c:v>
                  </c:pt>
                  <c:pt idx="21">
                    <c:v>2012/13 1Q</c:v>
                  </c:pt>
                  <c:pt idx="22">
                    <c:v>2013/14 1Q</c:v>
                  </c:pt>
                  <c:pt idx="23">
                    <c:v>2013/14 2Q</c:v>
                  </c:pt>
                  <c:pt idx="24">
                    <c:v>2014/15 2Q</c:v>
                  </c:pt>
                  <c:pt idx="25">
                    <c:v>2015/16 1Q</c:v>
                  </c:pt>
                  <c:pt idx="27">
                    <c:v>2011/12 1Q</c:v>
                  </c:pt>
                  <c:pt idx="28">
                    <c:v>2011/12 2Q</c:v>
                  </c:pt>
                  <c:pt idx="29">
                    <c:v>2012/13 1Q</c:v>
                  </c:pt>
                  <c:pt idx="30">
                    <c:v>2013/14 1Q</c:v>
                  </c:pt>
                  <c:pt idx="31">
                    <c:v>2013/14 2Q</c:v>
                  </c:pt>
                  <c:pt idx="32">
                    <c:v>2014/15 2Q</c:v>
                  </c:pt>
                  <c:pt idx="33">
                    <c:v>2015/16 1Q</c:v>
                  </c:pt>
                  <c:pt idx="35">
                    <c:v>2013/14 1Q</c:v>
                  </c:pt>
                  <c:pt idx="36">
                    <c:v>2013/14 2Q</c:v>
                  </c:pt>
                  <c:pt idx="37">
                    <c:v>2014/15 2Q</c:v>
                  </c:pt>
                  <c:pt idx="38">
                    <c:v>2015/16 1Q</c:v>
                  </c:pt>
                  <c:pt idx="40">
                    <c:v>2011/12 1Q</c:v>
                  </c:pt>
                  <c:pt idx="41">
                    <c:v>2011/12 2Q</c:v>
                  </c:pt>
                  <c:pt idx="42">
                    <c:v>2012/13 1Q</c:v>
                  </c:pt>
                  <c:pt idx="43">
                    <c:v>2013/14 1Q</c:v>
                  </c:pt>
                  <c:pt idx="44">
                    <c:v>2013/14 2Q</c:v>
                  </c:pt>
                  <c:pt idx="45">
                    <c:v>2014/15 2Q</c:v>
                  </c:pt>
                  <c:pt idx="46">
                    <c:v>2015/16 1Q</c:v>
                  </c:pt>
                  <c:pt idx="48">
                    <c:v>2012/13 1Q</c:v>
                  </c:pt>
                  <c:pt idx="49">
                    <c:v>2013/14 1Q</c:v>
                  </c:pt>
                  <c:pt idx="50">
                    <c:v>2013/14 2Q</c:v>
                  </c:pt>
                  <c:pt idx="51">
                    <c:v>2014/15 2Q</c:v>
                  </c:pt>
                  <c:pt idx="52">
                    <c:v>2015/16 1Q</c:v>
                  </c:pt>
                  <c:pt idx="54">
                    <c:v>2011/12 1Q</c:v>
                  </c:pt>
                  <c:pt idx="55">
                    <c:v>2011/12 2Q</c:v>
                  </c:pt>
                  <c:pt idx="56">
                    <c:v>2012/13 1Q</c:v>
                  </c:pt>
                  <c:pt idx="57">
                    <c:v>2013/14 1Q</c:v>
                  </c:pt>
                  <c:pt idx="58">
                    <c:v>2013/14 2Q</c:v>
                  </c:pt>
                  <c:pt idx="59">
                    <c:v>2014/15 2Q</c:v>
                  </c:pt>
                  <c:pt idx="60">
                    <c:v>2015/16 1Q</c:v>
                  </c:pt>
                  <c:pt idx="62">
                    <c:v>2011/12 1Q</c:v>
                  </c:pt>
                  <c:pt idx="63">
                    <c:v>2011/12 2Q</c:v>
                  </c:pt>
                  <c:pt idx="64">
                    <c:v>2012/13 1Q</c:v>
                  </c:pt>
                  <c:pt idx="65">
                    <c:v>2013/14 1Q</c:v>
                  </c:pt>
                  <c:pt idx="66">
                    <c:v>2013/14 2Q</c:v>
                  </c:pt>
                  <c:pt idx="67">
                    <c:v>2014/15 2Q</c:v>
                  </c:pt>
                  <c:pt idx="68">
                    <c:v>2015/16 1Q</c:v>
                  </c:pt>
                  <c:pt idx="70">
                    <c:v>2011/12 1Q</c:v>
                  </c:pt>
                  <c:pt idx="71">
                    <c:v>2011/12 2Q</c:v>
                  </c:pt>
                  <c:pt idx="72">
                    <c:v>2012/13 1Q</c:v>
                  </c:pt>
                  <c:pt idx="73">
                    <c:v>2013/14 1Q</c:v>
                  </c:pt>
                  <c:pt idx="74">
                    <c:v>2013/14 2Q</c:v>
                  </c:pt>
                  <c:pt idx="75">
                    <c:v>2014/15 2Q</c:v>
                  </c:pt>
                  <c:pt idx="76">
                    <c:v>2015/16 1Q</c:v>
                  </c:pt>
                  <c:pt idx="78">
                    <c:v>2011/12 1Q</c:v>
                  </c:pt>
                  <c:pt idx="79">
                    <c:v>2011/12 2Q</c:v>
                  </c:pt>
                  <c:pt idx="80">
                    <c:v>2012/13 1Q</c:v>
                  </c:pt>
                  <c:pt idx="81">
                    <c:v>2013/14 1Q</c:v>
                  </c:pt>
                  <c:pt idx="82">
                    <c:v>2013/14 2Q</c:v>
                  </c:pt>
                  <c:pt idx="83">
                    <c:v>2014/15 2Q</c:v>
                  </c:pt>
                  <c:pt idx="84">
                    <c:v>2015/16 1Q</c:v>
                  </c:pt>
                  <c:pt idx="86">
                    <c:v>2011/12 1Q</c:v>
                  </c:pt>
                  <c:pt idx="87">
                    <c:v>2011/12 2Q</c:v>
                  </c:pt>
                  <c:pt idx="88">
                    <c:v>2012/13 1Q</c:v>
                  </c:pt>
                  <c:pt idx="89">
                    <c:v>2013/14 1Q</c:v>
                  </c:pt>
                  <c:pt idx="90">
                    <c:v>2013/14 2Q</c:v>
                  </c:pt>
                  <c:pt idx="91">
                    <c:v>2014/15 2Q</c:v>
                  </c:pt>
                  <c:pt idx="92">
                    <c:v>2015/16 1Q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2">
                    <c:v>2011/12 1Q</c:v>
                  </c:pt>
                  <c:pt idx="103">
                    <c:v>2011/12 2Q</c:v>
                  </c:pt>
                  <c:pt idx="104">
                    <c:v>2012/13 1Q</c:v>
                  </c:pt>
                  <c:pt idx="105">
                    <c:v>2013/14 1Q</c:v>
                  </c:pt>
                  <c:pt idx="106">
                    <c:v>2013/14 2Q</c:v>
                  </c:pt>
                  <c:pt idx="107">
                    <c:v>2014/15 2Q</c:v>
                  </c:pt>
                  <c:pt idx="108">
                    <c:v>2015/16 1Q</c:v>
                  </c:pt>
                  <c:pt idx="110">
                    <c:v>2013/14 2Q</c:v>
                  </c:pt>
                  <c:pt idx="111">
                    <c:v>2014/15 2Q</c:v>
                  </c:pt>
                  <c:pt idx="112">
                    <c:v>2015/16 1Q</c:v>
                  </c:pt>
                  <c:pt idx="114">
                    <c:v>2013/14 2Q</c:v>
                  </c:pt>
                  <c:pt idx="115">
                    <c:v>2014/15 2Q</c:v>
                  </c:pt>
                  <c:pt idx="116">
                    <c:v>2015/16 1Q</c:v>
                  </c:pt>
                  <c:pt idx="118">
                    <c:v>2011/12 1Q</c:v>
                  </c:pt>
                  <c:pt idx="119">
                    <c:v>2011/12 2Q</c:v>
                  </c:pt>
                  <c:pt idx="120">
                    <c:v>2012/13 1Q</c:v>
                  </c:pt>
                  <c:pt idx="121">
                    <c:v>2013/14 1Q</c:v>
                  </c:pt>
                  <c:pt idx="122">
                    <c:v>2013/14 2Q</c:v>
                  </c:pt>
                  <c:pt idx="123">
                    <c:v>2014/15 2Q</c:v>
                  </c:pt>
                  <c:pt idx="124">
                    <c:v>2015/16 1Q</c:v>
                  </c:pt>
                </c:lvl>
                <c:lvl>
                  <c:pt idx="0">
                    <c:v>FME</c:v>
                  </c:pt>
                  <c:pt idx="8">
                    <c:v>ETSAB</c:v>
                  </c:pt>
                  <c:pt idx="11">
                    <c:v>ETSEIAT</c:v>
                  </c:pt>
                  <c:pt idx="19">
                    <c:v>ETSETB</c:v>
                  </c:pt>
                  <c:pt idx="27">
                    <c:v>ETSEIB</c:v>
                  </c:pt>
                  <c:pt idx="35">
                    <c:v>ETSECCPB</c:v>
                  </c:pt>
                  <c:pt idx="40">
                    <c:v>FIB</c:v>
                  </c:pt>
                  <c:pt idx="48">
                    <c:v>FNB</c:v>
                  </c:pt>
                  <c:pt idx="54">
                    <c:v>ETSAV</c:v>
                  </c:pt>
                  <c:pt idx="62">
                    <c:v>EETAC</c:v>
                  </c:pt>
                  <c:pt idx="70">
                    <c:v>EPSEM</c:v>
                  </c:pt>
                  <c:pt idx="78">
                    <c:v>EPSEVG</c:v>
                  </c:pt>
                  <c:pt idx="86">
                    <c:v>FOOT</c:v>
                  </c:pt>
                  <c:pt idx="94">
                    <c:v>ESAB</c:v>
                  </c:pt>
                  <c:pt idx="102">
                    <c:v>EUETIB</c:v>
                  </c:pt>
                  <c:pt idx="110">
                    <c:v>EPSEB</c:v>
                  </c:pt>
                  <c:pt idx="114">
                    <c:v>EET</c:v>
                  </c:pt>
                  <c:pt idx="118">
                    <c:v>ICE</c:v>
                  </c:pt>
                </c:lvl>
              </c:multiLvlStrCache>
            </c:multiLvlStrRef>
          </c:cat>
          <c:val>
            <c:numRef>
              <c:f>participacio!$L$58:$L$183</c:f>
              <c:numCache>
                <c:formatCode>General</c:formatCode>
                <c:ptCount val="126"/>
                <c:pt idx="4" formatCode="0.00%">
                  <c:v>0.17763945415369883</c:v>
                </c:pt>
                <c:pt idx="15" formatCode="0.00%">
                  <c:v>0.11802518223989397</c:v>
                </c:pt>
                <c:pt idx="23" formatCode="0.00%">
                  <c:v>0.20250681720327227</c:v>
                </c:pt>
                <c:pt idx="31" formatCode="0.00%">
                  <c:v>0.16925334202804043</c:v>
                </c:pt>
                <c:pt idx="36" formatCode="0.00%">
                  <c:v>0.12512517788436198</c:v>
                </c:pt>
                <c:pt idx="44" formatCode="0.00%">
                  <c:v>0.21618590742009844</c:v>
                </c:pt>
                <c:pt idx="50" formatCode="0.00%">
                  <c:v>0.2838740458015267</c:v>
                </c:pt>
                <c:pt idx="58" formatCode="0.00%">
                  <c:v>9.9803606498839487E-2</c:v>
                </c:pt>
                <c:pt idx="66" formatCode="0.00%">
                  <c:v>0.17240210205119511</c:v>
                </c:pt>
                <c:pt idx="74" formatCode="0.00%">
                  <c:v>0.24369303922863558</c:v>
                </c:pt>
                <c:pt idx="82" formatCode="0.00%">
                  <c:v>0.18820879291595463</c:v>
                </c:pt>
                <c:pt idx="90" formatCode="0.00%">
                  <c:v>0.142619926199262</c:v>
                </c:pt>
                <c:pt idx="98" formatCode="0.00%">
                  <c:v>0.12791899152717504</c:v>
                </c:pt>
                <c:pt idx="106" formatCode="0.00%">
                  <c:v>0.17843313646497438</c:v>
                </c:pt>
                <c:pt idx="110" formatCode="0.00%">
                  <c:v>0.32668496084599424</c:v>
                </c:pt>
                <c:pt idx="114" formatCode="0.00%">
                  <c:v>0.31274762593547578</c:v>
                </c:pt>
                <c:pt idx="122" formatCode="0.00%">
                  <c:v>0.26569999999999999</c:v>
                </c:pt>
              </c:numCache>
            </c:numRef>
          </c:val>
        </c:ser>
        <c:ser>
          <c:idx val="7"/>
          <c:order val="7"/>
          <c:spPr>
            <a:solidFill>
              <a:schemeClr val="accent5">
                <a:lumMod val="75000"/>
              </a:schemeClr>
            </a:solidFill>
            <a:ln>
              <a:noFill/>
              <a:prstDash val="sysDash"/>
            </a:ln>
          </c:spPr>
          <c:invertIfNegative val="0"/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9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4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8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9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4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8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 rot="-5400000" vert="horz"/>
              <a:lstStyle/>
              <a:p>
                <a:pPr>
                  <a:defRPr b="0" i="0"/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participacio!$M$58:$M$182</c:f>
              <c:numCache>
                <c:formatCode>General</c:formatCode>
                <c:ptCount val="125"/>
                <c:pt idx="5" formatCode="0.00%">
                  <c:v>0.52594193946880785</c:v>
                </c:pt>
                <c:pt idx="8" formatCode="0.00%">
                  <c:v>0.26440000000000002</c:v>
                </c:pt>
                <c:pt idx="16" formatCode="0.00%">
                  <c:v>0.36021433355659743</c:v>
                </c:pt>
                <c:pt idx="24" formatCode="0.00%">
                  <c:v>0.41219643176800524</c:v>
                </c:pt>
                <c:pt idx="32" formatCode="0.00%">
                  <c:v>0.33350318471337581</c:v>
                </c:pt>
                <c:pt idx="37" formatCode="0.00%">
                  <c:v>0.23768954616085303</c:v>
                </c:pt>
                <c:pt idx="45" formatCode="0.00%">
                  <c:v>0.28673074522531516</c:v>
                </c:pt>
                <c:pt idx="51" formatCode="0.00%">
                  <c:v>0.39344521849271691</c:v>
                </c:pt>
                <c:pt idx="59" formatCode="0.00%">
                  <c:v>0.28198101203875892</c:v>
                </c:pt>
                <c:pt idx="67" formatCode="0.00%">
                  <c:v>0.23663126513881125</c:v>
                </c:pt>
                <c:pt idx="75" formatCode="0.00%">
                  <c:v>0.34872697724810403</c:v>
                </c:pt>
                <c:pt idx="83" formatCode="0.00%">
                  <c:v>0.27842752584320529</c:v>
                </c:pt>
                <c:pt idx="91" formatCode="0.00%">
                  <c:v>0.55977363829285542</c:v>
                </c:pt>
                <c:pt idx="99" formatCode="0.00%">
                  <c:v>0.22954070981210856</c:v>
                </c:pt>
                <c:pt idx="107" formatCode="0.00%">
                  <c:v>0.27102803738317754</c:v>
                </c:pt>
                <c:pt idx="111" formatCode="0.00%">
                  <c:v>0.48413572214993494</c:v>
                </c:pt>
                <c:pt idx="115" formatCode="0.00%">
                  <c:v>0.44250229990800366</c:v>
                </c:pt>
                <c:pt idx="123" formatCode="0.00%">
                  <c:v>0.36283185840707965</c:v>
                </c:pt>
              </c:numCache>
            </c:numRef>
          </c:val>
        </c:ser>
        <c:ser>
          <c:idx val="8"/>
          <c:order val="8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  <a:prstDash val="sysDash"/>
            </a:ln>
          </c:spPr>
          <c:invertIfNegative val="0"/>
          <c:dLbls>
            <c:numFmt formatCode="0%" sourceLinked="0"/>
            <c:txPr>
              <a:bodyPr rot="-5400000" vert="horz"/>
              <a:lstStyle/>
              <a:p>
                <a:pPr>
                  <a:defRPr sz="1200" b="1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participacio!$N$58:$N$182</c:f>
              <c:numCache>
                <c:formatCode>General</c:formatCode>
                <c:ptCount val="125"/>
                <c:pt idx="6" formatCode="0.00%">
                  <c:v>0.57761648325918991</c:v>
                </c:pt>
                <c:pt idx="9" formatCode="0.00%">
                  <c:v>0.43651384049175834</c:v>
                </c:pt>
                <c:pt idx="17" formatCode="0.00%">
                  <c:v>0.35114583062988242</c:v>
                </c:pt>
                <c:pt idx="25" formatCode="0.00%">
                  <c:v>0.53205948980596873</c:v>
                </c:pt>
                <c:pt idx="33" formatCode="0.00%">
                  <c:v>0.38608785932126405</c:v>
                </c:pt>
                <c:pt idx="38" formatCode="0.00%">
                  <c:v>0.30159580164935201</c:v>
                </c:pt>
                <c:pt idx="46" formatCode="0.00%">
                  <c:v>0.53785401680165001</c:v>
                </c:pt>
                <c:pt idx="52" formatCode="0.00%">
                  <c:v>0.48927103941561406</c:v>
                </c:pt>
                <c:pt idx="60" formatCode="0.00%">
                  <c:v>0.32921395544346366</c:v>
                </c:pt>
                <c:pt idx="68" formatCode="0.00%">
                  <c:v>0.33480240928456001</c:v>
                </c:pt>
                <c:pt idx="76" formatCode="0.00%">
                  <c:v>0.48042998897464168</c:v>
                </c:pt>
                <c:pt idx="84" formatCode="0.00%">
                  <c:v>0.33417151932239281</c:v>
                </c:pt>
                <c:pt idx="92" formatCode="0.00%">
                  <c:v>0.5187486608099422</c:v>
                </c:pt>
                <c:pt idx="100" formatCode="0.00%">
                  <c:v>0.42809682012339817</c:v>
                </c:pt>
                <c:pt idx="108" formatCode="0.00%">
                  <c:v>0.47531572904707231</c:v>
                </c:pt>
                <c:pt idx="112" formatCode="0.00%">
                  <c:v>0.61624762095562458</c:v>
                </c:pt>
                <c:pt idx="116" formatCode="0.00%">
                  <c:v>0.5415282392026578</c:v>
                </c:pt>
                <c:pt idx="124" formatCode="0.00%">
                  <c:v>0.65100671140939592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7478272"/>
        <c:axId val="83634048"/>
      </c:barChart>
      <c:lineChart>
        <c:grouping val="standard"/>
        <c:varyColors val="0"/>
        <c:ser>
          <c:idx val="6"/>
          <c:order val="6"/>
          <c:spPr>
            <a:ln w="34925" cmpd="dbl">
              <a:solidFill>
                <a:schemeClr val="accent2"/>
              </a:solidFill>
              <a:prstDash val="dash"/>
              <a:headEnd type="none"/>
              <a:tailEnd type="none" w="med" len="med"/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noFill/>
              </a:ln>
            </c:spPr>
          </c:marker>
          <c:dLbls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 rot="-5400000" vert="horz"/>
              <a:lstStyle/>
              <a:p>
                <a:pPr algn="ctr">
                  <a:defRPr lang="ca-E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participacio!$E$58:$F$182</c:f>
              <c:multiLvlStrCache>
                <c:ptCount val="12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8">
                    <c:v>2014/15 2Q</c:v>
                  </c:pt>
                  <c:pt idx="9">
                    <c:v>2015/16 1Q</c:v>
                  </c:pt>
                  <c:pt idx="11">
                    <c:v>2011/12 1Q</c:v>
                  </c:pt>
                  <c:pt idx="12">
                    <c:v>2011/12 2Q</c:v>
                  </c:pt>
                  <c:pt idx="13">
                    <c:v>2012/13 1Q</c:v>
                  </c:pt>
                  <c:pt idx="14">
                    <c:v>2013/14 1Q</c:v>
                  </c:pt>
                  <c:pt idx="15">
                    <c:v>2013/14 2Q</c:v>
                  </c:pt>
                  <c:pt idx="16">
                    <c:v>2014/15 2Q</c:v>
                  </c:pt>
                  <c:pt idx="17">
                    <c:v>2015/16 1Q</c:v>
                  </c:pt>
                  <c:pt idx="19">
                    <c:v>2011/12 1Q</c:v>
                  </c:pt>
                  <c:pt idx="20">
                    <c:v>2011/12 2Q</c:v>
                  </c:pt>
                  <c:pt idx="21">
                    <c:v>2012/13 1Q</c:v>
                  </c:pt>
                  <c:pt idx="22">
                    <c:v>2013/14 1Q</c:v>
                  </c:pt>
                  <c:pt idx="23">
                    <c:v>2013/14 2Q</c:v>
                  </c:pt>
                  <c:pt idx="24">
                    <c:v>2014/15 2Q</c:v>
                  </c:pt>
                  <c:pt idx="25">
                    <c:v>2015/16 1Q</c:v>
                  </c:pt>
                  <c:pt idx="27">
                    <c:v>2011/12 1Q</c:v>
                  </c:pt>
                  <c:pt idx="28">
                    <c:v>2011/12 2Q</c:v>
                  </c:pt>
                  <c:pt idx="29">
                    <c:v>2012/13 1Q</c:v>
                  </c:pt>
                  <c:pt idx="30">
                    <c:v>2013/14 1Q</c:v>
                  </c:pt>
                  <c:pt idx="31">
                    <c:v>2013/14 2Q</c:v>
                  </c:pt>
                  <c:pt idx="32">
                    <c:v>2014/15 2Q</c:v>
                  </c:pt>
                  <c:pt idx="33">
                    <c:v>2015/16 1Q</c:v>
                  </c:pt>
                  <c:pt idx="35">
                    <c:v>2013/14 1Q</c:v>
                  </c:pt>
                  <c:pt idx="36">
                    <c:v>2013/14 2Q</c:v>
                  </c:pt>
                  <c:pt idx="37">
                    <c:v>2014/15 2Q</c:v>
                  </c:pt>
                  <c:pt idx="38">
                    <c:v>2015/16 1Q</c:v>
                  </c:pt>
                  <c:pt idx="40">
                    <c:v>2011/12 1Q</c:v>
                  </c:pt>
                  <c:pt idx="41">
                    <c:v>2011/12 2Q</c:v>
                  </c:pt>
                  <c:pt idx="42">
                    <c:v>2012/13 1Q</c:v>
                  </c:pt>
                  <c:pt idx="43">
                    <c:v>2013/14 1Q</c:v>
                  </c:pt>
                  <c:pt idx="44">
                    <c:v>2013/14 2Q</c:v>
                  </c:pt>
                  <c:pt idx="45">
                    <c:v>2014/15 2Q</c:v>
                  </c:pt>
                  <c:pt idx="46">
                    <c:v>2015/16 1Q</c:v>
                  </c:pt>
                  <c:pt idx="48">
                    <c:v>2012/13 1Q</c:v>
                  </c:pt>
                  <c:pt idx="49">
                    <c:v>2013/14 1Q</c:v>
                  </c:pt>
                  <c:pt idx="50">
                    <c:v>2013/14 2Q</c:v>
                  </c:pt>
                  <c:pt idx="51">
                    <c:v>2014/15 2Q</c:v>
                  </c:pt>
                  <c:pt idx="52">
                    <c:v>2015/16 1Q</c:v>
                  </c:pt>
                  <c:pt idx="54">
                    <c:v>2011/12 1Q</c:v>
                  </c:pt>
                  <c:pt idx="55">
                    <c:v>2011/12 2Q</c:v>
                  </c:pt>
                  <c:pt idx="56">
                    <c:v>2012/13 1Q</c:v>
                  </c:pt>
                  <c:pt idx="57">
                    <c:v>2013/14 1Q</c:v>
                  </c:pt>
                  <c:pt idx="58">
                    <c:v>2013/14 2Q</c:v>
                  </c:pt>
                  <c:pt idx="59">
                    <c:v>2014/15 2Q</c:v>
                  </c:pt>
                  <c:pt idx="60">
                    <c:v>2015/16 1Q</c:v>
                  </c:pt>
                  <c:pt idx="62">
                    <c:v>2011/12 1Q</c:v>
                  </c:pt>
                  <c:pt idx="63">
                    <c:v>2011/12 2Q</c:v>
                  </c:pt>
                  <c:pt idx="64">
                    <c:v>2012/13 1Q</c:v>
                  </c:pt>
                  <c:pt idx="65">
                    <c:v>2013/14 1Q</c:v>
                  </c:pt>
                  <c:pt idx="66">
                    <c:v>2013/14 2Q</c:v>
                  </c:pt>
                  <c:pt idx="67">
                    <c:v>2014/15 2Q</c:v>
                  </c:pt>
                  <c:pt idx="68">
                    <c:v>2015/16 1Q</c:v>
                  </c:pt>
                  <c:pt idx="70">
                    <c:v>2011/12 1Q</c:v>
                  </c:pt>
                  <c:pt idx="71">
                    <c:v>2011/12 2Q</c:v>
                  </c:pt>
                  <c:pt idx="72">
                    <c:v>2012/13 1Q</c:v>
                  </c:pt>
                  <c:pt idx="73">
                    <c:v>2013/14 1Q</c:v>
                  </c:pt>
                  <c:pt idx="74">
                    <c:v>2013/14 2Q</c:v>
                  </c:pt>
                  <c:pt idx="75">
                    <c:v>2014/15 2Q</c:v>
                  </c:pt>
                  <c:pt idx="76">
                    <c:v>2015/16 1Q</c:v>
                  </c:pt>
                  <c:pt idx="78">
                    <c:v>2011/12 1Q</c:v>
                  </c:pt>
                  <c:pt idx="79">
                    <c:v>2011/12 2Q</c:v>
                  </c:pt>
                  <c:pt idx="80">
                    <c:v>2012/13 1Q</c:v>
                  </c:pt>
                  <c:pt idx="81">
                    <c:v>2013/14 1Q</c:v>
                  </c:pt>
                  <c:pt idx="82">
                    <c:v>2013/14 2Q</c:v>
                  </c:pt>
                  <c:pt idx="83">
                    <c:v>2014/15 2Q</c:v>
                  </c:pt>
                  <c:pt idx="84">
                    <c:v>2015/16 1Q</c:v>
                  </c:pt>
                  <c:pt idx="86">
                    <c:v>2011/12 1Q</c:v>
                  </c:pt>
                  <c:pt idx="87">
                    <c:v>2011/12 2Q</c:v>
                  </c:pt>
                  <c:pt idx="88">
                    <c:v>2012/13 1Q</c:v>
                  </c:pt>
                  <c:pt idx="89">
                    <c:v>2013/14 1Q</c:v>
                  </c:pt>
                  <c:pt idx="90">
                    <c:v>2013/14 2Q</c:v>
                  </c:pt>
                  <c:pt idx="91">
                    <c:v>2014/15 2Q</c:v>
                  </c:pt>
                  <c:pt idx="92">
                    <c:v>2015/16 1Q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2">
                    <c:v>2011/12 1Q</c:v>
                  </c:pt>
                  <c:pt idx="103">
                    <c:v>2011/12 2Q</c:v>
                  </c:pt>
                  <c:pt idx="104">
                    <c:v>2012/13 1Q</c:v>
                  </c:pt>
                  <c:pt idx="105">
                    <c:v>2013/14 1Q</c:v>
                  </c:pt>
                  <c:pt idx="106">
                    <c:v>2013/14 2Q</c:v>
                  </c:pt>
                  <c:pt idx="107">
                    <c:v>2014/15 2Q</c:v>
                  </c:pt>
                  <c:pt idx="108">
                    <c:v>2015/16 1Q</c:v>
                  </c:pt>
                  <c:pt idx="110">
                    <c:v>2013/14 2Q</c:v>
                  </c:pt>
                  <c:pt idx="111">
                    <c:v>2014/15 2Q</c:v>
                  </c:pt>
                  <c:pt idx="112">
                    <c:v>2015/16 1Q</c:v>
                  </c:pt>
                  <c:pt idx="114">
                    <c:v>2013/14 2Q</c:v>
                  </c:pt>
                  <c:pt idx="115">
                    <c:v>2014/15 2Q</c:v>
                  </c:pt>
                  <c:pt idx="116">
                    <c:v>2015/16 1Q</c:v>
                  </c:pt>
                  <c:pt idx="118">
                    <c:v>2011/12 1Q</c:v>
                  </c:pt>
                  <c:pt idx="119">
                    <c:v>2011/12 2Q</c:v>
                  </c:pt>
                  <c:pt idx="120">
                    <c:v>2012/13 1Q</c:v>
                  </c:pt>
                  <c:pt idx="121">
                    <c:v>2013/14 1Q</c:v>
                  </c:pt>
                  <c:pt idx="122">
                    <c:v>2013/14 2Q</c:v>
                  </c:pt>
                  <c:pt idx="123">
                    <c:v>2014/15 2Q</c:v>
                  </c:pt>
                  <c:pt idx="124">
                    <c:v>2015/16 1Q</c:v>
                  </c:pt>
                </c:lvl>
                <c:lvl>
                  <c:pt idx="0">
                    <c:v>FME</c:v>
                  </c:pt>
                  <c:pt idx="8">
                    <c:v>ETSAB</c:v>
                  </c:pt>
                  <c:pt idx="11">
                    <c:v>ETSEIAT</c:v>
                  </c:pt>
                  <c:pt idx="19">
                    <c:v>ETSETB</c:v>
                  </c:pt>
                  <c:pt idx="27">
                    <c:v>ETSEIB</c:v>
                  </c:pt>
                  <c:pt idx="35">
                    <c:v>ETSECCPB</c:v>
                  </c:pt>
                  <c:pt idx="40">
                    <c:v>FIB</c:v>
                  </c:pt>
                  <c:pt idx="48">
                    <c:v>FNB</c:v>
                  </c:pt>
                  <c:pt idx="54">
                    <c:v>ETSAV</c:v>
                  </c:pt>
                  <c:pt idx="62">
                    <c:v>EETAC</c:v>
                  </c:pt>
                  <c:pt idx="70">
                    <c:v>EPSEM</c:v>
                  </c:pt>
                  <c:pt idx="78">
                    <c:v>EPSEVG</c:v>
                  </c:pt>
                  <c:pt idx="86">
                    <c:v>FOOT</c:v>
                  </c:pt>
                  <c:pt idx="94">
                    <c:v>ESAB</c:v>
                  </c:pt>
                  <c:pt idx="102">
                    <c:v>EUETIB</c:v>
                  </c:pt>
                  <c:pt idx="110">
                    <c:v>EPSEB</c:v>
                  </c:pt>
                  <c:pt idx="114">
                    <c:v>EET</c:v>
                  </c:pt>
                  <c:pt idx="118">
                    <c:v>ICE</c:v>
                  </c:pt>
                </c:lvl>
              </c:multiLvlStrCache>
            </c:multiLvlStrRef>
          </c:cat>
          <c:val>
            <c:numRef>
              <c:f>participacio!$O$58:$O$182</c:f>
              <c:numCache>
                <c:formatCode>0.00%</c:formatCode>
                <c:ptCount val="125"/>
                <c:pt idx="0">
                  <c:v>0.35547387765817801</c:v>
                </c:pt>
                <c:pt idx="1">
                  <c:v>0.37237321378537408</c:v>
                </c:pt>
                <c:pt idx="2">
                  <c:v>0.30384250474383301</c:v>
                </c:pt>
                <c:pt idx="3">
                  <c:v>0.245440093708166</c:v>
                </c:pt>
                <c:pt idx="4">
                  <c:v>0.17763945415369883</c:v>
                </c:pt>
                <c:pt idx="5">
                  <c:v>0.52594193946880785</c:v>
                </c:pt>
                <c:pt idx="6">
                  <c:v>0.57761648325918991</c:v>
                </c:pt>
                <c:pt idx="8">
                  <c:v>0.26440000000000002</c:v>
                </c:pt>
                <c:pt idx="9">
                  <c:v>0.43651384049175834</c:v>
                </c:pt>
                <c:pt idx="11">
                  <c:v>0.11404016564990871</c:v>
                </c:pt>
                <c:pt idx="12">
                  <c:v>0.11716362434954984</c:v>
                </c:pt>
                <c:pt idx="13">
                  <c:v>0.2375190086388197</c:v>
                </c:pt>
                <c:pt idx="14">
                  <c:v>0.24181818181818182</c:v>
                </c:pt>
                <c:pt idx="15">
                  <c:v>0.11802518223989397</c:v>
                </c:pt>
                <c:pt idx="16">
                  <c:v>0.36021433355659743</c:v>
                </c:pt>
                <c:pt idx="17">
                  <c:v>0.35114583062988242</c:v>
                </c:pt>
                <c:pt idx="19">
                  <c:v>0.19153984617902145</c:v>
                </c:pt>
                <c:pt idx="20">
                  <c:v>0.18043992638681974</c:v>
                </c:pt>
                <c:pt idx="21">
                  <c:v>0.26991045249227358</c:v>
                </c:pt>
                <c:pt idx="22">
                  <c:v>0.28239255933290569</c:v>
                </c:pt>
                <c:pt idx="23">
                  <c:v>0.20250681720327227</c:v>
                </c:pt>
                <c:pt idx="24">
                  <c:v>0.41219643176800524</c:v>
                </c:pt>
                <c:pt idx="25">
                  <c:v>0.53205948980596873</c:v>
                </c:pt>
                <c:pt idx="27">
                  <c:v>0.16749842253197958</c:v>
                </c:pt>
                <c:pt idx="28">
                  <c:v>0.20022546502160707</c:v>
                </c:pt>
                <c:pt idx="29">
                  <c:v>0.19048913043478261</c:v>
                </c:pt>
                <c:pt idx="30">
                  <c:v>0.20131706885883496</c:v>
                </c:pt>
                <c:pt idx="31">
                  <c:v>0.16925334202804043</c:v>
                </c:pt>
                <c:pt idx="32">
                  <c:v>0.33350318471337581</c:v>
                </c:pt>
                <c:pt idx="33">
                  <c:v>0.38608785932126405</c:v>
                </c:pt>
                <c:pt idx="35">
                  <c:v>0.1457</c:v>
                </c:pt>
                <c:pt idx="36">
                  <c:v>0.12512517788436198</c:v>
                </c:pt>
                <c:pt idx="37">
                  <c:v>0.23768954616085303</c:v>
                </c:pt>
                <c:pt idx="38">
                  <c:v>0.30159580164935201</c:v>
                </c:pt>
                <c:pt idx="40">
                  <c:v>0.25250462017313491</c:v>
                </c:pt>
                <c:pt idx="41">
                  <c:v>0.29041785167359441</c:v>
                </c:pt>
                <c:pt idx="42">
                  <c:v>0.27976987551455634</c:v>
                </c:pt>
                <c:pt idx="43">
                  <c:v>0.30170316301703165</c:v>
                </c:pt>
                <c:pt idx="44">
                  <c:v>0.21618590742009844</c:v>
                </c:pt>
                <c:pt idx="45">
                  <c:v>0.28673074522531516</c:v>
                </c:pt>
                <c:pt idx="46">
                  <c:v>0.53785401680165001</c:v>
                </c:pt>
                <c:pt idx="48">
                  <c:v>0.19040000000000001</c:v>
                </c:pt>
                <c:pt idx="49">
                  <c:v>0.38050314465408808</c:v>
                </c:pt>
                <c:pt idx="50">
                  <c:v>0.2838740458015267</c:v>
                </c:pt>
                <c:pt idx="51">
                  <c:v>0.39344521849271691</c:v>
                </c:pt>
                <c:pt idx="52">
                  <c:v>0.48927103941561406</c:v>
                </c:pt>
                <c:pt idx="54">
                  <c:v>0.26009280742459395</c:v>
                </c:pt>
                <c:pt idx="55">
                  <c:v>0.17415246945448287</c:v>
                </c:pt>
                <c:pt idx="56">
                  <c:v>0.207132667617689</c:v>
                </c:pt>
                <c:pt idx="57">
                  <c:v>0.12599230214096704</c:v>
                </c:pt>
                <c:pt idx="58">
                  <c:v>9.9803606498839487E-2</c:v>
                </c:pt>
                <c:pt idx="59">
                  <c:v>0.28198101203875892</c:v>
                </c:pt>
                <c:pt idx="60">
                  <c:v>0.32921395544346366</c:v>
                </c:pt>
                <c:pt idx="62">
                  <c:v>0.10568031704095113</c:v>
                </c:pt>
                <c:pt idx="63">
                  <c:v>0.11816849816849817</c:v>
                </c:pt>
                <c:pt idx="64">
                  <c:v>0.2401017282238021</c:v>
                </c:pt>
                <c:pt idx="65">
                  <c:v>0.1538204161090157</c:v>
                </c:pt>
                <c:pt idx="66">
                  <c:v>0.17240210205119511</c:v>
                </c:pt>
                <c:pt idx="67">
                  <c:v>0.23663126513881125</c:v>
                </c:pt>
                <c:pt idx="68">
                  <c:v>0.33480240928456001</c:v>
                </c:pt>
                <c:pt idx="70">
                  <c:v>0.42762299940723175</c:v>
                </c:pt>
                <c:pt idx="71">
                  <c:v>0.4271817676486937</c:v>
                </c:pt>
                <c:pt idx="72">
                  <c:v>0.44702026945017598</c:v>
                </c:pt>
                <c:pt idx="73">
                  <c:v>0.29086901032602391</c:v>
                </c:pt>
                <c:pt idx="74">
                  <c:v>0.24369303922863558</c:v>
                </c:pt>
                <c:pt idx="75">
                  <c:v>0.34872697724810403</c:v>
                </c:pt>
                <c:pt idx="76">
                  <c:v>0.48042998897464168</c:v>
                </c:pt>
                <c:pt idx="78">
                  <c:v>0.24718538904178133</c:v>
                </c:pt>
                <c:pt idx="79">
                  <c:v>0.24804261845185244</c:v>
                </c:pt>
                <c:pt idx="80">
                  <c:v>0.20571306757620977</c:v>
                </c:pt>
                <c:pt idx="81">
                  <c:v>0.20980788675429726</c:v>
                </c:pt>
                <c:pt idx="82">
                  <c:v>0.18820879291595463</c:v>
                </c:pt>
                <c:pt idx="83">
                  <c:v>0.27842752584320529</c:v>
                </c:pt>
                <c:pt idx="84">
                  <c:v>0.33417151932239281</c:v>
                </c:pt>
                <c:pt idx="86">
                  <c:v>0.18781348690321381</c:v>
                </c:pt>
                <c:pt idx="87">
                  <c:v>0.15227208580299181</c:v>
                </c:pt>
                <c:pt idx="88">
                  <c:v>0.27598177478845737</c:v>
                </c:pt>
                <c:pt idx="89">
                  <c:v>0.24141140632932814</c:v>
                </c:pt>
                <c:pt idx="90">
                  <c:v>0.142619926199262</c:v>
                </c:pt>
                <c:pt idx="91">
                  <c:v>0.55977363829285542</c:v>
                </c:pt>
                <c:pt idx="92">
                  <c:v>0.5187486608099422</c:v>
                </c:pt>
                <c:pt idx="94">
                  <c:v>0.13948935475976834</c:v>
                </c:pt>
                <c:pt idx="95">
                  <c:v>0.15941031941031941</c:v>
                </c:pt>
                <c:pt idx="96">
                  <c:v>0.16473063973063973</c:v>
                </c:pt>
                <c:pt idx="97">
                  <c:v>0.21391369047619047</c:v>
                </c:pt>
                <c:pt idx="98">
                  <c:v>0.12791899152717504</c:v>
                </c:pt>
                <c:pt idx="99">
                  <c:v>0.22954070981210856</c:v>
                </c:pt>
                <c:pt idx="100">
                  <c:v>0.42809682012339817</c:v>
                </c:pt>
                <c:pt idx="102">
                  <c:v>0.31963141602476425</c:v>
                </c:pt>
                <c:pt idx="103">
                  <c:v>0.343114857412951</c:v>
                </c:pt>
                <c:pt idx="104">
                  <c:v>0.32092955911098242</c:v>
                </c:pt>
                <c:pt idx="105">
                  <c:v>0.32350816356017914</c:v>
                </c:pt>
                <c:pt idx="106">
                  <c:v>0.17843313646497438</c:v>
                </c:pt>
                <c:pt idx="107">
                  <c:v>0.27102803738317754</c:v>
                </c:pt>
                <c:pt idx="108">
                  <c:v>0.47531572904707231</c:v>
                </c:pt>
                <c:pt idx="110">
                  <c:v>0.32668496084599424</c:v>
                </c:pt>
                <c:pt idx="111">
                  <c:v>0.48413572214993494</c:v>
                </c:pt>
                <c:pt idx="112">
                  <c:v>0.61624762095562458</c:v>
                </c:pt>
                <c:pt idx="114">
                  <c:v>0.31274762593547578</c:v>
                </c:pt>
                <c:pt idx="115">
                  <c:v>0.44250229990800366</c:v>
                </c:pt>
                <c:pt idx="116">
                  <c:v>0.5415282392026578</c:v>
                </c:pt>
                <c:pt idx="118">
                  <c:v>0.49459999999999998</c:v>
                </c:pt>
                <c:pt idx="119">
                  <c:v>0.44369999999999998</c:v>
                </c:pt>
                <c:pt idx="120">
                  <c:v>0.51829999999999998</c:v>
                </c:pt>
                <c:pt idx="121">
                  <c:v>0.3805</c:v>
                </c:pt>
                <c:pt idx="122">
                  <c:v>0.26569999999999999</c:v>
                </c:pt>
                <c:pt idx="123">
                  <c:v>0.36283185840707965</c:v>
                </c:pt>
                <c:pt idx="124">
                  <c:v>0.65100671140939592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856"/>
        <c:axId val="83635584"/>
      </c:lineChart>
      <c:catAx>
        <c:axId val="474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83634048"/>
        <c:crosses val="autoZero"/>
        <c:auto val="1"/>
        <c:lblAlgn val="ctr"/>
        <c:lblOffset val="100"/>
        <c:noMultiLvlLbl val="0"/>
      </c:catAx>
      <c:valAx>
        <c:axId val="83634048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47478272"/>
        <c:crosses val="autoZero"/>
        <c:crossBetween val="between"/>
      </c:valAx>
      <c:valAx>
        <c:axId val="83635584"/>
        <c:scaling>
          <c:orientation val="minMax"/>
          <c:max val="0.60000000000000009"/>
        </c:scaling>
        <c:delete val="1"/>
        <c:axPos val="r"/>
        <c:numFmt formatCode="0.00%" sourceLinked="1"/>
        <c:majorTickMark val="out"/>
        <c:minorTickMark val="none"/>
        <c:tickLblPos val="nextTo"/>
        <c:crossAx val="83657856"/>
        <c:crosses val="max"/>
        <c:crossBetween val="between"/>
      </c:valAx>
      <c:catAx>
        <c:axId val="83657856"/>
        <c:scaling>
          <c:orientation val="minMax"/>
        </c:scaling>
        <c:delete val="1"/>
        <c:axPos val="b"/>
        <c:majorTickMark val="out"/>
        <c:minorTickMark val="none"/>
        <c:tickLblPos val="nextTo"/>
        <c:crossAx val="836355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206904</xdr:colOff>
      <xdr:row>32</xdr:row>
      <xdr:rowOff>135730</xdr:rowOff>
    </xdr:from>
    <xdr:to>
      <xdr:col>20</xdr:col>
      <xdr:colOff>433916</xdr:colOff>
      <xdr:row>53</xdr:row>
      <xdr:rowOff>36778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75862</xdr:colOff>
      <xdr:row>2</xdr:row>
      <xdr:rowOff>24388</xdr:rowOff>
    </xdr:from>
    <xdr:to>
      <xdr:col>14</xdr:col>
      <xdr:colOff>339992</xdr:colOff>
      <xdr:row>23</xdr:row>
      <xdr:rowOff>173085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161613</xdr:colOff>
      <xdr:row>54</xdr:row>
      <xdr:rowOff>42411</xdr:rowOff>
    </xdr:from>
    <xdr:to>
      <xdr:col>24</xdr:col>
      <xdr:colOff>19245</xdr:colOff>
      <xdr:row>87</xdr:row>
      <xdr:rowOff>184512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Participaci&#243;_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cio"/>
      <sheetName val="participació desde"/>
      <sheetName val="participació per programa"/>
      <sheetName val="Full1"/>
      <sheetName val="Full2"/>
      <sheetName val="Full4"/>
      <sheetName val="Centres participants x període"/>
      <sheetName val="Altres gràfics "/>
    </sheetNames>
    <sheetDataSet>
      <sheetData sheetId="0"/>
      <sheetData sheetId="1">
        <row r="2">
          <cell r="V2" t="str">
            <v>%PC</v>
          </cell>
          <cell r="X2" t="str">
            <v>%MOBIL</v>
          </cell>
          <cell r="Z2" t="str">
            <v>% TABLET</v>
          </cell>
          <cell r="AF2" t="str">
            <v>%ATENEA</v>
          </cell>
          <cell r="AH2" t="str">
            <v>% NO ATENEA</v>
          </cell>
        </row>
        <row r="24">
          <cell r="S24" t="str">
            <v>GLOBAL UPC</v>
          </cell>
          <cell r="V24">
            <v>0.82818172669778534</v>
          </cell>
          <cell r="X24">
            <v>0.1442140219688349</v>
          </cell>
          <cell r="Z24">
            <v>2.8037744904515299E-2</v>
          </cell>
          <cell r="AC24" t="str">
            <v>GLOBAL UPC</v>
          </cell>
          <cell r="AF24">
            <v>0.48780940737703016</v>
          </cell>
          <cell r="AH24">
            <v>0.51219059262296984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ula23" displayName="Taula23" ref="A34:H52" totalsRowShown="0" headerRowDxfId="10" dataDxfId="9" tableBorderDxfId="8">
  <tableColumns count="8">
    <tableColumn id="1" name="CENTRE" dataDxfId="7"/>
    <tableColumn id="2" name="2010/11 2Q" dataDxfId="6"/>
    <tableColumn id="3" name="2011/12 1Q" dataDxfId="5"/>
    <tableColumn id="4" name="2011/12 2Q" dataDxfId="4"/>
    <tableColumn id="5" name="2012/13 1Q" dataDxfId="3"/>
    <tableColumn id="6" name="2013/14 1Q" dataDxfId="2"/>
    <tableColumn id="7" name="2013/14 2Q" dataDxfId="1"/>
    <tableColumn id="8" name="2014/15 2Q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11"/>
  <sheetViews>
    <sheetView showGridLines="0" tabSelected="1" zoomScale="80" zoomScaleNormal="80" workbookViewId="0">
      <selection activeCell="A91" sqref="A91:XFD106"/>
    </sheetView>
  </sheetViews>
  <sheetFormatPr defaultRowHeight="15" x14ac:dyDescent="0.25"/>
  <cols>
    <col min="1" max="1" width="13.42578125" customWidth="1"/>
    <col min="2" max="2" width="12.140625" customWidth="1"/>
    <col min="3" max="3" width="12" customWidth="1"/>
    <col min="4" max="4" width="12.85546875" customWidth="1"/>
    <col min="5" max="5" width="14.140625" style="6" customWidth="1"/>
    <col min="6" max="6" width="13.85546875" style="3" bestFit="1" customWidth="1"/>
    <col min="7" max="7" width="12.140625" style="3" customWidth="1"/>
    <col min="8" max="8" width="13.5703125" style="3" bestFit="1" customWidth="1"/>
    <col min="9" max="9" width="11.42578125" style="6" customWidth="1"/>
    <col min="10" max="10" width="12.5703125" style="6" customWidth="1"/>
    <col min="11" max="11" width="18.140625" customWidth="1"/>
    <col min="12" max="12" width="10.7109375" bestFit="1" customWidth="1"/>
    <col min="16" max="16" width="11.140625" customWidth="1"/>
  </cols>
  <sheetData>
    <row r="1" spans="1:18" ht="18" x14ac:dyDescent="0.3">
      <c r="A1" s="1" t="s">
        <v>0</v>
      </c>
      <c r="B1" s="1"/>
      <c r="C1" s="1"/>
      <c r="D1" s="1"/>
      <c r="E1" s="2"/>
      <c r="I1" s="3"/>
      <c r="J1" s="4"/>
      <c r="K1" s="5"/>
      <c r="L1" s="5"/>
      <c r="M1" s="5"/>
      <c r="N1" s="5"/>
      <c r="O1" s="5"/>
      <c r="P1" s="5"/>
      <c r="Q1" s="5"/>
      <c r="R1" s="5"/>
    </row>
    <row r="2" spans="1:18" x14ac:dyDescent="0.25">
      <c r="C2" s="6"/>
      <c r="D2" s="6"/>
      <c r="I2" s="7"/>
      <c r="J2" s="4"/>
      <c r="K2" s="5"/>
      <c r="L2" s="5"/>
      <c r="M2" s="5"/>
      <c r="N2" s="7"/>
      <c r="O2" s="7"/>
      <c r="P2" s="7"/>
      <c r="Q2" s="7"/>
    </row>
    <row r="3" spans="1:18" x14ac:dyDescent="0.2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/>
      <c r="G3" s="11"/>
      <c r="H3" s="10" t="s">
        <v>6</v>
      </c>
      <c r="I3" s="7"/>
      <c r="J3" s="4"/>
      <c r="K3" s="5"/>
      <c r="L3" s="5"/>
      <c r="M3" s="5"/>
      <c r="N3" s="7"/>
      <c r="O3" s="7"/>
      <c r="P3" s="7"/>
      <c r="Q3" s="7"/>
      <c r="R3" s="5"/>
    </row>
    <row r="4" spans="1:18" x14ac:dyDescent="0.25">
      <c r="A4" s="12">
        <v>42339</v>
      </c>
      <c r="B4" s="13" t="s">
        <v>7</v>
      </c>
      <c r="C4" s="14">
        <v>4271</v>
      </c>
      <c r="D4" s="14">
        <v>2467</v>
      </c>
      <c r="E4" s="15">
        <f t="shared" ref="E4:E22" si="0">D4/C4</f>
        <v>0.57761648325918991</v>
      </c>
      <c r="F4" s="16" t="s">
        <v>8</v>
      </c>
      <c r="G4" s="17">
        <v>0.65100671140939592</v>
      </c>
      <c r="H4" s="18">
        <f t="shared" ref="H4:H22" si="1">$E$24</f>
        <v>0.43021706841085144</v>
      </c>
      <c r="I4" s="7"/>
      <c r="J4" s="4"/>
      <c r="K4" s="5"/>
      <c r="L4" s="5"/>
      <c r="M4" s="5"/>
      <c r="N4" s="7"/>
      <c r="O4" s="7"/>
      <c r="P4" s="7"/>
      <c r="Q4" s="7"/>
      <c r="R4" s="5"/>
    </row>
    <row r="5" spans="1:18" x14ac:dyDescent="0.25">
      <c r="A5" s="12">
        <v>42339</v>
      </c>
      <c r="B5" s="13" t="s">
        <v>9</v>
      </c>
      <c r="C5" s="107">
        <f>50440-24899</f>
        <v>25541</v>
      </c>
      <c r="D5" s="14">
        <v>11149</v>
      </c>
      <c r="E5" s="106">
        <f>D5/C5</f>
        <v>0.43651384049175834</v>
      </c>
      <c r="F5" s="16" t="s">
        <v>10</v>
      </c>
      <c r="G5" s="17">
        <v>0.61624762095562458</v>
      </c>
      <c r="H5" s="18">
        <f t="shared" si="1"/>
        <v>0.43021706841085144</v>
      </c>
      <c r="I5" s="7"/>
      <c r="J5" s="4"/>
      <c r="K5" s="5"/>
      <c r="L5" s="5"/>
      <c r="M5" s="5"/>
      <c r="N5" s="7"/>
      <c r="O5" s="7"/>
      <c r="P5" s="7"/>
      <c r="Q5" s="7"/>
      <c r="R5" s="5"/>
    </row>
    <row r="6" spans="1:18" x14ac:dyDescent="0.25">
      <c r="A6" s="12">
        <v>42339</v>
      </c>
      <c r="B6" s="13" t="s">
        <v>11</v>
      </c>
      <c r="C6" s="14">
        <v>38531</v>
      </c>
      <c r="D6" s="14">
        <v>13530</v>
      </c>
      <c r="E6" s="15">
        <f t="shared" si="0"/>
        <v>0.35114583062988242</v>
      </c>
      <c r="F6" s="16" t="s">
        <v>7</v>
      </c>
      <c r="G6" s="17">
        <v>0.57761648325918991</v>
      </c>
      <c r="H6" s="18">
        <f t="shared" si="1"/>
        <v>0.43021706841085144</v>
      </c>
      <c r="I6" s="7"/>
      <c r="J6" s="4"/>
      <c r="K6" s="5"/>
      <c r="L6" s="5"/>
      <c r="M6" s="5"/>
      <c r="N6" s="7"/>
      <c r="O6" s="7"/>
      <c r="P6" s="7"/>
      <c r="Q6" s="7"/>
      <c r="R6" s="5"/>
    </row>
    <row r="7" spans="1:18" x14ac:dyDescent="0.25">
      <c r="A7" s="12">
        <v>42341</v>
      </c>
      <c r="B7" s="13" t="s">
        <v>12</v>
      </c>
      <c r="C7" s="14">
        <v>20306</v>
      </c>
      <c r="D7" s="14">
        <v>10804</v>
      </c>
      <c r="E7" s="15">
        <f t="shared" si="0"/>
        <v>0.53205948980596873</v>
      </c>
      <c r="F7" s="16" t="s">
        <v>13</v>
      </c>
      <c r="G7" s="17">
        <v>0.5415282392026578</v>
      </c>
      <c r="H7" s="18">
        <f t="shared" si="1"/>
        <v>0.43021706841085144</v>
      </c>
      <c r="I7" s="7"/>
      <c r="J7" s="4"/>
      <c r="K7" s="5"/>
      <c r="L7" s="5"/>
      <c r="M7" s="5"/>
      <c r="N7" s="7"/>
      <c r="O7" s="7"/>
      <c r="P7" s="7"/>
      <c r="Q7" s="7"/>
      <c r="R7" s="5"/>
    </row>
    <row r="8" spans="1:18" x14ac:dyDescent="0.25">
      <c r="A8" s="12">
        <v>42340</v>
      </c>
      <c r="B8" s="19" t="s">
        <v>14</v>
      </c>
      <c r="C8" s="14">
        <v>46233</v>
      </c>
      <c r="D8" s="14">
        <v>17850</v>
      </c>
      <c r="E8" s="15">
        <f t="shared" si="0"/>
        <v>0.38608785932126405</v>
      </c>
      <c r="F8" s="16" t="s">
        <v>15</v>
      </c>
      <c r="G8" s="17">
        <v>0.53785401680165001</v>
      </c>
      <c r="H8" s="18">
        <f t="shared" si="1"/>
        <v>0.43021706841085144</v>
      </c>
      <c r="I8" s="7"/>
      <c r="J8" s="4"/>
      <c r="K8" s="5"/>
      <c r="L8" s="5"/>
      <c r="M8" s="5"/>
      <c r="N8" s="7"/>
      <c r="O8" s="7"/>
      <c r="P8" s="7"/>
      <c r="Q8" s="7"/>
      <c r="R8" s="5"/>
    </row>
    <row r="9" spans="1:18" x14ac:dyDescent="0.25">
      <c r="A9" s="20">
        <v>42347</v>
      </c>
      <c r="B9" s="19" t="s">
        <v>16</v>
      </c>
      <c r="C9" s="14">
        <v>18674</v>
      </c>
      <c r="D9" s="14">
        <v>5632</v>
      </c>
      <c r="E9" s="15">
        <f t="shared" si="0"/>
        <v>0.30159580164935201</v>
      </c>
      <c r="F9" s="16" t="s">
        <v>12</v>
      </c>
      <c r="G9" s="17">
        <v>0.53205948980596873</v>
      </c>
      <c r="H9" s="18">
        <f t="shared" si="1"/>
        <v>0.43021706841085144</v>
      </c>
      <c r="I9" s="7"/>
      <c r="J9" s="4"/>
      <c r="K9" s="5"/>
      <c r="L9" s="5"/>
      <c r="M9" s="5"/>
      <c r="N9" s="7"/>
      <c r="O9" s="7"/>
      <c r="P9" s="7"/>
      <c r="Q9" s="7"/>
      <c r="R9" s="5"/>
    </row>
    <row r="10" spans="1:18" x14ac:dyDescent="0.25">
      <c r="A10" s="12">
        <v>42339</v>
      </c>
      <c r="B10" s="13" t="s">
        <v>15</v>
      </c>
      <c r="C10" s="14">
        <v>19879</v>
      </c>
      <c r="D10" s="14">
        <v>10692</v>
      </c>
      <c r="E10" s="15">
        <f t="shared" si="0"/>
        <v>0.53785401680165001</v>
      </c>
      <c r="F10" s="16" t="s">
        <v>17</v>
      </c>
      <c r="G10" s="17">
        <v>0.5187486608099422</v>
      </c>
      <c r="H10" s="18">
        <f t="shared" si="1"/>
        <v>0.43021706841085144</v>
      </c>
      <c r="I10" s="7"/>
      <c r="J10" s="4"/>
      <c r="K10" s="5"/>
      <c r="L10" s="5"/>
      <c r="M10" s="5"/>
      <c r="N10" s="7"/>
      <c r="O10" s="7"/>
      <c r="P10" s="7"/>
      <c r="Q10" s="7"/>
      <c r="R10" s="5"/>
    </row>
    <row r="11" spans="1:18" x14ac:dyDescent="0.25">
      <c r="A11" s="12">
        <v>42339</v>
      </c>
      <c r="B11" s="13" t="s">
        <v>18</v>
      </c>
      <c r="C11" s="14">
        <v>6571</v>
      </c>
      <c r="D11" s="14">
        <v>3215</v>
      </c>
      <c r="E11" s="15">
        <f t="shared" si="0"/>
        <v>0.48927103941561406</v>
      </c>
      <c r="F11" s="16" t="s">
        <v>18</v>
      </c>
      <c r="G11" s="17">
        <v>0.48927103941561406</v>
      </c>
      <c r="H11" s="18">
        <f t="shared" si="1"/>
        <v>0.43021706841085144</v>
      </c>
      <c r="I11" s="7"/>
      <c r="J11" s="4"/>
      <c r="K11" s="5"/>
      <c r="L11" s="5"/>
      <c r="M11" s="5"/>
      <c r="N11" s="7"/>
      <c r="O11" s="7"/>
      <c r="P11" s="7"/>
      <c r="Q11" s="7"/>
      <c r="R11" s="5"/>
    </row>
    <row r="12" spans="1:18" x14ac:dyDescent="0.25">
      <c r="A12" s="12">
        <v>42339</v>
      </c>
      <c r="B12" s="13" t="s">
        <v>19</v>
      </c>
      <c r="C12" s="21">
        <v>11895</v>
      </c>
      <c r="D12" s="21">
        <v>3916</v>
      </c>
      <c r="E12" s="15">
        <f t="shared" si="0"/>
        <v>0.32921395544346366</v>
      </c>
      <c r="F12" s="16" t="s">
        <v>20</v>
      </c>
      <c r="G12" s="17">
        <v>0.48042998897464168</v>
      </c>
      <c r="H12" s="18">
        <f t="shared" si="1"/>
        <v>0.43021706841085144</v>
      </c>
      <c r="I12" s="7"/>
      <c r="J12" s="4"/>
      <c r="K12" s="5"/>
      <c r="L12" s="5"/>
      <c r="M12" s="5"/>
      <c r="N12" s="7"/>
      <c r="O12" s="7"/>
      <c r="P12" s="7"/>
      <c r="Q12" s="7"/>
      <c r="R12" s="5"/>
    </row>
    <row r="13" spans="1:18" x14ac:dyDescent="0.25">
      <c r="A13" s="12">
        <v>42339</v>
      </c>
      <c r="B13" s="13" t="s">
        <v>21</v>
      </c>
      <c r="C13" s="21">
        <v>13614</v>
      </c>
      <c r="D13" s="21">
        <v>4558</v>
      </c>
      <c r="E13" s="15">
        <f t="shared" si="0"/>
        <v>0.33480240928456001</v>
      </c>
      <c r="F13" s="16" t="s">
        <v>22</v>
      </c>
      <c r="G13" s="17">
        <v>0.47531572904707231</v>
      </c>
      <c r="H13" s="18">
        <f t="shared" si="1"/>
        <v>0.43021706841085144</v>
      </c>
      <c r="I13" s="7"/>
      <c r="J13" s="4"/>
      <c r="K13" s="5"/>
      <c r="L13" s="5"/>
      <c r="M13" s="5"/>
      <c r="N13" s="7"/>
      <c r="O13" s="7"/>
      <c r="P13" s="7"/>
      <c r="Q13" s="7"/>
      <c r="R13" s="5"/>
    </row>
    <row r="14" spans="1:18" x14ac:dyDescent="0.25">
      <c r="A14" s="12">
        <v>42339</v>
      </c>
      <c r="B14" s="13" t="s">
        <v>10</v>
      </c>
      <c r="C14" s="21">
        <v>9983</v>
      </c>
      <c r="D14" s="21">
        <v>6152</v>
      </c>
      <c r="E14" s="15">
        <f t="shared" si="0"/>
        <v>0.61624762095562458</v>
      </c>
      <c r="F14" s="16" t="s">
        <v>9</v>
      </c>
      <c r="G14" s="17">
        <v>0.43651384049175834</v>
      </c>
      <c r="H14" s="18">
        <f t="shared" si="1"/>
        <v>0.43021706841085144</v>
      </c>
      <c r="I14" s="7"/>
      <c r="J14" s="4"/>
      <c r="K14" s="5"/>
      <c r="L14" s="5"/>
      <c r="M14" s="5"/>
      <c r="N14" s="7"/>
      <c r="O14" s="7"/>
      <c r="P14" s="7"/>
      <c r="Q14" s="7"/>
      <c r="R14" s="5"/>
    </row>
    <row r="15" spans="1:18" x14ac:dyDescent="0.25">
      <c r="A15" s="12">
        <v>42339</v>
      </c>
      <c r="B15" s="13" t="s">
        <v>13</v>
      </c>
      <c r="C15" s="21">
        <v>17458</v>
      </c>
      <c r="D15" s="21">
        <v>9454</v>
      </c>
      <c r="E15" s="15">
        <f t="shared" si="0"/>
        <v>0.5415282392026578</v>
      </c>
      <c r="F15" s="16" t="s">
        <v>23</v>
      </c>
      <c r="G15" s="17">
        <v>0.42809682012339817</v>
      </c>
      <c r="H15" s="18">
        <f t="shared" si="1"/>
        <v>0.43021706841085144</v>
      </c>
      <c r="I15" s="7"/>
      <c r="J15" s="4"/>
      <c r="K15" s="5"/>
      <c r="L15" s="5"/>
      <c r="M15" s="5"/>
      <c r="N15" s="7"/>
      <c r="O15" s="7"/>
      <c r="P15" s="7"/>
      <c r="Q15" s="7"/>
      <c r="R15" s="5"/>
    </row>
    <row r="16" spans="1:18" x14ac:dyDescent="0.25">
      <c r="A16" s="12">
        <v>42339</v>
      </c>
      <c r="B16" s="13" t="s">
        <v>20</v>
      </c>
      <c r="C16" s="21">
        <v>7256</v>
      </c>
      <c r="D16" s="21">
        <v>3486</v>
      </c>
      <c r="E16" s="15">
        <f t="shared" si="0"/>
        <v>0.48042998897464168</v>
      </c>
      <c r="F16" s="16" t="s">
        <v>14</v>
      </c>
      <c r="G16" s="17">
        <v>0.38608785932126405</v>
      </c>
      <c r="H16" s="18">
        <f t="shared" si="1"/>
        <v>0.43021706841085144</v>
      </c>
      <c r="I16" s="7"/>
      <c r="J16" s="4"/>
      <c r="K16" s="5"/>
      <c r="L16" s="5"/>
      <c r="M16" s="5"/>
      <c r="N16" s="7"/>
      <c r="O16" s="7"/>
      <c r="P16" s="7"/>
      <c r="Q16" s="7"/>
      <c r="R16" s="5"/>
    </row>
    <row r="17" spans="1:24" x14ac:dyDescent="0.25">
      <c r="A17" s="12">
        <v>42349</v>
      </c>
      <c r="B17" s="13" t="s">
        <v>24</v>
      </c>
      <c r="C17" s="14">
        <v>15112</v>
      </c>
      <c r="D17" s="14">
        <v>5050</v>
      </c>
      <c r="E17" s="15">
        <f t="shared" si="0"/>
        <v>0.33417151932239281</v>
      </c>
      <c r="F17" s="16" t="s">
        <v>25</v>
      </c>
      <c r="G17" s="17">
        <v>0.3584</v>
      </c>
      <c r="H17" s="18">
        <f t="shared" si="1"/>
        <v>0.43021706841085144</v>
      </c>
      <c r="I17" s="7"/>
      <c r="J17" s="4"/>
      <c r="K17" s="5"/>
      <c r="L17" s="5"/>
      <c r="M17" s="5"/>
      <c r="N17" s="7"/>
      <c r="O17" s="7"/>
      <c r="P17" s="7"/>
      <c r="Q17" s="7"/>
      <c r="R17" s="5"/>
    </row>
    <row r="18" spans="1:24" x14ac:dyDescent="0.25">
      <c r="A18" s="20">
        <v>42347</v>
      </c>
      <c r="B18" s="13" t="s">
        <v>17</v>
      </c>
      <c r="C18" s="14">
        <v>4667</v>
      </c>
      <c r="D18" s="14">
        <v>2421</v>
      </c>
      <c r="E18" s="15">
        <f t="shared" si="0"/>
        <v>0.5187486608099422</v>
      </c>
      <c r="F18" s="16" t="s">
        <v>11</v>
      </c>
      <c r="G18" s="17">
        <v>0.35114583062988242</v>
      </c>
      <c r="H18" s="18">
        <f t="shared" si="1"/>
        <v>0.43021706841085144</v>
      </c>
      <c r="I18" s="7"/>
      <c r="J18" s="4"/>
      <c r="K18" s="5"/>
      <c r="L18" s="5"/>
      <c r="M18" s="5"/>
      <c r="N18" s="7"/>
      <c r="O18" s="7"/>
      <c r="P18" s="7"/>
      <c r="Q18" s="7"/>
      <c r="R18" s="5"/>
    </row>
    <row r="19" spans="1:24" x14ac:dyDescent="0.25">
      <c r="A19" s="12">
        <v>42345</v>
      </c>
      <c r="B19" s="13" t="s">
        <v>23</v>
      </c>
      <c r="C19" s="14">
        <v>8428</v>
      </c>
      <c r="D19" s="14">
        <v>3608</v>
      </c>
      <c r="E19" s="15">
        <f t="shared" si="0"/>
        <v>0.42809682012339817</v>
      </c>
      <c r="F19" s="16" t="s">
        <v>21</v>
      </c>
      <c r="G19" s="17">
        <v>0.33480240928456001</v>
      </c>
      <c r="H19" s="18">
        <f t="shared" si="1"/>
        <v>0.43021706841085144</v>
      </c>
      <c r="I19" s="7"/>
      <c r="J19" s="4"/>
      <c r="K19" s="5"/>
      <c r="L19" s="5"/>
      <c r="M19" s="5"/>
      <c r="N19" s="7"/>
      <c r="O19" s="7"/>
      <c r="P19" s="7"/>
      <c r="Q19" s="7"/>
      <c r="R19" s="5"/>
    </row>
    <row r="20" spans="1:24" x14ac:dyDescent="0.25">
      <c r="A20" s="12">
        <v>42353</v>
      </c>
      <c r="B20" s="13" t="s">
        <v>8</v>
      </c>
      <c r="C20" s="14">
        <v>745</v>
      </c>
      <c r="D20" s="14">
        <v>485</v>
      </c>
      <c r="E20" s="15">
        <f t="shared" si="0"/>
        <v>0.65100671140939592</v>
      </c>
      <c r="F20" s="16" t="s">
        <v>24</v>
      </c>
      <c r="G20" s="17">
        <v>0.33417151932239281</v>
      </c>
      <c r="H20" s="18">
        <f t="shared" si="1"/>
        <v>0.43021706841085144</v>
      </c>
      <c r="I20" s="7"/>
      <c r="J20" s="4"/>
      <c r="K20" s="5"/>
      <c r="L20" s="5"/>
      <c r="M20" s="5"/>
      <c r="N20" s="7"/>
      <c r="O20" s="7"/>
      <c r="P20" s="7"/>
      <c r="Q20" s="7"/>
      <c r="R20" s="5"/>
    </row>
    <row r="21" spans="1:24" x14ac:dyDescent="0.25">
      <c r="A21" s="12">
        <v>42353</v>
      </c>
      <c r="B21" s="13" t="s">
        <v>25</v>
      </c>
      <c r="C21" s="14">
        <v>625</v>
      </c>
      <c r="D21" s="14">
        <v>224</v>
      </c>
      <c r="E21" s="15">
        <f t="shared" si="0"/>
        <v>0.3584</v>
      </c>
      <c r="F21" s="16" t="s">
        <v>19</v>
      </c>
      <c r="G21" s="17">
        <v>0.32921395544346366</v>
      </c>
      <c r="H21" s="18">
        <f t="shared" si="1"/>
        <v>0.43021706841085144</v>
      </c>
      <c r="I21" s="7"/>
      <c r="J21" s="4"/>
      <c r="K21" s="5"/>
      <c r="L21" s="5"/>
      <c r="M21" s="5"/>
      <c r="N21" s="22"/>
      <c r="O21" s="7"/>
      <c r="P21" s="7"/>
      <c r="Q21" s="7"/>
      <c r="R21" s="5"/>
    </row>
    <row r="22" spans="1:24" s="25" customFormat="1" ht="15.75" customHeight="1" x14ac:dyDescent="0.25">
      <c r="A22" s="12">
        <v>42339</v>
      </c>
      <c r="B22" s="13" t="s">
        <v>22</v>
      </c>
      <c r="C22" s="21">
        <v>30485</v>
      </c>
      <c r="D22" s="21">
        <v>14490</v>
      </c>
      <c r="E22" s="15">
        <f t="shared" si="0"/>
        <v>0.47531572904707231</v>
      </c>
      <c r="F22" s="16" t="s">
        <v>16</v>
      </c>
      <c r="G22" s="17">
        <v>0.30159580164935201</v>
      </c>
      <c r="H22" s="18">
        <f t="shared" si="1"/>
        <v>0.43021706841085144</v>
      </c>
      <c r="I22" s="7"/>
      <c r="J22" s="4"/>
      <c r="K22" s="5"/>
      <c r="L22" s="5"/>
      <c r="M22" s="5"/>
      <c r="N22" s="23"/>
      <c r="O22" s="24"/>
      <c r="P22" s="7"/>
      <c r="Q22" s="7"/>
      <c r="R22" s="5"/>
      <c r="S22"/>
      <c r="T22"/>
      <c r="U22"/>
      <c r="V22"/>
      <c r="W22"/>
      <c r="X22"/>
    </row>
    <row r="23" spans="1:24" ht="6.75" customHeight="1" x14ac:dyDescent="0.25">
      <c r="A23" s="26"/>
      <c r="B23" s="27"/>
      <c r="C23" s="28"/>
      <c r="D23" s="28"/>
      <c r="E23" s="29"/>
      <c r="F23" s="11"/>
      <c r="G23" s="11"/>
      <c r="H23" s="11"/>
      <c r="I23" s="7"/>
      <c r="J23" s="4"/>
      <c r="K23" s="5"/>
      <c r="L23" s="5"/>
      <c r="M23" s="5"/>
      <c r="N23" s="7"/>
      <c r="O23" s="7"/>
      <c r="P23" s="7"/>
      <c r="Q23" s="7"/>
      <c r="R23" s="5"/>
    </row>
    <row r="24" spans="1:24" x14ac:dyDescent="0.25">
      <c r="A24" s="26"/>
      <c r="B24" s="30" t="s">
        <v>26</v>
      </c>
      <c r="C24" s="31">
        <f>SUM(C4:C22)</f>
        <v>300274</v>
      </c>
      <c r="D24" s="32">
        <f>SUM(D4:D23)</f>
        <v>129183</v>
      </c>
      <c r="E24" s="33">
        <f>D24/C24</f>
        <v>0.43021706841085144</v>
      </c>
      <c r="F24" s="11"/>
      <c r="G24" s="11"/>
      <c r="H24" s="11"/>
      <c r="I24" s="7"/>
      <c r="J24" s="4"/>
      <c r="K24" s="5"/>
      <c r="L24" s="5"/>
      <c r="M24" s="5"/>
      <c r="N24" s="7"/>
      <c r="O24" s="7"/>
      <c r="P24" s="7"/>
      <c r="Q24" s="7"/>
      <c r="R24" s="5"/>
    </row>
    <row r="25" spans="1:24" x14ac:dyDescent="0.25">
      <c r="A25" s="26"/>
      <c r="B25" s="34"/>
      <c r="C25" s="34"/>
      <c r="D25" s="35"/>
      <c r="E25" s="36"/>
      <c r="F25" s="11"/>
      <c r="G25" s="11"/>
      <c r="H25" s="22"/>
      <c r="I25" s="7"/>
      <c r="J25" s="4"/>
      <c r="K25" s="5"/>
      <c r="L25" s="5"/>
      <c r="M25" s="5"/>
      <c r="N25" s="7"/>
      <c r="O25" s="7"/>
      <c r="P25" s="7"/>
      <c r="Q25" s="7"/>
      <c r="R25" s="5"/>
    </row>
    <row r="26" spans="1:24" x14ac:dyDescent="0.25">
      <c r="A26" s="26"/>
      <c r="B26" s="34"/>
      <c r="C26" s="37"/>
      <c r="D26" s="34"/>
      <c r="H26" s="7"/>
      <c r="I26" s="7"/>
      <c r="J26" s="4"/>
      <c r="K26" s="5"/>
      <c r="L26" s="5"/>
      <c r="M26" s="5"/>
      <c r="N26" s="7"/>
      <c r="O26" s="7"/>
      <c r="P26" s="7"/>
      <c r="Q26" s="7"/>
    </row>
    <row r="27" spans="1:24" x14ac:dyDescent="0.25">
      <c r="A27" s="37"/>
      <c r="B27" s="37"/>
      <c r="C27" s="37"/>
      <c r="D27" s="37"/>
      <c r="E27" s="37"/>
      <c r="F27" s="38"/>
      <c r="G27" s="39"/>
      <c r="H27" s="39"/>
      <c r="I27" s="39"/>
      <c r="J27" s="40"/>
      <c r="K27" s="40"/>
      <c r="L27" s="5"/>
      <c r="M27" s="5"/>
      <c r="N27" s="5"/>
      <c r="O27" s="5"/>
      <c r="P27" s="5"/>
      <c r="Q27" s="5"/>
    </row>
    <row r="28" spans="1:24" x14ac:dyDescent="0.25">
      <c r="A28" s="26"/>
      <c r="B28" s="26"/>
      <c r="C28" s="26"/>
      <c r="D28" s="26"/>
      <c r="E28" s="26"/>
      <c r="F28" s="41"/>
      <c r="G28" s="39"/>
      <c r="H28" s="39"/>
      <c r="I28" s="39"/>
      <c r="J28" s="40"/>
      <c r="K28" s="40"/>
      <c r="L28" s="7"/>
      <c r="M28" s="7"/>
      <c r="N28" s="7"/>
      <c r="O28" s="7"/>
      <c r="P28" s="7"/>
      <c r="Q28" s="7"/>
    </row>
    <row r="29" spans="1:24" x14ac:dyDescent="0.25">
      <c r="A29" s="26"/>
      <c r="B29" s="26"/>
      <c r="C29" s="26"/>
      <c r="D29" s="26"/>
      <c r="E29" s="26"/>
      <c r="F29" s="42"/>
      <c r="I29" s="3"/>
      <c r="J29" s="7"/>
      <c r="K29" s="7"/>
      <c r="L29" s="7"/>
      <c r="M29" s="7"/>
      <c r="N29" s="7"/>
      <c r="O29" s="7"/>
      <c r="P29" s="7"/>
      <c r="Q29" s="7"/>
    </row>
    <row r="30" spans="1:24" x14ac:dyDescent="0.25">
      <c r="A30" s="26"/>
      <c r="B30" s="26"/>
      <c r="C30" s="26"/>
      <c r="D30" s="26"/>
      <c r="E30" s="26"/>
      <c r="F30" s="42"/>
      <c r="J30"/>
    </row>
    <row r="31" spans="1:24" ht="20.25" thickBot="1" x14ac:dyDescent="0.35">
      <c r="A31" s="43" t="s">
        <v>27</v>
      </c>
      <c r="B31" s="43"/>
      <c r="C31" s="43"/>
      <c r="D31" s="43"/>
      <c r="E31" s="43"/>
      <c r="F31" s="44"/>
      <c r="G31" s="44"/>
      <c r="H31" s="44"/>
      <c r="I31" s="43"/>
      <c r="J31" s="43"/>
      <c r="K31" s="43"/>
      <c r="L31" s="45"/>
      <c r="M31" s="45"/>
      <c r="N31" s="45"/>
      <c r="O31" s="46"/>
      <c r="P31" s="46"/>
      <c r="Q31" s="46"/>
      <c r="R31" s="46"/>
      <c r="S31" s="46"/>
      <c r="T31" s="46"/>
      <c r="U31" s="46"/>
      <c r="V31" s="46"/>
    </row>
    <row r="32" spans="1:24" ht="15.75" thickTop="1" x14ac:dyDescent="0.25">
      <c r="A32" s="47"/>
      <c r="B32" s="47"/>
      <c r="C32" s="47"/>
      <c r="D32" s="47"/>
      <c r="E32" s="47"/>
      <c r="F32" s="48"/>
      <c r="G32" s="48"/>
      <c r="H32" s="48"/>
      <c r="I32" s="47"/>
      <c r="J32" s="47"/>
      <c r="K32" s="47"/>
      <c r="L32" s="47"/>
      <c r="M32" s="47"/>
      <c r="N32" s="47"/>
      <c r="O32" s="48"/>
      <c r="P32" s="48"/>
      <c r="Q32" s="48"/>
      <c r="R32" s="48"/>
      <c r="S32" s="48"/>
      <c r="T32" s="48"/>
      <c r="U32" s="49"/>
      <c r="V32" s="46"/>
    </row>
    <row r="33" spans="1:23" ht="15.75" thickBot="1" x14ac:dyDescent="0.3">
      <c r="A33" s="47"/>
      <c r="B33" s="47"/>
      <c r="C33" s="47"/>
      <c r="D33" s="47"/>
      <c r="E33" s="47"/>
      <c r="F33" s="48"/>
      <c r="G33" s="48"/>
      <c r="H33" s="48"/>
      <c r="I33" s="48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50"/>
      <c r="W33" s="45"/>
    </row>
    <row r="34" spans="1:23" ht="15.75" thickBot="1" x14ac:dyDescent="0.3">
      <c r="A34" s="51" t="s">
        <v>2</v>
      </c>
      <c r="B34" s="52" t="s">
        <v>28</v>
      </c>
      <c r="C34" s="52" t="s">
        <v>29</v>
      </c>
      <c r="D34" s="52" t="s">
        <v>30</v>
      </c>
      <c r="E34" s="53" t="s">
        <v>31</v>
      </c>
      <c r="F34" s="54" t="s">
        <v>32</v>
      </c>
      <c r="G34" s="54" t="s">
        <v>33</v>
      </c>
      <c r="H34" s="55" t="s">
        <v>34</v>
      </c>
      <c r="I34" s="56" t="s">
        <v>35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3" x14ac:dyDescent="0.25">
      <c r="A35" s="57" t="s">
        <v>36</v>
      </c>
      <c r="B35" s="58">
        <v>0.35535428875865743</v>
      </c>
      <c r="C35" s="59">
        <v>0.35547387765817801</v>
      </c>
      <c r="D35" s="59">
        <v>0.37237321378537408</v>
      </c>
      <c r="E35" s="60">
        <v>0.30384250474383301</v>
      </c>
      <c r="F35" s="59">
        <v>0.245440093708166</v>
      </c>
      <c r="G35" s="59">
        <v>0.17763945415369883</v>
      </c>
      <c r="H35" s="59">
        <v>0.52594193946880785</v>
      </c>
      <c r="I35" s="59">
        <f ca="1">LOOKUP("200 - FME ",$B$4:$B$22,$E$4:$E$23)</f>
        <v>0.57761648325918991</v>
      </c>
      <c r="J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3" x14ac:dyDescent="0.25">
      <c r="A36" s="61" t="s">
        <v>37</v>
      </c>
      <c r="B36" s="62" t="s">
        <v>38</v>
      </c>
      <c r="C36" s="62" t="s">
        <v>38</v>
      </c>
      <c r="D36" s="62" t="s">
        <v>38</v>
      </c>
      <c r="E36" s="62" t="s">
        <v>38</v>
      </c>
      <c r="F36" s="62" t="s">
        <v>38</v>
      </c>
      <c r="G36" s="62" t="s">
        <v>38</v>
      </c>
      <c r="H36" s="59">
        <v>0.26440000000000002</v>
      </c>
      <c r="I36" s="59">
        <f>E5</f>
        <v>0.43651384049175834</v>
      </c>
      <c r="J36" s="45"/>
      <c r="K36" s="52"/>
      <c r="L36" s="63"/>
      <c r="M36" s="45"/>
      <c r="N36" s="45"/>
      <c r="O36" s="45"/>
      <c r="P36" s="45"/>
      <c r="Q36" s="45"/>
    </row>
    <row r="37" spans="1:23" x14ac:dyDescent="0.25">
      <c r="A37" s="64" t="s">
        <v>39</v>
      </c>
      <c r="B37" s="62">
        <v>0.22939759036144577</v>
      </c>
      <c r="C37" s="65">
        <v>0.11404016564990871</v>
      </c>
      <c r="D37" s="65">
        <v>0.11716362434954984</v>
      </c>
      <c r="E37" s="66">
        <v>0.2375190086388197</v>
      </c>
      <c r="F37" s="65">
        <v>0.24181818181818182</v>
      </c>
      <c r="G37" s="65">
        <v>0.11802518223989397</v>
      </c>
      <c r="H37" s="59">
        <v>0.36021433355659743</v>
      </c>
      <c r="I37" s="59">
        <f>LOOKUP("220 - ETSEIAT ",$B$4:$B$22,$E$4:$E$22)</f>
        <v>0.35114583062988242</v>
      </c>
      <c r="J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3" x14ac:dyDescent="0.25">
      <c r="A38" s="64" t="s">
        <v>40</v>
      </c>
      <c r="B38" s="62">
        <v>0.19639339957105967</v>
      </c>
      <c r="C38" s="65">
        <v>0.19153984617902145</v>
      </c>
      <c r="D38" s="65">
        <v>0.18043992638681974</v>
      </c>
      <c r="E38" s="66">
        <v>0.26991045249227358</v>
      </c>
      <c r="F38" s="65">
        <v>0.28239255933290569</v>
      </c>
      <c r="G38" s="65">
        <v>0.20250681720327227</v>
      </c>
      <c r="H38" s="59">
        <v>0.41219643176800524</v>
      </c>
      <c r="I38" s="59">
        <f>LOOKUP("230 - ETSETB ",$B$4:$B$22,$E$4:$E$22)</f>
        <v>0.53205948980596873</v>
      </c>
      <c r="J38" s="45"/>
      <c r="K38" s="7"/>
      <c r="L38" s="7"/>
      <c r="M38" s="67"/>
      <c r="N38" s="67"/>
      <c r="O38" s="67"/>
      <c r="P38" s="67"/>
      <c r="Q38" s="67"/>
      <c r="R38" s="67"/>
      <c r="S38" s="67"/>
      <c r="T38" s="67"/>
      <c r="U38" s="45"/>
      <c r="V38" s="45"/>
    </row>
    <row r="39" spans="1:23" x14ac:dyDescent="0.25">
      <c r="A39" s="64" t="s">
        <v>41</v>
      </c>
      <c r="B39" s="62">
        <v>0.29740975761988975</v>
      </c>
      <c r="C39" s="65">
        <v>0.16749842253197958</v>
      </c>
      <c r="D39" s="65">
        <v>0.20022546502160707</v>
      </c>
      <c r="E39" s="66">
        <v>0.19048913043478261</v>
      </c>
      <c r="F39" s="65">
        <v>0.20131706885883496</v>
      </c>
      <c r="G39" s="65">
        <v>0.16925334202804043</v>
      </c>
      <c r="H39" s="59">
        <v>0.33350318471337581</v>
      </c>
      <c r="I39" s="59">
        <f>LOOKUP("240 - ETSEIB ",$B$4:$B$22,$E$4:$E$22)</f>
        <v>0.38608785932126405</v>
      </c>
      <c r="J39" s="45"/>
      <c r="K39" s="68" t="s">
        <v>42</v>
      </c>
      <c r="L39" s="69">
        <v>0.19</v>
      </c>
      <c r="M39" s="67">
        <v>25822</v>
      </c>
      <c r="N39" s="67">
        <v>4908</v>
      </c>
      <c r="O39" s="67">
        <f>N39/M39</f>
        <v>0.19007048253427311</v>
      </c>
      <c r="P39" s="68" t="s">
        <v>43</v>
      </c>
      <c r="Q39" s="69">
        <v>0.19007048253427311</v>
      </c>
      <c r="R39" s="67">
        <v>25822</v>
      </c>
      <c r="S39" s="67">
        <v>4908</v>
      </c>
      <c r="T39" s="67">
        <f>S39/R39</f>
        <v>0.19007048253427311</v>
      </c>
      <c r="U39" s="45"/>
      <c r="V39" s="45"/>
    </row>
    <row r="40" spans="1:23" x14ac:dyDescent="0.25">
      <c r="A40" s="64" t="s">
        <v>44</v>
      </c>
      <c r="B40" s="62" t="s">
        <v>38</v>
      </c>
      <c r="C40" s="62" t="s">
        <v>38</v>
      </c>
      <c r="D40" s="62" t="s">
        <v>38</v>
      </c>
      <c r="E40" s="62" t="s">
        <v>38</v>
      </c>
      <c r="F40" s="65">
        <v>0.1457</v>
      </c>
      <c r="G40" s="65">
        <v>0.12512517788436198</v>
      </c>
      <c r="H40" s="59">
        <v>0.23768954616085303</v>
      </c>
      <c r="I40" s="59">
        <f>LOOKUP("250 - ETSECCPB ",$B$4:$B$22,$E$4:$E$22)</f>
        <v>0.30159580164935201</v>
      </c>
      <c r="J40" s="45"/>
      <c r="K40" s="68" t="s">
        <v>45</v>
      </c>
      <c r="L40" s="69">
        <v>0.2752</v>
      </c>
      <c r="M40" s="67">
        <v>107950</v>
      </c>
      <c r="N40" s="67">
        <v>29708</v>
      </c>
      <c r="O40" s="67">
        <f t="shared" ref="O40:O50" si="2">N40/M40</f>
        <v>0.27520148216767021</v>
      </c>
      <c r="P40" s="68" t="s">
        <v>46</v>
      </c>
      <c r="Q40" s="69">
        <v>0.27520148216767021</v>
      </c>
      <c r="R40" s="67">
        <v>107950</v>
      </c>
      <c r="S40" s="67">
        <v>29708</v>
      </c>
      <c r="T40" s="67">
        <f t="shared" ref="T40:T45" si="3">S40/R40</f>
        <v>0.27520148216767021</v>
      </c>
      <c r="U40" s="45"/>
      <c r="V40" s="45"/>
    </row>
    <row r="41" spans="1:23" x14ac:dyDescent="0.25">
      <c r="A41" s="64" t="s">
        <v>47</v>
      </c>
      <c r="B41" s="62">
        <v>0.32608096942990911</v>
      </c>
      <c r="C41" s="65">
        <v>0.25250462017313491</v>
      </c>
      <c r="D41" s="65">
        <v>0.29041785167359441</v>
      </c>
      <c r="E41" s="66">
        <v>0.27976987551455634</v>
      </c>
      <c r="F41" s="65">
        <v>0.30170316301703165</v>
      </c>
      <c r="G41" s="65">
        <v>0.21618590742009844</v>
      </c>
      <c r="H41" s="59">
        <v>0.28673074522531516</v>
      </c>
      <c r="I41" s="59">
        <f>LOOKUP("270 - FIB ",$B$4:$B$22,$E$4:$E$22)</f>
        <v>0.53785401680165001</v>
      </c>
      <c r="J41" s="45"/>
      <c r="K41" s="68" t="s">
        <v>48</v>
      </c>
      <c r="L41" s="69">
        <v>0.2414</v>
      </c>
      <c r="M41" s="67">
        <v>120508</v>
      </c>
      <c r="N41" s="67">
        <v>29096</v>
      </c>
      <c r="O41" s="67">
        <f t="shared" si="2"/>
        <v>0.24144455139907725</v>
      </c>
      <c r="P41" s="68" t="s">
        <v>49</v>
      </c>
      <c r="Q41" s="69">
        <v>0.24144455139907725</v>
      </c>
      <c r="R41" s="67">
        <v>120508</v>
      </c>
      <c r="S41" s="67">
        <v>29096</v>
      </c>
      <c r="T41" s="67">
        <f t="shared" si="3"/>
        <v>0.24144455139907725</v>
      </c>
      <c r="U41" s="45"/>
      <c r="V41" s="45"/>
    </row>
    <row r="42" spans="1:23" x14ac:dyDescent="0.25">
      <c r="A42" s="64" t="s">
        <v>50</v>
      </c>
      <c r="B42" s="62" t="s">
        <v>38</v>
      </c>
      <c r="C42" s="65" t="s">
        <v>38</v>
      </c>
      <c r="D42" s="65" t="s">
        <v>38</v>
      </c>
      <c r="E42" s="66">
        <v>0.19040000000000001</v>
      </c>
      <c r="F42" s="65">
        <v>0.38050314465408808</v>
      </c>
      <c r="G42" s="65">
        <v>0.2838740458015267</v>
      </c>
      <c r="H42" s="59">
        <v>0.39344521849271691</v>
      </c>
      <c r="I42" s="59">
        <f>LOOKUP("280 - FNB ",$B$4:$B$22,$E$4:$E$22)</f>
        <v>0.48927103941561406</v>
      </c>
      <c r="J42" s="45"/>
      <c r="K42" s="68" t="s">
        <v>51</v>
      </c>
      <c r="L42" s="69">
        <v>0.20599999999999999</v>
      </c>
      <c r="M42" s="67">
        <v>95077</v>
      </c>
      <c r="N42" s="67">
        <v>19618</v>
      </c>
      <c r="O42" s="67">
        <f t="shared" si="2"/>
        <v>0.20633802076211913</v>
      </c>
      <c r="P42" s="68" t="s">
        <v>52</v>
      </c>
      <c r="Q42" s="69">
        <v>0.20633802076211913</v>
      </c>
      <c r="R42" s="67">
        <v>95077</v>
      </c>
      <c r="S42" s="67">
        <v>19618</v>
      </c>
      <c r="T42" s="67">
        <f t="shared" si="3"/>
        <v>0.20633802076211913</v>
      </c>
      <c r="U42" s="45"/>
      <c r="V42" s="45"/>
    </row>
    <row r="43" spans="1:23" x14ac:dyDescent="0.25">
      <c r="A43" s="64" t="s">
        <v>53</v>
      </c>
      <c r="B43" s="62">
        <v>0.21232394366197183</v>
      </c>
      <c r="C43" s="65">
        <v>0.26009280742459395</v>
      </c>
      <c r="D43" s="65">
        <v>0.17415246945448287</v>
      </c>
      <c r="E43" s="66">
        <v>0.207132667617689</v>
      </c>
      <c r="F43" s="65">
        <v>0.12599230214096704</v>
      </c>
      <c r="G43" s="65">
        <v>9.9803606498839487E-2</v>
      </c>
      <c r="H43" s="59">
        <v>0.28198101203875892</v>
      </c>
      <c r="I43" s="59">
        <f>LOOKUP("290 - ETSAV ",$B$4:$B$22,$E$4:$E$22)</f>
        <v>0.32921395544346366</v>
      </c>
      <c r="J43" s="45"/>
      <c r="K43" s="68" t="s">
        <v>54</v>
      </c>
      <c r="L43" s="69">
        <v>0.24821514519493021</v>
      </c>
      <c r="M43" s="67">
        <v>99728</v>
      </c>
      <c r="N43" s="67">
        <v>24754</v>
      </c>
      <c r="O43" s="67">
        <f t="shared" si="2"/>
        <v>0.24821514519493021</v>
      </c>
      <c r="P43" s="68" t="s">
        <v>55</v>
      </c>
      <c r="Q43" s="69">
        <v>0.24821514519493021</v>
      </c>
      <c r="R43" s="67">
        <v>99728</v>
      </c>
      <c r="S43" s="67">
        <v>24754</v>
      </c>
      <c r="T43" s="67">
        <f t="shared" si="3"/>
        <v>0.24821514519493021</v>
      </c>
      <c r="U43" s="45"/>
      <c r="V43" s="45"/>
    </row>
    <row r="44" spans="1:23" x14ac:dyDescent="0.25">
      <c r="A44" s="64" t="s">
        <v>56</v>
      </c>
      <c r="B44" s="62">
        <v>0.20781781101291638</v>
      </c>
      <c r="C44" s="65">
        <v>0.10568031704095113</v>
      </c>
      <c r="D44" s="65">
        <v>0.11816849816849817</v>
      </c>
      <c r="E44" s="66">
        <v>0.2401017282238021</v>
      </c>
      <c r="F44" s="65">
        <v>0.1538204161090157</v>
      </c>
      <c r="G44" s="65">
        <v>0.17240210205119511</v>
      </c>
      <c r="H44" s="59">
        <v>0.23663126513881125</v>
      </c>
      <c r="I44" s="59">
        <f>LOOKUP("300 - EETAC ",$B$4:$B$22,$E$4:$E$22)</f>
        <v>0.33480240928456001</v>
      </c>
      <c r="J44" s="45"/>
      <c r="K44" s="68" t="s">
        <v>28</v>
      </c>
      <c r="L44" s="69">
        <v>0.26370778877389101</v>
      </c>
      <c r="M44" s="67">
        <v>132370</v>
      </c>
      <c r="N44" s="67">
        <v>34907</v>
      </c>
      <c r="O44" s="67">
        <f t="shared" si="2"/>
        <v>0.26370778877389134</v>
      </c>
      <c r="P44" s="68" t="s">
        <v>57</v>
      </c>
      <c r="Q44" s="69">
        <v>0.26370778877389134</v>
      </c>
      <c r="R44" s="67">
        <v>132370</v>
      </c>
      <c r="S44" s="67">
        <v>34907</v>
      </c>
      <c r="T44" s="67">
        <f t="shared" si="3"/>
        <v>0.26370778877389134</v>
      </c>
      <c r="U44" s="45"/>
      <c r="V44" s="45"/>
    </row>
    <row r="45" spans="1:23" x14ac:dyDescent="0.25">
      <c r="A45" s="64" t="s">
        <v>58</v>
      </c>
      <c r="B45" s="62" t="s">
        <v>38</v>
      </c>
      <c r="C45" s="62" t="s">
        <v>38</v>
      </c>
      <c r="D45" s="62" t="s">
        <v>38</v>
      </c>
      <c r="E45" s="62" t="s">
        <v>38</v>
      </c>
      <c r="F45" s="62" t="s">
        <v>38</v>
      </c>
      <c r="G45" s="62">
        <v>0.32668496084599424</v>
      </c>
      <c r="H45" s="59">
        <v>0.48413572214993494</v>
      </c>
      <c r="I45" s="59">
        <f>LOOKUP("310 - EPSEB ",$B$4:$B$22,$E$4:$E$22)</f>
        <v>0.61624762095562458</v>
      </c>
      <c r="J45" s="45"/>
      <c r="K45" s="68" t="s">
        <v>29</v>
      </c>
      <c r="L45" s="69">
        <v>0.21340000000000001</v>
      </c>
      <c r="M45" s="67">
        <v>189019</v>
      </c>
      <c r="N45" s="67">
        <v>40335</v>
      </c>
      <c r="O45" s="67">
        <f t="shared" si="2"/>
        <v>0.21339124638263879</v>
      </c>
      <c r="P45" s="68" t="s">
        <v>59</v>
      </c>
      <c r="Q45" s="69">
        <v>0.21636398657201034</v>
      </c>
      <c r="R45" s="67">
        <f>M45+M46</f>
        <v>363420</v>
      </c>
      <c r="S45" s="67">
        <f>N45+N46</f>
        <v>78631</v>
      </c>
      <c r="T45" s="67">
        <f t="shared" si="3"/>
        <v>0.21636398657201034</v>
      </c>
      <c r="U45" s="45"/>
      <c r="V45" s="45"/>
    </row>
    <row r="46" spans="1:23" x14ac:dyDescent="0.25">
      <c r="A46" s="64" t="s">
        <v>60</v>
      </c>
      <c r="B46" s="62" t="s">
        <v>38</v>
      </c>
      <c r="C46" s="62" t="s">
        <v>38</v>
      </c>
      <c r="D46" s="62" t="s">
        <v>38</v>
      </c>
      <c r="E46" s="62" t="s">
        <v>38</v>
      </c>
      <c r="F46" s="62" t="s">
        <v>38</v>
      </c>
      <c r="G46" s="62">
        <v>0.31274762593547578</v>
      </c>
      <c r="H46" s="59">
        <v>0.44250229990800366</v>
      </c>
      <c r="I46" s="59">
        <f>LOOKUP("320 - EET ",$B$4:$B$22,$E$4:$E$22)</f>
        <v>0.5415282392026578</v>
      </c>
      <c r="J46" s="45"/>
      <c r="K46" s="68" t="s">
        <v>30</v>
      </c>
      <c r="L46" s="69">
        <v>0.21958589686985741</v>
      </c>
      <c r="M46" s="67">
        <v>174401</v>
      </c>
      <c r="N46" s="67">
        <v>38296</v>
      </c>
      <c r="O46" s="67">
        <f t="shared" si="2"/>
        <v>0.21958589686985741</v>
      </c>
      <c r="P46" s="70" t="s">
        <v>61</v>
      </c>
      <c r="Q46" s="69">
        <v>0.25285231305125316</v>
      </c>
      <c r="R46" s="67">
        <v>214738</v>
      </c>
      <c r="S46" s="67">
        <v>54297</v>
      </c>
      <c r="T46" s="67">
        <f>S46/R46</f>
        <v>0.25285231305125316</v>
      </c>
      <c r="U46" s="45"/>
      <c r="V46" s="45"/>
    </row>
    <row r="47" spans="1:23" x14ac:dyDescent="0.25">
      <c r="A47" s="64" t="s">
        <v>62</v>
      </c>
      <c r="B47" s="62">
        <v>0.57692307692307687</v>
      </c>
      <c r="C47" s="65">
        <v>0.42762299940723175</v>
      </c>
      <c r="D47" s="65">
        <v>0.4271817676486937</v>
      </c>
      <c r="E47" s="66">
        <v>0.44702026945017598</v>
      </c>
      <c r="F47" s="65">
        <v>0.29086901032602391</v>
      </c>
      <c r="G47" s="65">
        <v>0.24369303922863558</v>
      </c>
      <c r="H47" s="59">
        <v>0.34872697724810403</v>
      </c>
      <c r="I47" s="59">
        <f>LOOKUP("330 - EPSEM ",$B$4:$B$22,$E$4:$E$22)</f>
        <v>0.48042998897464168</v>
      </c>
      <c r="J47" s="45"/>
      <c r="K47" s="70" t="s">
        <v>31</v>
      </c>
      <c r="L47" s="69">
        <v>0.25285231305125316</v>
      </c>
      <c r="M47" s="67">
        <v>214738</v>
      </c>
      <c r="N47" s="67">
        <v>54297</v>
      </c>
      <c r="O47" s="67">
        <f t="shared" si="2"/>
        <v>0.25285231305125316</v>
      </c>
      <c r="P47" s="71" t="s">
        <v>63</v>
      </c>
      <c r="Q47" s="69">
        <v>0.19582445763447975</v>
      </c>
      <c r="R47" s="67">
        <f>M48+M49</f>
        <v>483530</v>
      </c>
      <c r="S47" s="67">
        <f>N48+N49</f>
        <v>94687</v>
      </c>
      <c r="T47" s="67">
        <f>S47/R47</f>
        <v>0.19582445763447975</v>
      </c>
      <c r="U47" s="45"/>
      <c r="V47" s="45"/>
    </row>
    <row r="48" spans="1:23" x14ac:dyDescent="0.25">
      <c r="A48" s="64" t="s">
        <v>64</v>
      </c>
      <c r="B48" s="62">
        <v>0.2135691942616762</v>
      </c>
      <c r="C48" s="65">
        <v>0.24718538904178133</v>
      </c>
      <c r="D48" s="65">
        <v>0.24804261845185244</v>
      </c>
      <c r="E48" s="66">
        <v>0.20571306757620977</v>
      </c>
      <c r="F48" s="65">
        <v>0.20980788675429726</v>
      </c>
      <c r="G48" s="65">
        <v>0.18820879291595463</v>
      </c>
      <c r="H48" s="59">
        <v>0.27842752584320529</v>
      </c>
      <c r="I48" s="59">
        <f>LOOKUP("340 - EPSEVG ",$B$4:$B$22,$E$4:$E$22)</f>
        <v>0.33417151932239281</v>
      </c>
      <c r="J48" s="45"/>
      <c r="K48" s="71" t="s">
        <v>32</v>
      </c>
      <c r="L48" s="69">
        <v>0.20630502985527779</v>
      </c>
      <c r="M48" s="67">
        <v>237144</v>
      </c>
      <c r="N48" s="67">
        <v>48924</v>
      </c>
      <c r="O48" s="67">
        <f t="shared" si="2"/>
        <v>0.20630502985527779</v>
      </c>
      <c r="P48" s="70" t="s">
        <v>65</v>
      </c>
      <c r="Q48" s="69">
        <v>0.32008476608119291</v>
      </c>
      <c r="R48" s="67">
        <v>258594</v>
      </c>
      <c r="S48" s="67">
        <v>82772</v>
      </c>
      <c r="T48" s="67">
        <f>S48/R48</f>
        <v>0.32008476608119291</v>
      </c>
      <c r="U48" s="45"/>
      <c r="V48" s="45"/>
    </row>
    <row r="49" spans="1:24" x14ac:dyDescent="0.25">
      <c r="A49" s="64" t="s">
        <v>66</v>
      </c>
      <c r="B49" s="62">
        <v>0.17413120237874002</v>
      </c>
      <c r="C49" s="65">
        <v>0.18781348690321381</v>
      </c>
      <c r="D49" s="65">
        <v>0.15227208580299181</v>
      </c>
      <c r="E49" s="66">
        <v>0.27598177478845737</v>
      </c>
      <c r="F49" s="65">
        <v>0.24141140632932814</v>
      </c>
      <c r="G49" s="65">
        <v>0.142619926199262</v>
      </c>
      <c r="H49" s="59">
        <v>0.55977363829285542</v>
      </c>
      <c r="I49" s="59">
        <f>LOOKUP("370 - FOOT ",$B$4:$B$22,$E$4:$E$22)</f>
        <v>0.5187486608099422</v>
      </c>
      <c r="J49" s="45"/>
      <c r="K49" s="70" t="s">
        <v>33</v>
      </c>
      <c r="L49" s="69">
        <f>G52</f>
        <v>0.185737014278409</v>
      </c>
      <c r="M49" s="67">
        <v>246386</v>
      </c>
      <c r="N49" s="67">
        <v>45763</v>
      </c>
      <c r="O49" s="67">
        <f t="shared" si="2"/>
        <v>0.18573701427840866</v>
      </c>
      <c r="P49" s="70"/>
      <c r="Q49" s="69"/>
      <c r="R49" s="67"/>
      <c r="S49" s="67"/>
      <c r="T49" s="67"/>
      <c r="U49" s="45"/>
      <c r="V49" s="45"/>
    </row>
    <row r="50" spans="1:24" x14ac:dyDescent="0.25">
      <c r="A50" s="64" t="s">
        <v>67</v>
      </c>
      <c r="B50" s="62">
        <v>0.21731658955717117</v>
      </c>
      <c r="C50" s="65">
        <v>0.13948935475976834</v>
      </c>
      <c r="D50" s="65">
        <v>0.15941031941031941</v>
      </c>
      <c r="E50" s="66">
        <v>0.16473063973063973</v>
      </c>
      <c r="F50" s="65">
        <v>0.21391369047619047</v>
      </c>
      <c r="G50" s="65">
        <v>0.12791899152717504</v>
      </c>
      <c r="H50" s="59">
        <v>0.22954070981210856</v>
      </c>
      <c r="I50" s="59">
        <f>LOOKUP("390 - ESAB ",$B$4:$B$22,$E$4:$E$22)</f>
        <v>0.42809682012339817</v>
      </c>
      <c r="J50" s="45"/>
      <c r="K50" s="70" t="s">
        <v>34</v>
      </c>
      <c r="L50" s="69">
        <f>H52</f>
        <v>0.32008476608119291</v>
      </c>
      <c r="M50" s="67">
        <v>258594</v>
      </c>
      <c r="N50" s="67">
        <v>82772</v>
      </c>
      <c r="O50" s="67">
        <f t="shared" si="2"/>
        <v>0.32008476608119291</v>
      </c>
      <c r="P50" s="7"/>
      <c r="Q50" s="7"/>
      <c r="R50" s="7"/>
      <c r="S50" s="7"/>
      <c r="T50" s="7"/>
      <c r="U50" s="45"/>
      <c r="V50" s="45"/>
    </row>
    <row r="51" spans="1:24" ht="15.75" thickBot="1" x14ac:dyDescent="0.3">
      <c r="A51" s="72" t="s">
        <v>68</v>
      </c>
      <c r="B51" s="73">
        <v>0.40600000000000003</v>
      </c>
      <c r="C51" s="74">
        <v>0.31963141602476425</v>
      </c>
      <c r="D51" s="74">
        <v>0.343114857412951</v>
      </c>
      <c r="E51" s="75">
        <v>0.32092955911098242</v>
      </c>
      <c r="F51" s="65">
        <v>0.32350816356017914</v>
      </c>
      <c r="G51" s="65">
        <v>0.17843313646497438</v>
      </c>
      <c r="H51" s="59">
        <v>0.27102803738317754</v>
      </c>
      <c r="I51" s="59">
        <f>LOOKUP("820 - EUETIB ",$B$4:$B$22,$E$4:$E$22)</f>
        <v>0.47531572904707231</v>
      </c>
      <c r="J51" s="45"/>
      <c r="K51" s="67" t="s">
        <v>35</v>
      </c>
      <c r="L51" s="76">
        <f>I52</f>
        <v>0.43021706841085144</v>
      </c>
      <c r="M51" s="67"/>
      <c r="N51" s="67"/>
      <c r="O51" s="67"/>
      <c r="P51" s="67"/>
      <c r="Q51" s="76"/>
      <c r="R51" s="67"/>
      <c r="S51" s="67"/>
      <c r="T51" s="67"/>
      <c r="U51" s="45"/>
      <c r="V51" s="45"/>
    </row>
    <row r="52" spans="1:24" ht="15.75" thickBot="1" x14ac:dyDescent="0.3">
      <c r="A52" s="77" t="s">
        <v>26</v>
      </c>
      <c r="B52" s="78">
        <v>0.26370778877389134</v>
      </c>
      <c r="C52" s="79">
        <v>0.21340000000000001</v>
      </c>
      <c r="D52" s="78">
        <v>0.21958589686985741</v>
      </c>
      <c r="E52" s="80">
        <v>0.25285231305125316</v>
      </c>
      <c r="F52" s="80">
        <v>0.20630502985527779</v>
      </c>
      <c r="G52" s="80">
        <v>0.185737014278409</v>
      </c>
      <c r="H52" s="81">
        <v>0.32008476608119291</v>
      </c>
      <c r="I52" s="81">
        <f>E24</f>
        <v>0.43021706841085144</v>
      </c>
      <c r="J52" s="45"/>
      <c r="K52" s="67"/>
      <c r="L52" s="67"/>
      <c r="M52" s="67"/>
      <c r="N52" s="67"/>
      <c r="O52" s="67"/>
      <c r="P52" s="67"/>
      <c r="Q52" s="67"/>
      <c r="R52" s="7"/>
      <c r="S52" s="7"/>
      <c r="T52" s="7"/>
    </row>
    <row r="53" spans="1:24" ht="15.75" x14ac:dyDescent="0.25">
      <c r="A53" s="47"/>
      <c r="B53" s="47"/>
      <c r="C53" s="47"/>
      <c r="D53" s="48"/>
      <c r="E53" s="82"/>
      <c r="F53" s="82"/>
      <c r="G53" s="83"/>
      <c r="H53" s="48"/>
      <c r="I53" s="84"/>
      <c r="J53" s="84"/>
      <c r="K53" s="85"/>
      <c r="L53" s="7"/>
      <c r="M53" s="67"/>
      <c r="N53" s="67"/>
      <c r="O53" s="67"/>
      <c r="P53" s="67"/>
      <c r="Q53" s="67"/>
      <c r="R53" s="67"/>
      <c r="S53" s="7"/>
      <c r="T53" s="7"/>
    </row>
    <row r="54" spans="1:24" x14ac:dyDescent="0.25">
      <c r="A54" s="86"/>
      <c r="B54" s="86"/>
      <c r="C54" s="86"/>
      <c r="D54" s="86"/>
      <c r="E54" s="87"/>
      <c r="F54" s="87"/>
      <c r="G54" s="87"/>
      <c r="H54" s="87"/>
      <c r="I54" s="87"/>
      <c r="J54" s="87"/>
      <c r="K54" s="86"/>
      <c r="L54" s="86"/>
      <c r="M54" s="7"/>
      <c r="N54" s="7"/>
      <c r="O54" s="67"/>
      <c r="P54" s="7"/>
      <c r="Q54" s="7"/>
      <c r="R54" s="7"/>
      <c r="S54" s="7"/>
      <c r="T54" s="7"/>
      <c r="U54" s="5"/>
      <c r="V54" s="5"/>
      <c r="W54" s="5"/>
      <c r="X54" s="5"/>
    </row>
    <row r="55" spans="1:24" x14ac:dyDescent="0.25">
      <c r="A55" s="86"/>
      <c r="B55" s="88"/>
      <c r="C55" s="88"/>
      <c r="D55" s="86"/>
      <c r="E55" s="87"/>
      <c r="F55" s="87"/>
      <c r="G55" s="87"/>
      <c r="H55" s="87"/>
      <c r="I55" s="87"/>
      <c r="J55" s="87"/>
      <c r="K55" s="86"/>
      <c r="L55" s="86"/>
      <c r="M55" s="86"/>
      <c r="N55" s="86"/>
      <c r="O55" s="86"/>
      <c r="P55" s="7"/>
      <c r="Q55" s="7"/>
      <c r="R55" s="7"/>
      <c r="S55" s="7"/>
      <c r="T55" s="7"/>
      <c r="U55" s="5"/>
      <c r="V55" s="5"/>
      <c r="W55" s="5"/>
      <c r="X55" s="5"/>
    </row>
    <row r="56" spans="1:24" ht="15.75" thickBot="1" x14ac:dyDescent="0.3">
      <c r="A56" s="86"/>
      <c r="B56" s="88"/>
      <c r="C56" s="88"/>
      <c r="D56" s="86"/>
      <c r="E56" s="87"/>
      <c r="F56" s="87"/>
      <c r="G56" s="87"/>
      <c r="H56" s="87"/>
      <c r="I56" s="87"/>
      <c r="J56" s="87"/>
      <c r="K56" s="86"/>
      <c r="L56" s="86"/>
      <c r="M56" s="86"/>
      <c r="N56" s="86"/>
      <c r="O56" s="86"/>
      <c r="P56" s="7"/>
      <c r="Q56" s="7"/>
      <c r="R56" s="7"/>
      <c r="S56" s="7"/>
      <c r="T56" s="7"/>
      <c r="U56" s="5"/>
      <c r="V56" s="5"/>
      <c r="W56" s="5"/>
      <c r="X56" s="5"/>
    </row>
    <row r="57" spans="1:24" ht="15.75" thickBot="1" x14ac:dyDescent="0.3">
      <c r="A57" s="86"/>
      <c r="B57" s="88"/>
      <c r="C57" s="88"/>
      <c r="D57" s="86"/>
      <c r="E57" s="87"/>
      <c r="F57" s="87"/>
      <c r="G57" s="87"/>
      <c r="H57" s="87"/>
      <c r="I57" s="87"/>
      <c r="J57" s="87"/>
      <c r="K57" s="86"/>
      <c r="L57" s="86"/>
      <c r="M57" s="86"/>
      <c r="N57" s="86"/>
      <c r="O57" s="86"/>
      <c r="P57" s="7"/>
      <c r="Q57" s="7"/>
      <c r="R57" s="89" t="s">
        <v>69</v>
      </c>
      <c r="S57" s="7"/>
      <c r="T57" s="7"/>
      <c r="U57" s="5"/>
      <c r="V57" s="5"/>
      <c r="W57" s="5"/>
      <c r="X57" s="5"/>
    </row>
    <row r="58" spans="1:24" x14ac:dyDescent="0.25">
      <c r="A58" s="86"/>
      <c r="B58" s="88"/>
      <c r="C58" s="88"/>
      <c r="D58" s="86"/>
      <c r="E58" s="90" t="s">
        <v>36</v>
      </c>
      <c r="F58" s="91" t="s">
        <v>29</v>
      </c>
      <c r="G58" s="87"/>
      <c r="H58" s="92">
        <f>C35</f>
        <v>0.35547387765817801</v>
      </c>
      <c r="I58" s="87"/>
      <c r="J58" s="87"/>
      <c r="K58" s="86"/>
      <c r="L58" s="86"/>
      <c r="M58" s="86"/>
      <c r="N58" s="86"/>
      <c r="O58" s="93">
        <f>H58</f>
        <v>0.35547387765817801</v>
      </c>
      <c r="P58" s="86"/>
      <c r="Q58" s="7"/>
      <c r="R58" s="94" t="s">
        <v>50</v>
      </c>
      <c r="S58" s="95">
        <v>0.38050314465408808</v>
      </c>
      <c r="T58" s="7"/>
      <c r="U58" s="5"/>
      <c r="V58" s="5"/>
      <c r="W58" s="5"/>
      <c r="X58" s="5"/>
    </row>
    <row r="59" spans="1:24" x14ac:dyDescent="0.25">
      <c r="A59" s="86"/>
      <c r="B59" s="88"/>
      <c r="C59" s="88"/>
      <c r="D59" s="86"/>
      <c r="E59" s="90"/>
      <c r="F59" s="91" t="s">
        <v>30</v>
      </c>
      <c r="G59" s="87"/>
      <c r="H59" s="87"/>
      <c r="I59" s="92">
        <f>D35</f>
        <v>0.37237321378537408</v>
      </c>
      <c r="J59" s="87"/>
      <c r="K59" s="86"/>
      <c r="L59" s="86"/>
      <c r="M59" s="86"/>
      <c r="N59" s="86"/>
      <c r="O59" s="93">
        <f>I59</f>
        <v>0.37237321378537408</v>
      </c>
      <c r="P59" s="86"/>
      <c r="Q59" s="7"/>
      <c r="R59" s="94" t="s">
        <v>68</v>
      </c>
      <c r="S59" s="95">
        <v>0.32350816356017914</v>
      </c>
      <c r="T59" s="7"/>
      <c r="U59" s="5"/>
      <c r="V59" s="5"/>
      <c r="W59" s="5"/>
      <c r="X59" s="5"/>
    </row>
    <row r="60" spans="1:24" x14ac:dyDescent="0.25">
      <c r="A60" s="86"/>
      <c r="B60" s="88"/>
      <c r="C60" s="88"/>
      <c r="D60" s="86"/>
      <c r="E60" s="90"/>
      <c r="F60" s="96" t="s">
        <v>31</v>
      </c>
      <c r="G60" s="87"/>
      <c r="H60" s="87"/>
      <c r="I60" s="87"/>
      <c r="J60" s="92">
        <f>E35</f>
        <v>0.30384250474383301</v>
      </c>
      <c r="K60" s="86"/>
      <c r="L60" s="86"/>
      <c r="M60" s="86"/>
      <c r="N60" s="86"/>
      <c r="O60" s="93">
        <f>J60</f>
        <v>0.30384250474383301</v>
      </c>
      <c r="P60" s="86"/>
      <c r="Q60" s="7"/>
      <c r="R60" s="94" t="s">
        <v>47</v>
      </c>
      <c r="S60" s="95">
        <v>0.30170316301703165</v>
      </c>
      <c r="T60" s="7"/>
      <c r="U60" s="5"/>
      <c r="V60" s="5"/>
      <c r="W60" s="5"/>
      <c r="X60" s="5"/>
    </row>
    <row r="61" spans="1:24" x14ac:dyDescent="0.25">
      <c r="A61" s="86"/>
      <c r="B61" s="88"/>
      <c r="C61" s="88"/>
      <c r="D61" s="86"/>
      <c r="E61" s="90"/>
      <c r="F61" s="96" t="s">
        <v>32</v>
      </c>
      <c r="G61" s="87"/>
      <c r="H61" s="87"/>
      <c r="I61" s="87"/>
      <c r="J61" s="87"/>
      <c r="K61" s="93">
        <f>F35</f>
        <v>0.245440093708166</v>
      </c>
      <c r="L61" s="86"/>
      <c r="M61" s="86"/>
      <c r="N61" s="86"/>
      <c r="O61" s="93">
        <f>K61</f>
        <v>0.245440093708166</v>
      </c>
      <c r="P61" s="86"/>
      <c r="Q61" s="7"/>
      <c r="R61" s="94" t="s">
        <v>62</v>
      </c>
      <c r="S61" s="95">
        <v>0.29086901032602391</v>
      </c>
      <c r="T61" s="7"/>
      <c r="U61" s="5"/>
      <c r="V61" s="5"/>
      <c r="W61" s="5"/>
      <c r="X61" s="5"/>
    </row>
    <row r="62" spans="1:24" x14ac:dyDescent="0.25">
      <c r="A62" s="86"/>
      <c r="B62" s="88"/>
      <c r="C62" s="88"/>
      <c r="D62" s="86"/>
      <c r="E62" s="90"/>
      <c r="F62" s="96" t="s">
        <v>33</v>
      </c>
      <c r="G62" s="87"/>
      <c r="H62" s="87"/>
      <c r="I62" s="87"/>
      <c r="J62" s="87"/>
      <c r="K62" s="86"/>
      <c r="L62" s="93">
        <f>G35</f>
        <v>0.17763945415369883</v>
      </c>
      <c r="M62" s="93"/>
      <c r="N62" s="93"/>
      <c r="O62" s="93">
        <f>L62</f>
        <v>0.17763945415369883</v>
      </c>
      <c r="P62" s="86"/>
      <c r="Q62" s="7"/>
      <c r="R62" s="94" t="s">
        <v>40</v>
      </c>
      <c r="S62" s="95">
        <v>0.28239255933290569</v>
      </c>
      <c r="T62" s="7"/>
      <c r="U62" s="5"/>
      <c r="V62" s="5"/>
      <c r="W62" s="5"/>
      <c r="X62" s="5"/>
    </row>
    <row r="63" spans="1:24" x14ac:dyDescent="0.25">
      <c r="A63" s="86"/>
      <c r="B63" s="88"/>
      <c r="C63" s="88"/>
      <c r="D63" s="86"/>
      <c r="E63" s="90"/>
      <c r="F63" s="96" t="s">
        <v>34</v>
      </c>
      <c r="G63" s="87"/>
      <c r="H63" s="87"/>
      <c r="I63" s="87"/>
      <c r="J63" s="87"/>
      <c r="K63" s="86"/>
      <c r="L63" s="93"/>
      <c r="M63" s="93">
        <f>H35</f>
        <v>0.52594193946880785</v>
      </c>
      <c r="N63" s="93"/>
      <c r="O63" s="97">
        <f>M63</f>
        <v>0.52594193946880785</v>
      </c>
      <c r="P63" s="86"/>
      <c r="Q63" s="7"/>
      <c r="R63" s="94" t="s">
        <v>36</v>
      </c>
      <c r="S63" s="95">
        <v>0.245440093708166</v>
      </c>
      <c r="T63" s="7"/>
      <c r="U63" s="5"/>
      <c r="V63" s="5"/>
      <c r="W63" s="5"/>
      <c r="X63" s="5"/>
    </row>
    <row r="64" spans="1:24" x14ac:dyDescent="0.25">
      <c r="A64" s="86"/>
      <c r="B64" s="88"/>
      <c r="C64" s="88"/>
      <c r="D64" s="86"/>
      <c r="E64" s="90"/>
      <c r="F64" s="96" t="s">
        <v>35</v>
      </c>
      <c r="G64" s="87"/>
      <c r="H64" s="87"/>
      <c r="I64" s="87"/>
      <c r="J64" s="87"/>
      <c r="K64" s="86"/>
      <c r="L64" s="93"/>
      <c r="M64" s="93"/>
      <c r="N64" s="93">
        <f ca="1">I35</f>
        <v>0.57761648325918991</v>
      </c>
      <c r="O64" s="97">
        <f ca="1">N64</f>
        <v>0.57761648325918991</v>
      </c>
      <c r="P64" s="86"/>
      <c r="Q64" s="7"/>
      <c r="R64" s="94"/>
      <c r="S64" s="95"/>
      <c r="T64" s="7"/>
      <c r="U64" s="5"/>
      <c r="V64" s="5"/>
      <c r="W64" s="5"/>
      <c r="X64" s="5"/>
    </row>
    <row r="65" spans="1:24" x14ac:dyDescent="0.25">
      <c r="A65" s="86"/>
      <c r="B65" s="88"/>
      <c r="C65" s="88"/>
      <c r="D65" s="86"/>
      <c r="E65" s="90"/>
      <c r="F65" s="96"/>
      <c r="G65" s="87"/>
      <c r="H65" s="87"/>
      <c r="I65" s="87"/>
      <c r="J65" s="87"/>
      <c r="K65" s="86"/>
      <c r="L65" s="93"/>
      <c r="M65" s="93"/>
      <c r="N65" s="93"/>
      <c r="O65" s="97"/>
      <c r="P65" s="86"/>
      <c r="Q65" s="7"/>
      <c r="R65" s="94" t="s">
        <v>39</v>
      </c>
      <c r="S65" s="95">
        <v>0.24181818181818182</v>
      </c>
      <c r="T65" s="7"/>
      <c r="U65" s="5"/>
      <c r="V65" s="5"/>
      <c r="W65" s="5"/>
      <c r="X65" s="5"/>
    </row>
    <row r="66" spans="1:24" x14ac:dyDescent="0.25">
      <c r="A66" s="86"/>
      <c r="B66" s="88"/>
      <c r="C66" s="88"/>
      <c r="D66" s="86"/>
      <c r="E66" s="90" t="s">
        <v>37</v>
      </c>
      <c r="F66" s="96" t="s">
        <v>34</v>
      </c>
      <c r="G66" s="87"/>
      <c r="H66" s="87"/>
      <c r="I66" s="87"/>
      <c r="J66" s="87"/>
      <c r="K66" s="86"/>
      <c r="L66" s="93"/>
      <c r="M66" s="93">
        <f>H36</f>
        <v>0.26440000000000002</v>
      </c>
      <c r="N66" s="93"/>
      <c r="O66" s="97">
        <f>M66</f>
        <v>0.26440000000000002</v>
      </c>
      <c r="P66" s="86"/>
      <c r="Q66" s="7"/>
      <c r="R66" s="94" t="s">
        <v>66</v>
      </c>
      <c r="S66" s="95">
        <v>0.24141140632932814</v>
      </c>
      <c r="T66" s="7"/>
      <c r="U66" s="5"/>
      <c r="V66" s="5"/>
      <c r="W66" s="5"/>
      <c r="X66" s="5"/>
    </row>
    <row r="67" spans="1:24" x14ac:dyDescent="0.25">
      <c r="A67" s="86"/>
      <c r="B67" s="88"/>
      <c r="C67" s="88"/>
      <c r="D67" s="86"/>
      <c r="E67" s="90"/>
      <c r="F67" s="96" t="s">
        <v>35</v>
      </c>
      <c r="G67" s="87"/>
      <c r="H67" s="87"/>
      <c r="I67" s="87"/>
      <c r="J67" s="87"/>
      <c r="K67" s="86"/>
      <c r="L67" s="93"/>
      <c r="M67" s="93"/>
      <c r="N67" s="93">
        <f>I36</f>
        <v>0.43651384049175834</v>
      </c>
      <c r="O67" s="97">
        <f>N67</f>
        <v>0.43651384049175834</v>
      </c>
      <c r="P67" s="86"/>
      <c r="Q67" s="7"/>
      <c r="R67" s="94" t="s">
        <v>67</v>
      </c>
      <c r="S67" s="95">
        <v>0.21391369047619047</v>
      </c>
      <c r="T67" s="7"/>
      <c r="U67" s="5"/>
      <c r="V67" s="5"/>
      <c r="W67" s="5"/>
      <c r="X67" s="5"/>
    </row>
    <row r="68" spans="1:24" x14ac:dyDescent="0.25">
      <c r="A68" s="86"/>
      <c r="B68" s="88"/>
      <c r="C68" s="88"/>
      <c r="D68" s="86"/>
      <c r="E68" s="98"/>
      <c r="F68" s="96"/>
      <c r="G68" s="87"/>
      <c r="H68" s="87"/>
      <c r="I68" s="87"/>
      <c r="J68" s="87"/>
      <c r="K68" s="86"/>
      <c r="L68" s="86"/>
      <c r="M68" s="86"/>
      <c r="N68" s="86"/>
      <c r="O68" s="93"/>
      <c r="P68" s="86"/>
      <c r="Q68" s="7"/>
      <c r="R68" s="94" t="s">
        <v>64</v>
      </c>
      <c r="S68" s="95">
        <v>0.20980788675429726</v>
      </c>
      <c r="T68" s="7"/>
      <c r="U68" s="5"/>
      <c r="V68" s="5"/>
      <c r="W68" s="5"/>
      <c r="X68" s="5"/>
    </row>
    <row r="69" spans="1:24" x14ac:dyDescent="0.25">
      <c r="A69" s="86"/>
      <c r="B69" s="88"/>
      <c r="C69" s="88"/>
      <c r="D69" s="86"/>
      <c r="E69" s="90" t="s">
        <v>39</v>
      </c>
      <c r="F69" s="91" t="s">
        <v>29</v>
      </c>
      <c r="G69" s="87"/>
      <c r="H69" s="92">
        <f>C37</f>
        <v>0.11404016564990871</v>
      </c>
      <c r="I69" s="87"/>
      <c r="J69" s="87"/>
      <c r="K69" s="86"/>
      <c r="L69" s="86"/>
      <c r="M69" s="86"/>
      <c r="N69" s="86"/>
      <c r="O69" s="93">
        <f>H69</f>
        <v>0.11404016564990871</v>
      </c>
      <c r="P69" s="86"/>
      <c r="Q69" s="7"/>
      <c r="R69" s="94" t="s">
        <v>41</v>
      </c>
      <c r="S69" s="95">
        <v>0.20131706885883496</v>
      </c>
      <c r="T69" s="7"/>
      <c r="U69" s="5"/>
      <c r="V69" s="5"/>
      <c r="W69" s="5"/>
      <c r="X69" s="5"/>
    </row>
    <row r="70" spans="1:24" x14ac:dyDescent="0.25">
      <c r="A70" s="86"/>
      <c r="B70" s="88"/>
      <c r="C70" s="88"/>
      <c r="D70" s="86"/>
      <c r="E70" s="90"/>
      <c r="F70" s="91" t="s">
        <v>30</v>
      </c>
      <c r="G70" s="87"/>
      <c r="H70" s="87"/>
      <c r="I70" s="92">
        <f>D37</f>
        <v>0.11716362434954984</v>
      </c>
      <c r="J70" s="87"/>
      <c r="K70" s="86"/>
      <c r="L70" s="86"/>
      <c r="M70" s="86"/>
      <c r="N70" s="86"/>
      <c r="O70" s="93">
        <f>I70</f>
        <v>0.11716362434954984</v>
      </c>
      <c r="P70" s="86"/>
      <c r="Q70" s="7"/>
      <c r="R70" s="94" t="s">
        <v>56</v>
      </c>
      <c r="S70" s="95">
        <v>0.1538204161090157</v>
      </c>
      <c r="T70" s="7"/>
      <c r="U70" s="5"/>
      <c r="V70" s="5"/>
      <c r="W70" s="5"/>
      <c r="X70" s="5"/>
    </row>
    <row r="71" spans="1:24" x14ac:dyDescent="0.25">
      <c r="A71" s="86"/>
      <c r="B71" s="88"/>
      <c r="C71" s="88"/>
      <c r="D71" s="86"/>
      <c r="E71" s="90"/>
      <c r="F71" s="96" t="s">
        <v>31</v>
      </c>
      <c r="G71" s="87"/>
      <c r="H71" s="87"/>
      <c r="I71" s="87"/>
      <c r="J71" s="92">
        <f>E37</f>
        <v>0.2375190086388197</v>
      </c>
      <c r="K71" s="86"/>
      <c r="L71" s="86"/>
      <c r="M71" s="86"/>
      <c r="N71" s="86"/>
      <c r="O71" s="93">
        <f>J71</f>
        <v>0.2375190086388197</v>
      </c>
      <c r="P71" s="86"/>
      <c r="Q71" s="7"/>
      <c r="R71" s="94"/>
      <c r="S71" s="95"/>
      <c r="T71" s="7"/>
      <c r="U71" s="5"/>
      <c r="V71" s="5"/>
      <c r="W71" s="5"/>
      <c r="X71" s="5"/>
    </row>
    <row r="72" spans="1:24" ht="18" customHeight="1" x14ac:dyDescent="0.25">
      <c r="A72" s="86"/>
      <c r="B72" s="88"/>
      <c r="C72" s="88"/>
      <c r="D72" s="86"/>
      <c r="E72" s="90"/>
      <c r="F72" s="96" t="s">
        <v>32</v>
      </c>
      <c r="G72" s="87"/>
      <c r="H72" s="87"/>
      <c r="I72" s="87"/>
      <c r="J72" s="87"/>
      <c r="K72" s="93">
        <f>F37</f>
        <v>0.24181818181818182</v>
      </c>
      <c r="L72" s="7"/>
      <c r="M72" s="93"/>
      <c r="N72" s="93"/>
      <c r="O72" s="93">
        <f>K72</f>
        <v>0.24181818181818182</v>
      </c>
      <c r="P72" s="86"/>
      <c r="Q72" s="7"/>
      <c r="R72" s="94" t="s">
        <v>44</v>
      </c>
      <c r="S72" s="95">
        <v>0.1457</v>
      </c>
      <c r="T72" s="7"/>
      <c r="U72" s="5"/>
      <c r="V72" s="5"/>
      <c r="W72" s="5"/>
      <c r="X72" s="5"/>
    </row>
    <row r="73" spans="1:24" x14ac:dyDescent="0.25">
      <c r="A73" s="86"/>
      <c r="B73" s="88"/>
      <c r="C73" s="88"/>
      <c r="D73" s="86"/>
      <c r="E73" s="90"/>
      <c r="F73" s="96" t="s">
        <v>33</v>
      </c>
      <c r="G73" s="87"/>
      <c r="H73" s="87"/>
      <c r="I73" s="87"/>
      <c r="J73" s="87"/>
      <c r="K73" s="86"/>
      <c r="L73" s="93">
        <f>G37</f>
        <v>0.11802518223989397</v>
      </c>
      <c r="M73" s="93"/>
      <c r="N73" s="93"/>
      <c r="O73" s="93">
        <f>L73</f>
        <v>0.11802518223989397</v>
      </c>
      <c r="P73" s="86"/>
      <c r="Q73" s="7"/>
      <c r="R73" s="99" t="s">
        <v>53</v>
      </c>
      <c r="S73" s="95">
        <v>0.12599230214096704</v>
      </c>
      <c r="T73" s="7"/>
      <c r="U73" s="5"/>
      <c r="V73" s="5"/>
      <c r="W73" s="5"/>
      <c r="X73" s="5"/>
    </row>
    <row r="74" spans="1:24" x14ac:dyDescent="0.25">
      <c r="A74" s="86"/>
      <c r="B74" s="88"/>
      <c r="C74" s="88"/>
      <c r="D74" s="86"/>
      <c r="E74" s="90"/>
      <c r="F74" s="96" t="s">
        <v>34</v>
      </c>
      <c r="G74" s="87"/>
      <c r="H74" s="87"/>
      <c r="I74" s="87"/>
      <c r="J74" s="87"/>
      <c r="K74" s="86"/>
      <c r="L74" s="86"/>
      <c r="M74" s="93">
        <f>H37</f>
        <v>0.36021433355659743</v>
      </c>
      <c r="N74" s="93"/>
      <c r="O74" s="93">
        <f>M74</f>
        <v>0.36021433355659743</v>
      </c>
      <c r="P74" s="86"/>
      <c r="Q74" s="7"/>
      <c r="R74" s="7"/>
      <c r="S74" s="100"/>
      <c r="T74" s="7"/>
      <c r="U74" s="5"/>
      <c r="V74" s="5"/>
      <c r="W74" s="5"/>
      <c r="X74" s="5"/>
    </row>
    <row r="75" spans="1:24" x14ac:dyDescent="0.25">
      <c r="A75" s="86"/>
      <c r="B75" s="88"/>
      <c r="C75" s="88"/>
      <c r="D75" s="86"/>
      <c r="E75" s="90"/>
      <c r="F75" s="96" t="s">
        <v>35</v>
      </c>
      <c r="G75" s="87"/>
      <c r="H75" s="87"/>
      <c r="I75" s="87"/>
      <c r="J75" s="87"/>
      <c r="K75" s="86"/>
      <c r="L75" s="86"/>
      <c r="M75" s="93"/>
      <c r="N75" s="93">
        <f>I37</f>
        <v>0.35114583062988242</v>
      </c>
      <c r="O75" s="93">
        <f>N75</f>
        <v>0.35114583062988242</v>
      </c>
      <c r="P75" s="86"/>
      <c r="Q75" s="7"/>
      <c r="R75" s="7"/>
      <c r="S75" s="7"/>
      <c r="T75" s="7"/>
      <c r="U75" s="5"/>
      <c r="V75" s="5"/>
      <c r="W75" s="5"/>
      <c r="X75" s="5"/>
    </row>
    <row r="76" spans="1:24" x14ac:dyDescent="0.25">
      <c r="A76" s="86"/>
      <c r="B76" s="88"/>
      <c r="C76" s="88"/>
      <c r="D76" s="86"/>
      <c r="E76" s="98"/>
      <c r="F76" s="96"/>
      <c r="G76" s="87"/>
      <c r="H76" s="87"/>
      <c r="I76" s="87"/>
      <c r="J76" s="87"/>
      <c r="K76" s="86"/>
      <c r="L76" s="86"/>
      <c r="M76" s="86"/>
      <c r="N76" s="86"/>
      <c r="O76" s="86"/>
      <c r="P76" s="86"/>
      <c r="Q76" s="7"/>
      <c r="R76" s="7"/>
      <c r="S76" s="7"/>
      <c r="T76" s="7"/>
      <c r="U76" s="5"/>
      <c r="V76" s="5"/>
      <c r="W76" s="5"/>
      <c r="X76" s="5"/>
    </row>
    <row r="77" spans="1:24" x14ac:dyDescent="0.25">
      <c r="A77" s="86"/>
      <c r="B77" s="88"/>
      <c r="C77" s="88"/>
      <c r="D77" s="86"/>
      <c r="E77" s="90" t="s">
        <v>40</v>
      </c>
      <c r="F77" s="91" t="s">
        <v>29</v>
      </c>
      <c r="G77" s="87"/>
      <c r="H77" s="92">
        <f>C38</f>
        <v>0.19153984617902145</v>
      </c>
      <c r="I77" s="87"/>
      <c r="J77" s="87"/>
      <c r="K77" s="86"/>
      <c r="L77" s="86"/>
      <c r="M77" s="86"/>
      <c r="N77" s="86"/>
      <c r="O77" s="93">
        <f>H77</f>
        <v>0.19153984617902145</v>
      </c>
      <c r="P77" s="86"/>
      <c r="Q77" s="7"/>
      <c r="R77" s="7"/>
      <c r="S77" s="7"/>
      <c r="T77" s="7"/>
      <c r="U77" s="5"/>
      <c r="V77" s="5"/>
      <c r="W77" s="5"/>
      <c r="X77" s="5"/>
    </row>
    <row r="78" spans="1:24" x14ac:dyDescent="0.25">
      <c r="A78" s="86"/>
      <c r="B78" s="88"/>
      <c r="C78" s="88"/>
      <c r="D78" s="86"/>
      <c r="E78" s="90"/>
      <c r="F78" s="91" t="s">
        <v>30</v>
      </c>
      <c r="G78" s="87"/>
      <c r="H78" s="87"/>
      <c r="I78" s="92">
        <f>D38</f>
        <v>0.18043992638681974</v>
      </c>
      <c r="J78" s="87"/>
      <c r="K78" s="86"/>
      <c r="L78" s="86"/>
      <c r="M78" s="86"/>
      <c r="N78" s="86"/>
      <c r="O78" s="93">
        <f>I78</f>
        <v>0.18043992638681974</v>
      </c>
      <c r="P78" s="86"/>
      <c r="Q78" s="7"/>
      <c r="R78" s="7"/>
      <c r="S78" s="7"/>
      <c r="T78" s="7"/>
      <c r="U78" s="5"/>
      <c r="V78" s="5"/>
      <c r="W78" s="5"/>
      <c r="X78" s="5"/>
    </row>
    <row r="79" spans="1:24" x14ac:dyDescent="0.25">
      <c r="A79" s="86"/>
      <c r="B79" s="88"/>
      <c r="C79" s="88"/>
      <c r="D79" s="86"/>
      <c r="E79" s="90"/>
      <c r="F79" s="96" t="s">
        <v>31</v>
      </c>
      <c r="G79" s="87"/>
      <c r="H79" s="87"/>
      <c r="I79" s="87"/>
      <c r="J79" s="92">
        <f>E38</f>
        <v>0.26991045249227358</v>
      </c>
      <c r="K79" s="86"/>
      <c r="L79" s="7"/>
      <c r="M79" s="93"/>
      <c r="N79" s="93"/>
      <c r="O79" s="93">
        <f>J79</f>
        <v>0.26991045249227358</v>
      </c>
      <c r="P79" s="86"/>
      <c r="Q79" s="7"/>
      <c r="R79" s="7"/>
      <c r="S79" s="7"/>
      <c r="T79" s="7"/>
      <c r="U79" s="5"/>
      <c r="V79" s="5"/>
      <c r="W79" s="5"/>
      <c r="X79" s="5"/>
    </row>
    <row r="80" spans="1:24" x14ac:dyDescent="0.25">
      <c r="A80" s="86"/>
      <c r="B80" s="88"/>
      <c r="C80" s="88"/>
      <c r="D80" s="86"/>
      <c r="E80" s="90"/>
      <c r="F80" s="96" t="s">
        <v>32</v>
      </c>
      <c r="G80" s="87"/>
      <c r="H80" s="87"/>
      <c r="I80" s="87"/>
      <c r="J80" s="87"/>
      <c r="K80" s="93">
        <f>F38</f>
        <v>0.28239255933290569</v>
      </c>
      <c r="L80" s="93"/>
      <c r="M80" s="93"/>
      <c r="N80" s="93"/>
      <c r="O80" s="93">
        <f>K80</f>
        <v>0.28239255933290569</v>
      </c>
      <c r="P80" s="86"/>
      <c r="Q80" s="7"/>
      <c r="R80" s="7"/>
      <c r="S80" s="7"/>
      <c r="T80" s="7"/>
      <c r="U80" s="5"/>
      <c r="V80" s="5"/>
      <c r="W80" s="5"/>
      <c r="X80" s="5"/>
    </row>
    <row r="81" spans="1:24" x14ac:dyDescent="0.25">
      <c r="A81" s="86"/>
      <c r="B81" s="88"/>
      <c r="C81" s="88"/>
      <c r="D81" s="86"/>
      <c r="E81" s="90"/>
      <c r="F81" s="96" t="s">
        <v>33</v>
      </c>
      <c r="G81" s="87"/>
      <c r="H81" s="87"/>
      <c r="I81" s="87"/>
      <c r="J81" s="87"/>
      <c r="K81" s="86"/>
      <c r="L81" s="93">
        <f>G38</f>
        <v>0.20250681720327227</v>
      </c>
      <c r="M81" s="86"/>
      <c r="N81" s="86"/>
      <c r="O81" s="93">
        <f>L81</f>
        <v>0.20250681720327227</v>
      </c>
      <c r="P81" s="86"/>
      <c r="Q81" s="7"/>
      <c r="R81" s="7"/>
      <c r="S81" s="7"/>
      <c r="T81" s="7"/>
      <c r="U81" s="5"/>
      <c r="V81" s="5"/>
      <c r="W81" s="5"/>
      <c r="X81" s="5"/>
    </row>
    <row r="82" spans="1:24" x14ac:dyDescent="0.25">
      <c r="A82" s="86"/>
      <c r="B82" s="88"/>
      <c r="C82" s="88"/>
      <c r="D82" s="86"/>
      <c r="E82" s="90"/>
      <c r="F82" s="96" t="s">
        <v>34</v>
      </c>
      <c r="G82" s="87"/>
      <c r="H82" s="87"/>
      <c r="I82" s="87"/>
      <c r="J82" s="87"/>
      <c r="K82" s="86"/>
      <c r="L82" s="86"/>
      <c r="M82" s="93">
        <f>H38</f>
        <v>0.41219643176800524</v>
      </c>
      <c r="N82" s="93"/>
      <c r="O82" s="93">
        <f>M82</f>
        <v>0.41219643176800524</v>
      </c>
      <c r="P82" s="86"/>
      <c r="Q82" s="7"/>
      <c r="R82" s="7"/>
      <c r="S82" s="7"/>
      <c r="T82" s="7"/>
      <c r="U82" s="5"/>
      <c r="V82" s="5"/>
      <c r="W82" s="5"/>
      <c r="X82" s="5"/>
    </row>
    <row r="83" spans="1:24" x14ac:dyDescent="0.25">
      <c r="A83" s="86"/>
      <c r="B83" s="88"/>
      <c r="C83" s="88"/>
      <c r="D83" s="86"/>
      <c r="E83" s="90"/>
      <c r="F83" s="96" t="s">
        <v>35</v>
      </c>
      <c r="G83" s="87"/>
      <c r="H83" s="87"/>
      <c r="I83" s="87"/>
      <c r="J83" s="87"/>
      <c r="K83" s="86"/>
      <c r="L83" s="86"/>
      <c r="M83" s="93"/>
      <c r="N83" s="93">
        <f>I38</f>
        <v>0.53205948980596873</v>
      </c>
      <c r="O83" s="93">
        <f>N83</f>
        <v>0.53205948980596873</v>
      </c>
      <c r="P83" s="86"/>
      <c r="Q83" s="7"/>
      <c r="R83" s="7"/>
      <c r="S83" s="7"/>
      <c r="T83" s="7"/>
      <c r="U83" s="5"/>
      <c r="V83" s="5"/>
      <c r="W83" s="5"/>
      <c r="X83" s="5"/>
    </row>
    <row r="84" spans="1:24" x14ac:dyDescent="0.25">
      <c r="A84" s="86"/>
      <c r="B84" s="88"/>
      <c r="C84" s="88"/>
      <c r="D84" s="86"/>
      <c r="E84" s="98"/>
      <c r="F84" s="96"/>
      <c r="G84" s="87"/>
      <c r="H84" s="87"/>
      <c r="I84" s="87"/>
      <c r="J84" s="87"/>
      <c r="K84" s="86"/>
      <c r="L84" s="86"/>
      <c r="M84" s="86"/>
      <c r="N84" s="86"/>
      <c r="O84" s="86"/>
      <c r="P84" s="86"/>
      <c r="Q84" s="7"/>
      <c r="R84" s="7"/>
      <c r="S84" s="7"/>
      <c r="T84" s="7"/>
      <c r="U84" s="5"/>
      <c r="V84" s="5"/>
      <c r="W84" s="5"/>
      <c r="X84" s="5"/>
    </row>
    <row r="85" spans="1:24" x14ac:dyDescent="0.25">
      <c r="A85" s="86"/>
      <c r="B85" s="88"/>
      <c r="C85" s="88"/>
      <c r="D85" s="86"/>
      <c r="E85" s="90" t="s">
        <v>41</v>
      </c>
      <c r="F85" s="91" t="s">
        <v>29</v>
      </c>
      <c r="G85" s="87"/>
      <c r="H85" s="92">
        <f>C39</f>
        <v>0.16749842253197958</v>
      </c>
      <c r="I85" s="87"/>
      <c r="J85" s="87"/>
      <c r="K85" s="86"/>
      <c r="L85" s="86"/>
      <c r="M85" s="86"/>
      <c r="N85" s="86"/>
      <c r="O85" s="93">
        <f>H85</f>
        <v>0.16749842253197958</v>
      </c>
      <c r="P85" s="86"/>
      <c r="Q85" s="7"/>
      <c r="R85" s="7"/>
      <c r="S85" s="7"/>
      <c r="T85" s="7"/>
      <c r="U85" s="5"/>
      <c r="V85" s="5"/>
      <c r="W85" s="5"/>
      <c r="X85" s="5"/>
    </row>
    <row r="86" spans="1:24" x14ac:dyDescent="0.25">
      <c r="A86" s="86"/>
      <c r="B86" s="88"/>
      <c r="C86" s="88"/>
      <c r="D86" s="86"/>
      <c r="E86" s="90"/>
      <c r="F86" s="91" t="s">
        <v>30</v>
      </c>
      <c r="G86" s="87"/>
      <c r="H86" s="87"/>
      <c r="I86" s="92">
        <f>D39</f>
        <v>0.20022546502160707</v>
      </c>
      <c r="J86" s="87"/>
      <c r="K86" s="86"/>
      <c r="L86" s="93"/>
      <c r="M86" s="93"/>
      <c r="N86" s="93"/>
      <c r="O86" s="93">
        <f>I86</f>
        <v>0.20022546502160707</v>
      </c>
      <c r="P86" s="86"/>
      <c r="Q86" s="7"/>
      <c r="R86" s="7"/>
      <c r="S86" s="7"/>
      <c r="T86" s="7"/>
      <c r="U86" s="5"/>
      <c r="V86" s="5"/>
      <c r="W86" s="5"/>
      <c r="X86" s="5"/>
    </row>
    <row r="87" spans="1:24" x14ac:dyDescent="0.25">
      <c r="A87" s="86"/>
      <c r="B87" s="88"/>
      <c r="C87" s="88"/>
      <c r="D87" s="86"/>
      <c r="E87" s="90"/>
      <c r="F87" s="96" t="s">
        <v>31</v>
      </c>
      <c r="G87" s="87"/>
      <c r="H87" s="87"/>
      <c r="I87" s="87"/>
      <c r="J87" s="92">
        <f>E39</f>
        <v>0.19048913043478261</v>
      </c>
      <c r="K87" s="86"/>
      <c r="L87" s="93"/>
      <c r="M87" s="93"/>
      <c r="N87" s="93"/>
      <c r="O87" s="93">
        <f>J87</f>
        <v>0.19048913043478261</v>
      </c>
      <c r="P87" s="86"/>
      <c r="Q87" s="7"/>
      <c r="R87" s="7"/>
      <c r="S87" s="7"/>
      <c r="T87" s="7"/>
      <c r="U87" s="5"/>
      <c r="V87" s="5"/>
      <c r="W87" s="5"/>
      <c r="X87" s="5"/>
    </row>
    <row r="88" spans="1:24" x14ac:dyDescent="0.25">
      <c r="A88" s="86"/>
      <c r="B88" s="88"/>
      <c r="C88" s="88"/>
      <c r="D88" s="86"/>
      <c r="E88" s="90"/>
      <c r="F88" s="96" t="s">
        <v>32</v>
      </c>
      <c r="G88" s="87"/>
      <c r="H88" s="87"/>
      <c r="I88" s="87"/>
      <c r="J88" s="87"/>
      <c r="K88" s="93">
        <f>F39</f>
        <v>0.20131706885883496</v>
      </c>
      <c r="L88" s="86"/>
      <c r="M88" s="86"/>
      <c r="N88" s="86"/>
      <c r="O88" s="93">
        <f>K88</f>
        <v>0.20131706885883496</v>
      </c>
      <c r="P88" s="86"/>
      <c r="Q88" s="7"/>
      <c r="R88" s="7"/>
      <c r="S88" s="7"/>
      <c r="T88" s="7"/>
      <c r="U88" s="5"/>
      <c r="V88" s="5"/>
      <c r="W88" s="5"/>
      <c r="X88" s="5"/>
    </row>
    <row r="89" spans="1:24" ht="19.5" x14ac:dyDescent="0.3">
      <c r="A89" s="101"/>
      <c r="B89" s="101"/>
      <c r="C89" s="101"/>
      <c r="D89" s="102"/>
      <c r="E89" s="90"/>
      <c r="F89" s="96" t="s">
        <v>33</v>
      </c>
      <c r="G89" s="87"/>
      <c r="H89" s="87"/>
      <c r="I89" s="87"/>
      <c r="J89" s="87"/>
      <c r="K89" s="86"/>
      <c r="L89" s="93">
        <f>G39</f>
        <v>0.16925334202804043</v>
      </c>
      <c r="M89" s="93"/>
      <c r="N89" s="93"/>
      <c r="O89" s="93">
        <f>L89</f>
        <v>0.16925334202804043</v>
      </c>
      <c r="P89" s="86"/>
      <c r="Q89" s="7"/>
      <c r="R89" s="7"/>
      <c r="S89" s="7"/>
      <c r="T89" s="7"/>
      <c r="U89" s="5"/>
      <c r="V89" s="5"/>
      <c r="W89" s="5"/>
      <c r="X89" s="5"/>
    </row>
    <row r="90" spans="1:24" ht="16.5" customHeight="1" x14ac:dyDescent="0.3">
      <c r="A90" s="101"/>
      <c r="B90" s="101"/>
      <c r="C90" s="101"/>
      <c r="D90" s="102"/>
      <c r="E90" s="90"/>
      <c r="F90" s="96" t="s">
        <v>34</v>
      </c>
      <c r="G90" s="87"/>
      <c r="H90" s="87"/>
      <c r="I90" s="87"/>
      <c r="J90" s="87"/>
      <c r="K90" s="86"/>
      <c r="L90" s="93"/>
      <c r="M90" s="93">
        <f>H39</f>
        <v>0.33350318471337581</v>
      </c>
      <c r="N90" s="93"/>
      <c r="O90" s="93">
        <f>M90</f>
        <v>0.33350318471337581</v>
      </c>
      <c r="P90" s="86"/>
      <c r="Q90" s="7"/>
      <c r="R90" s="7"/>
      <c r="S90" s="7"/>
      <c r="T90" s="7"/>
      <c r="U90" s="5"/>
      <c r="V90" s="5"/>
      <c r="W90" s="5"/>
      <c r="X90" s="5"/>
    </row>
    <row r="91" spans="1:24" ht="19.5" x14ac:dyDescent="0.3">
      <c r="A91" s="101"/>
      <c r="B91" s="101"/>
      <c r="C91" s="101"/>
      <c r="D91" s="102"/>
      <c r="E91" s="90"/>
      <c r="F91" s="96" t="s">
        <v>35</v>
      </c>
      <c r="G91" s="87"/>
      <c r="H91" s="87"/>
      <c r="I91" s="87"/>
      <c r="J91" s="87"/>
      <c r="K91" s="86"/>
      <c r="L91" s="93"/>
      <c r="M91" s="93"/>
      <c r="N91" s="93">
        <f>I39</f>
        <v>0.38608785932126405</v>
      </c>
      <c r="O91" s="93">
        <f>N91</f>
        <v>0.38608785932126405</v>
      </c>
      <c r="P91" s="86"/>
      <c r="Q91" s="7"/>
      <c r="R91" s="7"/>
      <c r="S91" s="7"/>
      <c r="T91" s="7"/>
      <c r="U91" s="5"/>
      <c r="V91" s="5"/>
      <c r="W91" s="5"/>
      <c r="X91" s="5"/>
    </row>
    <row r="92" spans="1:24" ht="19.5" x14ac:dyDescent="0.3">
      <c r="A92" s="101"/>
      <c r="B92" s="101"/>
      <c r="C92" s="101"/>
      <c r="D92" s="102"/>
      <c r="E92" s="90"/>
      <c r="F92" s="96"/>
      <c r="G92" s="87"/>
      <c r="H92" s="87"/>
      <c r="I92" s="87"/>
      <c r="J92" s="87"/>
      <c r="K92" s="86"/>
      <c r="L92" s="86"/>
      <c r="M92" s="86"/>
      <c r="N92" s="86"/>
      <c r="O92" s="86"/>
      <c r="P92" s="86"/>
      <c r="Q92" s="7"/>
      <c r="R92" s="7"/>
      <c r="S92" s="7"/>
      <c r="T92" s="7"/>
      <c r="U92" s="5"/>
      <c r="V92" s="5"/>
      <c r="W92" s="5"/>
      <c r="X92" s="5"/>
    </row>
    <row r="93" spans="1:24" ht="19.5" x14ac:dyDescent="0.3">
      <c r="A93" s="101"/>
      <c r="B93" s="101"/>
      <c r="C93" s="101"/>
      <c r="D93" s="102"/>
      <c r="E93" s="90" t="s">
        <v>44</v>
      </c>
      <c r="F93" s="96" t="s">
        <v>32</v>
      </c>
      <c r="G93" s="87"/>
      <c r="H93" s="87"/>
      <c r="I93" s="87"/>
      <c r="J93" s="87"/>
      <c r="K93" s="93">
        <f>F40</f>
        <v>0.1457</v>
      </c>
      <c r="L93" s="86"/>
      <c r="M93" s="86"/>
      <c r="N93" s="86"/>
      <c r="O93" s="93">
        <f>K93</f>
        <v>0.1457</v>
      </c>
      <c r="P93" s="86"/>
      <c r="Q93" s="7"/>
      <c r="R93" s="7"/>
      <c r="S93" s="7"/>
      <c r="T93" s="7"/>
      <c r="U93" s="5"/>
      <c r="V93" s="5"/>
      <c r="W93" s="5"/>
      <c r="X93" s="5"/>
    </row>
    <row r="94" spans="1:24" ht="19.5" x14ac:dyDescent="0.3">
      <c r="A94" s="101"/>
      <c r="B94" s="101"/>
      <c r="C94" s="101"/>
      <c r="D94" s="102"/>
      <c r="E94" s="90"/>
      <c r="F94" s="96" t="s">
        <v>33</v>
      </c>
      <c r="G94" s="87"/>
      <c r="H94" s="87"/>
      <c r="I94" s="87"/>
      <c r="J94" s="87"/>
      <c r="K94" s="86"/>
      <c r="L94" s="93">
        <f>G40</f>
        <v>0.12512517788436198</v>
      </c>
      <c r="M94" s="86"/>
      <c r="N94" s="86"/>
      <c r="O94" s="93">
        <f>L94</f>
        <v>0.12512517788436198</v>
      </c>
      <c r="P94" s="86"/>
      <c r="Q94" s="7"/>
      <c r="R94" s="7"/>
      <c r="S94" s="7"/>
      <c r="T94" s="7"/>
      <c r="U94" s="5"/>
      <c r="V94" s="5"/>
      <c r="W94" s="5"/>
      <c r="X94" s="5"/>
    </row>
    <row r="95" spans="1:24" ht="19.5" x14ac:dyDescent="0.3">
      <c r="A95" s="101"/>
      <c r="B95" s="101"/>
      <c r="C95" s="101"/>
      <c r="D95" s="102"/>
      <c r="E95" s="90"/>
      <c r="F95" s="96" t="s">
        <v>34</v>
      </c>
      <c r="G95" s="87"/>
      <c r="H95" s="87"/>
      <c r="I95" s="87"/>
      <c r="J95" s="87"/>
      <c r="K95" s="86"/>
      <c r="L95" s="86"/>
      <c r="M95" s="93">
        <f>H40</f>
        <v>0.23768954616085303</v>
      </c>
      <c r="N95" s="93"/>
      <c r="O95" s="93">
        <f>M95</f>
        <v>0.23768954616085303</v>
      </c>
      <c r="P95" s="86"/>
      <c r="Q95" s="7"/>
      <c r="R95" s="7"/>
      <c r="S95" s="7"/>
      <c r="T95" s="7"/>
      <c r="U95" s="5"/>
      <c r="V95" s="5"/>
      <c r="W95" s="5"/>
      <c r="X95" s="5"/>
    </row>
    <row r="96" spans="1:24" ht="19.5" x14ac:dyDescent="0.3">
      <c r="A96" s="101"/>
      <c r="B96" s="101"/>
      <c r="C96" s="101"/>
      <c r="D96" s="102"/>
      <c r="E96" s="90"/>
      <c r="F96" s="96" t="s">
        <v>35</v>
      </c>
      <c r="G96" s="87"/>
      <c r="H96" s="87"/>
      <c r="I96" s="87"/>
      <c r="J96" s="87"/>
      <c r="K96" s="86"/>
      <c r="L96" s="86"/>
      <c r="M96" s="93"/>
      <c r="N96" s="93">
        <f>I40</f>
        <v>0.30159580164935201</v>
      </c>
      <c r="O96" s="93">
        <f>N96</f>
        <v>0.30159580164935201</v>
      </c>
      <c r="P96" s="86"/>
      <c r="Q96" s="7"/>
      <c r="R96" s="7"/>
      <c r="S96" s="7"/>
      <c r="T96" s="7"/>
      <c r="U96" s="5"/>
      <c r="V96" s="5"/>
      <c r="W96" s="5"/>
      <c r="X96" s="5"/>
    </row>
    <row r="97" spans="1:24" ht="19.5" x14ac:dyDescent="0.3">
      <c r="A97" s="101"/>
      <c r="B97" s="101"/>
      <c r="C97" s="101"/>
      <c r="D97" s="102"/>
      <c r="E97" s="90"/>
      <c r="F97" s="96"/>
      <c r="G97" s="87"/>
      <c r="H97" s="87"/>
      <c r="I97" s="87"/>
      <c r="J97" s="87"/>
      <c r="K97" s="86"/>
      <c r="L97" s="86"/>
      <c r="M97" s="93"/>
      <c r="N97" s="93"/>
      <c r="O97" s="93"/>
      <c r="P97" s="86"/>
      <c r="Q97" s="7"/>
      <c r="R97" s="7"/>
      <c r="S97" s="7"/>
      <c r="T97" s="7"/>
      <c r="U97" s="5"/>
      <c r="V97" s="5"/>
      <c r="W97" s="5"/>
      <c r="X97" s="5"/>
    </row>
    <row r="98" spans="1:24" ht="19.5" x14ac:dyDescent="0.3">
      <c r="A98" s="101"/>
      <c r="B98" s="101"/>
      <c r="C98" s="101"/>
      <c r="D98" s="102"/>
      <c r="E98" s="90" t="s">
        <v>47</v>
      </c>
      <c r="F98" s="91" t="s">
        <v>29</v>
      </c>
      <c r="G98" s="87"/>
      <c r="H98" s="92">
        <f>C41</f>
        <v>0.25250462017313491</v>
      </c>
      <c r="I98" s="87"/>
      <c r="J98" s="87"/>
      <c r="K98" s="86"/>
      <c r="L98" s="93"/>
      <c r="M98" s="93"/>
      <c r="N98" s="93"/>
      <c r="O98" s="93">
        <f>H98</f>
        <v>0.25250462017313491</v>
      </c>
      <c r="P98" s="86"/>
      <c r="Q98" s="7"/>
      <c r="R98" s="7"/>
      <c r="S98" s="7"/>
      <c r="T98" s="7"/>
      <c r="U98" s="5"/>
      <c r="V98" s="5"/>
      <c r="W98" s="5"/>
      <c r="X98" s="5"/>
    </row>
    <row r="99" spans="1:24" ht="19.5" x14ac:dyDescent="0.3">
      <c r="A99" s="101"/>
      <c r="B99" s="101"/>
      <c r="C99" s="101"/>
      <c r="D99" s="102"/>
      <c r="E99" s="90"/>
      <c r="F99" s="91" t="s">
        <v>30</v>
      </c>
      <c r="G99" s="87"/>
      <c r="H99" s="87"/>
      <c r="I99" s="92">
        <f>D41</f>
        <v>0.29041785167359441</v>
      </c>
      <c r="J99" s="87"/>
      <c r="K99" s="86"/>
      <c r="L99" s="86"/>
      <c r="M99" s="86"/>
      <c r="N99" s="86"/>
      <c r="O99" s="93">
        <f>I99</f>
        <v>0.29041785167359441</v>
      </c>
      <c r="P99" s="86"/>
      <c r="Q99" s="7"/>
      <c r="R99" s="7"/>
      <c r="S99" s="7"/>
      <c r="T99" s="7"/>
      <c r="U99" s="5"/>
      <c r="V99" s="5"/>
      <c r="W99" s="5"/>
      <c r="X99" s="5"/>
    </row>
    <row r="100" spans="1:24" ht="19.5" x14ac:dyDescent="0.3">
      <c r="A100" s="101"/>
      <c r="B100" s="101"/>
      <c r="C100" s="101"/>
      <c r="D100" s="102"/>
      <c r="E100" s="90"/>
      <c r="F100" s="96" t="s">
        <v>31</v>
      </c>
      <c r="G100" s="87"/>
      <c r="H100" s="87"/>
      <c r="I100" s="87"/>
      <c r="J100" s="92">
        <f>E41</f>
        <v>0.27976987551455634</v>
      </c>
      <c r="K100" s="86"/>
      <c r="L100" s="86"/>
      <c r="M100" s="86"/>
      <c r="N100" s="86"/>
      <c r="O100" s="93">
        <f>J100</f>
        <v>0.27976987551455634</v>
      </c>
      <c r="P100" s="86"/>
      <c r="Q100" s="7"/>
      <c r="R100" s="7"/>
      <c r="S100" s="7"/>
      <c r="T100" s="7"/>
      <c r="U100" s="5"/>
      <c r="V100" s="5"/>
      <c r="W100" s="5"/>
      <c r="X100" s="5"/>
    </row>
    <row r="101" spans="1:24" ht="19.5" x14ac:dyDescent="0.3">
      <c r="A101" s="101"/>
      <c r="B101" s="101"/>
      <c r="C101" s="101"/>
      <c r="D101" s="102"/>
      <c r="E101" s="90"/>
      <c r="F101" s="96" t="s">
        <v>32</v>
      </c>
      <c r="G101" s="87"/>
      <c r="H101" s="87"/>
      <c r="I101" s="87"/>
      <c r="J101" s="87"/>
      <c r="K101" s="93">
        <f>F41</f>
        <v>0.30170316301703165</v>
      </c>
      <c r="L101" s="7"/>
      <c r="M101" s="93"/>
      <c r="N101" s="93"/>
      <c r="O101" s="93">
        <f>K101</f>
        <v>0.30170316301703165</v>
      </c>
      <c r="P101" s="86"/>
      <c r="Q101" s="7"/>
      <c r="R101" s="7"/>
      <c r="S101" s="7"/>
      <c r="T101" s="7"/>
      <c r="U101" s="5"/>
      <c r="V101" s="5"/>
      <c r="W101" s="5"/>
      <c r="X101" s="5"/>
    </row>
    <row r="102" spans="1:24" ht="19.5" x14ac:dyDescent="0.3">
      <c r="A102" s="101"/>
      <c r="B102" s="101"/>
      <c r="C102" s="101"/>
      <c r="D102" s="102"/>
      <c r="E102" s="90"/>
      <c r="F102" s="96" t="s">
        <v>33</v>
      </c>
      <c r="G102" s="87"/>
      <c r="H102" s="87"/>
      <c r="I102" s="87"/>
      <c r="J102" s="87"/>
      <c r="K102" s="86"/>
      <c r="L102" s="93">
        <f>G41</f>
        <v>0.21618590742009844</v>
      </c>
      <c r="M102" s="93"/>
      <c r="N102" s="93"/>
      <c r="O102" s="93">
        <f>L102</f>
        <v>0.21618590742009844</v>
      </c>
      <c r="P102" s="86"/>
      <c r="Q102" s="7"/>
      <c r="R102" s="7"/>
      <c r="S102" s="7"/>
      <c r="T102" s="7"/>
      <c r="U102" s="5"/>
      <c r="V102" s="5"/>
      <c r="W102" s="5"/>
      <c r="X102" s="5"/>
    </row>
    <row r="103" spans="1:24" ht="19.5" x14ac:dyDescent="0.3">
      <c r="A103" s="101"/>
      <c r="B103" s="101"/>
      <c r="C103" s="101"/>
      <c r="D103" s="102"/>
      <c r="E103" s="90"/>
      <c r="F103" s="96" t="s">
        <v>34</v>
      </c>
      <c r="G103" s="87"/>
      <c r="H103" s="87"/>
      <c r="I103" s="87"/>
      <c r="J103" s="87"/>
      <c r="K103" s="86"/>
      <c r="L103" s="86"/>
      <c r="M103" s="93">
        <f>H41</f>
        <v>0.28673074522531516</v>
      </c>
      <c r="N103" s="93"/>
      <c r="O103" s="93">
        <f>M103</f>
        <v>0.28673074522531516</v>
      </c>
      <c r="P103" s="86"/>
      <c r="Q103" s="7"/>
      <c r="R103" s="7"/>
      <c r="S103" s="7"/>
      <c r="T103" s="7"/>
      <c r="U103" s="5"/>
      <c r="V103" s="5"/>
      <c r="W103" s="5"/>
      <c r="X103" s="5"/>
    </row>
    <row r="104" spans="1:24" ht="19.5" x14ac:dyDescent="0.3">
      <c r="A104" s="101"/>
      <c r="B104" s="101"/>
      <c r="C104" s="101"/>
      <c r="D104" s="102"/>
      <c r="E104" s="90"/>
      <c r="F104" s="96" t="s">
        <v>35</v>
      </c>
      <c r="G104" s="87"/>
      <c r="H104" s="87"/>
      <c r="I104" s="87"/>
      <c r="J104" s="87"/>
      <c r="K104" s="86"/>
      <c r="L104" s="86"/>
      <c r="M104" s="93"/>
      <c r="N104" s="93">
        <f>I41</f>
        <v>0.53785401680165001</v>
      </c>
      <c r="O104" s="93">
        <f>N104</f>
        <v>0.53785401680165001</v>
      </c>
      <c r="P104" s="86"/>
      <c r="Q104" s="7"/>
      <c r="R104" s="7"/>
      <c r="S104" s="7"/>
      <c r="T104" s="7"/>
      <c r="U104" s="5"/>
      <c r="V104" s="5"/>
      <c r="W104" s="5"/>
      <c r="X104" s="5"/>
    </row>
    <row r="105" spans="1:24" x14ac:dyDescent="0.25">
      <c r="A105" s="86"/>
      <c r="B105" s="103">
        <v>6663</v>
      </c>
      <c r="C105" s="88"/>
      <c r="D105" s="86"/>
      <c r="E105" s="98"/>
      <c r="F105" s="96"/>
      <c r="G105" s="87"/>
      <c r="H105" s="87"/>
      <c r="I105" s="87"/>
      <c r="J105" s="87"/>
      <c r="K105" s="86"/>
      <c r="L105" s="86"/>
      <c r="M105" s="86"/>
      <c r="N105" s="86"/>
      <c r="O105" s="86"/>
      <c r="P105" s="86"/>
      <c r="Q105" s="7"/>
      <c r="R105" s="7"/>
      <c r="S105" s="7"/>
      <c r="T105" s="7"/>
      <c r="U105" s="5"/>
      <c r="V105" s="5"/>
      <c r="W105" s="5"/>
      <c r="X105" s="5"/>
    </row>
    <row r="106" spans="1:24" x14ac:dyDescent="0.25">
      <c r="A106" s="86"/>
      <c r="B106" s="103">
        <v>197</v>
      </c>
      <c r="C106" s="88"/>
      <c r="D106" s="86"/>
      <c r="E106" s="90" t="s">
        <v>50</v>
      </c>
      <c r="F106" s="96" t="s">
        <v>31</v>
      </c>
      <c r="G106" s="87"/>
      <c r="H106" s="87"/>
      <c r="I106" s="87"/>
      <c r="J106" s="92">
        <f>E42</f>
        <v>0.19040000000000001</v>
      </c>
      <c r="K106" s="86"/>
      <c r="L106" s="86"/>
      <c r="M106" s="86"/>
      <c r="N106" s="86"/>
      <c r="O106" s="93">
        <f>J106</f>
        <v>0.19040000000000001</v>
      </c>
      <c r="P106" s="86"/>
      <c r="Q106" s="7"/>
      <c r="R106" s="7"/>
      <c r="S106" s="7"/>
      <c r="T106" s="7"/>
      <c r="U106" s="5"/>
      <c r="V106" s="5"/>
      <c r="W106" s="5"/>
      <c r="X106" s="5"/>
    </row>
    <row r="107" spans="1:24" x14ac:dyDescent="0.25">
      <c r="A107" s="86"/>
      <c r="B107" s="103">
        <v>7068</v>
      </c>
      <c r="C107" s="88"/>
      <c r="D107" s="86"/>
      <c r="E107" s="90"/>
      <c r="F107" s="96" t="s">
        <v>32</v>
      </c>
      <c r="G107" s="87"/>
      <c r="H107" s="87"/>
      <c r="I107" s="87"/>
      <c r="J107" s="87"/>
      <c r="K107" s="93">
        <f>F42</f>
        <v>0.38050314465408808</v>
      </c>
      <c r="L107" s="86"/>
      <c r="M107" s="86"/>
      <c r="N107" s="86"/>
      <c r="O107" s="93">
        <f>K107</f>
        <v>0.38050314465408808</v>
      </c>
      <c r="P107" s="86"/>
      <c r="Q107" s="7"/>
      <c r="R107" s="7"/>
      <c r="S107" s="7"/>
      <c r="T107" s="7"/>
      <c r="U107" s="5"/>
      <c r="V107" s="5"/>
      <c r="W107" s="5"/>
      <c r="X107" s="5"/>
    </row>
    <row r="108" spans="1:24" x14ac:dyDescent="0.25">
      <c r="A108" s="86"/>
      <c r="B108" s="103">
        <v>6563</v>
      </c>
      <c r="C108" s="88"/>
      <c r="D108" s="86"/>
      <c r="E108" s="90"/>
      <c r="F108" s="96" t="s">
        <v>33</v>
      </c>
      <c r="G108" s="87"/>
      <c r="H108" s="87"/>
      <c r="I108" s="87"/>
      <c r="J108" s="87"/>
      <c r="K108" s="86"/>
      <c r="L108" s="93">
        <f>G42</f>
        <v>0.2838740458015267</v>
      </c>
      <c r="M108" s="93"/>
      <c r="N108" s="93"/>
      <c r="O108" s="93">
        <f>L108</f>
        <v>0.2838740458015267</v>
      </c>
      <c r="P108" s="86"/>
      <c r="Q108" s="7"/>
      <c r="R108" s="7"/>
      <c r="S108" s="7"/>
      <c r="T108" s="7"/>
      <c r="U108" s="5"/>
      <c r="V108" s="5"/>
      <c r="W108" s="5"/>
      <c r="X108" s="5"/>
    </row>
    <row r="109" spans="1:24" x14ac:dyDescent="0.25">
      <c r="A109" s="86"/>
      <c r="B109" s="103">
        <v>112</v>
      </c>
      <c r="C109" s="88"/>
      <c r="D109" s="86"/>
      <c r="E109" s="90"/>
      <c r="F109" s="96" t="s">
        <v>34</v>
      </c>
      <c r="G109" s="87"/>
      <c r="H109" s="87"/>
      <c r="I109" s="87"/>
      <c r="J109" s="87"/>
      <c r="K109" s="86"/>
      <c r="L109" s="93"/>
      <c r="M109" s="93">
        <f>H42</f>
        <v>0.39344521849271691</v>
      </c>
      <c r="N109" s="93"/>
      <c r="O109" s="93">
        <f>M109</f>
        <v>0.39344521849271691</v>
      </c>
      <c r="P109" s="86"/>
      <c r="Q109" s="7"/>
      <c r="R109" s="7"/>
      <c r="S109" s="7"/>
      <c r="T109" s="7"/>
      <c r="U109" s="5"/>
      <c r="V109" s="5"/>
      <c r="W109" s="5"/>
      <c r="X109" s="5"/>
    </row>
    <row r="110" spans="1:24" x14ac:dyDescent="0.25">
      <c r="A110" s="86"/>
      <c r="B110" s="103">
        <v>10782</v>
      </c>
      <c r="C110" s="88"/>
      <c r="D110" s="86"/>
      <c r="E110" s="90"/>
      <c r="F110" s="96" t="s">
        <v>35</v>
      </c>
      <c r="G110" s="87"/>
      <c r="H110" s="87"/>
      <c r="I110" s="87"/>
      <c r="J110" s="87"/>
      <c r="K110" s="86"/>
      <c r="L110" s="93"/>
      <c r="M110" s="93"/>
      <c r="N110" s="93">
        <f>I42</f>
        <v>0.48927103941561406</v>
      </c>
      <c r="O110" s="93">
        <f>N110</f>
        <v>0.48927103941561406</v>
      </c>
      <c r="P110" s="86"/>
      <c r="Q110" s="7"/>
      <c r="R110" s="7"/>
      <c r="S110" s="7"/>
      <c r="T110" s="7"/>
      <c r="U110" s="5"/>
      <c r="V110" s="5"/>
      <c r="W110" s="5"/>
      <c r="X110" s="5"/>
    </row>
    <row r="111" spans="1:24" x14ac:dyDescent="0.25">
      <c r="A111" s="86"/>
      <c r="B111" s="88"/>
      <c r="C111" s="88"/>
      <c r="D111" s="86"/>
      <c r="E111" s="98"/>
      <c r="F111" s="96"/>
      <c r="G111" s="87"/>
      <c r="H111" s="87"/>
      <c r="I111" s="87"/>
      <c r="J111" s="87"/>
      <c r="K111" s="86"/>
      <c r="L111" s="86"/>
      <c r="M111" s="86"/>
      <c r="N111" s="86"/>
      <c r="O111" s="86"/>
      <c r="P111" s="86"/>
      <c r="Q111" s="7"/>
      <c r="R111" s="7"/>
      <c r="S111" s="7"/>
      <c r="T111" s="7"/>
      <c r="U111" s="5"/>
      <c r="V111" s="5"/>
      <c r="W111" s="5"/>
      <c r="X111" s="5"/>
    </row>
    <row r="112" spans="1:24" x14ac:dyDescent="0.25">
      <c r="A112" s="86"/>
      <c r="B112" s="104"/>
      <c r="C112" s="104"/>
      <c r="D112" s="104"/>
      <c r="E112" s="90" t="s">
        <v>53</v>
      </c>
      <c r="F112" s="91" t="s">
        <v>29</v>
      </c>
      <c r="G112" s="87"/>
      <c r="H112" s="92">
        <f>C43</f>
        <v>0.26009280742459395</v>
      </c>
      <c r="I112" s="87"/>
      <c r="J112" s="87"/>
      <c r="K112" s="86"/>
      <c r="L112" s="86"/>
      <c r="M112" s="86"/>
      <c r="N112" s="86"/>
      <c r="O112" s="93">
        <f>H112</f>
        <v>0.26009280742459395</v>
      </c>
      <c r="P112" s="86"/>
      <c r="Q112" s="7"/>
      <c r="R112" s="7"/>
      <c r="S112" s="7"/>
      <c r="T112" s="7"/>
      <c r="U112" s="5"/>
      <c r="V112" s="5"/>
      <c r="W112" s="5"/>
      <c r="X112" s="5"/>
    </row>
    <row r="113" spans="1:24" x14ac:dyDescent="0.25">
      <c r="A113" s="86"/>
      <c r="B113" s="104"/>
      <c r="C113" s="104"/>
      <c r="D113" s="104"/>
      <c r="E113" s="90"/>
      <c r="F113" s="91" t="s">
        <v>30</v>
      </c>
      <c r="G113" s="87"/>
      <c r="H113" s="87"/>
      <c r="I113" s="92">
        <f>D43</f>
        <v>0.17415246945448287</v>
      </c>
      <c r="J113" s="87"/>
      <c r="K113" s="86"/>
      <c r="L113" s="86"/>
      <c r="M113" s="86"/>
      <c r="N113" s="86"/>
      <c r="O113" s="93">
        <f>I113</f>
        <v>0.17415246945448287</v>
      </c>
      <c r="P113" s="86"/>
      <c r="Q113" s="7"/>
      <c r="R113" s="7"/>
      <c r="S113" s="7"/>
      <c r="T113" s="7"/>
      <c r="U113" s="5"/>
      <c r="V113" s="5"/>
      <c r="W113" s="5"/>
      <c r="X113" s="5"/>
    </row>
    <row r="114" spans="1:24" x14ac:dyDescent="0.25">
      <c r="A114" s="86"/>
      <c r="B114" s="104"/>
      <c r="C114" s="104"/>
      <c r="D114" s="104"/>
      <c r="E114" s="90"/>
      <c r="F114" s="96" t="s">
        <v>31</v>
      </c>
      <c r="G114" s="87"/>
      <c r="H114" s="87"/>
      <c r="I114" s="87"/>
      <c r="J114" s="92">
        <f>E43</f>
        <v>0.207132667617689</v>
      </c>
      <c r="K114" s="86"/>
      <c r="L114" s="86"/>
      <c r="M114" s="86"/>
      <c r="N114" s="86"/>
      <c r="O114" s="93">
        <f>J114</f>
        <v>0.207132667617689</v>
      </c>
      <c r="P114" s="86"/>
      <c r="Q114" s="7"/>
      <c r="R114" s="7"/>
      <c r="S114" s="7"/>
      <c r="T114" s="7"/>
      <c r="U114" s="5"/>
      <c r="V114" s="5"/>
      <c r="W114" s="5"/>
      <c r="X114" s="5"/>
    </row>
    <row r="115" spans="1:24" x14ac:dyDescent="0.25">
      <c r="A115" s="86"/>
      <c r="B115" s="104"/>
      <c r="C115" s="104"/>
      <c r="D115" s="104"/>
      <c r="E115" s="90"/>
      <c r="F115" s="96" t="s">
        <v>32</v>
      </c>
      <c r="G115" s="87"/>
      <c r="H115" s="87"/>
      <c r="I115" s="87"/>
      <c r="J115" s="87"/>
      <c r="K115" s="93">
        <f>F43</f>
        <v>0.12599230214096704</v>
      </c>
      <c r="L115" s="93"/>
      <c r="M115" s="93"/>
      <c r="N115" s="93"/>
      <c r="O115" s="93">
        <f>K115</f>
        <v>0.12599230214096704</v>
      </c>
      <c r="P115" s="86"/>
      <c r="Q115" s="7"/>
      <c r="R115" s="7"/>
      <c r="S115" s="7"/>
      <c r="T115" s="7"/>
      <c r="U115" s="5"/>
      <c r="V115" s="5"/>
      <c r="W115" s="5"/>
      <c r="X115" s="5"/>
    </row>
    <row r="116" spans="1:24" x14ac:dyDescent="0.25">
      <c r="A116" s="86"/>
      <c r="B116" s="104"/>
      <c r="C116" s="104"/>
      <c r="D116" s="104"/>
      <c r="E116" s="90"/>
      <c r="F116" s="96" t="s">
        <v>33</v>
      </c>
      <c r="G116" s="87"/>
      <c r="H116" s="87"/>
      <c r="I116" s="87"/>
      <c r="J116" s="87"/>
      <c r="K116" s="86"/>
      <c r="L116" s="93">
        <f>G43</f>
        <v>9.9803606498839487E-2</v>
      </c>
      <c r="M116" s="93"/>
      <c r="N116" s="93"/>
      <c r="O116" s="93">
        <f>L116</f>
        <v>9.9803606498839487E-2</v>
      </c>
      <c r="P116" s="86"/>
      <c r="Q116" s="7"/>
      <c r="R116" s="7"/>
      <c r="S116" s="7"/>
      <c r="T116" s="7"/>
      <c r="U116" s="5"/>
      <c r="V116" s="5"/>
      <c r="W116" s="5"/>
      <c r="X116" s="5"/>
    </row>
    <row r="117" spans="1:24" x14ac:dyDescent="0.25">
      <c r="A117" s="86"/>
      <c r="B117" s="104"/>
      <c r="C117" s="104"/>
      <c r="D117" s="104"/>
      <c r="E117" s="90"/>
      <c r="F117" s="96" t="s">
        <v>34</v>
      </c>
      <c r="G117" s="87"/>
      <c r="H117" s="87"/>
      <c r="I117" s="87"/>
      <c r="J117" s="87"/>
      <c r="K117" s="86"/>
      <c r="L117" s="86"/>
      <c r="M117" s="93">
        <f>H43</f>
        <v>0.28198101203875892</v>
      </c>
      <c r="N117" s="93"/>
      <c r="O117" s="93">
        <f>M117</f>
        <v>0.28198101203875892</v>
      </c>
      <c r="P117" s="86"/>
      <c r="Q117" s="7"/>
      <c r="R117" s="7"/>
      <c r="S117" s="7"/>
      <c r="T117" s="7"/>
      <c r="U117" s="5"/>
      <c r="V117" s="5"/>
      <c r="W117" s="5"/>
      <c r="X117" s="5"/>
    </row>
    <row r="118" spans="1:24" x14ac:dyDescent="0.25">
      <c r="A118" s="86"/>
      <c r="B118" s="104"/>
      <c r="C118" s="104"/>
      <c r="D118" s="104"/>
      <c r="E118" s="98"/>
      <c r="F118" s="96" t="s">
        <v>35</v>
      </c>
      <c r="G118" s="87"/>
      <c r="H118" s="87"/>
      <c r="I118" s="87"/>
      <c r="J118" s="87"/>
      <c r="K118" s="86"/>
      <c r="L118" s="86"/>
      <c r="M118" s="93"/>
      <c r="N118" s="93">
        <f>I43</f>
        <v>0.32921395544346366</v>
      </c>
      <c r="O118" s="93">
        <f>N118</f>
        <v>0.32921395544346366</v>
      </c>
      <c r="P118" s="86"/>
      <c r="Q118" s="7"/>
      <c r="R118" s="7"/>
      <c r="S118" s="7"/>
      <c r="T118" s="7"/>
      <c r="U118" s="5"/>
      <c r="V118" s="5"/>
      <c r="W118" s="5"/>
      <c r="X118" s="5"/>
    </row>
    <row r="119" spans="1:24" x14ac:dyDescent="0.25">
      <c r="A119" s="86"/>
      <c r="B119" s="104"/>
      <c r="C119" s="104"/>
      <c r="D119" s="104"/>
      <c r="E119" s="98"/>
      <c r="F119" s="96"/>
      <c r="G119" s="87"/>
      <c r="H119" s="87"/>
      <c r="I119" s="87"/>
      <c r="J119" s="87"/>
      <c r="K119" s="86"/>
      <c r="L119" s="86"/>
      <c r="M119" s="86"/>
      <c r="N119" s="86"/>
      <c r="O119" s="86"/>
      <c r="P119" s="86"/>
      <c r="Q119" s="7"/>
      <c r="R119" s="7"/>
      <c r="S119" s="7"/>
      <c r="T119" s="7"/>
      <c r="U119" s="5"/>
      <c r="V119" s="5"/>
      <c r="W119" s="5"/>
      <c r="X119" s="5"/>
    </row>
    <row r="120" spans="1:24" x14ac:dyDescent="0.25">
      <c r="A120" s="86"/>
      <c r="B120" s="104"/>
      <c r="C120" s="104"/>
      <c r="D120" s="104"/>
      <c r="E120" s="90" t="s">
        <v>56</v>
      </c>
      <c r="F120" s="91" t="s">
        <v>29</v>
      </c>
      <c r="G120" s="87"/>
      <c r="H120" s="92">
        <f>C44</f>
        <v>0.10568031704095113</v>
      </c>
      <c r="I120" s="87"/>
      <c r="J120" s="87"/>
      <c r="K120" s="86"/>
      <c r="L120" s="86"/>
      <c r="M120" s="86"/>
      <c r="N120" s="86"/>
      <c r="O120" s="93">
        <f>H120</f>
        <v>0.10568031704095113</v>
      </c>
      <c r="P120" s="86"/>
      <c r="Q120" s="7"/>
      <c r="R120" s="7"/>
      <c r="S120" s="7"/>
      <c r="T120" s="7"/>
      <c r="U120" s="5"/>
      <c r="V120" s="5"/>
      <c r="W120" s="5"/>
      <c r="X120" s="5"/>
    </row>
    <row r="121" spans="1:24" x14ac:dyDescent="0.25">
      <c r="A121" s="86"/>
      <c r="B121" s="104"/>
      <c r="C121" s="104"/>
      <c r="D121" s="104"/>
      <c r="E121" s="90"/>
      <c r="F121" s="91" t="s">
        <v>30</v>
      </c>
      <c r="G121" s="87"/>
      <c r="H121" s="87"/>
      <c r="I121" s="92">
        <f>D44</f>
        <v>0.11816849816849817</v>
      </c>
      <c r="J121" s="87"/>
      <c r="K121" s="86"/>
      <c r="L121" s="86"/>
      <c r="M121" s="86"/>
      <c r="N121" s="86"/>
      <c r="O121" s="93">
        <f>I121</f>
        <v>0.11816849816849817</v>
      </c>
      <c r="P121" s="86"/>
      <c r="Q121" s="7"/>
      <c r="R121" s="7"/>
      <c r="S121" s="7"/>
      <c r="T121" s="7"/>
      <c r="U121" s="5"/>
      <c r="V121" s="5"/>
      <c r="W121" s="5"/>
      <c r="X121" s="5"/>
    </row>
    <row r="122" spans="1:24" x14ac:dyDescent="0.25">
      <c r="A122" s="86"/>
      <c r="B122" s="104"/>
      <c r="C122" s="104"/>
      <c r="D122" s="104"/>
      <c r="E122" s="90"/>
      <c r="F122" s="96" t="s">
        <v>31</v>
      </c>
      <c r="G122" s="87"/>
      <c r="H122" s="87"/>
      <c r="I122" s="87"/>
      <c r="J122" s="92">
        <f>E44</f>
        <v>0.2401017282238021</v>
      </c>
      <c r="K122" s="86"/>
      <c r="L122" s="7"/>
      <c r="M122" s="93"/>
      <c r="N122" s="93"/>
      <c r="O122" s="93">
        <f>J122</f>
        <v>0.2401017282238021</v>
      </c>
      <c r="P122" s="86"/>
      <c r="Q122" s="7"/>
      <c r="R122" s="7"/>
      <c r="S122" s="7"/>
      <c r="T122" s="7"/>
      <c r="U122" s="5"/>
      <c r="V122" s="5"/>
      <c r="W122" s="5"/>
      <c r="X122" s="5"/>
    </row>
    <row r="123" spans="1:24" x14ac:dyDescent="0.25">
      <c r="A123" s="86"/>
      <c r="B123" s="104"/>
      <c r="C123" s="104"/>
      <c r="D123" s="104"/>
      <c r="E123" s="90"/>
      <c r="F123" s="96" t="s">
        <v>32</v>
      </c>
      <c r="G123" s="87"/>
      <c r="H123" s="87"/>
      <c r="I123" s="87"/>
      <c r="J123" s="87"/>
      <c r="K123" s="93">
        <f>F44</f>
        <v>0.1538204161090157</v>
      </c>
      <c r="L123" s="93"/>
      <c r="M123" s="93"/>
      <c r="N123" s="93"/>
      <c r="O123" s="93">
        <f>K123</f>
        <v>0.1538204161090157</v>
      </c>
      <c r="P123" s="86"/>
      <c r="Q123" s="7"/>
      <c r="R123" s="7"/>
      <c r="S123" s="7"/>
      <c r="T123" s="7"/>
      <c r="U123" s="5"/>
      <c r="V123" s="5"/>
      <c r="W123" s="5"/>
      <c r="X123" s="5"/>
    </row>
    <row r="124" spans="1:24" x14ac:dyDescent="0.25">
      <c r="A124" s="86"/>
      <c r="B124" s="104"/>
      <c r="C124" s="104"/>
      <c r="D124" s="104"/>
      <c r="E124" s="90"/>
      <c r="F124" s="96" t="s">
        <v>33</v>
      </c>
      <c r="G124" s="87"/>
      <c r="H124" s="87"/>
      <c r="I124" s="87"/>
      <c r="J124" s="87"/>
      <c r="K124" s="86"/>
      <c r="L124" s="93">
        <f>G44</f>
        <v>0.17240210205119511</v>
      </c>
      <c r="M124" s="86"/>
      <c r="N124" s="86"/>
      <c r="O124" s="93">
        <f>L124</f>
        <v>0.17240210205119511</v>
      </c>
      <c r="P124" s="86"/>
      <c r="Q124" s="7"/>
      <c r="R124" s="7"/>
      <c r="S124" s="7"/>
      <c r="T124" s="7"/>
      <c r="U124" s="5"/>
      <c r="V124" s="5"/>
      <c r="W124" s="5"/>
      <c r="X124" s="5"/>
    </row>
    <row r="125" spans="1:24" x14ac:dyDescent="0.25">
      <c r="A125" s="104"/>
      <c r="B125" s="104"/>
      <c r="C125" s="104"/>
      <c r="D125" s="104"/>
      <c r="E125" s="90"/>
      <c r="F125" s="96" t="s">
        <v>34</v>
      </c>
      <c r="G125" s="87"/>
      <c r="H125" s="87"/>
      <c r="I125" s="87"/>
      <c r="J125" s="87"/>
      <c r="K125" s="86"/>
      <c r="L125" s="86"/>
      <c r="M125" s="93">
        <f>H44</f>
        <v>0.23663126513881125</v>
      </c>
      <c r="N125" s="93"/>
      <c r="O125" s="93">
        <f>M125</f>
        <v>0.23663126513881125</v>
      </c>
      <c r="P125" s="86"/>
      <c r="Q125" s="7"/>
      <c r="R125" s="7"/>
      <c r="S125" s="7"/>
      <c r="T125" s="7"/>
      <c r="U125" s="5"/>
      <c r="V125" s="5"/>
      <c r="W125" s="5"/>
      <c r="X125" s="5"/>
    </row>
    <row r="126" spans="1:24" x14ac:dyDescent="0.25">
      <c r="A126" s="104"/>
      <c r="B126" s="104"/>
      <c r="C126" s="104"/>
      <c r="D126" s="104"/>
      <c r="E126" s="98"/>
      <c r="F126" s="96" t="s">
        <v>35</v>
      </c>
      <c r="G126" s="87"/>
      <c r="H126" s="87"/>
      <c r="I126" s="87"/>
      <c r="J126" s="87"/>
      <c r="K126" s="86"/>
      <c r="L126" s="86"/>
      <c r="M126" s="93"/>
      <c r="N126" s="93">
        <f>I44</f>
        <v>0.33480240928456001</v>
      </c>
      <c r="O126" s="93">
        <f>N126</f>
        <v>0.33480240928456001</v>
      </c>
      <c r="P126" s="86"/>
      <c r="Q126" s="7"/>
      <c r="R126" s="7"/>
      <c r="S126" s="7"/>
      <c r="T126" s="7"/>
      <c r="U126" s="5"/>
      <c r="V126" s="5"/>
      <c r="W126" s="5"/>
      <c r="X126" s="5"/>
    </row>
    <row r="127" spans="1:24" x14ac:dyDescent="0.25">
      <c r="A127" s="104"/>
      <c r="B127" s="104"/>
      <c r="C127" s="104"/>
      <c r="D127" s="104"/>
      <c r="E127" s="98"/>
      <c r="F127" s="96"/>
      <c r="G127" s="87"/>
      <c r="H127" s="87"/>
      <c r="I127" s="87"/>
      <c r="J127" s="87"/>
      <c r="K127" s="86"/>
      <c r="L127" s="86"/>
      <c r="M127" s="86"/>
      <c r="N127" s="86"/>
      <c r="O127" s="86"/>
      <c r="P127" s="86"/>
      <c r="Q127" s="7"/>
      <c r="R127" s="7"/>
      <c r="S127" s="7"/>
      <c r="T127" s="7"/>
      <c r="U127" s="5"/>
      <c r="V127" s="5"/>
      <c r="W127" s="5"/>
      <c r="X127" s="5"/>
    </row>
    <row r="128" spans="1:24" x14ac:dyDescent="0.25">
      <c r="A128" s="104"/>
      <c r="B128" s="104"/>
      <c r="C128" s="104"/>
      <c r="D128" s="104"/>
      <c r="E128" s="90" t="s">
        <v>62</v>
      </c>
      <c r="F128" s="91" t="s">
        <v>29</v>
      </c>
      <c r="G128" s="87"/>
      <c r="H128" s="92">
        <f>C47</f>
        <v>0.42762299940723175</v>
      </c>
      <c r="I128" s="87"/>
      <c r="J128" s="87"/>
      <c r="K128" s="86"/>
      <c r="L128" s="86"/>
      <c r="M128" s="86"/>
      <c r="N128" s="86"/>
      <c r="O128" s="93">
        <f>H128</f>
        <v>0.42762299940723175</v>
      </c>
      <c r="P128" s="86"/>
      <c r="Q128" s="7"/>
      <c r="R128" s="7"/>
      <c r="S128" s="7"/>
      <c r="T128" s="7"/>
      <c r="U128" s="5"/>
      <c r="V128" s="5"/>
      <c r="W128" s="5"/>
      <c r="X128" s="5"/>
    </row>
    <row r="129" spans="1:24" x14ac:dyDescent="0.25">
      <c r="A129" s="104"/>
      <c r="B129" s="104"/>
      <c r="C129" s="104"/>
      <c r="D129" s="104"/>
      <c r="E129" s="90"/>
      <c r="F129" s="91" t="s">
        <v>30</v>
      </c>
      <c r="G129" s="87"/>
      <c r="H129" s="87"/>
      <c r="I129" s="92">
        <f>D47</f>
        <v>0.4271817676486937</v>
      </c>
      <c r="J129" s="87"/>
      <c r="K129" s="86"/>
      <c r="L129" s="7"/>
      <c r="M129" s="93"/>
      <c r="N129" s="93"/>
      <c r="O129" s="93">
        <f>I129</f>
        <v>0.4271817676486937</v>
      </c>
      <c r="P129" s="86"/>
      <c r="Q129" s="7"/>
      <c r="R129" s="7"/>
      <c r="S129" s="7"/>
      <c r="T129" s="7"/>
      <c r="U129" s="5"/>
      <c r="V129" s="5"/>
      <c r="W129" s="5"/>
      <c r="X129" s="5"/>
    </row>
    <row r="130" spans="1:24" x14ac:dyDescent="0.25">
      <c r="A130" s="104"/>
      <c r="B130" s="104"/>
      <c r="C130" s="104"/>
      <c r="D130" s="104"/>
      <c r="E130" s="90"/>
      <c r="F130" s="96" t="s">
        <v>31</v>
      </c>
      <c r="G130" s="87"/>
      <c r="H130" s="87"/>
      <c r="I130" s="87"/>
      <c r="J130" s="92">
        <f>E47</f>
        <v>0.44702026945017598</v>
      </c>
      <c r="K130" s="86"/>
      <c r="L130" s="93"/>
      <c r="M130" s="93"/>
      <c r="N130" s="93"/>
      <c r="O130" s="93">
        <f>J130</f>
        <v>0.44702026945017598</v>
      </c>
      <c r="P130" s="86"/>
      <c r="Q130" s="7"/>
      <c r="R130" s="7"/>
      <c r="S130" s="7"/>
      <c r="T130" s="7"/>
      <c r="U130" s="5"/>
      <c r="V130" s="5"/>
      <c r="W130" s="5"/>
      <c r="X130" s="5"/>
    </row>
    <row r="131" spans="1:24" x14ac:dyDescent="0.25">
      <c r="A131" s="86"/>
      <c r="B131" s="104"/>
      <c r="C131" s="104"/>
      <c r="D131" s="104"/>
      <c r="E131" s="90"/>
      <c r="F131" s="96" t="s">
        <v>32</v>
      </c>
      <c r="G131" s="87"/>
      <c r="H131" s="87"/>
      <c r="I131" s="87"/>
      <c r="J131" s="87"/>
      <c r="K131" s="93">
        <f>F47</f>
        <v>0.29086901032602391</v>
      </c>
      <c r="L131" s="86"/>
      <c r="M131" s="86"/>
      <c r="N131" s="86"/>
      <c r="O131" s="93">
        <f>K131</f>
        <v>0.29086901032602391</v>
      </c>
      <c r="P131" s="86"/>
      <c r="Q131" s="7"/>
      <c r="R131" s="7"/>
      <c r="S131" s="7"/>
      <c r="T131" s="7"/>
      <c r="U131" s="5"/>
      <c r="V131" s="5"/>
      <c r="W131" s="5"/>
      <c r="X131" s="5"/>
    </row>
    <row r="132" spans="1:24" x14ac:dyDescent="0.25">
      <c r="A132" s="86"/>
      <c r="B132" s="104"/>
      <c r="C132" s="104"/>
      <c r="D132" s="104"/>
      <c r="E132" s="90"/>
      <c r="F132" s="96" t="s">
        <v>33</v>
      </c>
      <c r="G132" s="87"/>
      <c r="H132" s="87"/>
      <c r="I132" s="87"/>
      <c r="J132" s="87"/>
      <c r="K132" s="86"/>
      <c r="L132" s="93">
        <f>G47</f>
        <v>0.24369303922863558</v>
      </c>
      <c r="M132" s="86"/>
      <c r="N132" s="86"/>
      <c r="O132" s="93">
        <f>L132</f>
        <v>0.24369303922863558</v>
      </c>
      <c r="P132" s="86"/>
      <c r="Q132" s="7"/>
      <c r="R132" s="7"/>
      <c r="S132" s="7"/>
      <c r="T132" s="7"/>
      <c r="U132" s="5"/>
      <c r="V132" s="5"/>
      <c r="W132" s="5"/>
      <c r="X132" s="5"/>
    </row>
    <row r="133" spans="1:24" x14ac:dyDescent="0.25">
      <c r="A133" s="86"/>
      <c r="B133" s="88"/>
      <c r="C133" s="88"/>
      <c r="D133" s="86"/>
      <c r="E133" s="90"/>
      <c r="F133" s="96" t="s">
        <v>34</v>
      </c>
      <c r="G133" s="87"/>
      <c r="H133" s="87"/>
      <c r="I133" s="87"/>
      <c r="J133" s="87"/>
      <c r="K133" s="86"/>
      <c r="L133" s="86"/>
      <c r="M133" s="93">
        <f>H47</f>
        <v>0.34872697724810403</v>
      </c>
      <c r="N133" s="93"/>
      <c r="O133" s="93">
        <f>M133</f>
        <v>0.34872697724810403</v>
      </c>
      <c r="P133" s="86"/>
      <c r="Q133" s="7"/>
      <c r="R133" s="7"/>
      <c r="S133" s="7"/>
      <c r="T133" s="7"/>
      <c r="U133" s="5"/>
      <c r="V133" s="5"/>
      <c r="W133" s="5"/>
      <c r="X133" s="5"/>
    </row>
    <row r="134" spans="1:24" x14ac:dyDescent="0.25">
      <c r="A134" s="86"/>
      <c r="B134" s="88"/>
      <c r="C134" s="88"/>
      <c r="D134" s="86"/>
      <c r="E134" s="98"/>
      <c r="F134" s="96" t="s">
        <v>35</v>
      </c>
      <c r="G134" s="87"/>
      <c r="H134" s="87"/>
      <c r="I134" s="87"/>
      <c r="J134" s="87"/>
      <c r="K134" s="86"/>
      <c r="L134" s="86"/>
      <c r="M134" s="93"/>
      <c r="N134" s="93">
        <f>I47</f>
        <v>0.48042998897464168</v>
      </c>
      <c r="O134" s="93">
        <f>N134</f>
        <v>0.48042998897464168</v>
      </c>
      <c r="P134" s="86"/>
      <c r="Q134" s="7"/>
      <c r="R134" s="7"/>
      <c r="S134" s="7"/>
      <c r="T134" s="7"/>
      <c r="U134" s="5"/>
      <c r="V134" s="5"/>
      <c r="W134" s="5"/>
      <c r="X134" s="5"/>
    </row>
    <row r="135" spans="1:24" x14ac:dyDescent="0.25">
      <c r="A135" s="86"/>
      <c r="B135" s="88"/>
      <c r="C135" s="88"/>
      <c r="D135" s="86"/>
      <c r="E135" s="98"/>
      <c r="F135" s="96"/>
      <c r="G135" s="87"/>
      <c r="H135" s="87"/>
      <c r="I135" s="87"/>
      <c r="J135" s="87"/>
      <c r="K135" s="86"/>
      <c r="L135" s="86"/>
      <c r="M135" s="86"/>
      <c r="N135" s="86"/>
      <c r="O135" s="86"/>
      <c r="P135" s="86"/>
      <c r="Q135" s="7"/>
      <c r="R135" s="7"/>
      <c r="S135" s="7"/>
      <c r="T135" s="7"/>
      <c r="U135" s="5"/>
      <c r="V135" s="5"/>
      <c r="W135" s="5"/>
      <c r="X135" s="5"/>
    </row>
    <row r="136" spans="1:24" x14ac:dyDescent="0.25">
      <c r="A136" s="86"/>
      <c r="B136" s="88"/>
      <c r="C136" s="88"/>
      <c r="D136" s="86"/>
      <c r="E136" s="90" t="s">
        <v>64</v>
      </c>
      <c r="F136" s="91" t="s">
        <v>29</v>
      </c>
      <c r="G136" s="87"/>
      <c r="H136" s="92">
        <f>C48</f>
        <v>0.24718538904178133</v>
      </c>
      <c r="I136" s="87"/>
      <c r="J136" s="87"/>
      <c r="K136" s="86"/>
      <c r="L136" s="93"/>
      <c r="M136" s="93"/>
      <c r="N136" s="93"/>
      <c r="O136" s="93">
        <f>H136</f>
        <v>0.24718538904178133</v>
      </c>
      <c r="P136" s="86"/>
      <c r="Q136" s="7"/>
      <c r="R136" s="7"/>
      <c r="S136" s="7"/>
      <c r="T136" s="7"/>
      <c r="U136" s="5"/>
      <c r="V136" s="5"/>
      <c r="W136" s="5"/>
      <c r="X136" s="5"/>
    </row>
    <row r="137" spans="1:24" x14ac:dyDescent="0.25">
      <c r="A137" s="86"/>
      <c r="B137" s="88"/>
      <c r="C137" s="88"/>
      <c r="D137" s="86"/>
      <c r="E137" s="90"/>
      <c r="F137" s="91" t="s">
        <v>30</v>
      </c>
      <c r="G137" s="87"/>
      <c r="H137" s="87"/>
      <c r="I137" s="92">
        <f>D48</f>
        <v>0.24804261845185244</v>
      </c>
      <c r="J137" s="87"/>
      <c r="K137" s="86"/>
      <c r="L137" s="93"/>
      <c r="M137" s="93"/>
      <c r="N137" s="93"/>
      <c r="O137" s="93">
        <f>I137</f>
        <v>0.24804261845185244</v>
      </c>
      <c r="P137" s="86"/>
      <c r="Q137" s="7"/>
      <c r="R137" s="7"/>
      <c r="S137" s="7"/>
      <c r="T137" s="7"/>
      <c r="U137" s="5"/>
      <c r="V137" s="5"/>
      <c r="W137" s="5"/>
      <c r="X137" s="5"/>
    </row>
    <row r="138" spans="1:24" x14ac:dyDescent="0.25">
      <c r="A138" s="86"/>
      <c r="B138" s="88"/>
      <c r="C138" s="88"/>
      <c r="D138" s="86"/>
      <c r="E138" s="90"/>
      <c r="F138" s="96" t="s">
        <v>31</v>
      </c>
      <c r="G138" s="87"/>
      <c r="H138" s="87"/>
      <c r="I138" s="87"/>
      <c r="J138" s="92">
        <f>E48</f>
        <v>0.20571306757620977</v>
      </c>
      <c r="K138" s="86"/>
      <c r="L138" s="86"/>
      <c r="M138" s="86"/>
      <c r="N138" s="86"/>
      <c r="O138" s="93">
        <f>J138</f>
        <v>0.20571306757620977</v>
      </c>
      <c r="P138" s="86"/>
      <c r="Q138" s="7"/>
      <c r="R138" s="7"/>
      <c r="S138" s="7"/>
      <c r="T138" s="7"/>
      <c r="U138" s="5"/>
      <c r="V138" s="5"/>
      <c r="W138" s="5"/>
      <c r="X138" s="5"/>
    </row>
    <row r="139" spans="1:24" x14ac:dyDescent="0.25">
      <c r="A139" s="7"/>
      <c r="B139" s="88"/>
      <c r="C139" s="88"/>
      <c r="D139" s="86"/>
      <c r="E139" s="90"/>
      <c r="F139" s="96" t="s">
        <v>32</v>
      </c>
      <c r="G139" s="87"/>
      <c r="H139" s="87"/>
      <c r="I139" s="87"/>
      <c r="J139" s="87"/>
      <c r="K139" s="93">
        <f>F48</f>
        <v>0.20980788675429726</v>
      </c>
      <c r="L139" s="86"/>
      <c r="M139" s="86"/>
      <c r="N139" s="86"/>
      <c r="O139" s="93">
        <f>K139</f>
        <v>0.20980788675429726</v>
      </c>
      <c r="P139" s="86"/>
      <c r="Q139" s="7"/>
      <c r="R139" s="7"/>
      <c r="S139" s="7"/>
      <c r="T139" s="7"/>
      <c r="U139" s="5"/>
      <c r="V139" s="5"/>
      <c r="W139" s="5"/>
      <c r="X139" s="5"/>
    </row>
    <row r="140" spans="1:24" x14ac:dyDescent="0.25">
      <c r="A140" s="7"/>
      <c r="B140" s="88"/>
      <c r="C140" s="88"/>
      <c r="D140" s="86"/>
      <c r="E140" s="90"/>
      <c r="F140" s="96" t="s">
        <v>33</v>
      </c>
      <c r="G140" s="87"/>
      <c r="H140" s="87"/>
      <c r="I140" s="87"/>
      <c r="J140" s="87"/>
      <c r="K140" s="86"/>
      <c r="L140" s="93">
        <f>G48</f>
        <v>0.18820879291595463</v>
      </c>
      <c r="M140" s="86"/>
      <c r="N140" s="86"/>
      <c r="O140" s="93">
        <f>L140</f>
        <v>0.18820879291595463</v>
      </c>
      <c r="P140" s="86"/>
      <c r="Q140" s="7"/>
      <c r="R140" s="7"/>
      <c r="S140" s="7"/>
      <c r="T140" s="7"/>
      <c r="U140" s="5"/>
      <c r="V140" s="5"/>
      <c r="W140" s="5"/>
      <c r="X140" s="5"/>
    </row>
    <row r="141" spans="1:24" x14ac:dyDescent="0.25">
      <c r="A141" s="7"/>
      <c r="B141" s="40"/>
      <c r="C141" s="88"/>
      <c r="D141" s="86"/>
      <c r="E141" s="90"/>
      <c r="F141" s="96" t="s">
        <v>34</v>
      </c>
      <c r="G141" s="87"/>
      <c r="H141" s="87"/>
      <c r="I141" s="87"/>
      <c r="J141" s="87"/>
      <c r="K141" s="86"/>
      <c r="L141" s="86"/>
      <c r="M141" s="93">
        <f>H48</f>
        <v>0.27842752584320529</v>
      </c>
      <c r="N141" s="93"/>
      <c r="O141" s="93">
        <f>M141</f>
        <v>0.27842752584320529</v>
      </c>
      <c r="P141" s="7"/>
      <c r="Q141" s="7"/>
      <c r="R141" s="7"/>
      <c r="S141" s="7"/>
      <c r="T141" s="7"/>
      <c r="U141" s="5"/>
      <c r="V141" s="5"/>
      <c r="W141" s="5"/>
      <c r="X141" s="5"/>
    </row>
    <row r="142" spans="1:24" x14ac:dyDescent="0.25">
      <c r="A142" s="7"/>
      <c r="B142" s="40"/>
      <c r="C142" s="40"/>
      <c r="D142" s="7"/>
      <c r="E142" s="98"/>
      <c r="F142" s="96" t="s">
        <v>35</v>
      </c>
      <c r="G142" s="87"/>
      <c r="H142" s="87"/>
      <c r="I142" s="87"/>
      <c r="J142" s="87"/>
      <c r="K142" s="86"/>
      <c r="L142" s="86"/>
      <c r="M142" s="93"/>
      <c r="N142" s="93">
        <f>I48</f>
        <v>0.33417151932239281</v>
      </c>
      <c r="O142" s="93">
        <f>N142</f>
        <v>0.33417151932239281</v>
      </c>
      <c r="P142" s="7"/>
      <c r="Q142" s="7"/>
      <c r="R142" s="7"/>
      <c r="S142" s="7"/>
      <c r="T142" s="7"/>
      <c r="U142" s="5"/>
      <c r="V142" s="5"/>
      <c r="W142" s="5"/>
      <c r="X142" s="5"/>
    </row>
    <row r="143" spans="1:24" x14ac:dyDescent="0.25">
      <c r="A143" s="7"/>
      <c r="B143" s="40"/>
      <c r="C143" s="40"/>
      <c r="D143" s="7"/>
      <c r="E143" s="98"/>
      <c r="F143" s="96"/>
      <c r="G143" s="87"/>
      <c r="H143" s="87"/>
      <c r="I143" s="87"/>
      <c r="J143" s="87"/>
      <c r="K143" s="86"/>
      <c r="L143" s="93"/>
      <c r="M143" s="93"/>
      <c r="N143" s="93"/>
      <c r="O143" s="86"/>
      <c r="P143" s="7"/>
      <c r="Q143" s="7"/>
      <c r="R143" s="7"/>
      <c r="S143" s="7"/>
      <c r="T143" s="7"/>
      <c r="U143" s="5"/>
      <c r="V143" s="5"/>
      <c r="W143" s="5"/>
      <c r="X143" s="5"/>
    </row>
    <row r="144" spans="1:24" x14ac:dyDescent="0.25">
      <c r="A144" s="7"/>
      <c r="B144" s="40"/>
      <c r="C144" s="40"/>
      <c r="D144" s="7"/>
      <c r="E144" s="90" t="s">
        <v>66</v>
      </c>
      <c r="F144" s="91" t="s">
        <v>29</v>
      </c>
      <c r="G144" s="87"/>
      <c r="H144" s="92">
        <f>C49</f>
        <v>0.18781348690321381</v>
      </c>
      <c r="I144" s="87"/>
      <c r="J144" s="87"/>
      <c r="K144" s="86"/>
      <c r="L144" s="93"/>
      <c r="M144" s="93"/>
      <c r="N144" s="93"/>
      <c r="O144" s="93">
        <f>H144</f>
        <v>0.18781348690321381</v>
      </c>
      <c r="P144" s="7"/>
      <c r="Q144" s="7"/>
      <c r="R144" s="7"/>
      <c r="S144" s="7"/>
      <c r="T144" s="7"/>
      <c r="U144" s="5"/>
      <c r="V144" s="5"/>
      <c r="W144" s="5"/>
      <c r="X144" s="5"/>
    </row>
    <row r="145" spans="1:24" x14ac:dyDescent="0.25">
      <c r="A145" s="7"/>
      <c r="B145" s="40"/>
      <c r="C145" s="40"/>
      <c r="D145" s="7"/>
      <c r="E145" s="90"/>
      <c r="F145" s="91" t="s">
        <v>30</v>
      </c>
      <c r="G145" s="87"/>
      <c r="H145" s="87"/>
      <c r="I145" s="92">
        <f>D49</f>
        <v>0.15227208580299181</v>
      </c>
      <c r="J145" s="87"/>
      <c r="K145" s="86"/>
      <c r="L145" s="86"/>
      <c r="M145" s="86"/>
      <c r="N145" s="86"/>
      <c r="O145" s="93">
        <f>I145</f>
        <v>0.15227208580299181</v>
      </c>
      <c r="P145" s="7"/>
      <c r="Q145" s="7"/>
      <c r="R145" s="7"/>
      <c r="S145" s="7"/>
      <c r="T145" s="7"/>
      <c r="U145" s="5"/>
      <c r="V145" s="5"/>
      <c r="W145" s="5"/>
      <c r="X145" s="5"/>
    </row>
    <row r="146" spans="1:24" x14ac:dyDescent="0.25">
      <c r="A146" s="7"/>
      <c r="B146" s="40"/>
      <c r="C146" s="40"/>
      <c r="D146" s="7"/>
      <c r="E146" s="90"/>
      <c r="F146" s="96" t="s">
        <v>31</v>
      </c>
      <c r="G146" s="87"/>
      <c r="H146" s="87"/>
      <c r="I146" s="87"/>
      <c r="J146" s="92">
        <f>E49</f>
        <v>0.27598177478845737</v>
      </c>
      <c r="K146" s="86"/>
      <c r="L146" s="86"/>
      <c r="M146" s="86"/>
      <c r="N146" s="86"/>
      <c r="O146" s="93">
        <f>J146</f>
        <v>0.27598177478845737</v>
      </c>
      <c r="P146" s="7"/>
      <c r="Q146" s="7"/>
      <c r="R146" s="7"/>
      <c r="S146" s="7"/>
      <c r="T146" s="7"/>
      <c r="U146" s="5"/>
      <c r="V146" s="5"/>
      <c r="W146" s="5"/>
      <c r="X146" s="5"/>
    </row>
    <row r="147" spans="1:24" x14ac:dyDescent="0.25">
      <c r="A147" s="7"/>
      <c r="B147" s="40"/>
      <c r="C147" s="40"/>
      <c r="D147" s="7"/>
      <c r="E147" s="90"/>
      <c r="F147" s="96" t="s">
        <v>32</v>
      </c>
      <c r="G147" s="87"/>
      <c r="H147" s="87"/>
      <c r="I147" s="87"/>
      <c r="J147" s="87"/>
      <c r="K147" s="93">
        <f>F49</f>
        <v>0.24141140632932814</v>
      </c>
      <c r="L147" s="86"/>
      <c r="M147" s="86"/>
      <c r="N147" s="86"/>
      <c r="O147" s="93">
        <f>K147</f>
        <v>0.24141140632932814</v>
      </c>
      <c r="P147" s="7"/>
      <c r="Q147" s="7"/>
      <c r="R147" s="7"/>
      <c r="S147" s="7"/>
      <c r="T147" s="7"/>
      <c r="U147" s="5"/>
      <c r="V147" s="5"/>
      <c r="W147" s="5"/>
      <c r="X147" s="5"/>
    </row>
    <row r="148" spans="1:24" x14ac:dyDescent="0.25">
      <c r="A148" s="7"/>
      <c r="B148" s="40"/>
      <c r="C148" s="40"/>
      <c r="D148" s="7"/>
      <c r="E148" s="90"/>
      <c r="F148" s="96" t="s">
        <v>33</v>
      </c>
      <c r="G148" s="87"/>
      <c r="H148" s="87"/>
      <c r="I148" s="87"/>
      <c r="J148" s="87"/>
      <c r="K148" s="86"/>
      <c r="L148" s="93">
        <f>G49</f>
        <v>0.142619926199262</v>
      </c>
      <c r="M148" s="86"/>
      <c r="N148" s="86"/>
      <c r="O148" s="93">
        <f>L148</f>
        <v>0.142619926199262</v>
      </c>
      <c r="P148" s="7"/>
      <c r="Q148" s="7"/>
      <c r="R148" s="7"/>
      <c r="S148" s="7"/>
      <c r="T148" s="7"/>
      <c r="U148" s="5"/>
      <c r="V148" s="5"/>
      <c r="W148" s="5"/>
      <c r="X148" s="5"/>
    </row>
    <row r="149" spans="1:24" x14ac:dyDescent="0.25">
      <c r="A149" s="7"/>
      <c r="B149" s="40"/>
      <c r="C149" s="40"/>
      <c r="D149" s="7"/>
      <c r="E149" s="90"/>
      <c r="F149" s="96" t="s">
        <v>34</v>
      </c>
      <c r="G149" s="87"/>
      <c r="H149" s="87"/>
      <c r="I149" s="87"/>
      <c r="J149" s="87"/>
      <c r="K149" s="86"/>
      <c r="L149" s="93"/>
      <c r="M149" s="93">
        <f>H49</f>
        <v>0.55977363829285542</v>
      </c>
      <c r="N149" s="93"/>
      <c r="O149" s="93">
        <f>M149</f>
        <v>0.55977363829285542</v>
      </c>
      <c r="P149" s="7"/>
      <c r="Q149" s="7"/>
      <c r="R149" s="7"/>
      <c r="S149" s="7"/>
      <c r="T149" s="7"/>
      <c r="U149" s="5"/>
      <c r="V149" s="5"/>
      <c r="W149" s="5"/>
      <c r="X149" s="5"/>
    </row>
    <row r="150" spans="1:24" x14ac:dyDescent="0.25">
      <c r="A150" s="7"/>
      <c r="B150" s="40"/>
      <c r="C150" s="40"/>
      <c r="D150" s="7"/>
      <c r="E150" s="98"/>
      <c r="F150" s="96" t="s">
        <v>35</v>
      </c>
      <c r="G150" s="87"/>
      <c r="H150" s="87"/>
      <c r="I150" s="87"/>
      <c r="J150" s="87"/>
      <c r="K150" s="86"/>
      <c r="L150" s="93"/>
      <c r="M150" s="93"/>
      <c r="N150" s="93">
        <f>I49</f>
        <v>0.5187486608099422</v>
      </c>
      <c r="O150" s="93">
        <f>N150</f>
        <v>0.5187486608099422</v>
      </c>
      <c r="P150" s="7"/>
      <c r="Q150" s="7"/>
      <c r="R150" s="7"/>
      <c r="S150" s="7"/>
      <c r="T150" s="7"/>
      <c r="U150" s="5"/>
      <c r="V150" s="5"/>
      <c r="W150" s="5"/>
      <c r="X150" s="5"/>
    </row>
    <row r="151" spans="1:24" x14ac:dyDescent="0.25">
      <c r="A151" s="7"/>
      <c r="B151" s="40"/>
      <c r="C151" s="40"/>
      <c r="D151" s="7"/>
      <c r="E151" s="98"/>
      <c r="F151" s="96"/>
      <c r="G151" s="87"/>
      <c r="H151" s="87"/>
      <c r="I151" s="87"/>
      <c r="J151" s="87"/>
      <c r="K151" s="86"/>
      <c r="L151" s="93"/>
      <c r="M151" s="93"/>
      <c r="N151" s="93"/>
      <c r="O151" s="86"/>
      <c r="P151" s="7"/>
      <c r="Q151" s="7"/>
      <c r="R151" s="7"/>
      <c r="S151" s="7"/>
      <c r="T151" s="7"/>
      <c r="U151" s="5"/>
      <c r="V151" s="5"/>
      <c r="W151" s="5"/>
      <c r="X151" s="5"/>
    </row>
    <row r="152" spans="1:24" x14ac:dyDescent="0.25">
      <c r="A152" s="7"/>
      <c r="B152" s="40"/>
      <c r="C152" s="40"/>
      <c r="D152" s="7"/>
      <c r="E152" s="90" t="s">
        <v>67</v>
      </c>
      <c r="F152" s="91" t="s">
        <v>29</v>
      </c>
      <c r="G152" s="87"/>
      <c r="H152" s="92">
        <f>C50</f>
        <v>0.13948935475976834</v>
      </c>
      <c r="I152" s="87"/>
      <c r="J152" s="87"/>
      <c r="K152" s="86"/>
      <c r="L152" s="93"/>
      <c r="M152" s="93"/>
      <c r="N152" s="93"/>
      <c r="O152" s="93">
        <f>H152</f>
        <v>0.13948935475976834</v>
      </c>
      <c r="P152" s="7"/>
      <c r="Q152" s="7"/>
      <c r="R152" s="7"/>
      <c r="S152" s="7"/>
      <c r="T152" s="7"/>
      <c r="U152" s="5"/>
      <c r="V152" s="5"/>
      <c r="W152" s="5"/>
      <c r="X152" s="5"/>
    </row>
    <row r="153" spans="1:24" x14ac:dyDescent="0.25">
      <c r="A153" s="7"/>
      <c r="B153" s="40"/>
      <c r="C153" s="40"/>
      <c r="D153" s="7"/>
      <c r="E153" s="90"/>
      <c r="F153" s="91" t="s">
        <v>30</v>
      </c>
      <c r="G153" s="87"/>
      <c r="H153" s="87"/>
      <c r="I153" s="92">
        <f>D50</f>
        <v>0.15941031941031941</v>
      </c>
      <c r="J153" s="87"/>
      <c r="K153" s="86"/>
      <c r="L153" s="86"/>
      <c r="M153" s="86"/>
      <c r="N153" s="86"/>
      <c r="O153" s="93">
        <f>I153</f>
        <v>0.15941031941031941</v>
      </c>
      <c r="P153" s="7"/>
      <c r="Q153" s="7"/>
      <c r="R153" s="7"/>
      <c r="S153" s="7"/>
      <c r="T153" s="7"/>
      <c r="U153" s="5"/>
      <c r="V153" s="5"/>
      <c r="W153" s="5"/>
      <c r="X153" s="5"/>
    </row>
    <row r="154" spans="1:24" x14ac:dyDescent="0.25">
      <c r="A154" s="7"/>
      <c r="B154" s="40"/>
      <c r="C154" s="40"/>
      <c r="D154" s="7"/>
      <c r="E154" s="90"/>
      <c r="F154" s="96" t="s">
        <v>31</v>
      </c>
      <c r="G154" s="87"/>
      <c r="H154" s="87"/>
      <c r="I154" s="87"/>
      <c r="J154" s="92">
        <f>E50</f>
        <v>0.16473063973063973</v>
      </c>
      <c r="K154" s="86"/>
      <c r="L154" s="93"/>
      <c r="M154" s="93"/>
      <c r="N154" s="93"/>
      <c r="O154" s="93">
        <f>J154</f>
        <v>0.16473063973063973</v>
      </c>
      <c r="P154" s="7"/>
      <c r="Q154" s="7"/>
      <c r="R154" s="7"/>
      <c r="S154" s="7"/>
      <c r="T154" s="7"/>
      <c r="U154" s="5"/>
      <c r="V154" s="5"/>
      <c r="W154" s="5"/>
      <c r="X154" s="5"/>
    </row>
    <row r="155" spans="1:24" x14ac:dyDescent="0.25">
      <c r="A155" s="7"/>
      <c r="B155" s="40"/>
      <c r="C155" s="40"/>
      <c r="D155" s="7"/>
      <c r="E155" s="90"/>
      <c r="F155" s="96" t="s">
        <v>32</v>
      </c>
      <c r="G155" s="87"/>
      <c r="H155" s="87"/>
      <c r="I155" s="87"/>
      <c r="J155" s="87"/>
      <c r="K155" s="93">
        <f>F50</f>
        <v>0.21391369047619047</v>
      </c>
      <c r="L155" s="86"/>
      <c r="M155" s="86"/>
      <c r="N155" s="86"/>
      <c r="O155" s="93">
        <f>K155</f>
        <v>0.21391369047619047</v>
      </c>
      <c r="P155" s="7"/>
      <c r="Q155" s="7"/>
      <c r="R155" s="7"/>
      <c r="S155" s="7"/>
      <c r="T155" s="7"/>
      <c r="U155" s="5"/>
      <c r="V155" s="5"/>
      <c r="W155" s="5"/>
      <c r="X155" s="5"/>
    </row>
    <row r="156" spans="1:24" x14ac:dyDescent="0.25">
      <c r="A156" s="7"/>
      <c r="B156" s="40"/>
      <c r="C156" s="40"/>
      <c r="D156" s="7"/>
      <c r="E156" s="90"/>
      <c r="F156" s="96" t="s">
        <v>33</v>
      </c>
      <c r="G156" s="87"/>
      <c r="H156" s="87"/>
      <c r="I156" s="87"/>
      <c r="J156" s="87"/>
      <c r="K156" s="86"/>
      <c r="L156" s="97">
        <f>G50</f>
        <v>0.12791899152717504</v>
      </c>
      <c r="M156" s="86"/>
      <c r="N156" s="86"/>
      <c r="O156" s="93">
        <f>L156</f>
        <v>0.12791899152717504</v>
      </c>
      <c r="P156" s="7"/>
      <c r="Q156" s="7"/>
      <c r="R156" s="7"/>
      <c r="S156" s="7"/>
      <c r="T156" s="7"/>
      <c r="U156" s="5"/>
      <c r="V156" s="5"/>
      <c r="W156" s="5"/>
      <c r="X156" s="5"/>
    </row>
    <row r="157" spans="1:24" x14ac:dyDescent="0.25">
      <c r="A157" s="7"/>
      <c r="B157" s="40"/>
      <c r="C157" s="40"/>
      <c r="D157" s="7"/>
      <c r="E157" s="90"/>
      <c r="F157" s="96" t="s">
        <v>34</v>
      </c>
      <c r="G157" s="87"/>
      <c r="H157" s="87"/>
      <c r="I157" s="87"/>
      <c r="J157" s="87"/>
      <c r="K157" s="86"/>
      <c r="L157" s="7"/>
      <c r="M157" s="97">
        <f>H50</f>
        <v>0.22954070981210856</v>
      </c>
      <c r="N157" s="97"/>
      <c r="O157" s="93">
        <f>M157</f>
        <v>0.22954070981210856</v>
      </c>
      <c r="P157" s="7"/>
      <c r="Q157" s="7"/>
      <c r="R157" s="7"/>
      <c r="S157" s="7"/>
      <c r="T157" s="7"/>
      <c r="U157" s="5"/>
      <c r="V157" s="5"/>
      <c r="W157" s="5"/>
      <c r="X157" s="5"/>
    </row>
    <row r="158" spans="1:24" x14ac:dyDescent="0.25">
      <c r="A158" s="7"/>
      <c r="B158" s="40"/>
      <c r="C158" s="40"/>
      <c r="D158" s="7"/>
      <c r="E158" s="98"/>
      <c r="F158" s="96" t="s">
        <v>35</v>
      </c>
      <c r="G158" s="87"/>
      <c r="H158" s="87"/>
      <c r="I158" s="87"/>
      <c r="J158" s="87"/>
      <c r="K158" s="86"/>
      <c r="L158" s="7"/>
      <c r="M158" s="97"/>
      <c r="N158" s="97">
        <f>I50</f>
        <v>0.42809682012339817</v>
      </c>
      <c r="O158" s="93">
        <f>N158</f>
        <v>0.42809682012339817</v>
      </c>
      <c r="P158" s="7"/>
      <c r="Q158" s="7"/>
      <c r="R158" s="7"/>
      <c r="S158" s="7"/>
      <c r="T158" s="7"/>
      <c r="U158" s="5"/>
      <c r="V158" s="5"/>
      <c r="W158" s="5"/>
      <c r="X158" s="5"/>
    </row>
    <row r="159" spans="1:24" x14ac:dyDescent="0.25">
      <c r="A159" s="7"/>
      <c r="B159" s="40"/>
      <c r="C159" s="40"/>
      <c r="D159" s="7"/>
      <c r="E159" s="98"/>
      <c r="F159" s="96"/>
      <c r="G159" s="87"/>
      <c r="H159" s="87"/>
      <c r="I159" s="87"/>
      <c r="J159" s="87"/>
      <c r="K159" s="86"/>
      <c r="L159" s="7"/>
      <c r="M159" s="7"/>
      <c r="N159" s="7"/>
      <c r="O159" s="86"/>
      <c r="P159" s="7"/>
      <c r="Q159" s="7"/>
      <c r="R159" s="7"/>
      <c r="S159" s="7"/>
      <c r="T159" s="7"/>
      <c r="U159" s="5"/>
      <c r="V159" s="5"/>
      <c r="W159" s="5"/>
      <c r="X159" s="5"/>
    </row>
    <row r="160" spans="1:24" x14ac:dyDescent="0.25">
      <c r="A160" s="7"/>
      <c r="B160" s="40"/>
      <c r="C160" s="40"/>
      <c r="D160" s="7"/>
      <c r="E160" s="90" t="s">
        <v>68</v>
      </c>
      <c r="F160" s="91" t="s">
        <v>29</v>
      </c>
      <c r="G160" s="87"/>
      <c r="H160" s="92">
        <f>C51</f>
        <v>0.31963141602476425</v>
      </c>
      <c r="I160" s="87"/>
      <c r="J160" s="87"/>
      <c r="K160" s="86"/>
      <c r="L160" s="7"/>
      <c r="M160" s="7"/>
      <c r="N160" s="7"/>
      <c r="O160" s="93">
        <f>H160</f>
        <v>0.31963141602476425</v>
      </c>
      <c r="P160" s="7"/>
      <c r="Q160" s="7"/>
      <c r="R160" s="7"/>
      <c r="S160" s="7"/>
      <c r="T160" s="7"/>
      <c r="U160" s="5"/>
      <c r="V160" s="5"/>
      <c r="W160" s="5"/>
      <c r="X160" s="5"/>
    </row>
    <row r="161" spans="1:24" x14ac:dyDescent="0.25">
      <c r="A161" s="7"/>
      <c r="B161" s="40"/>
      <c r="C161" s="40"/>
      <c r="D161" s="7"/>
      <c r="E161" s="90"/>
      <c r="F161" s="91" t="s">
        <v>30</v>
      </c>
      <c r="G161" s="87"/>
      <c r="H161" s="87"/>
      <c r="I161" s="92">
        <f>D51</f>
        <v>0.343114857412951</v>
      </c>
      <c r="J161" s="87"/>
      <c r="K161" s="86"/>
      <c r="L161" s="7"/>
      <c r="M161" s="7"/>
      <c r="N161" s="7"/>
      <c r="O161" s="93">
        <f>I161</f>
        <v>0.343114857412951</v>
      </c>
      <c r="P161" s="7"/>
      <c r="Q161" s="7"/>
      <c r="R161" s="7"/>
      <c r="S161" s="7"/>
      <c r="T161" s="7"/>
      <c r="U161" s="5"/>
      <c r="V161" s="5"/>
      <c r="W161" s="5"/>
      <c r="X161" s="5"/>
    </row>
    <row r="162" spans="1:24" x14ac:dyDescent="0.25">
      <c r="A162" s="7"/>
      <c r="B162" s="40"/>
      <c r="C162" s="40"/>
      <c r="D162" s="7"/>
      <c r="E162" s="90"/>
      <c r="F162" s="96" t="s">
        <v>31</v>
      </c>
      <c r="G162" s="87"/>
      <c r="H162" s="87"/>
      <c r="I162" s="87"/>
      <c r="J162" s="92">
        <f>E51</f>
        <v>0.32092955911098242</v>
      </c>
      <c r="K162" s="86"/>
      <c r="L162" s="7"/>
      <c r="M162" s="7"/>
      <c r="N162" s="7"/>
      <c r="O162" s="93">
        <f>J162</f>
        <v>0.32092955911098242</v>
      </c>
      <c r="P162" s="7"/>
      <c r="Q162" s="7"/>
      <c r="R162" s="7"/>
      <c r="S162" s="7"/>
      <c r="T162" s="7"/>
      <c r="U162" s="5"/>
      <c r="V162" s="5"/>
      <c r="W162" s="5"/>
      <c r="X162" s="5"/>
    </row>
    <row r="163" spans="1:24" x14ac:dyDescent="0.25">
      <c r="A163" s="7"/>
      <c r="B163" s="40"/>
      <c r="C163" s="40"/>
      <c r="D163" s="7"/>
      <c r="E163" s="90"/>
      <c r="F163" s="96" t="s">
        <v>32</v>
      </c>
      <c r="G163" s="87"/>
      <c r="H163" s="87"/>
      <c r="I163" s="87"/>
      <c r="J163" s="87"/>
      <c r="K163" s="93">
        <f>F51</f>
        <v>0.32350816356017914</v>
      </c>
      <c r="L163" s="7"/>
      <c r="M163" s="7"/>
      <c r="N163" s="7"/>
      <c r="O163" s="93">
        <f>K163</f>
        <v>0.32350816356017914</v>
      </c>
      <c r="P163" s="7"/>
      <c r="Q163" s="7"/>
      <c r="R163" s="7"/>
      <c r="S163" s="7"/>
      <c r="T163" s="7"/>
      <c r="U163" s="5"/>
      <c r="V163" s="5"/>
      <c r="W163" s="5"/>
      <c r="X163" s="5"/>
    </row>
    <row r="164" spans="1:24" x14ac:dyDescent="0.25">
      <c r="B164" s="40"/>
      <c r="C164" s="40"/>
      <c r="D164" s="7"/>
      <c r="E164" s="90"/>
      <c r="F164" s="96" t="s">
        <v>33</v>
      </c>
      <c r="G164" s="87"/>
      <c r="H164" s="87"/>
      <c r="I164" s="87"/>
      <c r="J164" s="87"/>
      <c r="K164" s="86"/>
      <c r="L164" s="97">
        <f>G51</f>
        <v>0.17843313646497438</v>
      </c>
      <c r="M164" s="7"/>
      <c r="N164" s="7"/>
      <c r="O164" s="93">
        <f>L164</f>
        <v>0.17843313646497438</v>
      </c>
      <c r="P164" s="7"/>
      <c r="Q164" s="7"/>
      <c r="R164" s="7"/>
      <c r="S164" s="7"/>
      <c r="T164" s="7"/>
      <c r="U164" s="5"/>
      <c r="V164" s="5"/>
      <c r="W164" s="5"/>
      <c r="X164" s="5"/>
    </row>
    <row r="165" spans="1:24" x14ac:dyDescent="0.25">
      <c r="B165" s="40"/>
      <c r="C165" s="40"/>
      <c r="D165" s="7"/>
      <c r="E165" s="90"/>
      <c r="F165" s="96" t="s">
        <v>34</v>
      </c>
      <c r="G165" s="87"/>
      <c r="H165" s="87"/>
      <c r="I165" s="87"/>
      <c r="J165" s="87"/>
      <c r="K165" s="86"/>
      <c r="L165" s="7"/>
      <c r="M165" s="97">
        <f>H51</f>
        <v>0.27102803738317754</v>
      </c>
      <c r="N165" s="97"/>
      <c r="O165" s="93">
        <f>M165</f>
        <v>0.27102803738317754</v>
      </c>
      <c r="P165" s="7"/>
      <c r="Q165" s="7"/>
      <c r="R165" s="7"/>
      <c r="S165" s="7"/>
      <c r="T165" s="7"/>
      <c r="U165" s="5"/>
      <c r="V165" s="5"/>
      <c r="W165" s="5"/>
      <c r="X165" s="5"/>
    </row>
    <row r="166" spans="1:24" x14ac:dyDescent="0.25">
      <c r="C166" s="40"/>
      <c r="D166" s="7"/>
      <c r="E166" s="90"/>
      <c r="F166" s="96" t="s">
        <v>35</v>
      </c>
      <c r="G166" s="87"/>
      <c r="H166" s="87"/>
      <c r="I166" s="87"/>
      <c r="J166" s="87"/>
      <c r="K166" s="86"/>
      <c r="L166" s="7"/>
      <c r="M166" s="97"/>
      <c r="N166" s="97">
        <f>I51</f>
        <v>0.47531572904707231</v>
      </c>
      <c r="O166" s="93">
        <f>N166</f>
        <v>0.47531572904707231</v>
      </c>
      <c r="P166" s="7"/>
      <c r="Q166" s="7"/>
      <c r="R166" s="7"/>
      <c r="S166" s="7"/>
      <c r="T166" s="7"/>
      <c r="U166" s="5"/>
      <c r="V166" s="5"/>
      <c r="W166" s="5"/>
      <c r="X166" s="5"/>
    </row>
    <row r="167" spans="1:24" x14ac:dyDescent="0.25">
      <c r="D167" s="7"/>
      <c r="E167" s="90"/>
      <c r="F167" s="96"/>
      <c r="G167" s="87"/>
      <c r="H167" s="87"/>
      <c r="I167" s="87"/>
      <c r="J167" s="87"/>
      <c r="K167" s="86"/>
      <c r="L167" s="7"/>
      <c r="M167" s="7"/>
      <c r="N167" s="7"/>
      <c r="O167" s="93"/>
      <c r="P167" s="7"/>
      <c r="Q167" s="7"/>
      <c r="R167" s="7"/>
      <c r="S167" s="7"/>
      <c r="T167" s="7"/>
      <c r="U167" s="5"/>
      <c r="V167" s="5"/>
      <c r="W167" s="5"/>
      <c r="X167" s="5"/>
    </row>
    <row r="168" spans="1:24" x14ac:dyDescent="0.25">
      <c r="D168" s="7"/>
      <c r="E168" s="87" t="s">
        <v>58</v>
      </c>
      <c r="F168" s="96" t="s">
        <v>33</v>
      </c>
      <c r="G168" s="87"/>
      <c r="H168" s="87"/>
      <c r="I168" s="87"/>
      <c r="J168" s="87"/>
      <c r="K168" s="86"/>
      <c r="L168" s="97">
        <f>G45</f>
        <v>0.32668496084599424</v>
      </c>
      <c r="M168" s="7"/>
      <c r="N168" s="7"/>
      <c r="O168" s="93">
        <f>L168</f>
        <v>0.32668496084599424</v>
      </c>
      <c r="P168" s="7"/>
      <c r="Q168" s="7"/>
      <c r="R168" s="7"/>
      <c r="S168" s="7"/>
      <c r="T168" s="7"/>
      <c r="U168" s="5"/>
      <c r="V168" s="5"/>
      <c r="W168" s="5"/>
      <c r="X168" s="5"/>
    </row>
    <row r="169" spans="1:24" x14ac:dyDescent="0.25">
      <c r="D169" s="7"/>
      <c r="E169" s="87"/>
      <c r="F169" s="96" t="s">
        <v>34</v>
      </c>
      <c r="G169" s="87"/>
      <c r="H169" s="87"/>
      <c r="I169" s="87"/>
      <c r="J169" s="87"/>
      <c r="K169" s="86"/>
      <c r="L169" s="7"/>
      <c r="M169" s="97">
        <f>H45</f>
        <v>0.48413572214993494</v>
      </c>
      <c r="N169" s="97"/>
      <c r="O169" s="93">
        <f>M169</f>
        <v>0.48413572214993494</v>
      </c>
      <c r="P169" s="7"/>
      <c r="Q169" s="7"/>
      <c r="R169" s="7"/>
      <c r="S169" s="7"/>
      <c r="T169" s="7"/>
      <c r="U169" s="5"/>
      <c r="V169" s="5"/>
      <c r="W169" s="5"/>
      <c r="X169" s="5"/>
    </row>
    <row r="170" spans="1:24" x14ac:dyDescent="0.25">
      <c r="D170" s="7"/>
      <c r="E170" s="105"/>
      <c r="F170" s="96" t="s">
        <v>35</v>
      </c>
      <c r="G170" s="87"/>
      <c r="H170" s="87"/>
      <c r="I170" s="87"/>
      <c r="J170" s="87"/>
      <c r="K170" s="86"/>
      <c r="L170" s="7"/>
      <c r="M170" s="97"/>
      <c r="N170" s="97">
        <f>I45</f>
        <v>0.61624762095562458</v>
      </c>
      <c r="O170" s="93">
        <f>N170</f>
        <v>0.61624762095562458</v>
      </c>
      <c r="P170" s="7"/>
      <c r="Q170" s="7"/>
      <c r="R170" s="7"/>
      <c r="S170" s="7"/>
      <c r="T170" s="7"/>
      <c r="U170" s="5"/>
      <c r="V170" s="5"/>
      <c r="W170" s="5"/>
      <c r="X170" s="5"/>
    </row>
    <row r="171" spans="1:24" x14ac:dyDescent="0.25">
      <c r="D171" s="7"/>
      <c r="E171" s="105"/>
      <c r="F171" s="87"/>
      <c r="G171" s="87"/>
      <c r="H171" s="87"/>
      <c r="I171" s="87"/>
      <c r="J171" s="87"/>
      <c r="K171" s="86"/>
      <c r="L171" s="7"/>
      <c r="M171" s="7"/>
      <c r="N171" s="7"/>
      <c r="O171" s="86"/>
      <c r="P171" s="7"/>
      <c r="Q171" s="7"/>
      <c r="R171" s="7"/>
      <c r="S171" s="7"/>
      <c r="T171" s="7"/>
      <c r="U171" s="5"/>
      <c r="V171" s="5"/>
      <c r="W171" s="5"/>
      <c r="X171" s="5"/>
    </row>
    <row r="172" spans="1:24" x14ac:dyDescent="0.25">
      <c r="D172" s="7"/>
      <c r="E172" s="105" t="s">
        <v>70</v>
      </c>
      <c r="F172" s="96" t="s">
        <v>33</v>
      </c>
      <c r="G172" s="87"/>
      <c r="H172" s="87"/>
      <c r="I172" s="87"/>
      <c r="J172" s="87"/>
      <c r="K172" s="86"/>
      <c r="L172" s="97">
        <f>G46</f>
        <v>0.31274762593547578</v>
      </c>
      <c r="M172" s="7"/>
      <c r="N172" s="7"/>
      <c r="O172" s="93">
        <f>L172</f>
        <v>0.31274762593547578</v>
      </c>
      <c r="P172" s="7"/>
      <c r="Q172" s="7"/>
      <c r="R172" s="7"/>
      <c r="S172" s="7"/>
      <c r="T172" s="7"/>
      <c r="U172" s="5"/>
      <c r="V172" s="5"/>
      <c r="W172" s="5"/>
      <c r="X172" s="5"/>
    </row>
    <row r="173" spans="1:24" x14ac:dyDescent="0.25">
      <c r="D173" s="7"/>
      <c r="E173" s="87"/>
      <c r="F173" s="96" t="s">
        <v>34</v>
      </c>
      <c r="G173" s="87"/>
      <c r="H173" s="87"/>
      <c r="I173" s="87"/>
      <c r="J173" s="87"/>
      <c r="K173" s="86"/>
      <c r="L173" s="7"/>
      <c r="M173" s="97">
        <f>H46</f>
        <v>0.44250229990800366</v>
      </c>
      <c r="N173" s="97"/>
      <c r="O173" s="93">
        <f>M173</f>
        <v>0.44250229990800366</v>
      </c>
      <c r="P173" s="7"/>
      <c r="Q173" s="7"/>
      <c r="R173" s="7"/>
      <c r="S173" s="7"/>
      <c r="T173" s="7"/>
      <c r="U173" s="5"/>
      <c r="V173" s="5"/>
      <c r="W173" s="5"/>
      <c r="X173" s="5"/>
    </row>
    <row r="174" spans="1:24" x14ac:dyDescent="0.25">
      <c r="D174" s="7"/>
      <c r="E174" s="3"/>
      <c r="F174" s="96" t="s">
        <v>35</v>
      </c>
      <c r="G174" s="87"/>
      <c r="H174" s="87"/>
      <c r="I174" s="87"/>
      <c r="J174" s="87"/>
      <c r="K174" s="86"/>
      <c r="L174" s="7"/>
      <c r="M174" s="97"/>
      <c r="N174" s="97">
        <f>I46</f>
        <v>0.5415282392026578</v>
      </c>
      <c r="O174" s="93">
        <f>N174</f>
        <v>0.5415282392026578</v>
      </c>
      <c r="P174" s="7"/>
      <c r="Q174" s="7"/>
      <c r="R174" s="7"/>
      <c r="S174" s="7"/>
      <c r="T174" s="7"/>
    </row>
    <row r="175" spans="1:24" x14ac:dyDescent="0.25">
      <c r="D175" s="7"/>
      <c r="E175" s="3"/>
      <c r="I175" s="3"/>
      <c r="J175" s="3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4" x14ac:dyDescent="0.25">
      <c r="D176" s="7"/>
      <c r="E176" s="90" t="s">
        <v>71</v>
      </c>
      <c r="F176" s="91" t="s">
        <v>29</v>
      </c>
      <c r="G176" s="87"/>
      <c r="H176" s="92">
        <v>0.49459999999999998</v>
      </c>
      <c r="I176" s="87"/>
      <c r="J176" s="87"/>
      <c r="K176" s="86"/>
      <c r="L176" s="7"/>
      <c r="M176" s="7"/>
      <c r="N176" s="7"/>
      <c r="O176" s="93">
        <f>H176</f>
        <v>0.49459999999999998</v>
      </c>
      <c r="P176" s="7"/>
      <c r="Q176" s="7"/>
      <c r="R176" s="7"/>
      <c r="S176" s="7"/>
      <c r="T176" s="7"/>
    </row>
    <row r="177" spans="4:20" x14ac:dyDescent="0.25">
      <c r="D177" s="7"/>
      <c r="E177" s="90"/>
      <c r="F177" s="91" t="s">
        <v>30</v>
      </c>
      <c r="G177" s="87"/>
      <c r="H177" s="87"/>
      <c r="I177" s="92">
        <v>0.44369999999999998</v>
      </c>
      <c r="J177" s="87"/>
      <c r="K177" s="86"/>
      <c r="L177" s="7"/>
      <c r="M177" s="7"/>
      <c r="N177" s="7"/>
      <c r="O177" s="93">
        <f>I177</f>
        <v>0.44369999999999998</v>
      </c>
      <c r="P177" s="7"/>
      <c r="Q177" s="7"/>
      <c r="R177" s="7"/>
      <c r="S177" s="7"/>
      <c r="T177" s="7"/>
    </row>
    <row r="178" spans="4:20" x14ac:dyDescent="0.25">
      <c r="E178" s="90"/>
      <c r="F178" s="96" t="s">
        <v>31</v>
      </c>
      <c r="G178" s="87"/>
      <c r="H178" s="87"/>
      <c r="I178" s="87"/>
      <c r="J178" s="92">
        <v>0.51829999999999998</v>
      </c>
      <c r="K178" s="86"/>
      <c r="L178" s="7"/>
      <c r="M178" s="7"/>
      <c r="N178" s="7"/>
      <c r="O178" s="93">
        <f>J178</f>
        <v>0.51829999999999998</v>
      </c>
      <c r="P178" s="7"/>
      <c r="Q178" s="7"/>
      <c r="R178" s="7"/>
      <c r="S178" s="7"/>
      <c r="T178" s="7"/>
    </row>
    <row r="179" spans="4:20" x14ac:dyDescent="0.25">
      <c r="E179" s="90"/>
      <c r="F179" s="96" t="s">
        <v>32</v>
      </c>
      <c r="G179" s="87"/>
      <c r="H179" s="87"/>
      <c r="I179" s="87"/>
      <c r="J179" s="87"/>
      <c r="K179" s="93">
        <v>0.3805</v>
      </c>
      <c r="L179" s="7"/>
      <c r="M179" s="7"/>
      <c r="N179" s="7"/>
      <c r="O179" s="93">
        <f>K179</f>
        <v>0.3805</v>
      </c>
      <c r="P179" s="7"/>
      <c r="Q179" s="7"/>
      <c r="R179" s="7"/>
      <c r="S179" s="7"/>
      <c r="T179" s="7"/>
    </row>
    <row r="180" spans="4:20" x14ac:dyDescent="0.25">
      <c r="E180" s="90"/>
      <c r="F180" s="96" t="s">
        <v>33</v>
      </c>
      <c r="G180" s="87"/>
      <c r="H180" s="87"/>
      <c r="I180" s="87"/>
      <c r="J180" s="87"/>
      <c r="K180" s="86"/>
      <c r="L180" s="97">
        <v>0.26569999999999999</v>
      </c>
      <c r="M180" s="7"/>
      <c r="N180" s="7"/>
      <c r="O180" s="93">
        <f>L180</f>
        <v>0.26569999999999999</v>
      </c>
      <c r="P180" s="7"/>
      <c r="Q180" s="7"/>
      <c r="R180" s="7"/>
      <c r="S180" s="7"/>
      <c r="T180" s="7"/>
    </row>
    <row r="181" spans="4:20" x14ac:dyDescent="0.25">
      <c r="E181" s="90"/>
      <c r="F181" s="96" t="s">
        <v>34</v>
      </c>
      <c r="G181" s="87"/>
      <c r="H181" s="87"/>
      <c r="I181" s="87"/>
      <c r="J181" s="87"/>
      <c r="K181" s="86"/>
      <c r="L181" s="7"/>
      <c r="M181" s="97">
        <v>0.36283185840707965</v>
      </c>
      <c r="N181" s="97"/>
      <c r="O181" s="93">
        <f>M181</f>
        <v>0.36283185840707965</v>
      </c>
      <c r="P181" s="7"/>
      <c r="Q181" s="7"/>
      <c r="R181" s="7"/>
      <c r="S181" s="7"/>
      <c r="T181" s="7"/>
    </row>
    <row r="182" spans="4:20" x14ac:dyDescent="0.25">
      <c r="E182" s="3"/>
      <c r="F182" s="96" t="s">
        <v>35</v>
      </c>
      <c r="I182" s="3"/>
      <c r="J182" s="3"/>
      <c r="K182" s="7"/>
      <c r="L182" s="7"/>
      <c r="M182" s="7"/>
      <c r="N182" s="97">
        <f>E20</f>
        <v>0.65100671140939592</v>
      </c>
      <c r="O182" s="97">
        <f>N182</f>
        <v>0.65100671140939592</v>
      </c>
      <c r="P182" s="7"/>
      <c r="Q182" s="7"/>
      <c r="R182" s="7"/>
      <c r="S182" s="7"/>
      <c r="T182" s="7"/>
    </row>
    <row r="183" spans="4:20" x14ac:dyDescent="0.25">
      <c r="E183" s="3"/>
      <c r="I183" s="3"/>
      <c r="J183" s="3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4:20" x14ac:dyDescent="0.25">
      <c r="E184" s="3"/>
      <c r="I184" s="3"/>
      <c r="J184" s="3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4:20" x14ac:dyDescent="0.25">
      <c r="E185" s="3"/>
      <c r="I185" s="3"/>
      <c r="J185" s="3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4:20" x14ac:dyDescent="0.25">
      <c r="E186" s="3"/>
      <c r="I186" s="3"/>
      <c r="J186" s="3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4:20" x14ac:dyDescent="0.25">
      <c r="E187" s="3"/>
      <c r="I187" s="3"/>
      <c r="J187" s="3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4:20" x14ac:dyDescent="0.25">
      <c r="E188" s="3"/>
      <c r="I188" s="3"/>
      <c r="J188" s="3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4:20" x14ac:dyDescent="0.25">
      <c r="E189" s="3"/>
      <c r="I189" s="3"/>
      <c r="J189" s="3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4:20" x14ac:dyDescent="0.25">
      <c r="E190" s="3"/>
      <c r="I190" s="3"/>
      <c r="J190" s="3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spans="4:20" x14ac:dyDescent="0.25">
      <c r="E191" s="3"/>
      <c r="I191" s="3"/>
      <c r="J191" s="3"/>
      <c r="K191" s="7"/>
      <c r="L191" s="7"/>
      <c r="M191" s="7"/>
      <c r="N191" s="7"/>
      <c r="O191" s="7"/>
      <c r="P191" s="7"/>
      <c r="Q191" s="7"/>
      <c r="R191" s="7"/>
      <c r="S191" s="7"/>
      <c r="T191" s="7"/>
    </row>
    <row r="192" spans="4:20" x14ac:dyDescent="0.25">
      <c r="E192" s="3"/>
      <c r="I192" s="3"/>
      <c r="J192" s="3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spans="5:20" x14ac:dyDescent="0.25">
      <c r="E193" s="3"/>
      <c r="I193" s="3"/>
      <c r="J193" s="3"/>
      <c r="K193" s="7"/>
      <c r="L193" s="7"/>
      <c r="M193" s="7"/>
      <c r="N193" s="7"/>
      <c r="O193" s="7"/>
      <c r="P193" s="7"/>
      <c r="Q193" s="7"/>
      <c r="R193" s="7"/>
      <c r="S193" s="7"/>
      <c r="T193" s="7"/>
    </row>
    <row r="194" spans="5:20" x14ac:dyDescent="0.25">
      <c r="E194" s="3"/>
      <c r="I194" s="3"/>
      <c r="J194" s="3"/>
      <c r="K194" s="7"/>
      <c r="L194" s="7"/>
      <c r="M194" s="7"/>
      <c r="N194" s="7"/>
      <c r="O194" s="7"/>
      <c r="P194" s="7"/>
      <c r="Q194" s="7"/>
      <c r="R194" s="7"/>
      <c r="S194" s="7"/>
      <c r="T194" s="7"/>
    </row>
    <row r="195" spans="5:20" x14ac:dyDescent="0.25">
      <c r="E195" s="3"/>
      <c r="I195" s="3"/>
      <c r="J195" s="3"/>
      <c r="K195" s="7"/>
      <c r="L195" s="7"/>
      <c r="M195" s="7"/>
      <c r="N195" s="7"/>
      <c r="O195" s="7"/>
      <c r="P195" s="7"/>
      <c r="Q195" s="7"/>
      <c r="R195" s="7"/>
      <c r="S195" s="7"/>
      <c r="T195" s="7"/>
    </row>
    <row r="196" spans="5:20" x14ac:dyDescent="0.25">
      <c r="E196" s="3"/>
      <c r="I196" s="3"/>
      <c r="J196" s="3"/>
      <c r="K196" s="7"/>
      <c r="L196" s="7"/>
      <c r="M196" s="7"/>
      <c r="N196" s="7"/>
      <c r="O196" s="7"/>
      <c r="P196" s="7"/>
      <c r="Q196" s="7"/>
      <c r="R196" s="7"/>
      <c r="S196" s="7"/>
      <c r="T196" s="7"/>
    </row>
    <row r="197" spans="5:20" x14ac:dyDescent="0.25">
      <c r="E197" s="3"/>
      <c r="I197" s="3"/>
      <c r="J197" s="3"/>
      <c r="K197" s="7"/>
      <c r="L197" s="7"/>
      <c r="M197" s="7"/>
      <c r="N197" s="7"/>
      <c r="O197" s="7"/>
      <c r="P197" s="7"/>
      <c r="Q197" s="7"/>
      <c r="R197" s="7"/>
      <c r="S197" s="7"/>
      <c r="T197" s="7"/>
    </row>
    <row r="198" spans="5:20" x14ac:dyDescent="0.25">
      <c r="E198" s="3"/>
      <c r="I198" s="3"/>
      <c r="J198" s="3"/>
      <c r="K198" s="7"/>
      <c r="L198" s="7"/>
      <c r="M198" s="7"/>
      <c r="N198" s="7"/>
      <c r="O198" s="7"/>
      <c r="P198" s="7"/>
      <c r="Q198" s="7"/>
      <c r="R198" s="7"/>
      <c r="S198" s="7"/>
      <c r="T198" s="7"/>
    </row>
    <row r="199" spans="5:20" x14ac:dyDescent="0.25">
      <c r="E199" s="3"/>
      <c r="I199" s="3"/>
      <c r="J199" s="3"/>
      <c r="K199" s="7"/>
      <c r="L199" s="7"/>
      <c r="M199" s="7"/>
      <c r="N199" s="7"/>
      <c r="O199" s="7"/>
      <c r="P199" s="7"/>
      <c r="Q199" s="7"/>
      <c r="R199" s="7"/>
      <c r="S199" s="7"/>
      <c r="T199" s="7"/>
    </row>
    <row r="200" spans="5:20" x14ac:dyDescent="0.25">
      <c r="E200" s="3"/>
      <c r="I200" s="3"/>
      <c r="J200" s="3"/>
      <c r="K200" s="7"/>
      <c r="L200" s="7"/>
      <c r="M200" s="7"/>
      <c r="N200" s="7"/>
      <c r="O200" s="7"/>
    </row>
    <row r="201" spans="5:20" x14ac:dyDescent="0.25">
      <c r="E201" s="3"/>
      <c r="I201" s="3"/>
      <c r="J201" s="3"/>
      <c r="K201" s="7"/>
      <c r="L201" s="7"/>
      <c r="M201" s="7"/>
      <c r="N201" s="7"/>
      <c r="O201" s="7"/>
    </row>
    <row r="202" spans="5:20" x14ac:dyDescent="0.25">
      <c r="E202" s="3"/>
      <c r="I202" s="3"/>
      <c r="J202" s="3"/>
      <c r="K202" s="7"/>
      <c r="L202" s="7"/>
      <c r="M202" s="7"/>
      <c r="N202" s="7"/>
      <c r="O202" s="7"/>
    </row>
    <row r="203" spans="5:20" x14ac:dyDescent="0.25">
      <c r="E203" s="4"/>
    </row>
    <row r="204" spans="5:20" x14ac:dyDescent="0.25">
      <c r="E204" s="4"/>
    </row>
    <row r="205" spans="5:20" x14ac:dyDescent="0.25">
      <c r="E205" s="4"/>
    </row>
    <row r="206" spans="5:20" x14ac:dyDescent="0.25">
      <c r="E206" s="4"/>
    </row>
    <row r="207" spans="5:20" x14ac:dyDescent="0.25">
      <c r="E207" s="4"/>
    </row>
    <row r="208" spans="5:20" x14ac:dyDescent="0.25">
      <c r="E208" s="4"/>
    </row>
    <row r="209" spans="5:5" x14ac:dyDescent="0.25">
      <c r="E209" s="4"/>
    </row>
    <row r="210" spans="5:5" x14ac:dyDescent="0.25">
      <c r="E210" s="4"/>
    </row>
    <row r="211" spans="5:5" x14ac:dyDescent="0.25">
      <c r="E211" s="4"/>
    </row>
  </sheetData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participacio</vt:lpstr>
    </vt:vector>
  </TitlesOfParts>
  <Company>UPC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GPAQ</cp:lastModifiedBy>
  <dcterms:created xsi:type="dcterms:W3CDTF">2016-02-19T11:00:05Z</dcterms:created>
  <dcterms:modified xsi:type="dcterms:W3CDTF">2016-05-03T06:48:33Z</dcterms:modified>
</cp:coreProperties>
</file>