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charts/chart14.xml" ContentType="application/vnd.openxmlformats-officedocument.drawingml.chart+xml"/>
  <Override PartName="/xl/theme/themeOverride4.xml" ContentType="application/vnd.openxmlformats-officedocument.themeOverride+xml"/>
  <Override PartName="/xl/charts/chart15.xml" ContentType="application/vnd.openxmlformats-officedocument.drawingml.chart+xml"/>
  <Override PartName="/xl/theme/themeOverride5.xml" ContentType="application/vnd.openxmlformats-officedocument.themeOverride+xml"/>
  <Override PartName="/xl/charts/chart16.xml" ContentType="application/vnd.openxmlformats-officedocument.drawingml.chart+xml"/>
  <Override PartName="/xl/theme/themeOverride6.xml" ContentType="application/vnd.openxmlformats-officedocument.themeOverride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charts/chart19.xml" ContentType="application/vnd.openxmlformats-officedocument.drawingml.chart+xml"/>
  <Override PartName="/xl/theme/themeOverride9.xml" ContentType="application/vnd.openxmlformats-officedocument.themeOverride+xml"/>
  <Override PartName="/xl/charts/chart20.xml" ContentType="application/vnd.openxmlformats-officedocument.drawingml.chart+xml"/>
  <Override PartName="/xl/theme/themeOverride10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theme/themeOverride12.xml" ContentType="application/vnd.openxmlformats-officedocument.themeOverride+xml"/>
  <Override PartName="/xl/charts/chart26.xml" ContentType="application/vnd.openxmlformats-officedocument.drawingml.chart+xml"/>
  <Override PartName="/xl/theme/themeOverride13.xml" ContentType="application/vnd.openxmlformats-officedocument.themeOverride+xml"/>
  <Override PartName="/xl/charts/chart27.xml" ContentType="application/vnd.openxmlformats-officedocument.drawingml.chart+xml"/>
  <Override PartName="/xl/theme/themeOverride14.xml" ContentType="application/vnd.openxmlformats-officedocument.themeOverride+xml"/>
  <Override PartName="/xl/charts/chart28.xml" ContentType="application/vnd.openxmlformats-officedocument.drawingml.chart+xml"/>
  <Override PartName="/xl/theme/themeOverride15.xml" ContentType="application/vnd.openxmlformats-officedocument.themeOverride+xml"/>
  <Override PartName="/xl/charts/chart29.xml" ContentType="application/vnd.openxmlformats-officedocument.drawingml.chart+xml"/>
  <Override PartName="/xl/theme/themeOverride16.xml" ContentType="application/vnd.openxmlformats-officedocument.themeOverride+xml"/>
  <Override PartName="/xl/charts/chart30.xml" ContentType="application/vnd.openxmlformats-officedocument.drawingml.chart+xml"/>
  <Override PartName="/xl/theme/themeOverride17.xml" ContentType="application/vnd.openxmlformats-officedocument.themeOverride+xml"/>
  <Override PartName="/xl/charts/chart31.xml" ContentType="application/vnd.openxmlformats-officedocument.drawingml.chart+xml"/>
  <Override PartName="/xl/theme/themeOverride18.xml" ContentType="application/vnd.openxmlformats-officedocument.themeOverride+xml"/>
  <Override PartName="/xl/charts/chart32.xml" ContentType="application/vnd.openxmlformats-officedocument.drawingml.chart+xml"/>
  <Override PartName="/xl/theme/themeOverride19.xml" ContentType="application/vnd.openxmlformats-officedocument.themeOverrid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theme/themeOverride20.xml" ContentType="application/vnd.openxmlformats-officedocument.themeOverride+xml"/>
  <Override PartName="/xl/charts/chart38.xml" ContentType="application/vnd.openxmlformats-officedocument.drawingml.chart+xml"/>
  <Override PartName="/xl/theme/themeOverride21.xml" ContentType="application/vnd.openxmlformats-officedocument.themeOverride+xml"/>
  <Override PartName="/xl/charts/chart39.xml" ContentType="application/vnd.openxmlformats-officedocument.drawingml.chart+xml"/>
  <Override PartName="/xl/theme/themeOverride22.xml" ContentType="application/vnd.openxmlformats-officedocument.themeOverride+xml"/>
  <Override PartName="/xl/charts/chart40.xml" ContentType="application/vnd.openxmlformats-officedocument.drawingml.chart+xml"/>
  <Override PartName="/xl/theme/themeOverride23.xml" ContentType="application/vnd.openxmlformats-officedocument.themeOverride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theme/themeOverride24.xml" ContentType="application/vnd.openxmlformats-officedocument.themeOverride+xml"/>
  <Override PartName="/xl/charts/chart43.xml" ContentType="application/vnd.openxmlformats-officedocument.drawingml.chart+xml"/>
  <Override PartName="/xl/theme/themeOverride25.xml" ContentType="application/vnd.openxmlformats-officedocument.themeOverride+xml"/>
  <Override PartName="/xl/charts/chart44.xml" ContentType="application/vnd.openxmlformats-officedocument.drawingml.chart+xml"/>
  <Override PartName="/xl/theme/themeOverride26.xml" ContentType="application/vnd.openxmlformats-officedocument.themeOverride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855"/>
  </bookViews>
  <sheets>
    <sheet name="Fitxa Tècnica" sheetId="8" r:id="rId1"/>
    <sheet name="Resum" sheetId="10" r:id="rId2"/>
    <sheet name="Index" sheetId="4" r:id="rId3"/>
    <sheet name="Taules" sheetId="9" r:id="rId4"/>
    <sheet name="Gràfics" sheetId="2" r:id="rId5"/>
    <sheet name="Comparativa" sheetId="3" r:id="rId6"/>
    <sheet name="Taules comparativa" sheetId="6" state="hidden" r:id="rId7"/>
  </sheets>
  <definedNames>
    <definedName name="_xlnm.Print_Area" localSheetId="5">Comparativa!#REF!</definedName>
    <definedName name="_xlnm.Print_Area" localSheetId="2">Index!$A$1:$O$70</definedName>
  </definedNames>
  <calcPr calcId="145621"/>
</workbook>
</file>

<file path=xl/calcChain.xml><?xml version="1.0" encoding="utf-8"?>
<calcChain xmlns="http://schemas.openxmlformats.org/spreadsheetml/2006/main">
  <c r="S138" i="9" l="1"/>
  <c r="Q138" i="9"/>
  <c r="O138" i="9"/>
  <c r="M138" i="9"/>
  <c r="K138" i="9"/>
  <c r="I138" i="9"/>
  <c r="G138" i="9"/>
  <c r="E138" i="9"/>
  <c r="C138" i="9"/>
  <c r="R138" i="9" l="1"/>
  <c r="T138" i="9"/>
  <c r="P138" i="9"/>
  <c r="N138" i="9"/>
  <c r="L138" i="9"/>
  <c r="J138" i="9"/>
  <c r="H138" i="9"/>
  <c r="F138" i="9"/>
  <c r="D138" i="9"/>
  <c r="F89" i="9"/>
  <c r="D89" i="9"/>
  <c r="F88" i="9"/>
  <c r="D88" i="9"/>
  <c r="H14" i="9"/>
  <c r="N115" i="6" l="1"/>
  <c r="M115" i="6"/>
  <c r="L115" i="6"/>
  <c r="N114" i="6"/>
  <c r="M114" i="6"/>
  <c r="L114" i="6"/>
  <c r="N113" i="6"/>
  <c r="M113" i="6"/>
  <c r="L113" i="6"/>
  <c r="N112" i="6"/>
  <c r="M112" i="6"/>
  <c r="L112" i="6"/>
  <c r="N111" i="6"/>
  <c r="M111" i="6"/>
  <c r="L111" i="6"/>
  <c r="H15" i="9" l="1"/>
  <c r="H16" i="9"/>
  <c r="L63" i="9" l="1"/>
  <c r="J63" i="9"/>
  <c r="H63" i="9"/>
  <c r="F63" i="9"/>
  <c r="D63" i="9"/>
  <c r="F62" i="9"/>
  <c r="L62" i="9"/>
  <c r="J62" i="9"/>
  <c r="H62" i="9"/>
  <c r="D62" i="9"/>
  <c r="D61" i="9"/>
  <c r="D22" i="8" l="1"/>
  <c r="B35" i="8"/>
  <c r="B34" i="8"/>
  <c r="B2" i="3" l="1"/>
  <c r="C151" i="6"/>
  <c r="C149" i="6"/>
  <c r="C147" i="6"/>
  <c r="E76" i="6"/>
  <c r="E75" i="6"/>
  <c r="E74" i="6"/>
  <c r="E73" i="6"/>
  <c r="E72" i="6"/>
  <c r="C76" i="6"/>
  <c r="C75" i="6"/>
  <c r="C74" i="6"/>
  <c r="C73" i="6"/>
  <c r="C72" i="6"/>
  <c r="B149" i="6"/>
  <c r="B151" i="6"/>
  <c r="B147" i="6"/>
  <c r="E99" i="6"/>
  <c r="D99" i="6"/>
  <c r="C99" i="6"/>
  <c r="B44" i="6"/>
  <c r="B45" i="6"/>
  <c r="B43" i="6"/>
  <c r="D864" i="2"/>
  <c r="D865" i="2"/>
  <c r="D863" i="2"/>
  <c r="N735" i="2"/>
  <c r="M732" i="2"/>
  <c r="I732" i="2"/>
  <c r="E732" i="2"/>
  <c r="L622" i="2"/>
  <c r="L623" i="2"/>
  <c r="L621" i="2"/>
  <c r="K622" i="2"/>
  <c r="K623" i="2"/>
  <c r="K621" i="2"/>
  <c r="I622" i="2"/>
  <c r="I623" i="2"/>
  <c r="I621" i="2"/>
  <c r="H622" i="2"/>
  <c r="H623" i="2"/>
  <c r="H621" i="2"/>
  <c r="F622" i="2"/>
  <c r="F623" i="2"/>
  <c r="F621" i="2"/>
  <c r="E622" i="2"/>
  <c r="E623" i="2"/>
  <c r="E621" i="2"/>
  <c r="D622" i="2"/>
  <c r="E628" i="2" s="1"/>
  <c r="D623" i="2"/>
  <c r="E629" i="2" s="1"/>
  <c r="D621" i="2"/>
  <c r="E627" i="2" s="1"/>
  <c r="E577" i="2"/>
  <c r="E578" i="2"/>
  <c r="E576" i="2"/>
  <c r="D577" i="2"/>
  <c r="D578" i="2"/>
  <c r="D576" i="2"/>
  <c r="C577" i="2"/>
  <c r="E583" i="2" s="1"/>
  <c r="C578" i="2"/>
  <c r="E584" i="2" s="1"/>
  <c r="C576" i="2"/>
  <c r="E582" i="2" s="1"/>
  <c r="M550" i="2"/>
  <c r="M551" i="2"/>
  <c r="M549" i="2"/>
  <c r="L550" i="2"/>
  <c r="L551" i="2"/>
  <c r="L549" i="2"/>
  <c r="J550" i="2"/>
  <c r="J551" i="2"/>
  <c r="J549" i="2"/>
  <c r="I550" i="2"/>
  <c r="I551" i="2"/>
  <c r="I549" i="2"/>
  <c r="G550" i="2"/>
  <c r="G551" i="2"/>
  <c r="G549" i="2"/>
  <c r="F550" i="2"/>
  <c r="F551" i="2"/>
  <c r="F549" i="2"/>
  <c r="E550" i="2"/>
  <c r="E557" i="2" s="1"/>
  <c r="E551" i="2"/>
  <c r="E558" i="2" s="1"/>
  <c r="E549" i="2"/>
  <c r="E556" i="2" s="1"/>
  <c r="F391" i="2"/>
  <c r="F392" i="2"/>
  <c r="F390" i="2"/>
  <c r="E329" i="2"/>
  <c r="E330" i="2"/>
  <c r="E328" i="2"/>
  <c r="E298" i="2"/>
  <c r="E299" i="2"/>
  <c r="E297" i="2"/>
  <c r="F270" i="2"/>
  <c r="F271" i="2"/>
  <c r="F269" i="2"/>
  <c r="E244" i="2"/>
  <c r="E245" i="2"/>
  <c r="E243" i="2"/>
  <c r="D214" i="2"/>
  <c r="D215" i="2"/>
  <c r="D213" i="2"/>
  <c r="E181" i="2"/>
  <c r="E182" i="2"/>
  <c r="E180" i="2"/>
  <c r="F97" i="2"/>
  <c r="F98" i="2"/>
  <c r="F96" i="2"/>
  <c r="G63" i="2"/>
  <c r="F63" i="2"/>
  <c r="E63" i="2"/>
  <c r="G41" i="2"/>
  <c r="G42" i="2"/>
  <c r="G40" i="2"/>
  <c r="D17" i="2"/>
  <c r="D18" i="2"/>
  <c r="D19" i="2"/>
  <c r="C18" i="2"/>
  <c r="C19" i="2"/>
  <c r="B18" i="2"/>
  <c r="B19" i="2"/>
  <c r="B17" i="2"/>
  <c r="C17" i="2"/>
  <c r="I865" i="2"/>
  <c r="I864" i="2"/>
  <c r="I863" i="2"/>
  <c r="H865" i="2"/>
  <c r="H864" i="2"/>
  <c r="H863" i="2"/>
  <c r="G865" i="2"/>
  <c r="G864" i="2"/>
  <c r="G863" i="2"/>
  <c r="F865" i="2"/>
  <c r="F864" i="2"/>
  <c r="F863" i="2"/>
  <c r="E865" i="2"/>
  <c r="E864" i="2"/>
  <c r="E863" i="2"/>
  <c r="P735" i="2"/>
  <c r="L735" i="2"/>
  <c r="H735" i="2"/>
  <c r="O735" i="2"/>
  <c r="K735" i="2"/>
  <c r="G735" i="2"/>
  <c r="J735" i="2"/>
  <c r="F735" i="2"/>
  <c r="M735" i="2"/>
  <c r="I735" i="2"/>
  <c r="E735" i="2"/>
  <c r="D147" i="6" l="1"/>
  <c r="I271" i="2"/>
  <c r="I270" i="2"/>
  <c r="I269" i="2"/>
  <c r="H271" i="2"/>
  <c r="H270" i="2"/>
  <c r="H269" i="2"/>
  <c r="G271" i="2"/>
  <c r="G270" i="2"/>
  <c r="G269" i="2"/>
  <c r="F245" i="2"/>
  <c r="F244" i="2"/>
  <c r="F243" i="2"/>
  <c r="G245" i="2"/>
  <c r="G244" i="2"/>
  <c r="G243" i="2"/>
  <c r="H98" i="2"/>
  <c r="H97" i="2"/>
  <c r="H96" i="2"/>
  <c r="G98" i="2"/>
  <c r="G97" i="2"/>
  <c r="G96" i="2"/>
  <c r="H35" i="8"/>
  <c r="H34" i="8"/>
  <c r="D149" i="6" l="1"/>
  <c r="D151" i="6"/>
  <c r="I96" i="2"/>
  <c r="I98" i="2"/>
  <c r="J97" i="2"/>
  <c r="K96" i="2"/>
  <c r="K98" i="2"/>
  <c r="L97" i="2"/>
  <c r="M98" i="2"/>
  <c r="N98" i="2"/>
  <c r="F72" i="6"/>
  <c r="E214" i="2"/>
  <c r="D73" i="6"/>
  <c r="F213" i="2"/>
  <c r="D74" i="6"/>
  <c r="G213" i="2"/>
  <c r="G215" i="2"/>
  <c r="I213" i="2"/>
  <c r="D76" i="6"/>
  <c r="G180" i="2"/>
  <c r="F180" i="2"/>
  <c r="F182" i="2"/>
  <c r="I181" i="2"/>
  <c r="H180" i="2"/>
  <c r="H182" i="2"/>
  <c r="K181" i="2"/>
  <c r="J180" i="2"/>
  <c r="I97" i="2"/>
  <c r="J96" i="2"/>
  <c r="J98" i="2"/>
  <c r="K97" i="2"/>
  <c r="L96" i="2"/>
  <c r="L98" i="2"/>
  <c r="N96" i="2"/>
  <c r="D72" i="6"/>
  <c r="E213" i="2"/>
  <c r="E215" i="2"/>
  <c r="F215" i="2"/>
  <c r="F74" i="6"/>
  <c r="G214" i="2"/>
  <c r="H215" i="2"/>
  <c r="G182" i="2"/>
  <c r="F181" i="2"/>
  <c r="I180" i="2"/>
  <c r="I182" i="2"/>
  <c r="H181" i="2"/>
  <c r="K180" i="2"/>
  <c r="K182" i="2"/>
  <c r="J182" i="2"/>
  <c r="G35" i="8"/>
  <c r="G34" i="8"/>
  <c r="F36" i="8"/>
  <c r="E36" i="8"/>
  <c r="M623" i="2"/>
  <c r="H629" i="2" s="1"/>
  <c r="M622" i="2"/>
  <c r="H628" i="2" s="1"/>
  <c r="M621" i="2"/>
  <c r="H627" i="2" s="1"/>
  <c r="J623" i="2"/>
  <c r="G629" i="2" s="1"/>
  <c r="J622" i="2"/>
  <c r="G628" i="2" s="1"/>
  <c r="J621" i="2"/>
  <c r="G627" i="2" s="1"/>
  <c r="G622" i="2"/>
  <c r="F628" i="2" s="1"/>
  <c r="G623" i="2"/>
  <c r="F629" i="2" s="1"/>
  <c r="G621" i="2"/>
  <c r="F627" i="2" s="1"/>
  <c r="K551" i="2"/>
  <c r="G558" i="2" s="1"/>
  <c r="K550" i="2"/>
  <c r="G557" i="2" s="1"/>
  <c r="K549" i="2"/>
  <c r="G556" i="2" s="1"/>
  <c r="N550" i="2"/>
  <c r="H557" i="2" s="1"/>
  <c r="N551" i="2"/>
  <c r="H558" i="2" s="1"/>
  <c r="N549" i="2"/>
  <c r="H556" i="2" s="1"/>
  <c r="H550" i="2"/>
  <c r="F557" i="2" s="1"/>
  <c r="H551" i="2"/>
  <c r="F558" i="2" s="1"/>
  <c r="H549" i="2"/>
  <c r="F556" i="2" s="1"/>
  <c r="H40" i="2"/>
  <c r="E17" i="2"/>
  <c r="E19" i="2"/>
  <c r="E18" i="2"/>
  <c r="L330" i="2"/>
  <c r="L329" i="2"/>
  <c r="L328" i="2"/>
  <c r="K330" i="2"/>
  <c r="K329" i="2"/>
  <c r="K328" i="2"/>
  <c r="J330" i="2"/>
  <c r="J329" i="2"/>
  <c r="J328" i="2"/>
  <c r="I330" i="2"/>
  <c r="I329" i="2"/>
  <c r="I328" i="2"/>
  <c r="H330" i="2"/>
  <c r="H329" i="2"/>
  <c r="H328" i="2"/>
  <c r="F330" i="2"/>
  <c r="F329" i="2"/>
  <c r="F328" i="2"/>
  <c r="G330" i="2"/>
  <c r="G329" i="2"/>
  <c r="G328" i="2"/>
  <c r="H299" i="2"/>
  <c r="G299" i="2"/>
  <c r="G298" i="2"/>
  <c r="G297" i="2"/>
  <c r="H298" i="2"/>
  <c r="H297" i="2"/>
  <c r="F297" i="2"/>
  <c r="F299" i="2"/>
  <c r="F298" i="2"/>
  <c r="H42" i="2"/>
  <c r="H41" i="2"/>
  <c r="I42" i="2"/>
  <c r="I41" i="2"/>
  <c r="I40" i="2"/>
  <c r="E100" i="6" l="1"/>
  <c r="C100" i="6"/>
  <c r="M97" i="2"/>
  <c r="M96" i="2"/>
  <c r="N97" i="2"/>
  <c r="G181" i="2"/>
  <c r="F73" i="6"/>
  <c r="F214" i="2"/>
  <c r="F76" i="6"/>
  <c r="I214" i="2"/>
  <c r="F66" i="2"/>
  <c r="D100" i="6"/>
  <c r="J181" i="2"/>
  <c r="D75" i="6"/>
  <c r="H213" i="2"/>
  <c r="F75" i="6"/>
  <c r="H214" i="2"/>
  <c r="I215" i="2"/>
  <c r="E65" i="2"/>
  <c r="G66" i="2"/>
  <c r="G36" i="8"/>
  <c r="H36" i="8"/>
  <c r="G390" i="2"/>
  <c r="G392" i="2"/>
  <c r="H391" i="2"/>
  <c r="I390" i="2"/>
  <c r="I392" i="2"/>
  <c r="J391" i="2"/>
  <c r="K390" i="2"/>
  <c r="K392" i="2"/>
  <c r="L391" i="2"/>
  <c r="M390" i="2"/>
  <c r="M392" i="2"/>
  <c r="G391" i="2"/>
  <c r="H390" i="2"/>
  <c r="H392" i="2"/>
  <c r="I391" i="2"/>
  <c r="J390" i="2"/>
  <c r="J392" i="2"/>
  <c r="K391" i="2"/>
  <c r="L390" i="2"/>
  <c r="L392" i="2"/>
  <c r="M391" i="2"/>
  <c r="G65" i="2" l="1"/>
  <c r="F65" i="2"/>
  <c r="G64" i="2"/>
  <c r="F64" i="2"/>
  <c r="E66" i="2"/>
  <c r="E64" i="2"/>
</calcChain>
</file>

<file path=xl/sharedStrings.xml><?xml version="1.0" encoding="utf-8"?>
<sst xmlns="http://schemas.openxmlformats.org/spreadsheetml/2006/main" count="1591" uniqueCount="463">
  <si>
    <t>Respostes</t>
  </si>
  <si>
    <t>Població</t>
  </si>
  <si>
    <t>% Resposta</t>
  </si>
  <si>
    <t>Dones</t>
  </si>
  <si>
    <t>Homes</t>
  </si>
  <si>
    <t>%</t>
  </si>
  <si>
    <t>ESTATUS D'INSERCIÓ</t>
  </si>
  <si>
    <t>Ocupat</t>
  </si>
  <si>
    <t>Aturat però amb experiència</t>
  </si>
  <si>
    <t>No ha treballat mai</t>
  </si>
  <si>
    <t>La feina actual és la 1a feina (%)</t>
  </si>
  <si>
    <t>Temps 1a inserció (%)</t>
  </si>
  <si>
    <t>No</t>
  </si>
  <si>
    <t>Si</t>
  </si>
  <si>
    <t>Abans
d'acabar</t>
  </si>
  <si>
    <t>Menys
d'un mes</t>
  </si>
  <si>
    <t>D'un a 3 mesos</t>
  </si>
  <si>
    <t>De 3 a 6
mesos</t>
  </si>
  <si>
    <t>De 6 a 12
mesos</t>
  </si>
  <si>
    <t>Més
d'un any</t>
  </si>
  <si>
    <t>ETT</t>
  </si>
  <si>
    <t>Internet</t>
  </si>
  <si>
    <t>Altres</t>
  </si>
  <si>
    <t>Fa més de 3 anys</t>
  </si>
  <si>
    <t>Fa 3 anys</t>
  </si>
  <si>
    <t>Fa 2 anys</t>
  </si>
  <si>
    <t>Fa 1 any</t>
  </si>
  <si>
    <t>Any actual</t>
  </si>
  <si>
    <t>Fix</t>
  </si>
  <si>
    <t>Autònom</t>
  </si>
  <si>
    <t>Temporal</t>
  </si>
  <si>
    <t>Becari</t>
  </si>
  <si>
    <t>Sense
contracte</t>
  </si>
  <si>
    <t>Menys
6 mesos</t>
  </si>
  <si>
    <t>Entre
6-12 mesos</t>
  </si>
  <si>
    <t>Entre
1-3 anys</t>
  </si>
  <si>
    <t>Titulació
específica</t>
  </si>
  <si>
    <t>Titulació
universitària</t>
  </si>
  <si>
    <t>Cap
titulació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</si>
  <si>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</si>
  <si>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</si>
  <si>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</si>
  <si>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</si>
  <si>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</si>
  <si>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</si>
  <si>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</si>
  <si>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Més de 
40.000 €</t>
  </si>
  <si>
    <t>Funcions pròpies</t>
  </si>
  <si>
    <t>Funcions
no pròpies</t>
  </si>
  <si>
    <t>Requeria
form.univ.</t>
  </si>
  <si>
    <t>No requeria
form.univ.</t>
  </si>
  <si>
    <t>Coneixements teòrics</t>
  </si>
  <si>
    <t>Coneixements pràctics</t>
  </si>
  <si>
    <t>Capacitat de gestió i planificació</t>
  </si>
  <si>
    <t>Mitjana</t>
  </si>
  <si>
    <t>Desv.</t>
  </si>
  <si>
    <t>Àmbit (%)</t>
  </si>
  <si>
    <t>Ubicació (%)</t>
  </si>
  <si>
    <t>Públic</t>
  </si>
  <si>
    <t>Privat</t>
  </si>
  <si>
    <t>Barcelona</t>
  </si>
  <si>
    <t>Tarragona</t>
  </si>
  <si>
    <t>Girona</t>
  </si>
  <si>
    <t>Lleida</t>
  </si>
  <si>
    <t>Resta
CCAA</t>
  </si>
  <si>
    <t>Europa</t>
  </si>
  <si>
    <t>Resta món</t>
  </si>
  <si>
    <t>Direcció
Gestió</t>
  </si>
  <si>
    <t>Comercial o
logística</t>
  </si>
  <si>
    <t>Docència</t>
  </si>
  <si>
    <t>R+D</t>
  </si>
  <si>
    <t>Assistència
Mèdica/Social</t>
  </si>
  <si>
    <t>Disseny
Art</t>
  </si>
  <si>
    <t>Tècniques</t>
  </si>
  <si>
    <t>Formació teòrica</t>
  </si>
  <si>
    <t>Formació pràctica</t>
  </si>
  <si>
    <t>Nivell obtingut</t>
  </si>
  <si>
    <t>Utilitat per a la feina</t>
  </si>
  <si>
    <t>Informàtica</t>
  </si>
  <si>
    <t>Idiomes</t>
  </si>
  <si>
    <t>Documentació</t>
  </si>
  <si>
    <t>Gestió</t>
  </si>
  <si>
    <t>Treball en equip</t>
  </si>
  <si>
    <t>Lideratge</t>
  </si>
  <si>
    <t>Presa de decisions</t>
  </si>
  <si>
    <t>Creativitat</t>
  </si>
  <si>
    <t>Pensament crític</t>
  </si>
  <si>
    <t>Menys de 
6 mesos</t>
  </si>
  <si>
    <t>Entre 6 mesos
i 1 any</t>
  </si>
  <si>
    <t>Entre 1 any
i 2 anys</t>
  </si>
  <si>
    <t>Més de
2 anys</t>
  </si>
  <si>
    <t>Iniciativa personal</t>
  </si>
  <si>
    <t>Repetiries la carrera?</t>
  </si>
  <si>
    <t>Repetiries d'universitat?</t>
  </si>
  <si>
    <t>Continuació dels estudis</t>
  </si>
  <si>
    <t>Sí</t>
  </si>
  <si>
    <t>Durant els estudis</t>
  </si>
  <si>
    <t>Laboralment</t>
  </si>
  <si>
    <t>Estudis i feina</t>
  </si>
  <si>
    <t>NS/NC</t>
  </si>
  <si>
    <t>MOBILITAT (%)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</si>
  <si>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</si>
  <si>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</si>
  <si>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</si>
  <si>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</si>
  <si>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</si>
  <si>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1. PERFIL ENSENYAMENT</t>
  </si>
  <si>
    <t xml:space="preserve"> - Població i mostra</t>
  </si>
  <si>
    <t xml:space="preserve"> - Estatus inserció 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</si>
  <si>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</si>
  <si>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</si>
  <si>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</si>
  <si>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   2.2 Situació laboral 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</si>
  <si>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</si>
  <si>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</si>
  <si>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</si>
  <si>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</si>
  <si>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</si>
  <si>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</si>
  <si>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</si>
  <si>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 xml:space="preserve">    3.1 Aturats</t>
  </si>
  <si>
    <t xml:space="preserve">    3.2 Inactius</t>
  </si>
  <si>
    <t>4. SATISFACCIÓ, FORMACIÓ CONTINUADA I MOBILITAT</t>
  </si>
  <si>
    <t xml:space="preserve"> - Via accés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</si>
  <si>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</si>
  <si>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</si>
  <si>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</si>
  <si>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</si>
  <si>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</si>
  <si>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</si>
  <si>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</si>
  <si>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</si>
  <si>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</si>
  <si>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</si>
  <si>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>5. RENDIMENT ACADÈMIC I ESTATUS SOCIOECONÒMIC</t>
  </si>
  <si>
    <t xml:space="preserve"> - Mobilitat</t>
  </si>
  <si>
    <t xml:space="preserve"> - Nota expedient acadèmic</t>
  </si>
  <si>
    <t xml:space="preserve"> - Nivell estudis pares</t>
  </si>
  <si>
    <t xml:space="preserve"> - Rebuig d'ofertes</t>
  </si>
  <si>
    <t xml:space="preserve"> - Mitjans utilitzats per trobar feina</t>
  </si>
  <si>
    <t xml:space="preserve"> - Temps recerca de feina</t>
  </si>
  <si>
    <t>ANTECEDENTS LABORALS</t>
  </si>
  <si>
    <t xml:space="preserve">2.1 DADES DE LA PRIMERA INSERCIÓ </t>
  </si>
  <si>
    <t>VIA D'ACCÉS</t>
  </si>
  <si>
    <t>PRIMERA FEINA I TEMPS D'INSERCIÓ</t>
  </si>
  <si>
    <t xml:space="preserve">2.2 SITUACIÓ LABORAL </t>
  </si>
  <si>
    <t xml:space="preserve">REQUISITS PER A LA FEINA ACTUAL </t>
  </si>
  <si>
    <t>TIPUS DE CONTRACTE</t>
  </si>
  <si>
    <t>Temps parcial,…</t>
  </si>
  <si>
    <t>DURADA CONTRACTE</t>
  </si>
  <si>
    <t>ÀMBIT I UBICACIÓ</t>
  </si>
  <si>
    <t>GUANYS</t>
  </si>
  <si>
    <t>Entre 51 i 100</t>
  </si>
  <si>
    <t>Entre 101 i 250</t>
  </si>
  <si>
    <t>Entre 251 i 500</t>
  </si>
  <si>
    <t>Més de 500</t>
  </si>
  <si>
    <t>2.3 FACTORS DE CONTRACTACIÓ</t>
  </si>
  <si>
    <t>ACADÈMIQUES</t>
  </si>
  <si>
    <t>INSTRUMENTALS</t>
  </si>
  <si>
    <t>INTERPERSONALS I DE GESTIÓ</t>
  </si>
  <si>
    <t>COGNITIVES</t>
  </si>
  <si>
    <t>3. GRADUATS NO OCUPATS*</t>
  </si>
  <si>
    <t>* (Nota: inclou graduats que no treballen actualment, però busquen feina i els que no han treballat mai)</t>
  </si>
  <si>
    <t>TEMPS DE RECERCA DE FEINA</t>
  </si>
  <si>
    <t>REBUIG D'OFERTES</t>
  </si>
  <si>
    <t>MITJANS UTILITZATS PER TROBAR FEINA</t>
  </si>
  <si>
    <t>3.2 INACTIUS</t>
  </si>
  <si>
    <t>3.1 ATURATS</t>
  </si>
  <si>
    <t>SATISFACCIÓ: CARRERA I UNIVERSITAT</t>
  </si>
  <si>
    <t>FORMACIÓ CONTINUADA</t>
  </si>
  <si>
    <t>MOBILITAT</t>
  </si>
  <si>
    <t>DIFICULTATS PER TROBAR FEINA</t>
  </si>
  <si>
    <t>NOTA EXPEDIENT ACADÈMIC</t>
  </si>
  <si>
    <t>Aprovat</t>
  </si>
  <si>
    <t>Notable</t>
  </si>
  <si>
    <t>Excel·lent</t>
  </si>
  <si>
    <t xml:space="preserve">Tots 2 tenen estudis primaris/sense estudis </t>
  </si>
  <si>
    <t>Un dels dos té estudis mitjans</t>
  </si>
  <si>
    <t>Tots dos tenen estudis mitjans</t>
  </si>
  <si>
    <t>Un dels dos té estudis superiors</t>
  </si>
  <si>
    <t>Tots dos tenen estudis superiors</t>
  </si>
  <si>
    <t xml:space="preserve"> - Primera feina i temps d'inserció</t>
  </si>
  <si>
    <t xml:space="preserve"> - Dificultats per trobar feina</t>
  </si>
  <si>
    <t xml:space="preserve"> - Satisfacció: carrera i universitat</t>
  </si>
  <si>
    <t xml:space="preserve"> - Formació continuada</t>
  </si>
  <si>
    <t>Nota: Recull les respostes dels titulats amb contracte temporal</t>
  </si>
  <si>
    <t>Nota: Sou brut anual</t>
  </si>
  <si>
    <t>FUNCIONS DESENVOLUPADES</t>
  </si>
  <si>
    <t>BRANCA D'ACTIVITAT</t>
  </si>
  <si>
    <t>2.4 SATISFACCIÓ AMB LA FEINA ACTUAL</t>
  </si>
  <si>
    <t>2.5 NIVELL I ADEQUACIÓ DE LES COMPETÈNCIES</t>
  </si>
  <si>
    <t>NIVELL D'ESTUDIS MÉS ELEVAT DELS PARES</t>
  </si>
  <si>
    <t xml:space="preserve">Població Total de titulats </t>
  </si>
  <si>
    <t>Total Mostra de titulats</t>
  </si>
  <si>
    <t xml:space="preserve">POBLACIÓ, MOSTRA </t>
  </si>
  <si>
    <t>GÈNERE</t>
  </si>
  <si>
    <t xml:space="preserve">            (Nota: inclou graduats que no treballen actualment, però busquen feina i els que no han treballat mai)</t>
  </si>
  <si>
    <t>TAULES COMPARATIVES</t>
  </si>
  <si>
    <t>Aturat</t>
  </si>
  <si>
    <t>FIX</t>
  </si>
  <si>
    <t>AUTÒNOM</t>
  </si>
  <si>
    <t>TEMPORAL</t>
  </si>
  <si>
    <t>SENSE CONTRACTE</t>
  </si>
  <si>
    <t>SI      1998</t>
  </si>
  <si>
    <t>NO    1998</t>
  </si>
  <si>
    <t>BECARI</t>
  </si>
  <si>
    <t>SENSE COTNRACTE</t>
  </si>
  <si>
    <t>Sí has tingut una experiència de mobilitat, de quin tipus ha estat?</t>
  </si>
  <si>
    <t xml:space="preserve">EVOLUCIÓ DE TEMPS D'INSERCIÓ A LA PRIMERA FEINA </t>
  </si>
  <si>
    <t xml:space="preserve">         </t>
  </si>
  <si>
    <t xml:space="preserve">TEMPS DE RECERCA DE FEINA (només pels aturats) </t>
  </si>
  <si>
    <t xml:space="preserve">        Enllaç als gràfics de comparativa (totes edicions)</t>
  </si>
  <si>
    <t xml:space="preserve">        </t>
  </si>
  <si>
    <t>Temps complert</t>
  </si>
  <si>
    <t>*Taula per gràfics resum</t>
  </si>
  <si>
    <t>Més de 30.000 €</t>
  </si>
  <si>
    <t>FITXA TÈCNICA</t>
  </si>
  <si>
    <t xml:space="preserve">Titulacions: </t>
  </si>
  <si>
    <t xml:space="preserve">Nom del Centre:  </t>
  </si>
  <si>
    <t>Mostra</t>
  </si>
  <si>
    <t>% Resp.</t>
  </si>
  <si>
    <t>PRINCIPALS INDICADORS</t>
  </si>
  <si>
    <t>Mostra:</t>
  </si>
  <si>
    <t xml:space="preserve">La mostra està calculada per assolir un error mostral per titulació i universitat no superior al 8%. </t>
  </si>
  <si>
    <t>finalitzar les entrevistes un cop assolida la mostra fixada.</t>
  </si>
  <si>
    <t>Per a mostres amb menys de 40 titulats implicar trucar a tota la població i, per a les titulacions restants,</t>
  </si>
  <si>
    <t xml:space="preserve">Període de realització: </t>
  </si>
  <si>
    <t xml:space="preserve">L'enquesta es va realitzar mitjançant trucades telefòniques. </t>
  </si>
  <si>
    <t xml:space="preserve">Mètode de realització: </t>
  </si>
  <si>
    <t>Err.Mostral</t>
  </si>
  <si>
    <t>CARACTERÍSTIQUES TÈCNIQUES</t>
  </si>
  <si>
    <t>ÍNDEX</t>
  </si>
  <si>
    <t xml:space="preserve"> - Antecedents laborals</t>
  </si>
  <si>
    <t>3. GRADUATS NO OCUPATS</t>
  </si>
  <si>
    <t>POBLACIÓ, MOSTRA I GÈNERE</t>
  </si>
  <si>
    <t>Gènere</t>
  </si>
  <si>
    <t>diferent</t>
  </si>
  <si>
    <t>EVOLUCIÓ DE L' ESTATUS D'INSERCIÓ</t>
  </si>
  <si>
    <t>* L'escola de ESAB no es va enquestar en l'edició de l'enquesta de titulats de 2008</t>
  </si>
  <si>
    <t>CENTRE DE LA IMATGE I LA TECNOLOGIA MULTIMÈDIA</t>
  </si>
  <si>
    <t>GRADUAT EN FOTOGRAFIA I CREACIÓ DIGITAL</t>
  </si>
  <si>
    <t>TOTAL CITM</t>
  </si>
  <si>
    <t>Dona</t>
  </si>
  <si>
    <t>Home</t>
  </si>
  <si>
    <t>GRADUAT EN MULTIMÈDIA</t>
  </si>
  <si>
    <t>Total</t>
  </si>
  <si>
    <t>Situació laboral actual</t>
  </si>
  <si>
    <t>Treballo</t>
  </si>
  <si>
    <t>No treballo però he treballat després dels estudis</t>
  </si>
  <si>
    <t>No he treballat mai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</si>
  <si>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</si>
  <si>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</si>
  <si>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</si>
  <si>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</si>
  <si>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</si>
  <si>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</si>
  <si>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La primera feina és la feina actual?</t>
  </si>
  <si>
    <t>Temps dedicat a trobar la primera feina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</si>
  <si>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</si>
  <si>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</si>
  <si>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</si>
  <si>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</si>
  <si>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</si>
  <si>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</si>
  <si>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ANY D'INICI DE LA FEINA ACTUAL</t>
  </si>
  <si>
    <t>Any d’inici de la feina actual (Quatre dígits)</t>
  </si>
  <si>
    <t>Sí (funcions pròpies)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</si>
  <si>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</si>
  <si>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</si>
  <si>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</si>
  <si>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</si>
  <si>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</si>
  <si>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</si>
  <si>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Autónom</t>
  </si>
  <si>
    <t>Becaris</t>
  </si>
  <si>
    <t>No contracte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</si>
  <si>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</si>
  <si>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</si>
  <si>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</si>
  <si>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</si>
  <si>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</si>
  <si>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</si>
  <si>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</si>
  <si>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</si>
  <si>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</si>
  <si>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de l’empresa</t>
  </si>
  <si>
    <t>Lloc de feina</t>
  </si>
  <si>
    <t>Resta de comunitats autònomes</t>
  </si>
  <si>
    <t>Resta del món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</si>
  <si>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</si>
  <si>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</si>
  <si>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</si>
  <si>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</si>
  <si>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</si>
  <si>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</si>
  <si>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</si>
  <si>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</si>
  <si>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</si>
  <si>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</si>
  <si>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</si>
  <si>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</si>
  <si>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</si>
  <si>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</si>
  <si>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</si>
  <si>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</si>
  <si>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</si>
  <si>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</si>
  <si>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</si>
  <si>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</si>
  <si>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</si>
  <si>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</si>
  <si>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</si>
  <si>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</si>
  <si>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</si>
  <si>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</si>
  <si>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</si>
  <si>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</si>
  <si>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</si>
  <si>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</si>
  <si>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</si>
  <si>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</si>
  <si>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</si>
  <si>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</si>
  <si>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</si>
  <si>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</si>
  <si>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</si>
  <si>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</si>
  <si>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</si>
  <si>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</si>
  <si>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</si>
  <si>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</si>
  <si>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</si>
  <si>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</si>
  <si>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</si>
  <si>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</si>
  <si>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</si>
  <si>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</si>
  <si>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</si>
  <si>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</si>
  <si>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</si>
  <si>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</si>
  <si>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</si>
  <si>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Formació d'idiomes (saber idiomes)</t>
  </si>
  <si>
    <t>Informàtica i noves tecnologies</t>
  </si>
  <si>
    <t>Personalitat, habilitats socials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</si>
  <si>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</si>
  <si>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</si>
  <si>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</si>
  <si>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</si>
  <si>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</si>
  <si>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</si>
  <si>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</si>
  <si>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</si>
  <si>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Habilitats de documentació</t>
  </si>
  <si>
    <t>Expressió oral</t>
  </si>
  <si>
    <t>Expressió escrita</t>
  </si>
  <si>
    <t>Solució de problemes</t>
  </si>
  <si>
    <t>GRADUATS NO OCUPATS</t>
  </si>
  <si>
    <t>Temps que fa que busques feina</t>
  </si>
  <si>
    <t>Entre un i dos anys</t>
  </si>
  <si>
    <t>Més de dos anys</t>
  </si>
  <si>
    <t>Contactes personals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</si>
  <si>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</si>
  <si>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</si>
  <si>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</si>
  <si>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</si>
  <si>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</si>
  <si>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</si>
  <si>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</si>
  <si>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</si>
  <si>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</si>
  <si>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</si>
  <si>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</si>
  <si>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</si>
  <si>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</si>
  <si>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</si>
  <si>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</si>
  <si>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</si>
  <si>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</si>
  <si>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</si>
  <si>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</si>
  <si>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</si>
  <si>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</si>
  <si>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</si>
  <si>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universitat?</t>
  </si>
  <si>
    <t xml:space="preserve"> No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</si>
  <si>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</si>
  <si>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</si>
  <si>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</si>
  <si>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</si>
  <si>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</si>
  <si>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</si>
  <si>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</si>
  <si>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Sí, durant els estudis</t>
  </si>
  <si>
    <t>Sí, laboralment</t>
  </si>
  <si>
    <t>Rendiment acadèmic a la universitat</t>
  </si>
  <si>
    <t>Matrícula d’honor</t>
  </si>
  <si>
    <t>NIVELL D'ESTUDIS SUPERIORS ALS PARES</t>
  </si>
  <si>
    <t>Nivell d'estudis més elevat dels dos pares</t>
  </si>
  <si>
    <t>Els dos estudis primaris/sense estudis</t>
  </si>
  <si>
    <t>Els dos tenen estudis mitjans</t>
  </si>
  <si>
    <t>Els dos tenen estudis superiors</t>
  </si>
  <si>
    <t>TITULATS ANY ACADÈMIC 2009-2010</t>
  </si>
  <si>
    <t xml:space="preserve">        Enllaç a les taules (edició 2014)</t>
  </si>
  <si>
    <t xml:space="preserve">        Enllaç als gràfics (edició 2014) </t>
  </si>
  <si>
    <t>Persones titulades de la promoció del 2010 (curs 2009-2010)</t>
  </si>
  <si>
    <t>L'estudi es va dur a terme entre el 15 de gener i el 28 de març de 2011</t>
  </si>
  <si>
    <t>EDICIÓ 2014</t>
  </si>
  <si>
    <t>Funcions no pròpies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</si>
  <si>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</si>
  <si>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</si>
  <si>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</si>
  <si>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</si>
  <si>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</si>
  <si>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</si>
  <si>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</si>
  <si>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</si>
  <si>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</si>
  <si>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Empreses de selecció</t>
  </si>
  <si>
    <t>Nombre de feines rebutjades</t>
  </si>
  <si>
    <t>0</t>
  </si>
  <si>
    <t>4</t>
  </si>
  <si>
    <t>Més de 7</t>
  </si>
  <si>
    <t>NOMBRE DE FEINES REBUTJADES</t>
  </si>
  <si>
    <t>0 a 4</t>
  </si>
  <si>
    <t>4 a 7</t>
  </si>
  <si>
    <t>Formació teòrica (nivell - adequació)</t>
  </si>
  <si>
    <t>Solució de prombles</t>
  </si>
  <si>
    <t>Media</t>
  </si>
  <si>
    <t>CENTRE DE LA IMATGE I DE LA TECNOLOGIA MULTIMÈDIA</t>
  </si>
  <si>
    <t>empleab8_rec</t>
  </si>
  <si>
    <t>Nom de la titulació</t>
  </si>
  <si>
    <t>Recuento</t>
  </si>
  <si>
    <t>% de la fila</t>
  </si>
  <si>
    <t>FORMACIÓ GLOBAL REBUDA</t>
  </si>
  <si>
    <t>1 - Gens important (no influent)</t>
  </si>
  <si>
    <t>2</t>
  </si>
  <si>
    <t>3</t>
  </si>
  <si>
    <t>4 - Valoració intermèdia</t>
  </si>
  <si>
    <t>5</t>
  </si>
  <si>
    <t>6</t>
  </si>
  <si>
    <t>7 - Molt important (molt influent)</t>
  </si>
  <si>
    <t>SATISFACCIÓ</t>
  </si>
  <si>
    <t>Repetirien la carrera</t>
  </si>
  <si>
    <t>Repetirien la universitat</t>
  </si>
  <si>
    <t>Suma</t>
  </si>
  <si>
    <t>Comparativa de l'evolució de titulats (Edició 2011/2014)</t>
  </si>
  <si>
    <r>
      <t>JORNADA LABORAL: TEMPS COMPLET</t>
    </r>
    <r>
      <rPr>
        <b/>
        <sz val="11"/>
        <rFont val="Calibri"/>
        <family val="2"/>
        <scheme val="minor"/>
      </rPr>
      <t>(no contesten becaris)</t>
    </r>
  </si>
  <si>
    <t xml:space="preserve">* Només contesten els graduats que treballen actualment o que han treballat </t>
  </si>
  <si>
    <t>2. OCUPATS *</t>
  </si>
  <si>
    <t>Només contesten els autònoms</t>
  </si>
  <si>
    <t>No contesten els becaris</t>
  </si>
  <si>
    <t>Només contesten el graduats amb contracte temporal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</si>
  <si>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</si>
  <si>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</si>
  <si>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</si>
  <si>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Jornada de treball a temps complet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</si>
  <si>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</si>
  <si>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</si>
  <si>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</si>
  <si>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 xml:space="preserve"> </t>
  </si>
  <si>
    <t>Desv</t>
  </si>
  <si>
    <t>Inactiu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</si>
</sst>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0.0%"/>
    <numFmt numFmtId="165" formatCode="0.0"/>
    <numFmt numFmtId="166" formatCode="###0"/>
    <numFmt numFmtId="167" formatCode="###0.0%"/>
    <numFmt numFmtId="168" formatCode="#,###.00"/>
    <numFmt numFmtId="169" formatCode="###0.00"/>
    <numFmt numFmtId="170" formatCode="####.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2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name val="Arial"/>
      <family val="2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20"/>
      <color theme="1"/>
      <name val="Webdings"/>
      <family val="1"/>
      <charset val="2"/>
    </font>
    <font>
      <u/>
      <sz val="8.8000000000000007"/>
      <color theme="10"/>
      <name val="Calibri"/>
      <family val="2"/>
    </font>
    <font>
      <u/>
      <sz val="16"/>
      <color theme="10"/>
      <name val="Calibri"/>
      <family val="2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.3"/>
      <color rgb="FF6699CC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Calibri"/>
      <family val="2"/>
      <scheme val="minor"/>
    </font>
    <font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9"/>
      <color theme="0"/>
      <name val="Arial Bold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389629810485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theme="0" tint="-0.499984740745262"/>
      </top>
      <bottom style="thin">
        <color indexed="23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4" fontId="6" fillId="0" borderId="0" applyFont="0" applyFill="0" applyBorder="0" applyAlignment="0" applyProtection="0"/>
    <xf numFmtId="0" fontId="14" fillId="0" borderId="13" applyNumberFormat="0" applyFill="0" applyAlignment="0" applyProtection="0"/>
    <xf numFmtId="0" fontId="47" fillId="11" borderId="33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21">
    <xf numFmtId="0" fontId="0" fillId="0" borderId="0" xfId="0"/>
    <xf numFmtId="0" fontId="0" fillId="4" borderId="0" xfId="0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10" fontId="7" fillId="4" borderId="0" xfId="1" applyNumberFormat="1" applyFont="1" applyFill="1" applyBorder="1" applyAlignment="1">
      <alignment vertical="center"/>
    </xf>
    <xf numFmtId="10" fontId="4" fillId="4" borderId="0" xfId="1" applyNumberFormat="1" applyFont="1" applyFill="1" applyBorder="1" applyAlignment="1">
      <alignment vertical="center"/>
    </xf>
    <xf numFmtId="0" fontId="2" fillId="4" borderId="0" xfId="2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10" fontId="7" fillId="4" borderId="2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0" fontId="4" fillId="4" borderId="10" xfId="1" applyNumberFormat="1" applyFont="1" applyFill="1" applyBorder="1" applyAlignment="1">
      <alignment vertical="center"/>
    </xf>
    <xf numFmtId="0" fontId="10" fillId="5" borderId="2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left" vertical="center" indent="1"/>
    </xf>
    <xf numFmtId="2" fontId="7" fillId="4" borderId="2" xfId="0" applyNumberFormat="1" applyFont="1" applyFill="1" applyBorder="1" applyAlignment="1">
      <alignment vertical="center"/>
    </xf>
    <xf numFmtId="0" fontId="2" fillId="6" borderId="0" xfId="3" applyFont="1" applyFill="1" applyBorder="1" applyAlignment="1">
      <alignment horizontal="left" vertical="center" indent="1"/>
    </xf>
    <xf numFmtId="0" fontId="2" fillId="0" borderId="1" xfId="2"/>
    <xf numFmtId="0" fontId="2" fillId="0" borderId="0" xfId="3"/>
    <xf numFmtId="0" fontId="16" fillId="0" borderId="0" xfId="0" applyFont="1"/>
    <xf numFmtId="0" fontId="17" fillId="0" borderId="0" xfId="3" applyFont="1"/>
    <xf numFmtId="0" fontId="18" fillId="0" borderId="0" xfId="0" applyFont="1"/>
    <xf numFmtId="0" fontId="9" fillId="5" borderId="2" xfId="0" applyFont="1" applyFill="1" applyBorder="1" applyAlignment="1">
      <alignment horizontal="center" vertical="center" wrapText="1" shrinkToFit="1"/>
    </xf>
    <xf numFmtId="0" fontId="17" fillId="0" borderId="0" xfId="3" applyFont="1" applyBorder="1"/>
    <xf numFmtId="0" fontId="2" fillId="0" borderId="0" xfId="3" applyBorder="1"/>
    <xf numFmtId="0" fontId="0" fillId="0" borderId="0" xfId="0" applyBorder="1"/>
    <xf numFmtId="0" fontId="19" fillId="6" borderId="0" xfId="4" applyFont="1" applyFill="1" applyBorder="1"/>
    <xf numFmtId="0" fontId="20" fillId="4" borderId="0" xfId="2" applyFont="1" applyFill="1" applyBorder="1" applyAlignment="1">
      <alignment vertical="center"/>
    </xf>
    <xf numFmtId="0" fontId="21" fillId="6" borderId="0" xfId="4" applyFont="1" applyFill="1" applyBorder="1"/>
    <xf numFmtId="0" fontId="21" fillId="6" borderId="15" xfId="4" applyFont="1" applyFill="1" applyBorder="1"/>
    <xf numFmtId="0" fontId="19" fillId="6" borderId="15" xfId="4" applyFont="1" applyFill="1" applyBorder="1"/>
    <xf numFmtId="0" fontId="23" fillId="6" borderId="0" xfId="4" applyFont="1" applyFill="1" applyBorder="1"/>
    <xf numFmtId="0" fontId="25" fillId="6" borderId="15" xfId="4" applyFont="1" applyFill="1" applyBorder="1"/>
    <xf numFmtId="0" fontId="0" fillId="4" borderId="15" xfId="0" applyFill="1" applyBorder="1" applyAlignment="1">
      <alignment vertical="center"/>
    </xf>
    <xf numFmtId="0" fontId="28" fillId="4" borderId="0" xfId="0" applyFont="1" applyFill="1" applyAlignment="1">
      <alignment vertical="center"/>
    </xf>
    <xf numFmtId="0" fontId="24" fillId="4" borderId="14" xfId="2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30" fillId="4" borderId="0" xfId="2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32" fillId="0" borderId="0" xfId="0" applyFont="1"/>
    <xf numFmtId="0" fontId="31" fillId="6" borderId="0" xfId="4" applyFont="1" applyFill="1" applyBorder="1"/>
    <xf numFmtId="0" fontId="32" fillId="4" borderId="0" xfId="0" applyFont="1" applyFill="1" applyBorder="1" applyAlignment="1">
      <alignment vertical="center"/>
    </xf>
    <xf numFmtId="0" fontId="33" fillId="6" borderId="0" xfId="4" applyFont="1" applyFill="1" applyBorder="1"/>
    <xf numFmtId="0" fontId="34" fillId="6" borderId="0" xfId="4" applyFont="1" applyFill="1" applyBorder="1"/>
    <xf numFmtId="0" fontId="35" fillId="4" borderId="0" xfId="2" applyFont="1" applyFill="1" applyBorder="1" applyAlignment="1">
      <alignment vertical="center"/>
    </xf>
    <xf numFmtId="0" fontId="32" fillId="0" borderId="0" xfId="0" applyFont="1" applyBorder="1"/>
    <xf numFmtId="0" fontId="35" fillId="6" borderId="0" xfId="4" applyFont="1" applyFill="1" applyBorder="1"/>
    <xf numFmtId="0" fontId="32" fillId="4" borderId="0" xfId="0" applyFont="1" applyFill="1" applyAlignment="1">
      <alignment vertical="center"/>
    </xf>
    <xf numFmtId="0" fontId="26" fillId="4" borderId="0" xfId="2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32" fillId="0" borderId="16" xfId="0" applyFont="1" applyBorder="1"/>
    <xf numFmtId="0" fontId="31" fillId="6" borderId="16" xfId="4" applyFont="1" applyFill="1" applyBorder="1"/>
    <xf numFmtId="0" fontId="32" fillId="4" borderId="16" xfId="0" applyFont="1" applyFill="1" applyBorder="1" applyAlignment="1">
      <alignment vertical="center"/>
    </xf>
    <xf numFmtId="0" fontId="33" fillId="6" borderId="16" xfId="4" applyFont="1" applyFill="1" applyBorder="1"/>
    <xf numFmtId="0" fontId="34" fillId="6" borderId="16" xfId="4" applyFont="1" applyFill="1" applyBorder="1"/>
    <xf numFmtId="0" fontId="15" fillId="6" borderId="0" xfId="4" applyFont="1" applyFill="1" applyBorder="1"/>
    <xf numFmtId="0" fontId="8" fillId="0" borderId="0" xfId="4" applyFont="1" applyFill="1" applyAlignment="1">
      <alignment vertical="center"/>
    </xf>
    <xf numFmtId="0" fontId="36" fillId="4" borderId="17" xfId="2" applyFont="1" applyFill="1" applyBorder="1" applyAlignment="1">
      <alignment vertical="center"/>
    </xf>
    <xf numFmtId="0" fontId="29" fillId="4" borderId="17" xfId="0" applyFont="1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24" fillId="4" borderId="0" xfId="2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7" fillId="0" borderId="0" xfId="0" applyFont="1"/>
    <xf numFmtId="164" fontId="7" fillId="4" borderId="2" xfId="1" applyNumberFormat="1" applyFont="1" applyFill="1" applyBorder="1" applyAlignment="1">
      <alignment vertical="center"/>
    </xf>
    <xf numFmtId="10" fontId="7" fillId="4" borderId="5" xfId="1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horizontal="center" vertical="center" wrapText="1"/>
    </xf>
    <xf numFmtId="0" fontId="38" fillId="4" borderId="0" xfId="2" applyFont="1" applyFill="1" applyBorder="1" applyAlignment="1">
      <alignment vertical="center"/>
    </xf>
    <xf numFmtId="0" fontId="0" fillId="0" borderId="0" xfId="0" applyAlignment="1"/>
    <xf numFmtId="0" fontId="0" fillId="9" borderId="0" xfId="0" applyFill="1"/>
    <xf numFmtId="0" fontId="0" fillId="10" borderId="0" xfId="0" applyFill="1"/>
    <xf numFmtId="10" fontId="7" fillId="4" borderId="8" xfId="1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 wrapText="1"/>
    </xf>
    <xf numFmtId="0" fontId="27" fillId="4" borderId="0" xfId="2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 wrapText="1"/>
    </xf>
    <xf numFmtId="0" fontId="13" fillId="3" borderId="3" xfId="5" applyFont="1" applyBorder="1" applyAlignment="1">
      <alignment vertical="center"/>
    </xf>
    <xf numFmtId="0" fontId="13" fillId="3" borderId="4" xfId="5" applyFont="1" applyBorder="1" applyAlignment="1">
      <alignment vertical="center"/>
    </xf>
    <xf numFmtId="0" fontId="13" fillId="3" borderId="5" xfId="5" applyFont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39" fillId="0" borderId="0" xfId="0" applyFont="1"/>
    <xf numFmtId="0" fontId="12" fillId="7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7" borderId="0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 wrapText="1"/>
    </xf>
    <xf numFmtId="0" fontId="40" fillId="0" borderId="0" xfId="0" applyFont="1"/>
    <xf numFmtId="0" fontId="8" fillId="2" borderId="0" xfId="4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/>
    <xf numFmtId="0" fontId="42" fillId="0" borderId="0" xfId="7" applyFont="1" applyBorder="1" applyAlignment="1">
      <alignment horizontal="left"/>
    </xf>
    <xf numFmtId="0" fontId="43" fillId="0" borderId="26" xfId="0" applyFont="1" applyBorder="1"/>
    <xf numFmtId="0" fontId="40" fillId="0" borderId="27" xfId="0" applyFont="1" applyBorder="1"/>
    <xf numFmtId="0" fontId="40" fillId="0" borderId="28" xfId="0" applyFont="1" applyBorder="1"/>
    <xf numFmtId="0" fontId="43" fillId="0" borderId="29" xfId="0" applyFont="1" applyBorder="1"/>
    <xf numFmtId="0" fontId="40" fillId="0" borderId="0" xfId="0" applyFont="1" applyBorder="1"/>
    <xf numFmtId="0" fontId="0" fillId="0" borderId="30" xfId="0" applyBorder="1"/>
    <xf numFmtId="0" fontId="43" fillId="0" borderId="24" xfId="0" applyFont="1" applyBorder="1"/>
    <xf numFmtId="0" fontId="0" fillId="0" borderId="25" xfId="0" applyBorder="1"/>
    <xf numFmtId="0" fontId="0" fillId="0" borderId="31" xfId="0" applyBorder="1"/>
    <xf numFmtId="0" fontId="3" fillId="0" borderId="0" xfId="0" applyFont="1" applyBorder="1"/>
    <xf numFmtId="0" fontId="3" fillId="0" borderId="0" xfId="0" applyFont="1"/>
    <xf numFmtId="0" fontId="45" fillId="4" borderId="0" xfId="0" applyFont="1" applyFill="1" applyBorder="1" applyAlignment="1">
      <alignment horizontal="left" vertical="center" indent="1"/>
    </xf>
    <xf numFmtId="0" fontId="46" fillId="4" borderId="0" xfId="2" applyFont="1" applyFill="1" applyBorder="1" applyAlignment="1">
      <alignment vertical="center"/>
    </xf>
    <xf numFmtId="0" fontId="0" fillId="0" borderId="32" xfId="0" applyBorder="1" applyAlignment="1"/>
    <xf numFmtId="0" fontId="0" fillId="0" borderId="22" xfId="0" applyBorder="1" applyAlignment="1"/>
    <xf numFmtId="0" fontId="32" fillId="0" borderId="0" xfId="0" applyFont="1" applyAlignment="1"/>
    <xf numFmtId="10" fontId="32" fillId="0" borderId="0" xfId="1" applyNumberFormat="1" applyFont="1"/>
    <xf numFmtId="0" fontId="9" fillId="5" borderId="6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vertical="center"/>
    </xf>
    <xf numFmtId="0" fontId="22" fillId="7" borderId="22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 indent="1"/>
    </xf>
    <xf numFmtId="10" fontId="7" fillId="4" borderId="18" xfId="1" applyNumberFormat="1" applyFont="1" applyFill="1" applyBorder="1" applyAlignment="1">
      <alignment vertical="center"/>
    </xf>
    <xf numFmtId="10" fontId="0" fillId="0" borderId="18" xfId="0" applyNumberFormat="1" applyBorder="1"/>
    <xf numFmtId="0" fontId="10" fillId="5" borderId="18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 indent="1"/>
    </xf>
    <xf numFmtId="0" fontId="9" fillId="5" borderId="9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center" wrapText="1"/>
    </xf>
    <xf numFmtId="0" fontId="42" fillId="0" borderId="0" xfId="7" applyFont="1" applyBorder="1" applyAlignment="1"/>
    <xf numFmtId="0" fontId="49" fillId="13" borderId="0" xfId="0" applyFont="1" applyFill="1"/>
    <xf numFmtId="0" fontId="48" fillId="13" borderId="0" xfId="0" applyFont="1" applyFill="1"/>
    <xf numFmtId="0" fontId="50" fillId="0" borderId="0" xfId="0" applyFont="1" applyFill="1" applyAlignment="1">
      <alignment horizontal="center"/>
    </xf>
    <xf numFmtId="0" fontId="0" fillId="0" borderId="0" xfId="0" applyFill="1"/>
    <xf numFmtId="0" fontId="49" fillId="0" borderId="0" xfId="0" applyFont="1" applyFill="1"/>
    <xf numFmtId="0" fontId="48" fillId="0" borderId="0" xfId="0" applyFont="1" applyFill="1"/>
    <xf numFmtId="0" fontId="47" fillId="8" borderId="34" xfId="8" applyFill="1" applyBorder="1" applyAlignment="1">
      <alignment horizontal="center"/>
    </xf>
    <xf numFmtId="0" fontId="38" fillId="0" borderId="0" xfId="0" applyFont="1" applyFill="1"/>
    <xf numFmtId="0" fontId="38" fillId="0" borderId="38" xfId="0" applyFont="1" applyFill="1" applyBorder="1"/>
    <xf numFmtId="0" fontId="48" fillId="0" borderId="38" xfId="0" applyFont="1" applyFill="1" applyBorder="1"/>
    <xf numFmtId="0" fontId="0" fillId="0" borderId="38" xfId="0" applyBorder="1"/>
    <xf numFmtId="0" fontId="51" fillId="8" borderId="34" xfId="8" applyFont="1" applyFill="1" applyBorder="1" applyAlignment="1">
      <alignment horizontal="center"/>
    </xf>
    <xf numFmtId="0" fontId="52" fillId="0" borderId="0" xfId="0" applyFont="1" applyAlignment="1">
      <alignment horizontal="right"/>
    </xf>
    <xf numFmtId="0" fontId="55" fillId="0" borderId="0" xfId="0" applyFont="1"/>
    <xf numFmtId="0" fontId="56" fillId="0" borderId="0" xfId="0" applyFont="1"/>
    <xf numFmtId="0" fontId="58" fillId="0" borderId="0" xfId="0" applyFont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64" fontId="13" fillId="0" borderId="37" xfId="1" applyNumberFormat="1" applyFont="1" applyBorder="1" applyAlignment="1">
      <alignment horizontal="center" vertical="center"/>
    </xf>
    <xf numFmtId="164" fontId="13" fillId="0" borderId="35" xfId="1" applyNumberFormat="1" applyFont="1" applyBorder="1" applyAlignment="1">
      <alignment horizontal="center" vertical="center"/>
    </xf>
    <xf numFmtId="0" fontId="27" fillId="5" borderId="2" xfId="3" applyFont="1" applyFill="1" applyBorder="1" applyAlignment="1">
      <alignment horizontal="left" vertical="center" indent="1"/>
    </xf>
    <xf numFmtId="0" fontId="22" fillId="5" borderId="6" xfId="3" applyFont="1" applyFill="1" applyBorder="1" applyAlignment="1">
      <alignment vertical="center"/>
    </xf>
    <xf numFmtId="10" fontId="7" fillId="4" borderId="2" xfId="1" applyNumberFormat="1" applyFont="1" applyFill="1" applyBorder="1" applyAlignment="1">
      <alignment horizontal="center" vertical="center"/>
    </xf>
    <xf numFmtId="0" fontId="32" fillId="0" borderId="0" xfId="0" applyFont="1" applyFill="1"/>
    <xf numFmtId="10" fontId="32" fillId="0" borderId="0" xfId="0" applyNumberFormat="1" applyFont="1"/>
    <xf numFmtId="164" fontId="32" fillId="0" borderId="0" xfId="0" applyNumberFormat="1" applyFont="1"/>
    <xf numFmtId="164" fontId="32" fillId="0" borderId="0" xfId="1" applyNumberFormat="1" applyFont="1"/>
    <xf numFmtId="165" fontId="32" fillId="0" borderId="0" xfId="0" applyNumberFormat="1" applyFont="1"/>
    <xf numFmtId="2" fontId="32" fillId="0" borderId="0" xfId="0" applyNumberFormat="1" applyFont="1"/>
    <xf numFmtId="2" fontId="32" fillId="0" borderId="0" xfId="0" applyNumberFormat="1" applyFont="1" applyFill="1"/>
    <xf numFmtId="10" fontId="7" fillId="0" borderId="18" xfId="1" applyNumberFormat="1" applyFont="1" applyBorder="1"/>
    <xf numFmtId="0" fontId="10" fillId="0" borderId="0" xfId="3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right" vertical="center"/>
    </xf>
    <xf numFmtId="2" fontId="4" fillId="4" borderId="0" xfId="0" applyNumberFormat="1" applyFont="1" applyFill="1" applyBorder="1" applyAlignment="1">
      <alignment horizontal="right" vertical="center"/>
    </xf>
    <xf numFmtId="1" fontId="4" fillId="4" borderId="0" xfId="0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left" vertical="center" indent="1"/>
    </xf>
    <xf numFmtId="0" fontId="59" fillId="4" borderId="0" xfId="0" applyFont="1" applyFill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Border="1"/>
    <xf numFmtId="0" fontId="44" fillId="12" borderId="40" xfId="0" applyFont="1" applyFill="1" applyBorder="1" applyAlignment="1"/>
    <xf numFmtId="0" fontId="44" fillId="12" borderId="41" xfId="0" applyFont="1" applyFill="1" applyBorder="1" applyAlignment="1"/>
    <xf numFmtId="0" fontId="44" fillId="12" borderId="46" xfId="0" applyFont="1" applyFill="1" applyBorder="1" applyAlignment="1"/>
    <xf numFmtId="9" fontId="0" fillId="0" borderId="0" xfId="1" applyFont="1"/>
    <xf numFmtId="164" fontId="0" fillId="0" borderId="0" xfId="1" applyNumberFormat="1" applyFont="1"/>
    <xf numFmtId="164" fontId="7" fillId="4" borderId="2" xfId="1" applyNumberFormat="1" applyFont="1" applyFill="1" applyBorder="1" applyAlignment="1">
      <alignment horizontal="right" vertical="center"/>
    </xf>
    <xf numFmtId="2" fontId="7" fillId="14" borderId="44" xfId="0" applyNumberFormat="1" applyFont="1" applyFill="1" applyBorder="1"/>
    <xf numFmtId="2" fontId="7" fillId="0" borderId="44" xfId="0" applyNumberFormat="1" applyFont="1" applyFill="1" applyBorder="1"/>
    <xf numFmtId="0" fontId="10" fillId="5" borderId="43" xfId="0" applyFont="1" applyFill="1" applyBorder="1" applyAlignment="1">
      <alignment vertical="center" wrapText="1"/>
    </xf>
    <xf numFmtId="0" fontId="10" fillId="5" borderId="44" xfId="0" applyFont="1" applyFill="1" applyBorder="1" applyAlignment="1">
      <alignment vertical="center" wrapText="1"/>
    </xf>
    <xf numFmtId="0" fontId="22" fillId="7" borderId="20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10" fontId="3" fillId="0" borderId="0" xfId="0" applyNumberFormat="1" applyFont="1"/>
    <xf numFmtId="164" fontId="3" fillId="0" borderId="0" xfId="1" applyNumberFormat="1" applyFont="1"/>
    <xf numFmtId="0" fontId="3" fillId="4" borderId="0" xfId="0" applyFont="1" applyFill="1" applyAlignment="1">
      <alignment vertical="center"/>
    </xf>
    <xf numFmtId="0" fontId="60" fillId="7" borderId="3" xfId="0" applyFont="1" applyFill="1" applyBorder="1" applyAlignment="1">
      <alignment horizontal="center" vertical="center"/>
    </xf>
    <xf numFmtId="0" fontId="60" fillId="5" borderId="6" xfId="0" applyFont="1" applyFill="1" applyBorder="1" applyAlignment="1">
      <alignment vertical="center" wrapText="1"/>
    </xf>
    <xf numFmtId="0" fontId="61" fillId="4" borderId="0" xfId="0" applyFont="1" applyFill="1" applyAlignment="1">
      <alignment vertical="center"/>
    </xf>
    <xf numFmtId="0" fontId="62" fillId="5" borderId="2" xfId="3" applyFont="1" applyFill="1" applyBorder="1" applyAlignment="1">
      <alignment horizontal="left" vertical="center" indent="1"/>
    </xf>
    <xf numFmtId="10" fontId="63" fillId="4" borderId="2" xfId="1" applyNumberFormat="1" applyFont="1" applyFill="1" applyBorder="1" applyAlignment="1">
      <alignment vertical="center"/>
    </xf>
    <xf numFmtId="0" fontId="62" fillId="0" borderId="0" xfId="3" applyFont="1" applyFill="1" applyBorder="1" applyAlignment="1">
      <alignment horizontal="left" vertical="center" indent="1"/>
    </xf>
    <xf numFmtId="0" fontId="63" fillId="4" borderId="0" xfId="0" applyFont="1" applyFill="1" applyBorder="1" applyAlignment="1">
      <alignment vertical="center"/>
    </xf>
    <xf numFmtId="10" fontId="63" fillId="4" borderId="0" xfId="1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61" fillId="6" borderId="0" xfId="0" applyFont="1" applyFill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60" fillId="6" borderId="6" xfId="0" applyFont="1" applyFill="1" applyBorder="1" applyAlignment="1">
      <alignment vertical="center" wrapText="1"/>
    </xf>
    <xf numFmtId="0" fontId="62" fillId="6" borderId="2" xfId="3" applyFont="1" applyFill="1" applyBorder="1" applyAlignment="1">
      <alignment horizontal="left" vertical="center" indent="1"/>
    </xf>
    <xf numFmtId="2" fontId="63" fillId="6" borderId="42" xfId="0" applyNumberFormat="1" applyFont="1" applyFill="1" applyBorder="1" applyAlignment="1">
      <alignment horizontal="right" vertical="center"/>
    </xf>
    <xf numFmtId="0" fontId="44" fillId="6" borderId="12" xfId="3" applyFont="1" applyFill="1" applyBorder="1" applyAlignment="1">
      <alignment horizontal="left" vertical="center" indent="1"/>
    </xf>
    <xf numFmtId="0" fontId="32" fillId="6" borderId="0" xfId="0" applyFont="1" applyFill="1" applyAlignment="1">
      <alignment vertical="center"/>
    </xf>
    <xf numFmtId="0" fontId="64" fillId="4" borderId="0" xfId="0" applyFont="1" applyFill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65" fillId="0" borderId="0" xfId="10"/>
    <xf numFmtId="0" fontId="67" fillId="0" borderId="47" xfId="10" applyFont="1" applyBorder="1" applyAlignment="1">
      <alignment horizontal="left" vertical="top" wrapText="1"/>
    </xf>
    <xf numFmtId="166" fontId="67" fillId="0" borderId="59" xfId="10" applyNumberFormat="1" applyFont="1" applyBorder="1" applyAlignment="1">
      <alignment horizontal="right" vertical="top"/>
    </xf>
    <xf numFmtId="167" fontId="67" fillId="0" borderId="60" xfId="10" applyNumberFormat="1" applyFont="1" applyBorder="1" applyAlignment="1">
      <alignment horizontal="right" vertical="top"/>
    </xf>
    <xf numFmtId="166" fontId="67" fillId="0" borderId="60" xfId="10" applyNumberFormat="1" applyFont="1" applyBorder="1" applyAlignment="1">
      <alignment horizontal="right" vertical="top"/>
    </xf>
    <xf numFmtId="167" fontId="67" fillId="0" borderId="61" xfId="10" applyNumberFormat="1" applyFont="1" applyBorder="1" applyAlignment="1">
      <alignment horizontal="right" vertical="top"/>
    </xf>
    <xf numFmtId="0" fontId="67" fillId="0" borderId="51" xfId="10" applyFont="1" applyBorder="1" applyAlignment="1">
      <alignment horizontal="left" vertical="top" wrapText="1"/>
    </xf>
    <xf numFmtId="166" fontId="67" fillId="0" borderId="62" xfId="10" applyNumberFormat="1" applyFont="1" applyBorder="1" applyAlignment="1">
      <alignment horizontal="right" vertical="top"/>
    </xf>
    <xf numFmtId="167" fontId="67" fillId="0" borderId="63" xfId="10" applyNumberFormat="1" applyFont="1" applyBorder="1" applyAlignment="1">
      <alignment horizontal="right" vertical="top"/>
    </xf>
    <xf numFmtId="166" fontId="67" fillId="0" borderId="63" xfId="10" applyNumberFormat="1" applyFont="1" applyBorder="1" applyAlignment="1">
      <alignment horizontal="right" vertical="top"/>
    </xf>
    <xf numFmtId="167" fontId="67" fillId="0" borderId="64" xfId="10" applyNumberFormat="1" applyFont="1" applyBorder="1" applyAlignment="1">
      <alignment horizontal="right" vertical="top"/>
    </xf>
    <xf numFmtId="0" fontId="67" fillId="0" borderId="55" xfId="10" applyFont="1" applyBorder="1" applyAlignment="1">
      <alignment horizontal="left" vertical="top" wrapText="1"/>
    </xf>
    <xf numFmtId="166" fontId="67" fillId="0" borderId="65" xfId="10" applyNumberFormat="1" applyFont="1" applyBorder="1" applyAlignment="1">
      <alignment horizontal="right" vertical="top"/>
    </xf>
    <xf numFmtId="167" fontId="67" fillId="0" borderId="66" xfId="10" applyNumberFormat="1" applyFont="1" applyBorder="1" applyAlignment="1">
      <alignment horizontal="right" vertical="top"/>
    </xf>
    <xf numFmtId="166" fontId="67" fillId="0" borderId="66" xfId="10" applyNumberFormat="1" applyFont="1" applyBorder="1" applyAlignment="1">
      <alignment horizontal="right" vertical="top"/>
    </xf>
    <xf numFmtId="167" fontId="67" fillId="0" borderId="67" xfId="10" applyNumberFormat="1" applyFont="1" applyBorder="1" applyAlignment="1">
      <alignment horizontal="right" vertical="top"/>
    </xf>
    <xf numFmtId="4" fontId="67" fillId="0" borderId="60" xfId="10" applyNumberFormat="1" applyFont="1" applyBorder="1" applyAlignment="1">
      <alignment horizontal="right" vertical="top"/>
    </xf>
    <xf numFmtId="4" fontId="67" fillId="0" borderId="61" xfId="10" applyNumberFormat="1" applyFont="1" applyBorder="1" applyAlignment="1">
      <alignment horizontal="right" vertical="top"/>
    </xf>
    <xf numFmtId="4" fontId="67" fillId="0" borderId="63" xfId="10" applyNumberFormat="1" applyFont="1" applyBorder="1" applyAlignment="1">
      <alignment horizontal="right" vertical="top"/>
    </xf>
    <xf numFmtId="168" fontId="67" fillId="0" borderId="63" xfId="10" applyNumberFormat="1" applyFont="1" applyBorder="1" applyAlignment="1">
      <alignment horizontal="right" vertical="top"/>
    </xf>
    <xf numFmtId="4" fontId="67" fillId="0" borderId="64" xfId="10" applyNumberFormat="1" applyFont="1" applyBorder="1" applyAlignment="1">
      <alignment horizontal="right" vertical="top"/>
    </xf>
    <xf numFmtId="4" fontId="67" fillId="0" borderId="66" xfId="10" applyNumberFormat="1" applyFont="1" applyBorder="1" applyAlignment="1">
      <alignment horizontal="right" vertical="top"/>
    </xf>
    <xf numFmtId="4" fontId="67" fillId="0" borderId="67" xfId="10" applyNumberFormat="1" applyFont="1" applyBorder="1" applyAlignment="1">
      <alignment horizontal="right" vertical="top"/>
    </xf>
    <xf numFmtId="168" fontId="67" fillId="0" borderId="60" xfId="10" applyNumberFormat="1" applyFont="1" applyBorder="1" applyAlignment="1">
      <alignment horizontal="right" vertical="top"/>
    </xf>
    <xf numFmtId="168" fontId="67" fillId="0" borderId="61" xfId="10" applyNumberFormat="1" applyFont="1" applyBorder="1" applyAlignment="1">
      <alignment horizontal="right" vertical="top"/>
    </xf>
    <xf numFmtId="168" fontId="67" fillId="0" borderId="64" xfId="10" applyNumberFormat="1" applyFont="1" applyBorder="1" applyAlignment="1">
      <alignment horizontal="right" vertical="top"/>
    </xf>
    <xf numFmtId="168" fontId="67" fillId="0" borderId="66" xfId="10" applyNumberFormat="1" applyFont="1" applyBorder="1" applyAlignment="1">
      <alignment horizontal="right" vertical="top"/>
    </xf>
    <xf numFmtId="0" fontId="67" fillId="0" borderId="60" xfId="10" applyFont="1" applyBorder="1" applyAlignment="1">
      <alignment horizontal="right" vertical="top"/>
    </xf>
    <xf numFmtId="0" fontId="67" fillId="0" borderId="61" xfId="10" applyFont="1" applyBorder="1" applyAlignment="1">
      <alignment horizontal="right" vertical="top"/>
    </xf>
    <xf numFmtId="0" fontId="67" fillId="0" borderId="63" xfId="10" applyFont="1" applyBorder="1" applyAlignment="1">
      <alignment horizontal="right" vertical="top"/>
    </xf>
    <xf numFmtId="0" fontId="67" fillId="0" borderId="64" xfId="10" applyFont="1" applyBorder="1" applyAlignment="1">
      <alignment horizontal="right" vertical="top"/>
    </xf>
    <xf numFmtId="0" fontId="68" fillId="15" borderId="56" xfId="10" applyFont="1" applyFill="1" applyBorder="1" applyAlignment="1">
      <alignment horizontal="center" vertical="center" wrapText="1"/>
    </xf>
    <xf numFmtId="0" fontId="68" fillId="15" borderId="57" xfId="10" applyFont="1" applyFill="1" applyBorder="1" applyAlignment="1">
      <alignment horizontal="center" vertical="center" wrapText="1"/>
    </xf>
    <xf numFmtId="0" fontId="68" fillId="15" borderId="58" xfId="10" applyFont="1" applyFill="1" applyBorder="1" applyAlignment="1">
      <alignment horizontal="center" vertical="center" wrapText="1"/>
    </xf>
    <xf numFmtId="0" fontId="68" fillId="15" borderId="57" xfId="0" applyFont="1" applyFill="1" applyBorder="1" applyAlignment="1">
      <alignment horizontal="center" vertical="center" wrapText="1"/>
    </xf>
    <xf numFmtId="0" fontId="68" fillId="15" borderId="58" xfId="0" applyFont="1" applyFill="1" applyBorder="1" applyAlignment="1">
      <alignment horizontal="center" vertical="center" wrapText="1"/>
    </xf>
    <xf numFmtId="166" fontId="67" fillId="0" borderId="60" xfId="0" applyNumberFormat="1" applyFont="1" applyBorder="1" applyAlignment="1">
      <alignment horizontal="right" vertical="top"/>
    </xf>
    <xf numFmtId="167" fontId="67" fillId="0" borderId="61" xfId="0" applyNumberFormat="1" applyFont="1" applyBorder="1" applyAlignment="1">
      <alignment horizontal="right" vertical="top"/>
    </xf>
    <xf numFmtId="167" fontId="67" fillId="0" borderId="67" xfId="0" applyNumberFormat="1" applyFont="1" applyBorder="1" applyAlignment="1">
      <alignment horizontal="right" vertical="top"/>
    </xf>
    <xf numFmtId="166" fontId="67" fillId="0" borderId="62" xfId="0" applyNumberFormat="1" applyFont="1" applyBorder="1" applyAlignment="1">
      <alignment horizontal="right" vertical="top"/>
    </xf>
    <xf numFmtId="167" fontId="67" fillId="0" borderId="64" xfId="0" applyNumberFormat="1" applyFont="1" applyBorder="1" applyAlignment="1">
      <alignment horizontal="right" vertical="top"/>
    </xf>
    <xf numFmtId="0" fontId="65" fillId="0" borderId="65" xfId="10" applyBorder="1"/>
    <xf numFmtId="0" fontId="69" fillId="0" borderId="47" xfId="10" applyFont="1" applyBorder="1" applyAlignment="1">
      <alignment horizontal="left" vertical="top" wrapText="1"/>
    </xf>
    <xf numFmtId="0" fontId="69" fillId="0" borderId="51" xfId="10" applyFont="1" applyBorder="1" applyAlignment="1">
      <alignment horizontal="left" vertical="top" wrapText="1"/>
    </xf>
    <xf numFmtId="0" fontId="68" fillId="15" borderId="47" xfId="10" applyFont="1" applyFill="1" applyBorder="1" applyAlignment="1">
      <alignment vertical="center" wrapText="1"/>
    </xf>
    <xf numFmtId="0" fontId="68" fillId="15" borderId="55" xfId="10" applyFont="1" applyFill="1" applyBorder="1" applyAlignment="1">
      <alignment vertical="center" wrapText="1"/>
    </xf>
    <xf numFmtId="0" fontId="66" fillId="0" borderId="0" xfId="10" applyFont="1" applyBorder="1" applyAlignment="1">
      <alignment vertical="center" wrapText="1"/>
    </xf>
    <xf numFmtId="167" fontId="67" fillId="0" borderId="0" xfId="10" applyNumberFormat="1" applyFont="1" applyBorder="1" applyAlignment="1">
      <alignment horizontal="right" vertical="top"/>
    </xf>
    <xf numFmtId="0" fontId="70" fillId="0" borderId="0" xfId="10" applyFont="1" applyBorder="1" applyAlignment="1">
      <alignment horizontal="left" vertical="top" wrapText="1"/>
    </xf>
    <xf numFmtId="167" fontId="70" fillId="0" borderId="0" xfId="10" applyNumberFormat="1" applyFont="1" applyBorder="1" applyAlignment="1">
      <alignment horizontal="right" vertical="top"/>
    </xf>
    <xf numFmtId="0" fontId="67" fillId="0" borderId="0" xfId="10" applyFont="1" applyBorder="1" applyAlignment="1">
      <alignment horizontal="left" vertical="top" wrapText="1"/>
    </xf>
    <xf numFmtId="164" fontId="3" fillId="0" borderId="0" xfId="1" applyNumberFormat="1" applyFont="1" applyBorder="1"/>
    <xf numFmtId="4" fontId="67" fillId="0" borderId="0" xfId="10" applyNumberFormat="1" applyFont="1" applyBorder="1" applyAlignment="1">
      <alignment horizontal="right" vertical="top"/>
    </xf>
    <xf numFmtId="4" fontId="70" fillId="0" borderId="0" xfId="10" applyNumberFormat="1" applyFont="1" applyBorder="1" applyAlignment="1">
      <alignment horizontal="right" vertical="top"/>
    </xf>
    <xf numFmtId="166" fontId="67" fillId="0" borderId="0" xfId="10" applyNumberFormat="1" applyFont="1" applyBorder="1" applyAlignment="1">
      <alignment horizontal="right" vertical="top"/>
    </xf>
    <xf numFmtId="0" fontId="3" fillId="4" borderId="0" xfId="0" applyFont="1" applyFill="1" applyBorder="1" applyAlignment="1">
      <alignment vertical="center"/>
    </xf>
    <xf numFmtId="0" fontId="61" fillId="4" borderId="0" xfId="0" applyFont="1" applyFill="1" applyBorder="1" applyAlignment="1">
      <alignment vertical="center"/>
    </xf>
    <xf numFmtId="166" fontId="70" fillId="0" borderId="0" xfId="10" applyNumberFormat="1" applyFont="1" applyBorder="1" applyAlignment="1">
      <alignment horizontal="right" vertical="top"/>
    </xf>
    <xf numFmtId="0" fontId="69" fillId="0" borderId="47" xfId="11" applyFont="1" applyBorder="1" applyAlignment="1">
      <alignment horizontal="left" vertical="top" wrapText="1"/>
    </xf>
    <xf numFmtId="166" fontId="69" fillId="0" borderId="59" xfId="11" applyNumberFormat="1" applyFont="1" applyBorder="1" applyAlignment="1">
      <alignment horizontal="right" vertical="top"/>
    </xf>
    <xf numFmtId="167" fontId="69" fillId="0" borderId="60" xfId="11" applyNumberFormat="1" applyFont="1" applyBorder="1" applyAlignment="1">
      <alignment horizontal="right" vertical="top"/>
    </xf>
    <xf numFmtId="166" fontId="69" fillId="0" borderId="60" xfId="11" applyNumberFormat="1" applyFont="1" applyBorder="1" applyAlignment="1">
      <alignment horizontal="right" vertical="top"/>
    </xf>
    <xf numFmtId="167" fontId="69" fillId="0" borderId="61" xfId="11" applyNumberFormat="1" applyFont="1" applyBorder="1" applyAlignment="1">
      <alignment horizontal="right" vertical="top"/>
    </xf>
    <xf numFmtId="0" fontId="69" fillId="0" borderId="51" xfId="11" applyFont="1" applyBorder="1" applyAlignment="1">
      <alignment horizontal="left" vertical="top" wrapText="1"/>
    </xf>
    <xf numFmtId="166" fontId="69" fillId="0" borderId="62" xfId="11" applyNumberFormat="1" applyFont="1" applyBorder="1" applyAlignment="1">
      <alignment horizontal="right" vertical="top"/>
    </xf>
    <xf numFmtId="167" fontId="69" fillId="0" borderId="63" xfId="11" applyNumberFormat="1" applyFont="1" applyBorder="1" applyAlignment="1">
      <alignment horizontal="right" vertical="top"/>
    </xf>
    <xf numFmtId="166" fontId="69" fillId="0" borderId="63" xfId="11" applyNumberFormat="1" applyFont="1" applyBorder="1" applyAlignment="1">
      <alignment horizontal="right" vertical="top"/>
    </xf>
    <xf numFmtId="167" fontId="69" fillId="0" borderId="64" xfId="11" applyNumberFormat="1" applyFont="1" applyBorder="1" applyAlignment="1">
      <alignment horizontal="right" vertical="top"/>
    </xf>
    <xf numFmtId="0" fontId="69" fillId="0" borderId="55" xfId="11" applyFont="1" applyBorder="1" applyAlignment="1">
      <alignment horizontal="left" vertical="top" wrapText="1"/>
    </xf>
    <xf numFmtId="166" fontId="69" fillId="0" borderId="65" xfId="11" applyNumberFormat="1" applyFont="1" applyBorder="1" applyAlignment="1">
      <alignment horizontal="right" vertical="top"/>
    </xf>
    <xf numFmtId="167" fontId="69" fillId="0" borderId="66" xfId="11" applyNumberFormat="1" applyFont="1" applyBorder="1" applyAlignment="1">
      <alignment horizontal="right" vertical="top"/>
    </xf>
    <xf numFmtId="166" fontId="69" fillId="0" borderId="66" xfId="11" applyNumberFormat="1" applyFont="1" applyBorder="1" applyAlignment="1">
      <alignment horizontal="right" vertical="top"/>
    </xf>
    <xf numFmtId="167" fontId="69" fillId="0" borderId="67" xfId="11" applyNumberFormat="1" applyFont="1" applyBorder="1" applyAlignment="1">
      <alignment horizontal="right" vertical="top"/>
    </xf>
    <xf numFmtId="0" fontId="68" fillId="15" borderId="56" xfId="11" applyFont="1" applyFill="1" applyBorder="1" applyAlignment="1">
      <alignment horizontal="center" vertical="center" wrapText="1"/>
    </xf>
    <xf numFmtId="0" fontId="68" fillId="15" borderId="57" xfId="11" applyFont="1" applyFill="1" applyBorder="1" applyAlignment="1">
      <alignment horizontal="center" vertical="center" wrapText="1"/>
    </xf>
    <xf numFmtId="0" fontId="68" fillId="15" borderId="58" xfId="11" applyFont="1" applyFill="1" applyBorder="1" applyAlignment="1">
      <alignment horizontal="center" vertical="center" wrapText="1"/>
    </xf>
    <xf numFmtId="0" fontId="70" fillId="0" borderId="0" xfId="11" applyFont="1" applyBorder="1" applyAlignment="1">
      <alignment horizontal="left" vertical="top" wrapText="1"/>
    </xf>
    <xf numFmtId="167" fontId="70" fillId="0" borderId="0" xfId="11" applyNumberFormat="1" applyFont="1" applyBorder="1" applyAlignment="1">
      <alignment horizontal="right" vertical="top"/>
    </xf>
    <xf numFmtId="166" fontId="69" fillId="0" borderId="0" xfId="0" applyNumberFormat="1" applyFont="1" applyBorder="1" applyAlignment="1">
      <alignment horizontal="right" vertical="top"/>
    </xf>
    <xf numFmtId="4" fontId="69" fillId="0" borderId="0" xfId="0" applyNumberFormat="1" applyFont="1" applyBorder="1" applyAlignment="1">
      <alignment horizontal="right" vertical="top"/>
    </xf>
    <xf numFmtId="168" fontId="67" fillId="0" borderId="0" xfId="10" applyNumberFormat="1" applyFont="1" applyBorder="1" applyAlignment="1">
      <alignment horizontal="right" vertical="top"/>
    </xf>
    <xf numFmtId="10" fontId="71" fillId="4" borderId="0" xfId="1" applyNumberFormat="1" applyFont="1" applyFill="1" applyBorder="1" applyAlignment="1">
      <alignment vertical="center"/>
    </xf>
    <xf numFmtId="0" fontId="45" fillId="4" borderId="0" xfId="0" applyFont="1" applyFill="1" applyBorder="1" applyAlignment="1">
      <alignment vertical="center"/>
    </xf>
    <xf numFmtId="10" fontId="45" fillId="4" borderId="0" xfId="1" applyNumberFormat="1" applyFont="1" applyFill="1" applyBorder="1" applyAlignment="1">
      <alignment vertical="center"/>
    </xf>
    <xf numFmtId="0" fontId="70" fillId="0" borderId="0" xfId="12" applyFont="1" applyBorder="1" applyAlignment="1">
      <alignment wrapText="1"/>
    </xf>
    <xf numFmtId="0" fontId="70" fillId="0" borderId="0" xfId="12" applyFont="1" applyBorder="1" applyAlignment="1">
      <alignment horizontal="center" wrapText="1"/>
    </xf>
    <xf numFmtId="0" fontId="70" fillId="0" borderId="0" xfId="12" applyFont="1" applyBorder="1" applyAlignment="1">
      <alignment horizontal="left" vertical="top" wrapText="1"/>
    </xf>
    <xf numFmtId="169" fontId="70" fillId="0" borderId="0" xfId="12" applyNumberFormat="1" applyFont="1" applyBorder="1" applyAlignment="1">
      <alignment horizontal="right" vertical="top"/>
    </xf>
    <xf numFmtId="170" fontId="70" fillId="0" borderId="0" xfId="12" applyNumberFormat="1" applyFont="1" applyBorder="1" applyAlignment="1">
      <alignment horizontal="right" vertical="top"/>
    </xf>
    <xf numFmtId="166" fontId="70" fillId="0" borderId="0" xfId="0" applyNumberFormat="1" applyFont="1" applyBorder="1" applyAlignment="1">
      <alignment horizontal="right" vertical="top"/>
    </xf>
    <xf numFmtId="0" fontId="72" fillId="0" borderId="0" xfId="13" applyFont="1" applyBorder="1" applyAlignment="1">
      <alignment vertical="center" wrapText="1"/>
    </xf>
    <xf numFmtId="0" fontId="73" fillId="0" borderId="0" xfId="13" applyFont="1" applyBorder="1"/>
    <xf numFmtId="0" fontId="70" fillId="0" borderId="0" xfId="14" applyFont="1" applyBorder="1" applyAlignment="1">
      <alignment wrapText="1"/>
    </xf>
    <xf numFmtId="0" fontId="70" fillId="0" borderId="0" xfId="14" applyFont="1" applyBorder="1" applyAlignment="1">
      <alignment horizontal="center" wrapText="1"/>
    </xf>
    <xf numFmtId="0" fontId="70" fillId="0" borderId="0" xfId="14" applyFont="1" applyBorder="1" applyAlignment="1">
      <alignment vertical="top" wrapText="1"/>
    </xf>
    <xf numFmtId="0" fontId="70" fillId="0" borderId="0" xfId="14" applyFont="1" applyBorder="1" applyAlignment="1">
      <alignment horizontal="left" vertical="top" wrapText="1"/>
    </xf>
    <xf numFmtId="169" fontId="70" fillId="0" borderId="0" xfId="14" applyNumberFormat="1" applyFont="1" applyBorder="1" applyAlignment="1">
      <alignment horizontal="right" vertical="top"/>
    </xf>
    <xf numFmtId="0" fontId="70" fillId="0" borderId="0" xfId="13" applyFont="1" applyBorder="1" applyAlignment="1">
      <alignment vertical="top" wrapText="1"/>
    </xf>
    <xf numFmtId="0" fontId="70" fillId="0" borderId="0" xfId="13" applyFont="1" applyBorder="1" applyAlignment="1">
      <alignment horizontal="left" vertical="top" wrapText="1"/>
    </xf>
    <xf numFmtId="167" fontId="70" fillId="0" borderId="0" xfId="13" applyNumberFormat="1" applyFont="1" applyBorder="1" applyAlignment="1">
      <alignment horizontal="right" vertical="top"/>
    </xf>
    <xf numFmtId="166" fontId="70" fillId="0" borderId="0" xfId="13" applyNumberFormat="1" applyFont="1" applyBorder="1" applyAlignment="1">
      <alignment horizontal="right" vertical="top"/>
    </xf>
    <xf numFmtId="0" fontId="73" fillId="0" borderId="0" xfId="14" applyFont="1" applyBorder="1"/>
    <xf numFmtId="166" fontId="70" fillId="0" borderId="0" xfId="14" applyNumberFormat="1" applyFont="1" applyBorder="1" applyAlignment="1">
      <alignment horizontal="right" vertical="top"/>
    </xf>
    <xf numFmtId="167" fontId="70" fillId="0" borderId="0" xfId="14" applyNumberFormat="1" applyFont="1" applyBorder="1" applyAlignment="1">
      <alignment horizontal="right" vertical="top"/>
    </xf>
    <xf numFmtId="0" fontId="70" fillId="0" borderId="0" xfId="13" applyFont="1" applyBorder="1" applyAlignment="1">
      <alignment horizontal="left" wrapText="1"/>
    </xf>
    <xf numFmtId="0" fontId="70" fillId="0" borderId="0" xfId="13" applyFont="1" applyBorder="1" applyAlignment="1">
      <alignment horizontal="center" wrapText="1"/>
    </xf>
    <xf numFmtId="0" fontId="72" fillId="0" borderId="0" xfId="13" applyFont="1" applyBorder="1" applyAlignment="1">
      <alignment horizontal="center" vertical="center" wrapText="1"/>
    </xf>
    <xf numFmtId="9" fontId="73" fillId="0" borderId="0" xfId="1" applyFont="1" applyBorder="1"/>
    <xf numFmtId="164" fontId="73" fillId="0" borderId="0" xfId="1" applyNumberFormat="1" applyFont="1" applyBorder="1"/>
    <xf numFmtId="10" fontId="7" fillId="4" borderId="42" xfId="1" applyNumberFormat="1" applyFont="1" applyFill="1" applyBorder="1" applyAlignment="1">
      <alignment vertical="center"/>
    </xf>
    <xf numFmtId="10" fontId="0" fillId="0" borderId="0" xfId="0" applyNumberFormat="1"/>
    <xf numFmtId="0" fontId="13" fillId="3" borderId="0" xfId="5" applyFont="1" applyBorder="1" applyAlignment="1">
      <alignment vertical="center"/>
    </xf>
    <xf numFmtId="0" fontId="26" fillId="7" borderId="21" xfId="0" applyFont="1" applyFill="1" applyBorder="1" applyAlignment="1">
      <alignment vertical="center" wrapText="1"/>
    </xf>
    <xf numFmtId="0" fontId="9" fillId="5" borderId="78" xfId="0" applyFont="1" applyFill="1" applyBorder="1" applyAlignment="1">
      <alignment vertical="center"/>
    </xf>
    <xf numFmtId="0" fontId="9" fillId="5" borderId="79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9" fillId="5" borderId="80" xfId="0" applyFont="1" applyFill="1" applyBorder="1" applyAlignment="1">
      <alignment vertical="center"/>
    </xf>
    <xf numFmtId="2" fontId="7" fillId="4" borderId="42" xfId="0" applyNumberFormat="1" applyFont="1" applyFill="1" applyBorder="1" applyAlignment="1">
      <alignment vertical="center"/>
    </xf>
    <xf numFmtId="0" fontId="32" fillId="0" borderId="0" xfId="0" applyFont="1" applyFill="1" applyBorder="1"/>
    <xf numFmtId="10" fontId="32" fillId="0" borderId="0" xfId="0" applyNumberFormat="1" applyFont="1" applyFill="1" applyBorder="1"/>
    <xf numFmtId="0" fontId="50" fillId="12" borderId="0" xfId="0" applyFont="1" applyFill="1" applyAlignment="1">
      <alignment horizontal="center"/>
    </xf>
    <xf numFmtId="0" fontId="57" fillId="2" borderId="0" xfId="4" applyFont="1" applyAlignment="1">
      <alignment horizontal="center" vertical="center"/>
    </xf>
    <xf numFmtId="0" fontId="42" fillId="0" borderId="0" xfId="7" applyFont="1" applyBorder="1" applyAlignment="1">
      <alignment horizontal="left"/>
    </xf>
    <xf numFmtId="0" fontId="32" fillId="8" borderId="43" xfId="4" applyFont="1" applyFill="1" applyBorder="1" applyAlignment="1">
      <alignment horizontal="left" vertical="center" wrapText="1"/>
    </xf>
    <xf numFmtId="0" fontId="32" fillId="8" borderId="45" xfId="4" applyFont="1" applyFill="1" applyBorder="1" applyAlignment="1">
      <alignment horizontal="left" vertical="center" wrapText="1"/>
    </xf>
    <xf numFmtId="0" fontId="32" fillId="8" borderId="44" xfId="4" applyFont="1" applyFill="1" applyBorder="1" applyAlignment="1">
      <alignment horizontal="left" vertical="center" wrapText="1"/>
    </xf>
    <xf numFmtId="0" fontId="8" fillId="2" borderId="0" xfId="4" applyFont="1" applyAlignment="1">
      <alignment horizontal="center" vertical="center"/>
    </xf>
    <xf numFmtId="0" fontId="66" fillId="0" borderId="0" xfId="10" applyFont="1" applyBorder="1" applyAlignment="1">
      <alignment horizontal="center" vertical="center" wrapText="1"/>
    </xf>
    <xf numFmtId="0" fontId="68" fillId="15" borderId="47" xfId="10" applyFont="1" applyFill="1" applyBorder="1" applyAlignment="1">
      <alignment horizontal="left" vertical="center" wrapText="1"/>
    </xf>
    <xf numFmtId="0" fontId="68" fillId="15" borderId="51" xfId="10" applyFont="1" applyFill="1" applyBorder="1" applyAlignment="1">
      <alignment horizontal="left" vertical="center" wrapText="1"/>
    </xf>
    <xf numFmtId="0" fontId="68" fillId="15" borderId="55" xfId="10" applyFont="1" applyFill="1" applyBorder="1" applyAlignment="1">
      <alignment horizontal="left" vertical="center" wrapText="1"/>
    </xf>
    <xf numFmtId="0" fontId="68" fillId="15" borderId="48" xfId="10" applyFont="1" applyFill="1" applyBorder="1" applyAlignment="1">
      <alignment horizontal="center" vertical="center" wrapText="1"/>
    </xf>
    <xf numFmtId="0" fontId="68" fillId="15" borderId="49" xfId="10" applyFont="1" applyFill="1" applyBorder="1" applyAlignment="1">
      <alignment horizontal="center" vertical="center" wrapText="1"/>
    </xf>
    <xf numFmtId="0" fontId="68" fillId="15" borderId="50" xfId="10" applyFont="1" applyFill="1" applyBorder="1" applyAlignment="1">
      <alignment horizontal="center" vertical="center" wrapText="1"/>
    </xf>
    <xf numFmtId="0" fontId="68" fillId="15" borderId="52" xfId="10" applyFont="1" applyFill="1" applyBorder="1" applyAlignment="1">
      <alignment horizontal="center" vertical="center" wrapText="1"/>
    </xf>
    <xf numFmtId="0" fontId="68" fillId="15" borderId="53" xfId="10" applyFont="1" applyFill="1" applyBorder="1" applyAlignment="1">
      <alignment horizontal="center" vertical="center" wrapText="1"/>
    </xf>
    <xf numFmtId="0" fontId="68" fillId="15" borderId="54" xfId="10" applyFont="1" applyFill="1" applyBorder="1" applyAlignment="1">
      <alignment horizontal="center" vertical="center" wrapText="1"/>
    </xf>
    <xf numFmtId="0" fontId="68" fillId="15" borderId="52" xfId="10" applyFont="1" applyFill="1" applyBorder="1" applyAlignment="1">
      <alignment horizontal="center" vertical="center"/>
    </xf>
    <xf numFmtId="0" fontId="68" fillId="15" borderId="53" xfId="10" applyFont="1" applyFill="1" applyBorder="1" applyAlignment="1">
      <alignment horizontal="center" vertical="center"/>
    </xf>
    <xf numFmtId="0" fontId="68" fillId="15" borderId="68" xfId="0" applyFont="1" applyFill="1" applyBorder="1" applyAlignment="1">
      <alignment horizontal="center" vertical="center" wrapText="1"/>
    </xf>
    <xf numFmtId="0" fontId="68" fillId="15" borderId="69" xfId="0" applyFont="1" applyFill="1" applyBorder="1" applyAlignment="1">
      <alignment horizontal="center" vertical="center" wrapText="1"/>
    </xf>
    <xf numFmtId="0" fontId="68" fillId="15" borderId="70" xfId="0" applyFont="1" applyFill="1" applyBorder="1" applyAlignment="1">
      <alignment horizontal="center" vertical="center" wrapText="1"/>
    </xf>
    <xf numFmtId="0" fontId="68" fillId="15" borderId="71" xfId="0" applyFont="1" applyFill="1" applyBorder="1" applyAlignment="1">
      <alignment horizontal="center" vertical="center" wrapText="1"/>
    </xf>
    <xf numFmtId="0" fontId="68" fillId="15" borderId="72" xfId="10" applyFont="1" applyFill="1" applyBorder="1" applyAlignment="1">
      <alignment horizontal="center" vertical="center" wrapText="1"/>
    </xf>
    <xf numFmtId="0" fontId="68" fillId="15" borderId="73" xfId="10" applyFont="1" applyFill="1" applyBorder="1" applyAlignment="1">
      <alignment horizontal="center" vertical="center" wrapText="1"/>
    </xf>
    <xf numFmtId="0" fontId="68" fillId="15" borderId="74" xfId="10" applyFont="1" applyFill="1" applyBorder="1" applyAlignment="1">
      <alignment horizontal="center" vertical="center" wrapText="1"/>
    </xf>
    <xf numFmtId="0" fontId="66" fillId="0" borderId="75" xfId="10" applyFont="1" applyBorder="1" applyAlignment="1">
      <alignment horizontal="center" vertical="center" wrapText="1"/>
    </xf>
    <xf numFmtId="0" fontId="68" fillId="15" borderId="47" xfId="11" applyFont="1" applyFill="1" applyBorder="1" applyAlignment="1">
      <alignment horizontal="left" vertical="center" wrapText="1"/>
    </xf>
    <xf numFmtId="0" fontId="68" fillId="15" borderId="51" xfId="11" applyFont="1" applyFill="1" applyBorder="1" applyAlignment="1">
      <alignment horizontal="left" vertical="center" wrapText="1"/>
    </xf>
    <xf numFmtId="0" fontId="68" fillId="15" borderId="55" xfId="11" applyFont="1" applyFill="1" applyBorder="1" applyAlignment="1">
      <alignment horizontal="left" vertical="center" wrapText="1"/>
    </xf>
    <xf numFmtId="0" fontId="68" fillId="15" borderId="48" xfId="11" applyFont="1" applyFill="1" applyBorder="1" applyAlignment="1">
      <alignment horizontal="center" vertical="center" wrapText="1"/>
    </xf>
    <xf numFmtId="0" fontId="68" fillId="15" borderId="49" xfId="11" applyFont="1" applyFill="1" applyBorder="1" applyAlignment="1">
      <alignment horizontal="center" vertical="center" wrapText="1"/>
    </xf>
    <xf numFmtId="0" fontId="68" fillId="15" borderId="50" xfId="11" applyFont="1" applyFill="1" applyBorder="1" applyAlignment="1">
      <alignment horizontal="center" vertical="center" wrapText="1"/>
    </xf>
    <xf numFmtId="0" fontId="68" fillId="15" borderId="52" xfId="11" applyFont="1" applyFill="1" applyBorder="1" applyAlignment="1">
      <alignment horizontal="center" vertical="center" wrapText="1"/>
    </xf>
    <xf numFmtId="0" fontId="68" fillId="15" borderId="53" xfId="11" applyFont="1" applyFill="1" applyBorder="1" applyAlignment="1">
      <alignment horizontal="center" vertical="center" wrapText="1"/>
    </xf>
    <xf numFmtId="0" fontId="68" fillId="15" borderId="54" xfId="11" applyFont="1" applyFill="1" applyBorder="1" applyAlignment="1">
      <alignment horizontal="center" vertical="center" wrapText="1"/>
    </xf>
    <xf numFmtId="0" fontId="68" fillId="15" borderId="52" xfId="11" applyFont="1" applyFill="1" applyBorder="1" applyAlignment="1">
      <alignment horizontal="center" vertical="center"/>
    </xf>
    <xf numFmtId="0" fontId="68" fillId="15" borderId="53" xfId="11" applyFont="1" applyFill="1" applyBorder="1" applyAlignment="1">
      <alignment horizontal="center" vertical="center"/>
    </xf>
    <xf numFmtId="0" fontId="11" fillId="0" borderId="75" xfId="10" applyFont="1" applyBorder="1" applyAlignment="1">
      <alignment horizontal="center"/>
    </xf>
    <xf numFmtId="0" fontId="65" fillId="0" borderId="75" xfId="1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5" borderId="3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center"/>
    </xf>
    <xf numFmtId="0" fontId="54" fillId="0" borderId="0" xfId="9" applyFont="1" applyAlignment="1" applyProtection="1">
      <alignment horizontal="left"/>
    </xf>
    <xf numFmtId="0" fontId="10" fillId="5" borderId="81" xfId="0" applyFont="1" applyFill="1" applyBorder="1" applyAlignment="1">
      <alignment horizontal="center" vertical="center"/>
    </xf>
    <xf numFmtId="0" fontId="10" fillId="5" borderId="8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164" fontId="7" fillId="4" borderId="3" xfId="1" applyNumberFormat="1" applyFont="1" applyFill="1" applyBorder="1" applyAlignment="1">
      <alignment horizontal="right" vertical="center"/>
    </xf>
    <xf numFmtId="164" fontId="7" fillId="4" borderId="5" xfId="1" applyNumberFormat="1" applyFont="1" applyFill="1" applyBorder="1" applyAlignment="1">
      <alignment horizontal="right" vertical="center"/>
    </xf>
    <xf numFmtId="0" fontId="26" fillId="7" borderId="20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2" fillId="7" borderId="77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7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3" fillId="3" borderId="11" xfId="5" applyFont="1" applyBorder="1" applyAlignment="1">
      <alignment horizontal="center" vertical="center"/>
    </xf>
    <xf numFmtId="0" fontId="13" fillId="3" borderId="0" xfId="5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65" fillId="0" borderId="0" xfId="10" applyBorder="1"/>
    <xf numFmtId="0" fontId="74" fillId="0" borderId="0" xfId="0" applyFont="1" applyAlignment="1">
      <alignment vertical="center"/>
    </xf>
    <xf numFmtId="0" fontId="66" fillId="0" borderId="0" xfId="11" applyFont="1" applyBorder="1" applyAlignment="1">
      <alignment horizontal="center" vertical="center" wrapText="1"/>
    </xf>
    <xf numFmtId="0" fontId="6" fillId="0" borderId="0" xfId="11" applyFont="1" applyBorder="1" applyAlignment="1">
      <alignment horizontal="center" vertical="center"/>
    </xf>
    <xf numFmtId="166" fontId="67" fillId="0" borderId="63" xfId="11" applyNumberFormat="1" applyFont="1" applyBorder="1" applyAlignment="1">
      <alignment horizontal="right" vertical="top"/>
    </xf>
    <xf numFmtId="0" fontId="68" fillId="15" borderId="83" xfId="10" applyFont="1" applyFill="1" applyBorder="1" applyAlignment="1">
      <alignment horizontal="center" vertical="center" wrapText="1"/>
    </xf>
    <xf numFmtId="0" fontId="68" fillId="15" borderId="84" xfId="10" applyFont="1" applyFill="1" applyBorder="1" applyAlignment="1">
      <alignment horizontal="center" vertical="center" wrapText="1"/>
    </xf>
    <xf numFmtId="166" fontId="67" fillId="0" borderId="85" xfId="10" applyNumberFormat="1" applyFont="1" applyBorder="1" applyAlignment="1">
      <alignment horizontal="right" vertical="top"/>
    </xf>
    <xf numFmtId="166" fontId="67" fillId="0" borderId="86" xfId="10" applyNumberFormat="1" applyFont="1" applyBorder="1" applyAlignment="1">
      <alignment horizontal="right" vertical="top"/>
    </xf>
    <xf numFmtId="166" fontId="67" fillId="0" borderId="87" xfId="10" applyNumberFormat="1" applyFont="1" applyBorder="1" applyAlignment="1">
      <alignment horizontal="right" vertical="top"/>
    </xf>
    <xf numFmtId="0" fontId="6" fillId="0" borderId="0" xfId="11"/>
    <xf numFmtId="0" fontId="68" fillId="15" borderId="47" xfId="0" applyFont="1" applyFill="1" applyBorder="1" applyAlignment="1">
      <alignment horizontal="left" vertical="center" wrapText="1"/>
    </xf>
    <xf numFmtId="0" fontId="67" fillId="15" borderId="48" xfId="11" applyFont="1" applyFill="1" applyBorder="1" applyAlignment="1">
      <alignment horizontal="center" wrapText="1"/>
    </xf>
    <xf numFmtId="0" fontId="6" fillId="15" borderId="83" xfId="11" applyFont="1" applyFill="1" applyBorder="1" applyAlignment="1">
      <alignment horizontal="center" vertical="center"/>
    </xf>
    <xf numFmtId="0" fontId="67" fillId="15" borderId="88" xfId="11" applyFont="1" applyFill="1" applyBorder="1" applyAlignment="1">
      <alignment horizontal="center" wrapText="1"/>
    </xf>
    <xf numFmtId="0" fontId="6" fillId="15" borderId="74" xfId="11" applyFont="1" applyFill="1" applyBorder="1" applyAlignment="1">
      <alignment horizontal="center" vertical="center"/>
    </xf>
    <xf numFmtId="0" fontId="68" fillId="15" borderId="55" xfId="0" applyFont="1" applyFill="1" applyBorder="1" applyAlignment="1">
      <alignment horizontal="left" vertical="center" wrapText="1"/>
    </xf>
    <xf numFmtId="0" fontId="67" fillId="15" borderId="56" xfId="11" applyFont="1" applyFill="1" applyBorder="1" applyAlignment="1">
      <alignment horizontal="center" wrapText="1"/>
    </xf>
    <xf numFmtId="0" fontId="67" fillId="15" borderId="57" xfId="11" applyFont="1" applyFill="1" applyBorder="1" applyAlignment="1">
      <alignment horizontal="center" wrapText="1"/>
    </xf>
    <xf numFmtId="0" fontId="67" fillId="15" borderId="58" xfId="11" applyFont="1" applyFill="1" applyBorder="1" applyAlignment="1">
      <alignment horizontal="center" wrapText="1"/>
    </xf>
    <xf numFmtId="0" fontId="67" fillId="0" borderId="47" xfId="11" applyFont="1" applyBorder="1" applyAlignment="1">
      <alignment horizontal="left" vertical="top" wrapText="1"/>
    </xf>
    <xf numFmtId="166" fontId="67" fillId="0" borderId="59" xfId="11" applyNumberFormat="1" applyFont="1" applyBorder="1" applyAlignment="1">
      <alignment horizontal="right" vertical="top"/>
    </xf>
    <xf numFmtId="164" fontId="67" fillId="0" borderId="60" xfId="1" applyNumberFormat="1" applyFont="1" applyFill="1" applyBorder="1" applyAlignment="1">
      <alignment horizontal="right" vertical="top"/>
    </xf>
    <xf numFmtId="166" fontId="67" fillId="0" borderId="60" xfId="11" applyNumberFormat="1" applyFont="1" applyBorder="1" applyAlignment="1">
      <alignment horizontal="right" vertical="top"/>
    </xf>
    <xf numFmtId="164" fontId="67" fillId="0" borderId="61" xfId="1" applyNumberFormat="1" applyFont="1" applyFill="1" applyBorder="1" applyAlignment="1">
      <alignment horizontal="right" vertical="top"/>
    </xf>
    <xf numFmtId="0" fontId="67" fillId="0" borderId="51" xfId="11" applyFont="1" applyBorder="1" applyAlignment="1">
      <alignment horizontal="left" vertical="top" wrapText="1"/>
    </xf>
    <xf numFmtId="166" fontId="67" fillId="0" borderId="62" xfId="11" applyNumberFormat="1" applyFont="1" applyBorder="1" applyAlignment="1">
      <alignment horizontal="right" vertical="top"/>
    </xf>
    <xf numFmtId="164" fontId="67" fillId="0" borderId="63" xfId="1" applyNumberFormat="1" applyFont="1" applyFill="1" applyBorder="1" applyAlignment="1">
      <alignment horizontal="right" vertical="top"/>
    </xf>
    <xf numFmtId="164" fontId="67" fillId="0" borderId="64" xfId="1" applyNumberFormat="1" applyFont="1" applyFill="1" applyBorder="1" applyAlignment="1">
      <alignment horizontal="right" vertical="top"/>
    </xf>
    <xf numFmtId="0" fontId="67" fillId="0" borderId="55" xfId="11" applyFont="1" applyBorder="1" applyAlignment="1">
      <alignment horizontal="left" vertical="top" wrapText="1"/>
    </xf>
    <xf numFmtId="166" fontId="67" fillId="0" borderId="65" xfId="11" applyNumberFormat="1" applyFont="1" applyBorder="1" applyAlignment="1">
      <alignment horizontal="right" vertical="top"/>
    </xf>
    <xf numFmtId="164" fontId="67" fillId="0" borderId="66" xfId="1" applyNumberFormat="1" applyFont="1" applyFill="1" applyBorder="1" applyAlignment="1">
      <alignment horizontal="right" vertical="top"/>
    </xf>
    <xf numFmtId="166" fontId="67" fillId="0" borderId="66" xfId="11" applyNumberFormat="1" applyFont="1" applyBorder="1" applyAlignment="1">
      <alignment horizontal="right" vertical="top"/>
    </xf>
    <xf numFmtId="164" fontId="67" fillId="0" borderId="67" xfId="1" applyNumberFormat="1" applyFont="1" applyFill="1" applyBorder="1" applyAlignment="1">
      <alignment horizontal="right" vertical="top"/>
    </xf>
  </cellXfs>
  <cellStyles count="15">
    <cellStyle name="40% - Èmfasi1" xfId="5" builtinId="31"/>
    <cellStyle name="Èmfasi1" xfId="4" builtinId="29"/>
    <cellStyle name="Enllaç" xfId="9" builtinId="8"/>
    <cellStyle name="Euro" xfId="6"/>
    <cellStyle name="Normal" xfId="0" builtinId="0"/>
    <cellStyle name="Normal 2" xfId="10"/>
    <cellStyle name="Normal_CITM" xfId="14"/>
    <cellStyle name="Normal_Full1" xfId="13"/>
    <cellStyle name="Normal_Gràfics" xfId="12"/>
    <cellStyle name="Normal_Taules" xfId="11"/>
    <cellStyle name="Percentatge" xfId="1" builtinId="5"/>
    <cellStyle name="Resultat" xfId="8" builtinId="21"/>
    <cellStyle name="Títol 2" xfId="7" builtinId="17"/>
    <cellStyle name="Títol 3" xfId="2" builtinId="18"/>
    <cellStyle name="Títol 4" xfId="3" builtinId="19"/>
  </cellStyles>
  <dxfs count="0"/>
  <tableStyles count="0" defaultTableStyle="TableStyleMedium9" defaultPivotStyle="PivotStyleLight16"/>
  <colors>
    <mruColors>
      <color rgb="FFC0504D"/>
      <color rgb="FF000000"/>
      <color rgb="FF31859E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Estatus</a:t>
            </a:r>
            <a:r>
              <a:rPr lang="ca-ES" u="sng" baseline="0"/>
              <a:t> d'inserció</a:t>
            </a:r>
            <a:endParaRPr lang="ca-ES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689814814814819E-2"/>
          <c:y val="0.23339944444444444"/>
          <c:w val="0.65395833333333331"/>
          <c:h val="0.635167222222222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Resum!$G$16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Resum!$F$17:$F$18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Resum!$G$17:$G$18</c:f>
              <c:numCache>
                <c:formatCode>###0.0%</c:formatCode>
                <c:ptCount val="2"/>
                <c:pt idx="0">
                  <c:v>0.8</c:v>
                </c:pt>
                <c:pt idx="1">
                  <c:v>0.8571428571428571</c:v>
                </c:pt>
              </c:numCache>
            </c:numRef>
          </c:val>
        </c:ser>
        <c:ser>
          <c:idx val="1"/>
          <c:order val="1"/>
          <c:tx>
            <c:strRef>
              <c:f>Resum!$H$16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Resum!$F$17:$F$18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Resum!$H$17:$H$18</c:f>
              <c:numCache>
                <c:formatCode>###0.0%</c:formatCode>
                <c:ptCount val="2"/>
                <c:pt idx="0">
                  <c:v>0.2</c:v>
                </c:pt>
                <c:pt idx="1">
                  <c:v>0.14285714285714288</c:v>
                </c:pt>
              </c:numCache>
            </c:numRef>
          </c:val>
        </c:ser>
        <c:ser>
          <c:idx val="2"/>
          <c:order val="2"/>
          <c:tx>
            <c:strRef>
              <c:f>Resum!$I$16</c:f>
              <c:strCache>
                <c:ptCount val="1"/>
                <c:pt idx="0">
                  <c:v>No he treballat mai</c:v>
                </c:pt>
              </c:strCache>
            </c:strRef>
          </c:tx>
          <c:invertIfNegative val="0"/>
          <c:cat>
            <c:strRef>
              <c:f>Resum!$F$17:$F$18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Resum!$I$17:$I$18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93568"/>
        <c:axId val="131295104"/>
      </c:barChart>
      <c:catAx>
        <c:axId val="131293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1295104"/>
        <c:crosses val="autoZero"/>
        <c:auto val="1"/>
        <c:lblAlgn val="ctr"/>
        <c:lblOffset val="100"/>
        <c:noMultiLvlLbl val="0"/>
      </c:catAx>
      <c:valAx>
        <c:axId val="1312951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1293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814743855552192E-2"/>
          <c:y val="0.15921010217871989"/>
          <c:w val="0.91977500214379504"/>
          <c:h val="0.7138889728527136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Gràfics!$R$68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24908413413670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68772767312791E-3"/>
                  <c:y val="9.377285049852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Gràfics!$S$67:$U$67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</c:strRef>
          </c:cat>
          <c:val>
            <c:numRef>
              <c:f>Gràfics!$S$68:$U$68</c:f>
              <c:numCache>
                <c:formatCode>###0.0%</c:formatCode>
                <c:ptCount val="3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Gràfics!$R$69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olidFill>
              <a:schemeClr val="accent2"/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4768772767313333E-3"/>
                  <c:y val="0.28717935465173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075091069253332E-3"/>
                  <c:y val="7.032963787389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Gràfics!$S$67:$U$67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</c:strRef>
          </c:cat>
          <c:val>
            <c:numRef>
              <c:f>Gràfics!$S$69:$U$69</c:f>
              <c:numCache>
                <c:formatCode>###0.0%</c:formatCode>
                <c:ptCount val="3"/>
                <c:pt idx="0">
                  <c:v>0.8571428571428571</c:v>
                </c:pt>
                <c:pt idx="1">
                  <c:v>0.14285714285714288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5909248"/>
        <c:axId val="145910784"/>
        <c:axId val="0"/>
      </c:bar3DChart>
      <c:catAx>
        <c:axId val="1459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ca-ES"/>
          </a:p>
        </c:txPr>
        <c:crossAx val="145910784"/>
        <c:crosses val="autoZero"/>
        <c:auto val="1"/>
        <c:lblAlgn val="ctr"/>
        <c:lblOffset val="100"/>
        <c:noMultiLvlLbl val="0"/>
      </c:catAx>
      <c:valAx>
        <c:axId val="145910784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5909248"/>
        <c:crosses val="autoZero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>
                <a:latin typeface="Arial Rounded MT Bold" pitchFamily="34" charset="0"/>
              </a:defRPr>
            </a:pPr>
            <a:r>
              <a:rPr lang="es-ES" sz="2000" b="0" i="0" u="none" strike="noStrike" baseline="0"/>
              <a:t>La feina actual és la 1a feina </a:t>
            </a:r>
            <a:endParaRPr lang="es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Gràfics!$T$99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0504D"/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Gràfics!$S$100:$S$101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Gràfics!$T$100:$T$101</c:f>
              <c:numCache>
                <c:formatCode>###0.0%</c:formatCode>
                <c:ptCount val="2"/>
                <c:pt idx="0">
                  <c:v>0.8</c:v>
                </c:pt>
                <c:pt idx="1">
                  <c:v>0.7142857142857143</c:v>
                </c:pt>
              </c:numCache>
            </c:numRef>
          </c:val>
        </c:ser>
        <c:ser>
          <c:idx val="0"/>
          <c:order val="1"/>
          <c:tx>
            <c:strRef>
              <c:f>Gràfics!$U$99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Gràfics!$S$100:$S$101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Gràfics!$U$100:$U$101</c:f>
              <c:numCache>
                <c:formatCode>###0.0%</c:formatCode>
                <c:ptCount val="2"/>
                <c:pt idx="0">
                  <c:v>0.2</c:v>
                </c:pt>
                <c:pt idx="1">
                  <c:v>0.28571428571428575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6096896"/>
        <c:axId val="146098432"/>
        <c:axId val="0"/>
      </c:bar3DChart>
      <c:catAx>
        <c:axId val="1460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46098432"/>
        <c:crosses val="autoZero"/>
        <c:auto val="1"/>
        <c:lblAlgn val="ctr"/>
        <c:lblOffset val="100"/>
        <c:noMultiLvlLbl val="0"/>
      </c:catAx>
      <c:valAx>
        <c:axId val="1460984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6096896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latin typeface="Arial Rounded MT Bold" pitchFamily="34" charset="0"/>
              </a:defRPr>
            </a:pPr>
            <a:r>
              <a:rPr lang="es-ES" sz="2400">
                <a:latin typeface="Arial Rounded MT Bold" pitchFamily="34" charset="0"/>
              </a:rPr>
              <a:t>Temps 1a inserció </a:t>
            </a:r>
          </a:p>
        </c:rich>
      </c:tx>
      <c:layout>
        <c:manualLayout>
          <c:xMode val="edge"/>
          <c:yMode val="edge"/>
          <c:x val="0.35659105323184981"/>
          <c:y val="8.51064019894795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22044605046534E-2"/>
          <c:y val="0.11991022949912999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Gràfics!$U$123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887727434690826E-2"/>
                  <c:y val="-5.67376013263196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93349799343898E-2"/>
                  <c:y val="-1.134752026526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Gràfics!$T$124:$T$125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Gràfics!$U$124:$U$125</c:f>
              <c:numCache>
                <c:formatCode>###0.0%</c:formatCode>
                <c:ptCount val="2"/>
                <c:pt idx="0">
                  <c:v>0.3</c:v>
                </c:pt>
                <c:pt idx="1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Gràfics!$V$123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2.0025030762862231E-2"/>
                  <c:y val="-1.4184400331579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76478961218562E-2"/>
                  <c:y val="-8.51064019894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Gràfics!$T$124:$T$125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Gràfics!$V$124:$V$125</c:f>
              <c:numCache>
                <c:formatCode>###0.0%</c:formatCode>
                <c:ptCount val="2"/>
                <c:pt idx="0">
                  <c:v>0</c:v>
                </c:pt>
                <c:pt idx="1">
                  <c:v>0.21428571428571427</c:v>
                </c:pt>
              </c:numCache>
            </c:numRef>
          </c:val>
        </c:ser>
        <c:ser>
          <c:idx val="2"/>
          <c:order val="2"/>
          <c:tx>
            <c:strRef>
              <c:f>Gràfics!$W$123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Gràfics!$T$124:$T$125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Gràfics!$W$124:$W$125</c:f>
              <c:numCache>
                <c:formatCode>###0.0%</c:formatCode>
                <c:ptCount val="2"/>
                <c:pt idx="0">
                  <c:v>0</c:v>
                </c:pt>
                <c:pt idx="1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Gràfics!$X$123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2460102269817501E-3"/>
                  <c:y val="-5.67376013263196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355028485477857E-2"/>
                  <c:y val="-1.4184400331579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Gràfics!$T$124:$T$125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Gràfics!$X$124:$X$125</c:f>
              <c:numCache>
                <c:formatCode>###0.0%</c:formatCode>
                <c:ptCount val="2"/>
                <c:pt idx="0">
                  <c:v>0.2</c:v>
                </c:pt>
                <c:pt idx="1">
                  <c:v>7.1428571428571438E-2</c:v>
                </c:pt>
              </c:numCache>
            </c:numRef>
          </c:val>
        </c:ser>
        <c:ser>
          <c:idx val="4"/>
          <c:order val="4"/>
          <c:tx>
            <c:strRef>
              <c:f>Gràfics!$Y$123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9251516231272148E-3"/>
                  <c:y val="-5.67376013263196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Gràfics!$T$124:$T$125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Gràfics!$Y$124:$Y$125</c:f>
              <c:numCache>
                <c:formatCode>###0.0%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Gràfics!$Z$123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887727434690826E-2"/>
                  <c:y val="-2.8368800663159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251516231272148E-3"/>
                  <c:y val="1.040177341431785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 algn="ctr">
                  <a:defRPr lang="es-ES" sz="12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Gràfics!$T$124:$T$125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Gràfics!$Z$124:$Z$125</c:f>
              <c:numCache>
                <c:formatCode>###0.0%</c:formatCode>
                <c:ptCount val="2"/>
                <c:pt idx="0">
                  <c:v>0.4</c:v>
                </c:pt>
                <c:pt idx="1">
                  <c:v>7.1428571428571438E-2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6179584"/>
        <c:axId val="146181120"/>
        <c:axId val="0"/>
      </c:bar3DChart>
      <c:catAx>
        <c:axId val="14617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46181120"/>
        <c:crosses val="autoZero"/>
        <c:auto val="1"/>
        <c:lblAlgn val="ctr"/>
        <c:lblOffset val="100"/>
        <c:noMultiLvlLbl val="0"/>
      </c:catAx>
      <c:valAx>
        <c:axId val="14618112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6179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31040551607193"/>
          <c:y val="8.3217307916972794E-2"/>
          <c:w val="0.78031999723763723"/>
          <c:h val="8.5576832652445048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s-ES" sz="1800"/>
              <a:t>Vies d'accés al primer treball per a qui n'ha tingut més d'un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22044605046534E-2"/>
          <c:y val="0.11991022949912999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Gràfics!$V$151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8.6109684559593988E-3"/>
                  <c:y val="-7.2356011678315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100410285041494E-3"/>
                  <c:y val="-5.0363030463888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Gràfics!$U$152:$U$153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Gràfics!$V$152:$V$153</c:f>
              <c:numCache>
                <c:formatCode>###0.0%</c:formatCode>
                <c:ptCount val="2"/>
                <c:pt idx="0">
                  <c:v>0.6</c:v>
                </c:pt>
                <c:pt idx="1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Gràfics!$W$151</c:f>
              <c:strCache>
                <c:ptCount val="1"/>
                <c:pt idx="0">
                  <c:v>Servei català d’ocupació/INEM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Gràfics!$U$152:$U$153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Gràfics!$W$152:$W$153</c:f>
              <c:numCache>
                <c:formatCode>###0.0%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Gràfics!$X$151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2771966638647944E-3"/>
                  <c:y val="-8.3512931670058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506917542567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Gràfics!$U$152:$U$153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Gràfics!$X$152:$X$153</c:f>
              <c:numCache>
                <c:formatCode>###0.0%</c:formatCode>
                <c:ptCount val="2"/>
                <c:pt idx="0">
                  <c:v>0.1</c:v>
                </c:pt>
                <c:pt idx="1">
                  <c:v>0.14285714285714288</c:v>
                </c:pt>
              </c:numCache>
            </c:numRef>
          </c:val>
        </c:ser>
        <c:ser>
          <c:idx val="3"/>
          <c:order val="3"/>
          <c:tx>
            <c:strRef>
              <c:f>Gràfics!$Y$151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8.7285580589462983E-3"/>
                  <c:y val="-2.9962546816479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591908866701671E-3"/>
                  <c:y val="-2.9962546816479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Gràfics!$U$152:$U$153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Gràfics!$Y$152:$Y$153</c:f>
              <c:numCache>
                <c:formatCode>###0.0%</c:formatCode>
                <c:ptCount val="2"/>
                <c:pt idx="0">
                  <c:v>0.1</c:v>
                </c:pt>
                <c:pt idx="1">
                  <c:v>0.21428571428571427</c:v>
                </c:pt>
              </c:numCache>
            </c:numRef>
          </c:val>
        </c:ser>
        <c:ser>
          <c:idx val="4"/>
          <c:order val="4"/>
          <c:tx>
            <c:strRef>
              <c:f>Gràfics!$Z$151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92055340340537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Gràfics!$U$152:$U$153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Gràfics!$Z$152:$Z$153</c:f>
              <c:numCache>
                <c:formatCode>###0.0%</c:formatCode>
                <c:ptCount val="2"/>
                <c:pt idx="0">
                  <c:v>0.1</c:v>
                </c:pt>
                <c:pt idx="1">
                  <c:v>0.21428571428571427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6346752"/>
        <c:axId val="146348288"/>
        <c:axId val="0"/>
      </c:bar3DChart>
      <c:catAx>
        <c:axId val="14634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46348288"/>
        <c:crosses val="autoZero"/>
        <c:auto val="1"/>
        <c:lblAlgn val="ctr"/>
        <c:lblOffset val="100"/>
        <c:noMultiLvlLbl val="0"/>
      </c:catAx>
      <c:valAx>
        <c:axId val="14634828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634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29951156727185"/>
          <c:y val="0.10511545607360882"/>
          <c:w val="0.76731843044954884"/>
          <c:h val="9.0384499690347717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s-ES"/>
              <a:t>Requisits per a la feina actual  (o la darrera</a:t>
            </a:r>
            <a:r>
              <a:rPr lang="es-ES" baseline="0"/>
              <a:t> feina)</a:t>
            </a:r>
            <a:endParaRPr lang="es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526929468912091E-2"/>
          <c:y val="0.10986223988855082"/>
          <c:w val="0.91366572699949289"/>
          <c:h val="0.68547273413197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Gràfics!$U$188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Gràfics!$V$185:$AA$187</c:f>
              <c:multiLvlStrCache>
                <c:ptCount val="6"/>
                <c:lvl>
                  <c:pt idx="0">
                    <c:v>Funcions no pròpies</c:v>
                  </c:pt>
                  <c:pt idx="1">
                    <c:v>Funcions pròpies</c:v>
                  </c:pt>
                  <c:pt idx="2">
                    <c:v>Funcions no pròpies</c:v>
                  </c:pt>
                  <c:pt idx="3">
                    <c:v>Funcions pròpies</c:v>
                  </c:pt>
                  <c:pt idx="4">
                    <c:v>Funcions no pròpies</c:v>
                  </c:pt>
                  <c:pt idx="5">
                    <c:v>Funcions pròpies</c:v>
                  </c:pt>
                </c:lvl>
                <c:lvl>
                  <c:pt idx="0">
                    <c:v>Les funcions requereixen formació universitària?</c:v>
                  </c:pt>
                  <c:pt idx="2">
                    <c:v>Les funcions requereixen formació universitària?</c:v>
                  </c:pt>
                  <c:pt idx="4">
                    <c:v>Les funcions requereixen formació universitària?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Gràfics!$V$188:$AA$188</c:f>
              <c:numCache>
                <c:formatCode>###0.0%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0.3</c:v>
                </c:pt>
              </c:numCache>
            </c:numRef>
          </c:val>
        </c:ser>
        <c:ser>
          <c:idx val="1"/>
          <c:order val="1"/>
          <c:tx>
            <c:strRef>
              <c:f>Gràfics!$U$189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Gràfics!$V$185:$AA$187</c:f>
              <c:multiLvlStrCache>
                <c:ptCount val="6"/>
                <c:lvl>
                  <c:pt idx="0">
                    <c:v>Funcions no pròpies</c:v>
                  </c:pt>
                  <c:pt idx="1">
                    <c:v>Funcions pròpies</c:v>
                  </c:pt>
                  <c:pt idx="2">
                    <c:v>Funcions no pròpies</c:v>
                  </c:pt>
                  <c:pt idx="3">
                    <c:v>Funcions pròpies</c:v>
                  </c:pt>
                  <c:pt idx="4">
                    <c:v>Funcions no pròpies</c:v>
                  </c:pt>
                  <c:pt idx="5">
                    <c:v>Funcions pròpies</c:v>
                  </c:pt>
                </c:lvl>
                <c:lvl>
                  <c:pt idx="0">
                    <c:v>Les funcions requereixen formació universitària?</c:v>
                  </c:pt>
                  <c:pt idx="2">
                    <c:v>Les funcions requereixen formació universitària?</c:v>
                  </c:pt>
                  <c:pt idx="4">
                    <c:v>Les funcions requereixen formació universitària?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Gràfics!$V$189:$AA$189</c:f>
              <c:numCache>
                <c:formatCode>###0.0%</c:formatCode>
                <c:ptCount val="6"/>
                <c:pt idx="0">
                  <c:v>0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0.42857142857142855</c:v>
                </c:pt>
                <c:pt idx="5">
                  <c:v>0.14285714285714285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6540416"/>
        <c:axId val="146548608"/>
        <c:axId val="0"/>
      </c:bar3DChart>
      <c:catAx>
        <c:axId val="146540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46548608"/>
        <c:crosses val="autoZero"/>
        <c:auto val="1"/>
        <c:lblAlgn val="ctr"/>
        <c:lblOffset val="100"/>
        <c:noMultiLvlLbl val="0"/>
      </c:catAx>
      <c:valAx>
        <c:axId val="14654860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65404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693424513161426E-2"/>
          <c:y val="4.8062225334233821E-2"/>
          <c:w val="0.91122793488637877"/>
          <c:h val="0.84603464066096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Gràfics!$U$218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63500572004424E-2"/>
                  <c:y val="-3.6732347464964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576967077263378E-2"/>
                  <c:y val="-2.7633848461632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95822466305619E-2"/>
                  <c:y val="-2.8265075189090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Gràfics!$V$217:$Z$217</c:f>
              <c:strCache>
                <c:ptCount val="5"/>
                <c:pt idx="0">
                  <c:v>Fix</c:v>
                </c:pt>
                <c:pt idx="1">
                  <c:v>Autónom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</c:strRef>
          </c:cat>
          <c:val>
            <c:numRef>
              <c:f>Gràfics!$V$218:$Z$218</c:f>
              <c:numCache>
                <c:formatCode>###0.0%</c:formatCode>
                <c:ptCount val="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0.1</c:v>
                </c:pt>
              </c:numCache>
            </c:numRef>
          </c:val>
        </c:ser>
        <c:ser>
          <c:idx val="1"/>
          <c:order val="1"/>
          <c:tx>
            <c:strRef>
              <c:f>Gràfics!$U$219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0170805116032924E-2"/>
                  <c:y val="-4.5515559488604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65450615895077E-2"/>
                  <c:y val="-3.3160618153958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Gràfics!$V$217:$Z$217</c:f>
              <c:strCache>
                <c:ptCount val="5"/>
                <c:pt idx="0">
                  <c:v>Fix</c:v>
                </c:pt>
                <c:pt idx="1">
                  <c:v>Autónom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</c:strRef>
          </c:cat>
          <c:val>
            <c:numRef>
              <c:f>Gràfics!$V$219:$Z$219</c:f>
              <c:numCache>
                <c:formatCode>###0.0%</c:formatCode>
                <c:ptCount val="5"/>
                <c:pt idx="0">
                  <c:v>0.6428571428571429</c:v>
                </c:pt>
                <c:pt idx="1">
                  <c:v>0.35714285714285715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7001728"/>
        <c:axId val="147003264"/>
        <c:axId val="0"/>
      </c:bar3DChart>
      <c:catAx>
        <c:axId val="14700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47003264"/>
        <c:crosses val="autoZero"/>
        <c:auto val="1"/>
        <c:lblAlgn val="ctr"/>
        <c:lblOffset val="100"/>
        <c:noMultiLvlLbl val="0"/>
      </c:catAx>
      <c:valAx>
        <c:axId val="14700326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70017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Gràfics!$U$247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Gràfics!$T$248:$T$249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Gràfics!$U$248:$U$249</c:f>
              <c:numCache>
                <c:formatCode>###0.0%</c:formatCode>
                <c:ptCount val="2"/>
                <c:pt idx="0">
                  <c:v>0.7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Gràfics!$V$247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2"/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Gràfics!$T$248:$T$249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Gràfics!$V$248:$V$249</c:f>
              <c:numCache>
                <c:formatCode>###0.0%</c:formatCode>
                <c:ptCount val="2"/>
                <c:pt idx="0">
                  <c:v>0.3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037568"/>
        <c:axId val="147276928"/>
        <c:axId val="0"/>
      </c:bar3DChart>
      <c:catAx>
        <c:axId val="14703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47276928"/>
        <c:crosses val="autoZero"/>
        <c:auto val="1"/>
        <c:lblAlgn val="ctr"/>
        <c:lblOffset val="100"/>
        <c:noMultiLvlLbl val="0"/>
      </c:catAx>
      <c:valAx>
        <c:axId val="147276928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703756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33795020768035383"/>
          <c:y val="3.392280443822613E-2"/>
          <c:w val="0.36811242769411306"/>
          <c:h val="6.0465328135638902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22044605046534E-2"/>
          <c:y val="0.11991022949912999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Gràfics!$U$276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1.4065899111643953E-2"/>
                  <c:y val="-3.898811524963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Gràfics!$T$277</c:f>
              <c:strCache>
                <c:ptCount val="1"/>
                <c:pt idx="0">
                  <c:v>GRADUAT EN FOTOGRAFIA I CREACIÓ DIGITAL</c:v>
                </c:pt>
              </c:strCache>
            </c:strRef>
          </c:cat>
          <c:val>
            <c:numRef>
              <c:f>Gràfics!$U$277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Gràfics!$V$276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9297773766272057E-2"/>
                  <c:y val="-3.5955292105340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Gràfics!$T$277</c:f>
              <c:strCache>
                <c:ptCount val="1"/>
                <c:pt idx="0">
                  <c:v>GRADUAT EN FOTOGRAFIA I CREACIÓ DIGITAL</c:v>
                </c:pt>
              </c:strCache>
            </c:strRef>
          </c:cat>
          <c:val>
            <c:numRef>
              <c:f>Gràfics!$V$277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Gràfics!$W$276</c:f>
              <c:strCache>
                <c:ptCount val="1"/>
                <c:pt idx="0">
                  <c:v>Més d'un any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Gràfics!$T$277</c:f>
              <c:strCache>
                <c:ptCount val="1"/>
                <c:pt idx="0">
                  <c:v>GRADUAT EN FOTOGRAFIA I CREACIÓ DIGITAL</c:v>
                </c:pt>
              </c:strCache>
            </c:strRef>
          </c:cat>
          <c:val>
            <c:numRef>
              <c:f>Gràfics!$W$277</c:f>
              <c:numCache>
                <c:formatCode>###0.0%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7595648"/>
        <c:axId val="147597184"/>
        <c:axId val="0"/>
      </c:bar3DChart>
      <c:catAx>
        <c:axId val="1475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Arial Rounded MT Bold" pitchFamily="34" charset="0"/>
              </a:defRPr>
            </a:pPr>
            <a:endParaRPr lang="ca-ES"/>
          </a:p>
        </c:txPr>
        <c:crossAx val="147597184"/>
        <c:crosses val="autoZero"/>
        <c:auto val="1"/>
        <c:lblAlgn val="ctr"/>
        <c:lblOffset val="100"/>
        <c:noMultiLvlLbl val="0"/>
      </c:catAx>
      <c:valAx>
        <c:axId val="14759718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759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166598809295191"/>
          <c:y val="1.759910348285116E-2"/>
          <c:w val="0.76731843044954895"/>
          <c:h val="9.0384499690347717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>
                <a:latin typeface="Arial Rounded MT Bold" pitchFamily="34" charset="0"/>
              </a:defRPr>
            </a:pPr>
            <a:r>
              <a:rPr lang="es-ES"/>
              <a:t>Àmbit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Gràfics!$T$299</c:f>
              <c:strCache>
                <c:ptCount val="1"/>
                <c:pt idx="0">
                  <c:v>Públic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Gràfics!$S$300:$S$301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Gràfics!$T$300:$T$301</c:f>
              <c:numCache>
                <c:formatCode>###0.0%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Gràfics!$U$299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chemeClr val="accent2"/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Gràfics!$S$300:$S$301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Gràfics!$U$300:$U$301</c:f>
              <c:numCache>
                <c:formatCode>###0.0%</c:formatCode>
                <c:ptCount val="2"/>
                <c:pt idx="0">
                  <c:v>0.9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7854464"/>
        <c:axId val="147858560"/>
        <c:axId val="0"/>
      </c:bar3DChart>
      <c:catAx>
        <c:axId val="1478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47858560"/>
        <c:crosses val="autoZero"/>
        <c:auto val="1"/>
        <c:lblAlgn val="ctr"/>
        <c:lblOffset val="100"/>
        <c:noMultiLvlLbl val="0"/>
      </c:catAx>
      <c:valAx>
        <c:axId val="14785856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7854464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s-ES"/>
              <a:t>Ubicació  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22044605046534E-2"/>
          <c:y val="0.11991022949912999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Gràfics!$T$321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Gràfics!$S$322:$S$323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Gràfics!$T$322:$T$323</c:f>
              <c:numCache>
                <c:formatCode>###0.0%</c:formatCode>
                <c:ptCount val="2"/>
                <c:pt idx="0">
                  <c:v>0.9</c:v>
                </c:pt>
                <c:pt idx="1">
                  <c:v>0.9285714285714286</c:v>
                </c:pt>
              </c:numCache>
            </c:numRef>
          </c:val>
        </c:ser>
        <c:ser>
          <c:idx val="1"/>
          <c:order val="1"/>
          <c:tx>
            <c:strRef>
              <c:f>Gràfics!$U$321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Gràfics!$S$322:$S$323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Gràfics!$U$322:$U$323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Gràfics!$V$321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Gràfics!$S$322:$S$323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Gràfics!$V$322:$V$323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Gràfics!$W$321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Gràfics!$S$322:$S$323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Gràfics!$W$322:$W$323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Gràfics!$X$321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2528852036477885E-3"/>
                  <c:y val="-1.025641232715765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5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6092037168912756E-3"/>
                  <c:y val="-7.6923092453683129E-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Gràfics!$S$322:$S$323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Gràfics!$X$322:$X$323</c:f>
              <c:numCache>
                <c:formatCode>###0.0%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Gràfics!$Y$321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Gràfics!$S$322:$S$323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Gràfics!$Y$322:$Y$323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Gràfics!$Z$321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Gràfics!$S$322:$S$323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Gràfics!$Z$322:$Z$323</c:f>
              <c:numCache>
                <c:formatCode>###0.0%</c:formatCode>
                <c:ptCount val="2"/>
                <c:pt idx="0">
                  <c:v>0</c:v>
                </c:pt>
                <c:pt idx="1">
                  <c:v>7.1428571428571438E-2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48297216"/>
        <c:axId val="148298752"/>
        <c:axId val="0"/>
      </c:bar3DChart>
      <c:catAx>
        <c:axId val="1482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48298752"/>
        <c:crosses val="autoZero"/>
        <c:auto val="1"/>
        <c:lblAlgn val="ctr"/>
        <c:lblOffset val="100"/>
        <c:noMultiLvlLbl val="0"/>
      </c:catAx>
      <c:valAx>
        <c:axId val="14829875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829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760093705531136"/>
          <c:y val="8.6763393249221346E-2"/>
          <c:w val="0.80155534719541122"/>
          <c:h val="7.7348289389923164E-2"/>
        </c:manualLayout>
      </c:layout>
      <c:overlay val="0"/>
      <c:txPr>
        <a:bodyPr/>
        <a:lstStyle/>
        <a:p>
          <a:pPr>
            <a:defRPr sz="11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</a:t>
            </a:r>
            <a:r>
              <a:rPr lang="ca-ES" u="sng" baseline="0"/>
              <a:t> de contracte</a:t>
            </a:r>
            <a:endParaRPr lang="ca-ES" u="sng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07638888888889"/>
          <c:y val="0.18401055555555557"/>
          <c:w val="0.65160648148148148"/>
          <c:h val="0.6951394444444444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Resum!$G$23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Resum!$F$24:$F$25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Resum!$G$24:$G$25</c:f>
              <c:numCache>
                <c:formatCode>###0.0%</c:formatCode>
                <c:ptCount val="2"/>
                <c:pt idx="0">
                  <c:v>0.3</c:v>
                </c:pt>
                <c:pt idx="1">
                  <c:v>0.6428571428571429</c:v>
                </c:pt>
              </c:numCache>
            </c:numRef>
          </c:val>
        </c:ser>
        <c:ser>
          <c:idx val="1"/>
          <c:order val="1"/>
          <c:tx>
            <c:strRef>
              <c:f>Resum!$H$23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Resum!$F$24:$F$25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Resum!$H$24:$H$25</c:f>
              <c:numCache>
                <c:formatCode>###0.0%</c:formatCode>
                <c:ptCount val="2"/>
                <c:pt idx="0">
                  <c:v>0.3</c:v>
                </c:pt>
                <c:pt idx="1">
                  <c:v>0.35714285714285715</c:v>
                </c:pt>
              </c:numCache>
            </c:numRef>
          </c:val>
        </c:ser>
        <c:ser>
          <c:idx val="2"/>
          <c:order val="2"/>
          <c:tx>
            <c:strRef>
              <c:f>Resum!$I$23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Resum!$F$24:$F$25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Resum!$I$24:$I$25</c:f>
              <c:numCache>
                <c:formatCode>###0.0%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Resum!$J$23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Resum!$F$24:$F$25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Resum!$J$24:$J$25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Resum!$K$23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Resum!$F$24:$F$25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Resum!$K$24:$K$25</c:f>
              <c:numCache>
                <c:formatCode>###0.0%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03136"/>
        <c:axId val="131421312"/>
        <c:axId val="0"/>
      </c:bar3DChart>
      <c:catAx>
        <c:axId val="131403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31421312"/>
        <c:crosses val="autoZero"/>
        <c:auto val="1"/>
        <c:lblAlgn val="ctr"/>
        <c:lblOffset val="100"/>
        <c:noMultiLvlLbl val="0"/>
      </c:catAx>
      <c:valAx>
        <c:axId val="1314213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1403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Gràfics!$V$357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Gràfics!$U$358:$U$359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Gràfics!$V$358:$V$359</c:f>
              <c:numCache>
                <c:formatCode>###0.0%</c:formatCode>
                <c:ptCount val="2"/>
                <c:pt idx="0">
                  <c:v>0.22222222222222221</c:v>
                </c:pt>
                <c:pt idx="1">
                  <c:v>7.1428571428571438E-2</c:v>
                </c:pt>
              </c:numCache>
            </c:numRef>
          </c:val>
        </c:ser>
        <c:ser>
          <c:idx val="0"/>
          <c:order val="1"/>
          <c:tx>
            <c:strRef>
              <c:f>Gràfics!$W$357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Gràfics!$U$358:$U$359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Gràfics!$W$358:$W$359</c:f>
              <c:numCache>
                <c:formatCode>###0.0%</c:formatCode>
                <c:ptCount val="2"/>
                <c:pt idx="0">
                  <c:v>0.55555555555555558</c:v>
                </c:pt>
                <c:pt idx="1">
                  <c:v>7.1428571428571438E-2</c:v>
                </c:pt>
              </c:numCache>
            </c:numRef>
          </c:val>
        </c:ser>
        <c:ser>
          <c:idx val="2"/>
          <c:order val="2"/>
          <c:tx>
            <c:strRef>
              <c:f>Gràfics!$X$357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Gràfics!$U$358:$U$359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Gràfics!$X$358:$X$359</c:f>
              <c:numCache>
                <c:formatCode>###0.0%</c:formatCode>
                <c:ptCount val="2"/>
                <c:pt idx="0">
                  <c:v>0.1111111111111111</c:v>
                </c:pt>
                <c:pt idx="1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Gràfics!$Y$357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Gràfics!$U$358:$U$359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Gràfics!$Y$358:$Y$359</c:f>
              <c:numCache>
                <c:formatCode>###0.0%</c:formatCode>
                <c:ptCount val="2"/>
                <c:pt idx="0">
                  <c:v>0</c:v>
                </c:pt>
                <c:pt idx="1">
                  <c:v>7.1428571428571438E-2</c:v>
                </c:pt>
              </c:numCache>
            </c:numRef>
          </c:val>
        </c:ser>
        <c:ser>
          <c:idx val="4"/>
          <c:order val="4"/>
          <c:tx>
            <c:strRef>
              <c:f>Gràfics!$Z$357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Gràfics!$U$358:$U$359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Gràfics!$Z$358:$Z$359</c:f>
              <c:numCache>
                <c:formatCode>###0.0%</c:formatCode>
                <c:ptCount val="2"/>
                <c:pt idx="0">
                  <c:v>0.1111111111111111</c:v>
                </c:pt>
                <c:pt idx="1">
                  <c:v>7.1428571428571438E-2</c:v>
                </c:pt>
              </c:numCache>
            </c:numRef>
          </c:val>
        </c:ser>
        <c:ser>
          <c:idx val="5"/>
          <c:order val="5"/>
          <c:tx>
            <c:strRef>
              <c:f>Gràfics!$AA$357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Gràfics!$U$358:$U$359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Gràfics!$AA$358:$AA$359</c:f>
              <c:numCache>
                <c:formatCode>###0.0%</c:formatCode>
                <c:ptCount val="2"/>
                <c:pt idx="0">
                  <c:v>0</c:v>
                </c:pt>
                <c:pt idx="1">
                  <c:v>0.35714285714285715</c:v>
                </c:pt>
              </c:numCache>
            </c:numRef>
          </c:val>
        </c:ser>
        <c:ser>
          <c:idx val="6"/>
          <c:order val="6"/>
          <c:tx>
            <c:strRef>
              <c:f>Gràfics!$AB$357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Gràfics!$U$358:$U$359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Gràfics!$AB$358:$AB$359</c:f>
              <c:numCache>
                <c:formatCode>###0.0%</c:formatCode>
                <c:ptCount val="2"/>
                <c:pt idx="0">
                  <c:v>0</c:v>
                </c:pt>
                <c:pt idx="1">
                  <c:v>7.1428571428571438E-2</c:v>
                </c:pt>
              </c:numCache>
            </c:numRef>
          </c:val>
        </c:ser>
        <c:ser>
          <c:idx val="7"/>
          <c:order val="7"/>
          <c:tx>
            <c:strRef>
              <c:f>Gràfics!$AC$357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Gràfics!$U$358:$U$359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Gràfics!$AC$358:$AC$359</c:f>
              <c:numCache>
                <c:formatCode>###0.0%</c:formatCode>
                <c:ptCount val="2"/>
                <c:pt idx="0">
                  <c:v>0</c:v>
                </c:pt>
                <c:pt idx="1">
                  <c:v>7.1428571428571438E-2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8845312"/>
        <c:axId val="148846848"/>
        <c:axId val="0"/>
      </c:bar3DChart>
      <c:catAx>
        <c:axId val="1488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8846848"/>
        <c:crosses val="autoZero"/>
        <c:auto val="1"/>
        <c:lblAlgn val="ctr"/>
        <c:lblOffset val="100"/>
        <c:noMultiLvlLbl val="0"/>
      </c:catAx>
      <c:valAx>
        <c:axId val="1488468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8845312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6.0878262944404724E-2"/>
          <c:y val="7.7622859995513833E-3"/>
          <c:w val="0.88430408017179651"/>
          <c:h val="0.153495898414679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5.7249121403402395E-2"/>
          <c:y val="0.13037708220666497"/>
          <c:w val="0.92802901210018607"/>
          <c:h val="0.76390566883151945"/>
        </c:manualLayout>
      </c:layout>
      <c:bar3DChart>
        <c:barDir val="col"/>
        <c:grouping val="stacked"/>
        <c:varyColors val="0"/>
        <c:ser>
          <c:idx val="6"/>
          <c:order val="0"/>
          <c:tx>
            <c:strRef>
              <c:f>Gràfics!$U$397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Gràfics!$U$398:$U$399</c:f>
              <c:numCache>
                <c:formatCode>###0.0%</c:formatCode>
                <c:ptCount val="2"/>
                <c:pt idx="0">
                  <c:v>6.25E-2</c:v>
                </c:pt>
                <c:pt idx="1">
                  <c:v>0.21739130434782608</c:v>
                </c:pt>
              </c:numCache>
            </c:numRef>
          </c:val>
        </c:ser>
        <c:ser>
          <c:idx val="5"/>
          <c:order val="1"/>
          <c:tx>
            <c:strRef>
              <c:f>Gràfics!$V$397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Gràfics!$V$398:$V$399</c:f>
              <c:numCache>
                <c:formatCode>###0.0%</c:formatCode>
                <c:ptCount val="2"/>
                <c:pt idx="0">
                  <c:v>0.125</c:v>
                </c:pt>
                <c:pt idx="1">
                  <c:v>4.3478260869565216E-2</c:v>
                </c:pt>
              </c:numCache>
            </c:numRef>
          </c:val>
        </c:ser>
        <c:ser>
          <c:idx val="4"/>
          <c:order val="2"/>
          <c:tx>
            <c:strRef>
              <c:f>Gràfics!$W$397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Gràfics!$W$398:$W$399</c:f>
              <c:numCache>
                <c:formatCode>###0.0%</c:formatCode>
                <c:ptCount val="2"/>
                <c:pt idx="0">
                  <c:v>0.1875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Gràfics!$X$397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Gràfics!$X$398:$X$399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4"/>
          <c:tx>
            <c:strRef>
              <c:f>Gràfics!$Y$397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Gràfics!$Y$398:$Y$399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5"/>
          <c:tx>
            <c:strRef>
              <c:f>Gràfics!$Z$397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Gràfics!$Z$398:$Z$399</c:f>
              <c:numCache>
                <c:formatCode>###0.0%</c:formatCode>
                <c:ptCount val="2"/>
                <c:pt idx="0">
                  <c:v>0.1875</c:v>
                </c:pt>
                <c:pt idx="1">
                  <c:v>0.2608695652173913</c:v>
                </c:pt>
              </c:numCache>
            </c:numRef>
          </c:val>
        </c:ser>
        <c:ser>
          <c:idx val="1"/>
          <c:order val="6"/>
          <c:tx>
            <c:strRef>
              <c:f>Gràfics!$AA$397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Gràfics!$AA$398:$AA$399</c:f>
              <c:numCache>
                <c:formatCode>###0.0%</c:formatCode>
                <c:ptCount val="2"/>
                <c:pt idx="0">
                  <c:v>0.3125</c:v>
                </c:pt>
                <c:pt idx="1">
                  <c:v>0.47826086956521741</c:v>
                </c:pt>
              </c:numCache>
            </c:numRef>
          </c:val>
        </c:ser>
        <c:ser>
          <c:idx val="7"/>
          <c:order val="7"/>
          <c:tx>
            <c:strRef>
              <c:f>Gràfics!$AB$397</c:f>
              <c:strCache>
                <c:ptCount val="1"/>
                <c:pt idx="0">
                  <c:v>Altres funcions qualificades</c:v>
                </c:pt>
              </c:strCache>
            </c:strRef>
          </c:tx>
          <c:invertIfNegative val="0"/>
          <c:dLbls>
            <c:delete val="1"/>
          </c:dLbls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Gràfics!$AB$398:$AB$399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Gràfics!$AC$397</c:f>
              <c:strCache>
                <c:ptCount val="1"/>
                <c:pt idx="0">
                  <c:v>Altres funcions no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Gràfics!$T$398:$T$399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Gràfics!$AC$398:$AC$399</c:f>
              <c:numCache>
                <c:formatCode>###0.0%</c:formatCode>
                <c:ptCount val="2"/>
                <c:pt idx="0">
                  <c:v>0.125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9143552"/>
        <c:axId val="149145088"/>
        <c:axId val="0"/>
      </c:bar3DChart>
      <c:catAx>
        <c:axId val="1491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50" b="1"/>
            </a:pPr>
            <a:endParaRPr lang="ca-ES"/>
          </a:p>
        </c:txPr>
        <c:crossAx val="149145088"/>
        <c:crosses val="autoZero"/>
        <c:auto val="1"/>
        <c:lblAlgn val="ctr"/>
        <c:lblOffset val="100"/>
        <c:noMultiLvlLbl val="0"/>
      </c:catAx>
      <c:valAx>
        <c:axId val="1491450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9143552"/>
        <c:crosses val="autoZero"/>
        <c:crossBetween val="between"/>
        <c:majorUnit val="0.1"/>
      </c:valAx>
      <c:spPr>
        <a:noFill/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74364356439122"/>
          <c:y val="0"/>
          <c:w val="0.87525635643560962"/>
          <c:h val="0.95282897769042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Gràfics!$V$430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Gràfics!$W$429:$AD$429</c:f>
              <c:strCache>
                <c:ptCount val="8"/>
                <c:pt idx="0">
                  <c:v>Productes alimentaris, begudes i tabac</c:v>
                </c:pt>
                <c:pt idx="1">
                  <c:v>Paper i articles derivats. Arts gràfiques i edició. Fabricació de pasta de paper, cartró</c:v>
                </c:pt>
                <c:pt idx="2">
                  <c:v>Comerç i reparacions</c:v>
                </c:pt>
                <c:pt idx="3">
                  <c:v>Transport i activitats afins</c:v>
                </c:pt>
                <c:pt idx="4">
                  <c:v>Tecnologies de comunicació</c:v>
                </c:pt>
                <c:pt idx="5">
                  <c:v>Mitjans de comunicació (radio, televisió, cinema, vídeo, editorials, etc.)</c:v>
                </c:pt>
                <c:pt idx="6">
                  <c:v>Serveis a les empreses. Lloguer de béns</c:v>
                </c:pt>
                <c:pt idx="7">
                  <c:v>Educació, investigació i serveis culturals</c:v>
                </c:pt>
              </c:strCache>
            </c:strRef>
          </c:cat>
          <c:val>
            <c:numRef>
              <c:f>Gràfics!$W$430:$AD$430</c:f>
              <c:numCache>
                <c:formatCode>###0.0%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Gràfics!$V$431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Gràfics!$W$429:$AD$429</c:f>
              <c:strCache>
                <c:ptCount val="8"/>
                <c:pt idx="0">
                  <c:v>Productes alimentaris, begudes i tabac</c:v>
                </c:pt>
                <c:pt idx="1">
                  <c:v>Paper i articles derivats. Arts gràfiques i edició. Fabricació de pasta de paper, cartró</c:v>
                </c:pt>
                <c:pt idx="2">
                  <c:v>Comerç i reparacions</c:v>
                </c:pt>
                <c:pt idx="3">
                  <c:v>Transport i activitats afins</c:v>
                </c:pt>
                <c:pt idx="4">
                  <c:v>Tecnologies de comunicació</c:v>
                </c:pt>
                <c:pt idx="5">
                  <c:v>Mitjans de comunicació (radio, televisió, cinema, vídeo, editorials, etc.)</c:v>
                </c:pt>
                <c:pt idx="6">
                  <c:v>Serveis a les empreses. Lloguer de béns</c:v>
                </c:pt>
                <c:pt idx="7">
                  <c:v>Educació, investigació i serveis culturals</c:v>
                </c:pt>
              </c:strCache>
            </c:strRef>
          </c:cat>
          <c:val>
            <c:numRef>
              <c:f>Gràfics!$W$431:$AD$431</c:f>
              <c:numCache>
                <c:formatCode>###0.0%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0.21428571428571427</c:v>
                </c:pt>
                <c:pt idx="3">
                  <c:v>0</c:v>
                </c:pt>
                <c:pt idx="4">
                  <c:v>0.57142857142857151</c:v>
                </c:pt>
                <c:pt idx="5">
                  <c:v>0.21428571428571427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9384192"/>
        <c:axId val="149390080"/>
      </c:barChart>
      <c:catAx>
        <c:axId val="149384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49390080"/>
        <c:crosses val="autoZero"/>
        <c:auto val="1"/>
        <c:lblAlgn val="ctr"/>
        <c:lblOffset val="100"/>
        <c:noMultiLvlLbl val="0"/>
      </c:catAx>
      <c:valAx>
        <c:axId val="149390080"/>
        <c:scaling>
          <c:orientation val="minMax"/>
          <c:max val="0.70000000000000029"/>
        </c:scaling>
        <c:delete val="1"/>
        <c:axPos val="t"/>
        <c:numFmt formatCode="0%" sourceLinked="0"/>
        <c:majorTickMark val="out"/>
        <c:minorTickMark val="none"/>
        <c:tickLblPos val="none"/>
        <c:crossAx val="1493841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04295824249762"/>
          <c:y val="1.9460500663707091E-2"/>
          <c:w val="0.30595706235018982"/>
          <c:h val="0.17393408968797608"/>
        </c:manualLayout>
      </c:layout>
      <c:overlay val="0"/>
    </c:legend>
    <c:plotVisOnly val="1"/>
    <c:dispBlanksAs val="gap"/>
    <c:showDLblsOverMax val="0"/>
  </c:chart>
  <c:spPr>
    <a:effectLst>
      <a:outerShdw blurRad="50800" dist="38100" algn="l" rotWithShape="0">
        <a:sysClr val="window" lastClr="FFFFFF">
          <a:alpha val="40000"/>
        </a:sysClr>
      </a:outerShdw>
    </a:effectLst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(Gens Important  1 - 7 Molt important)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881546266681202E-2"/>
          <c:y val="0.16352225874678286"/>
          <c:w val="0.9542819743754779"/>
          <c:h val="0.70426623856483961"/>
        </c:manualLayout>
      </c:layout>
      <c:lineChart>
        <c:grouping val="standard"/>
        <c:varyColors val="0"/>
        <c:ser>
          <c:idx val="0"/>
          <c:order val="0"/>
          <c:tx>
            <c:strRef>
              <c:f>Gràfics!$T$462</c:f>
              <c:strCache>
                <c:ptCount val="1"/>
                <c:pt idx="0">
                  <c:v>GRADUAT EN FOTOGRAFIA I CREACIÓ DIGITAL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270944524325959E-2"/>
                  <c:y val="-1.03559870550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146536205778149E-2"/>
                  <c:y val="2.588996763754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89410912789076E-2"/>
                  <c:y val="1.55339805825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133596364376995E-2"/>
                  <c:y val="3.3656754070789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744930457908861E-2"/>
                  <c:y val="-2.847896440129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028917144437041E-2"/>
                  <c:y val="1.8122977346278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828635608302911E-2"/>
                  <c:y val="-2.847896440129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343429585287996E-3"/>
                  <c:y val="1.812277348826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Gràfics!$U$461:$AB$461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Gràfics!$U$462:$AB$462</c:f>
              <c:numCache>
                <c:formatCode>#,##0.00</c:formatCode>
                <c:ptCount val="8"/>
                <c:pt idx="0">
                  <c:v>5.2857142857142856</c:v>
                </c:pt>
                <c:pt idx="1">
                  <c:v>5</c:v>
                </c:pt>
                <c:pt idx="2">
                  <c:v>4.2857142857142856</c:v>
                </c:pt>
                <c:pt idx="3">
                  <c:v>4.5714285714285712</c:v>
                </c:pt>
                <c:pt idx="4">
                  <c:v>5</c:v>
                </c:pt>
                <c:pt idx="5">
                  <c:v>4.5714285714285712</c:v>
                </c:pt>
                <c:pt idx="6">
                  <c:v>4.2857142857142856</c:v>
                </c:pt>
                <c:pt idx="7">
                  <c:v>3.8571428571428572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Gràfics!$T$463</c:f>
              <c:strCache>
                <c:ptCount val="1"/>
                <c:pt idx="0">
                  <c:v>GRADUAT EN MULTIMÈDIA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518148612735698E-2"/>
                  <c:y val="3.1067961165048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851571923151342E-2"/>
                  <c:y val="3.883495145631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356030101352569E-2"/>
                  <c:y val="2.847896440129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646974819550863E-2"/>
                  <c:y val="3.883495145631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193128314925592E-2"/>
                  <c:y val="3.6245954692556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446598209593286E-2"/>
                  <c:y val="2.847896440129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769828037917308E-2"/>
                  <c:y val="2.33009708737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329198308117206E-3"/>
                  <c:y val="1.03559870550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Gràfics!$U$461:$AB$461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Gràfics!$U$463:$AB$463</c:f>
              <c:numCache>
                <c:formatCode>#,##0.00</c:formatCode>
                <c:ptCount val="8"/>
                <c:pt idx="0">
                  <c:v>4.7777777777777777</c:v>
                </c:pt>
                <c:pt idx="1">
                  <c:v>6.2222222222222223</c:v>
                </c:pt>
                <c:pt idx="2">
                  <c:v>5</c:v>
                </c:pt>
                <c:pt idx="3">
                  <c:v>5.4444444444444446</c:v>
                </c:pt>
                <c:pt idx="4">
                  <c:v>5.4444444444444446</c:v>
                </c:pt>
                <c:pt idx="5">
                  <c:v>5.4444444444444446</c:v>
                </c:pt>
                <c:pt idx="6">
                  <c:v>6.1111111111111107</c:v>
                </c:pt>
                <c:pt idx="7">
                  <c:v>4.2222222222222214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825792"/>
        <c:axId val="149848064"/>
      </c:lineChart>
      <c:catAx>
        <c:axId val="14982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9848064"/>
        <c:crosses val="autoZero"/>
        <c:auto val="1"/>
        <c:lblAlgn val="ctr"/>
        <c:lblOffset val="100"/>
        <c:noMultiLvlLbl val="0"/>
      </c:catAx>
      <c:valAx>
        <c:axId val="149848064"/>
        <c:scaling>
          <c:orientation val="minMax"/>
          <c:max val="7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crossAx val="149825792"/>
        <c:crosses val="autoZero"/>
        <c:crossBetween val="between"/>
        <c:majorUnit val="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Diferència entre nivell i utilitat de les competències Acadèmiques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Gràfics!$R$529</c:f>
              <c:strCache>
                <c:ptCount val="1"/>
                <c:pt idx="0">
                  <c:v>GRADUAT EN FOTOGRAFIA I CREACIÓ DIGITAL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Gràfics!$S$528:$T$528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Gràfics!$S$529:$T$529</c:f>
              <c:numCache>
                <c:formatCode>####.00</c:formatCode>
                <c:ptCount val="2"/>
                <c:pt idx="0" formatCode="###0.00">
                  <c:v>1.0000000000000002</c:v>
                </c:pt>
                <c:pt idx="1">
                  <c:v>0.3</c:v>
                </c:pt>
              </c:numCache>
            </c:numRef>
          </c:val>
        </c:ser>
        <c:ser>
          <c:idx val="1"/>
          <c:order val="1"/>
          <c:tx>
            <c:strRef>
              <c:f>Gràfics!$R$530</c:f>
              <c:strCache>
                <c:ptCount val="1"/>
                <c:pt idx="0">
                  <c:v>GRADUAT EN MULTIMÈDIA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Gràfics!$S$528:$T$528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Gràfics!$S$530:$T$530</c:f>
              <c:numCache>
                <c:formatCode>####.00</c:formatCode>
                <c:ptCount val="2"/>
                <c:pt idx="0">
                  <c:v>-0.23076923076923075</c:v>
                </c:pt>
                <c:pt idx="1">
                  <c:v>0.14285714285714282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357504"/>
        <c:axId val="150359040"/>
      </c:barChart>
      <c:catAx>
        <c:axId val="150357504"/>
        <c:scaling>
          <c:orientation val="maxMin"/>
        </c:scaling>
        <c:delete val="0"/>
        <c:axPos val="l"/>
        <c:numFmt formatCode="General" sourceLinked="1"/>
        <c:majorTickMark val="none"/>
        <c:minorTickMark val="in"/>
        <c:tickLblPos val="high"/>
        <c:txPr>
          <a:bodyPr rot="0" vert="horz"/>
          <a:lstStyle/>
          <a:p>
            <a:pPr>
              <a:defRPr sz="1400" b="1"/>
            </a:pPr>
            <a:endParaRPr lang="ca-ES"/>
          </a:p>
        </c:txPr>
        <c:crossAx val="150359040"/>
        <c:crosses val="autoZero"/>
        <c:auto val="1"/>
        <c:lblAlgn val="ctr"/>
        <c:lblOffset val="0"/>
        <c:noMultiLvlLbl val="0"/>
      </c:catAx>
      <c:valAx>
        <c:axId val="150359040"/>
        <c:scaling>
          <c:orientation val="minMax"/>
        </c:scaling>
        <c:delete val="1"/>
        <c:axPos val="b"/>
        <c:numFmt formatCode="###0.00" sourceLinked="1"/>
        <c:majorTickMark val="out"/>
        <c:minorTickMark val="none"/>
        <c:tickLblPos val="none"/>
        <c:crossAx val="150357504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Diferència entre nivell i utilitat</a:t>
            </a:r>
            <a:r>
              <a:rPr lang="es-ES" baseline="0"/>
              <a:t> de les competències Instrumentals</a:t>
            </a:r>
            <a:endParaRPr lang="es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Gràfics!$R$529</c:f>
              <c:strCache>
                <c:ptCount val="1"/>
                <c:pt idx="0">
                  <c:v>GRADUAT EN FOTOGRAFIA I CREACIÓ DIGITAL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Gràfics!$AD$528:$AF$528</c:f>
              <c:strCache>
                <c:ptCount val="3"/>
                <c:pt idx="0">
                  <c:v>Documentació</c:v>
                </c:pt>
                <c:pt idx="1">
                  <c:v>Idiomes</c:v>
                </c:pt>
                <c:pt idx="2">
                  <c:v>Informàtica</c:v>
                </c:pt>
              </c:strCache>
            </c:strRef>
          </c:cat>
          <c:val>
            <c:numRef>
              <c:f>Gràfics!$AD$529:$AF$529</c:f>
              <c:numCache>
                <c:formatCode>####.00</c:formatCode>
                <c:ptCount val="3"/>
                <c:pt idx="0">
                  <c:v>0.3</c:v>
                </c:pt>
                <c:pt idx="1">
                  <c:v>-0.89999999999999991</c:v>
                </c:pt>
                <c:pt idx="2">
                  <c:v>0.79999999999999993</c:v>
                </c:pt>
              </c:numCache>
            </c:numRef>
          </c:val>
        </c:ser>
        <c:ser>
          <c:idx val="1"/>
          <c:order val="1"/>
          <c:tx>
            <c:strRef>
              <c:f>Gràfics!$R$530</c:f>
              <c:strCache>
                <c:ptCount val="1"/>
                <c:pt idx="0">
                  <c:v>GRADUAT EN MULTIMÈDIA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Gràfics!$AD$528:$AF$528</c:f>
              <c:strCache>
                <c:ptCount val="3"/>
                <c:pt idx="0">
                  <c:v>Documentació</c:v>
                </c:pt>
                <c:pt idx="1">
                  <c:v>Idiomes</c:v>
                </c:pt>
                <c:pt idx="2">
                  <c:v>Informàtica</c:v>
                </c:pt>
              </c:strCache>
            </c:strRef>
          </c:cat>
          <c:val>
            <c:numRef>
              <c:f>Gràfics!$AD$530:$AF$530</c:f>
              <c:numCache>
                <c:formatCode>###0.00</c:formatCode>
                <c:ptCount val="3"/>
                <c:pt idx="0" formatCode="####.00">
                  <c:v>-0.49999999999999994</c:v>
                </c:pt>
                <c:pt idx="1">
                  <c:v>-1.2857142857142856</c:v>
                </c:pt>
                <c:pt idx="2" formatCode="####.00">
                  <c:v>-7.1428571428571452E-2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610304"/>
        <c:axId val="150611840"/>
      </c:barChart>
      <c:catAx>
        <c:axId val="150610304"/>
        <c:scaling>
          <c:orientation val="maxMin"/>
        </c:scaling>
        <c:delete val="0"/>
        <c:axPos val="l"/>
        <c:numFmt formatCode="General" sourceLinked="1"/>
        <c:majorTickMark val="none"/>
        <c:minorTickMark val="in"/>
        <c:tickLblPos val="high"/>
        <c:txPr>
          <a:bodyPr rot="0" vert="horz"/>
          <a:lstStyle/>
          <a:p>
            <a:pPr>
              <a:defRPr sz="1400" b="1"/>
            </a:pPr>
            <a:endParaRPr lang="ca-ES"/>
          </a:p>
        </c:txPr>
        <c:crossAx val="150611840"/>
        <c:crosses val="autoZero"/>
        <c:auto val="1"/>
        <c:lblAlgn val="ctr"/>
        <c:lblOffset val="0"/>
        <c:noMultiLvlLbl val="0"/>
      </c:catAx>
      <c:valAx>
        <c:axId val="150611840"/>
        <c:scaling>
          <c:orientation val="minMax"/>
        </c:scaling>
        <c:delete val="1"/>
        <c:axPos val="b"/>
        <c:numFmt formatCode="####.00" sourceLinked="1"/>
        <c:majorTickMark val="out"/>
        <c:minorTickMark val="none"/>
        <c:tickLblPos val="none"/>
        <c:crossAx val="150610304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Diferència</a:t>
            </a:r>
            <a:r>
              <a:rPr lang="es-ES" baseline="0"/>
              <a:t> entre nivell i utilitat de les competències Interpersonals i de Gestió</a:t>
            </a:r>
            <a:endParaRPr lang="es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Gràfics!$R$529</c:f>
              <c:strCache>
                <c:ptCount val="1"/>
                <c:pt idx="0">
                  <c:v>GRADUAT EN FOTOGRAFIA I CREACIÓ DIGITAL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Gràfics!$U$528:$Y$528</c:f>
              <c:strCache>
                <c:ptCount val="5"/>
                <c:pt idx="0">
                  <c:v>Expressió escrita</c:v>
                </c:pt>
                <c:pt idx="1">
                  <c:v>Expressió oral</c:v>
                </c:pt>
                <c:pt idx="2">
                  <c:v>Treball en equip</c:v>
                </c:pt>
                <c:pt idx="3">
                  <c:v>Lideratge</c:v>
                </c:pt>
                <c:pt idx="4">
                  <c:v>Solució de prombles</c:v>
                </c:pt>
              </c:strCache>
            </c:strRef>
          </c:cat>
          <c:val>
            <c:numRef>
              <c:f>Gràfics!$U$529:$Y$529</c:f>
              <c:numCache>
                <c:formatCode>####.00</c:formatCode>
                <c:ptCount val="5"/>
                <c:pt idx="0">
                  <c:v>-0.1</c:v>
                </c:pt>
                <c:pt idx="1">
                  <c:v>-0.19999999999999998</c:v>
                </c:pt>
                <c:pt idx="2">
                  <c:v>0.80000000000000027</c:v>
                </c:pt>
                <c:pt idx="3">
                  <c:v>-0.20000000000000004</c:v>
                </c:pt>
                <c:pt idx="4">
                  <c:v>0.19999999999999998</c:v>
                </c:pt>
              </c:numCache>
            </c:numRef>
          </c:val>
        </c:ser>
        <c:ser>
          <c:idx val="1"/>
          <c:order val="1"/>
          <c:tx>
            <c:strRef>
              <c:f>Gràfics!$R$530</c:f>
              <c:strCache>
                <c:ptCount val="1"/>
                <c:pt idx="0">
                  <c:v>GRADUAT EN MULTIMÈDIA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Gràfics!$U$528:$Y$528</c:f>
              <c:strCache>
                <c:ptCount val="5"/>
                <c:pt idx="0">
                  <c:v>Expressió escrita</c:v>
                </c:pt>
                <c:pt idx="1">
                  <c:v>Expressió oral</c:v>
                </c:pt>
                <c:pt idx="2">
                  <c:v>Treball en equip</c:v>
                </c:pt>
                <c:pt idx="3">
                  <c:v>Lideratge</c:v>
                </c:pt>
                <c:pt idx="4">
                  <c:v>Solució de prombles</c:v>
                </c:pt>
              </c:strCache>
            </c:strRef>
          </c:cat>
          <c:val>
            <c:numRef>
              <c:f>Gràfics!$U$530:$Y$530</c:f>
              <c:numCache>
                <c:formatCode>####.00</c:formatCode>
                <c:ptCount val="5"/>
                <c:pt idx="0">
                  <c:v>-0.2857142857142857</c:v>
                </c:pt>
                <c:pt idx="1">
                  <c:v>-0.2857142857142857</c:v>
                </c:pt>
                <c:pt idx="2">
                  <c:v>0.2142857142857143</c:v>
                </c:pt>
                <c:pt idx="3">
                  <c:v>-0.7142857142857143</c:v>
                </c:pt>
                <c:pt idx="4">
                  <c:v>-0.92857142857142871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072768"/>
        <c:axId val="151074304"/>
      </c:barChart>
      <c:catAx>
        <c:axId val="151072768"/>
        <c:scaling>
          <c:orientation val="maxMin"/>
        </c:scaling>
        <c:delete val="0"/>
        <c:axPos val="l"/>
        <c:numFmt formatCode="General" sourceLinked="1"/>
        <c:majorTickMark val="none"/>
        <c:minorTickMark val="in"/>
        <c:tickLblPos val="high"/>
        <c:txPr>
          <a:bodyPr rot="0" vert="horz"/>
          <a:lstStyle/>
          <a:p>
            <a:pPr>
              <a:defRPr sz="1200" b="1"/>
            </a:pPr>
            <a:endParaRPr lang="ca-ES"/>
          </a:p>
        </c:txPr>
        <c:crossAx val="151074304"/>
        <c:crosses val="autoZero"/>
        <c:auto val="1"/>
        <c:lblAlgn val="ctr"/>
        <c:lblOffset val="0"/>
        <c:noMultiLvlLbl val="0"/>
      </c:catAx>
      <c:valAx>
        <c:axId val="151074304"/>
        <c:scaling>
          <c:orientation val="minMax"/>
        </c:scaling>
        <c:delete val="1"/>
        <c:axPos val="b"/>
        <c:numFmt formatCode="####.00" sourceLinked="1"/>
        <c:majorTickMark val="out"/>
        <c:minorTickMark val="none"/>
        <c:tickLblPos val="none"/>
        <c:crossAx val="151072768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/>
              <a:t>Diferències entre nivell i utilitat de les</a:t>
            </a:r>
            <a:r>
              <a:rPr lang="es-ES" baseline="0"/>
              <a:t> competències Cognitives</a:t>
            </a:r>
            <a:endParaRPr lang="es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Gràfics!$R$529</c:f>
              <c:strCache>
                <c:ptCount val="1"/>
                <c:pt idx="0">
                  <c:v>GRADUAT EN FOTOGRAFIA I CREACIÓ DIGITAL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Gràfics!$Z$528:$AB$528</c:f>
              <c:strCache>
                <c:ptCount val="3"/>
                <c:pt idx="0">
                  <c:v>Presa de decisions</c:v>
                </c:pt>
                <c:pt idx="1">
                  <c:v>Pensament crític</c:v>
                </c:pt>
                <c:pt idx="2">
                  <c:v>Creativitat</c:v>
                </c:pt>
              </c:strCache>
            </c:strRef>
          </c:cat>
          <c:val>
            <c:numRef>
              <c:f>Gràfics!$Z$529:$AB$529</c:f>
              <c:numCache>
                <c:formatCode>###0.00</c:formatCode>
                <c:ptCount val="3"/>
                <c:pt idx="0" formatCode="####.00">
                  <c:v>-0.19999999999999998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Gràfics!$R$530</c:f>
              <c:strCache>
                <c:ptCount val="1"/>
                <c:pt idx="0">
                  <c:v>GRADUAT EN MULTIMÈDIA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Gràfics!$Z$528:$AB$528</c:f>
              <c:strCache>
                <c:ptCount val="3"/>
                <c:pt idx="0">
                  <c:v>Presa de decisions</c:v>
                </c:pt>
                <c:pt idx="1">
                  <c:v>Pensament crític</c:v>
                </c:pt>
                <c:pt idx="2">
                  <c:v>Creativitat</c:v>
                </c:pt>
              </c:strCache>
            </c:strRef>
          </c:cat>
          <c:val>
            <c:numRef>
              <c:f>Gràfics!$Z$530:$AB$530</c:f>
              <c:numCache>
                <c:formatCode>####.00</c:formatCode>
                <c:ptCount val="3"/>
                <c:pt idx="0" formatCode="###0.00">
                  <c:v>-1</c:v>
                </c:pt>
                <c:pt idx="1">
                  <c:v>-0.5714285714285714</c:v>
                </c:pt>
                <c:pt idx="2">
                  <c:v>0.21428571428571425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391616"/>
        <c:axId val="151405696"/>
      </c:barChart>
      <c:catAx>
        <c:axId val="151391616"/>
        <c:scaling>
          <c:orientation val="maxMin"/>
        </c:scaling>
        <c:delete val="0"/>
        <c:axPos val="l"/>
        <c:majorTickMark val="none"/>
        <c:minorTickMark val="in"/>
        <c:tickLblPos val="high"/>
        <c:txPr>
          <a:bodyPr rot="0" vert="horz"/>
          <a:lstStyle/>
          <a:p>
            <a:pPr>
              <a:defRPr sz="1400" b="1"/>
            </a:pPr>
            <a:endParaRPr lang="ca-ES"/>
          </a:p>
        </c:txPr>
        <c:crossAx val="151405696"/>
        <c:crosses val="autoZero"/>
        <c:auto val="1"/>
        <c:lblAlgn val="ctr"/>
        <c:lblOffset val="1000"/>
        <c:noMultiLvlLbl val="0"/>
      </c:catAx>
      <c:valAx>
        <c:axId val="151405696"/>
        <c:scaling>
          <c:orientation val="minMax"/>
        </c:scaling>
        <c:delete val="1"/>
        <c:axPos val="b"/>
        <c:numFmt formatCode="####.00" sourceLinked="1"/>
        <c:majorTickMark val="out"/>
        <c:minorTickMark val="none"/>
        <c:tickLblPos val="none"/>
        <c:crossAx val="151391616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334043308192714E-2"/>
          <c:y val="9.1874193691890746E-2"/>
          <c:w val="0.91122793488637877"/>
          <c:h val="0.620339688047431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Gràfics!$T$739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4F81BD">
                  <a:lumMod val="20000"/>
                  <a:lumOff val="8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1F497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BBB59">
                  <a:lumMod val="20000"/>
                  <a:lumOff val="8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6.4498789555787221E-3"/>
                  <c:y val="-1.7600299962504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100123051449548E-3"/>
                  <c:y val="-1.7021280397895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0298305378102139E-3"/>
                  <c:y val="-1.088435374149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498789555787221E-3"/>
                  <c:y val="-8.163265306122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498789555787698E-3"/>
                  <c:y val="-8.163265306122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0298305378102139E-3"/>
                  <c:y val="-8.163265306122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0298305378102139E-3"/>
                  <c:y val="-8.1632653061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7398547466944641E-3"/>
                  <c:y val="-8.163265306122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4498789555787221E-3"/>
                  <c:y val="-8.163265306122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7397531737975296E-3"/>
                  <c:y val="-8.163265306122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31980632892595E-2"/>
                  <c:y val="-1.088435374149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9.0298305378102139E-3"/>
                  <c:y val="-8.163265306122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Gràfics!$U$737:$X$738</c:f>
              <c:multiLvlStrCache>
                <c:ptCount val="4"/>
                <c:lvl>
                  <c:pt idx="0">
                    <c:v> No</c:v>
                  </c:pt>
                  <c:pt idx="1">
                    <c:v> Sí</c:v>
                  </c:pt>
                  <c:pt idx="2">
                    <c:v> No</c:v>
                  </c:pt>
                  <c:pt idx="3">
                    <c:v> Sí</c:v>
                  </c:pt>
                </c:lvl>
                <c:lvl>
                  <c:pt idx="0">
                    <c:v>Repetiries la carrera?</c:v>
                  </c:pt>
                  <c:pt idx="2">
                    <c:v>Repetiries la universitat?</c:v>
                  </c:pt>
                </c:lvl>
              </c:multiLvlStrCache>
            </c:multiLvlStrRef>
          </c:cat>
          <c:val>
            <c:numRef>
              <c:f>Gràfics!$U$739:$X$739</c:f>
              <c:numCache>
                <c:formatCode>###0.0%</c:formatCode>
                <c:ptCount val="4"/>
                <c:pt idx="0">
                  <c:v>0.2</c:v>
                </c:pt>
                <c:pt idx="1">
                  <c:v>0.8</c:v>
                </c:pt>
                <c:pt idx="2">
                  <c:v>0.22222222222222221</c:v>
                </c:pt>
                <c:pt idx="3">
                  <c:v>0.77777777777777768</c:v>
                </c:pt>
              </c:numCache>
            </c:numRef>
          </c:val>
        </c:ser>
        <c:ser>
          <c:idx val="1"/>
          <c:order val="1"/>
          <c:tx>
            <c:strRef>
              <c:f>Gràfics!$T$740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Gràfics!$U$737:$X$738</c:f>
              <c:multiLvlStrCache>
                <c:ptCount val="4"/>
                <c:lvl>
                  <c:pt idx="0">
                    <c:v> No</c:v>
                  </c:pt>
                  <c:pt idx="1">
                    <c:v> Sí</c:v>
                  </c:pt>
                  <c:pt idx="2">
                    <c:v> No</c:v>
                  </c:pt>
                  <c:pt idx="3">
                    <c:v> Sí</c:v>
                  </c:pt>
                </c:lvl>
                <c:lvl>
                  <c:pt idx="0">
                    <c:v>Repetiries la carrera?</c:v>
                  </c:pt>
                  <c:pt idx="2">
                    <c:v>Repetiries la universitat?</c:v>
                  </c:pt>
                </c:lvl>
              </c:multiLvlStrCache>
            </c:multiLvlStrRef>
          </c:cat>
          <c:val>
            <c:numRef>
              <c:f>Gràfics!$U$740:$X$740</c:f>
              <c:numCache>
                <c:formatCode>###0.0%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0.14285714285714288</c:v>
                </c:pt>
                <c:pt idx="3">
                  <c:v>0.8571428571428571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1458176"/>
        <c:axId val="151459712"/>
        <c:axId val="0"/>
      </c:bar3DChart>
      <c:catAx>
        <c:axId val="15145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51459712"/>
        <c:crosses val="autoZero"/>
        <c:auto val="1"/>
        <c:lblAlgn val="ctr"/>
        <c:lblOffset val="100"/>
        <c:noMultiLvlLbl val="0"/>
      </c:catAx>
      <c:valAx>
        <c:axId val="15145971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1458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604789704335509E-2"/>
          <c:y val="0.14236083602725241"/>
          <c:w val="0.91122793488637877"/>
          <c:h val="0.67055639379605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Gràfics!$S$769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954465990467311E-3"/>
                  <c:y val="-5.0433419645961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layout>
                <c:manualLayout>
                  <c:x val="-6.768190230698393E-3"/>
                  <c:y val="-7.5650129468942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Gràfics!$T$767:$AA$768</c:f>
              <c:multiLvlStrCache>
                <c:ptCount val="8"/>
                <c:lvl>
                  <c:pt idx="0">
                    <c:v>No</c:v>
                  </c:pt>
                  <c:pt idx="1">
                    <c:v>Sí, cursos especialitzats</c:v>
                  </c:pt>
                  <c:pt idx="2">
                    <c:v>Sí, una llicenciatura</c:v>
                  </c:pt>
                  <c:pt idx="3">
                    <c:v>Sí, postgrau o màster</c:v>
                  </c:pt>
                  <c:pt idx="4">
                    <c:v>Sí, doctorat</c:v>
                  </c:pt>
                  <c:pt idx="5">
                    <c:v>Sí, altres</c:v>
                  </c:pt>
                  <c:pt idx="6">
                    <c:v> No</c:v>
                  </c:pt>
                  <c:pt idx="7">
                    <c:v> Sí</c:v>
                  </c:pt>
                </c:lvl>
                <c:lvl>
                  <c:pt idx="0">
                    <c:v>Continuació dels estudis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Gràfics!$T$769:$AA$769</c:f>
              <c:numCache>
                <c:formatCode>###0.0%</c:formatCode>
                <c:ptCount val="8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0.4</c:v>
                </c:pt>
                <c:pt idx="6">
                  <c:v>0.8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Gràfics!$S$770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826347734729319E-3"/>
                  <c:y val="-2.269503884068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0491455704077269E-3"/>
                  <c:y val="-1.008668392919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500436314343717E-3"/>
                  <c:y val="-2.5216709822980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2.67819824318630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Gràfics!$T$767:$AA$768</c:f>
              <c:multiLvlStrCache>
                <c:ptCount val="8"/>
                <c:lvl>
                  <c:pt idx="0">
                    <c:v>No</c:v>
                  </c:pt>
                  <c:pt idx="1">
                    <c:v>Sí, cursos especialitzats</c:v>
                  </c:pt>
                  <c:pt idx="2">
                    <c:v>Sí, una llicenciatura</c:v>
                  </c:pt>
                  <c:pt idx="3">
                    <c:v>Sí, postgrau o màster</c:v>
                  </c:pt>
                  <c:pt idx="4">
                    <c:v>Sí, doctorat</c:v>
                  </c:pt>
                  <c:pt idx="5">
                    <c:v>Sí, altres</c:v>
                  </c:pt>
                  <c:pt idx="6">
                    <c:v> No</c:v>
                  </c:pt>
                  <c:pt idx="7">
                    <c:v> Sí</c:v>
                  </c:pt>
                </c:lvl>
                <c:lvl>
                  <c:pt idx="0">
                    <c:v>Continuació dels estudis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Gràfics!$T$770:$AA$770</c:f>
              <c:numCache>
                <c:formatCode>###0.0%</c:formatCode>
                <c:ptCount val="8"/>
                <c:pt idx="0">
                  <c:v>0.42857142857142855</c:v>
                </c:pt>
                <c:pt idx="1">
                  <c:v>0.21428571428571427</c:v>
                </c:pt>
                <c:pt idx="2">
                  <c:v>7.1428571428571438E-2</c:v>
                </c:pt>
                <c:pt idx="3">
                  <c:v>0.28571428571428575</c:v>
                </c:pt>
                <c:pt idx="4">
                  <c:v>0</c:v>
                </c:pt>
                <c:pt idx="5">
                  <c:v>0</c:v>
                </c:pt>
                <c:pt idx="6">
                  <c:v>0.75</c:v>
                </c:pt>
                <c:pt idx="7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1718912"/>
        <c:axId val="151761664"/>
        <c:axId val="0"/>
      </c:bar3DChart>
      <c:catAx>
        <c:axId val="15171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ca-ES"/>
          </a:p>
        </c:txPr>
        <c:crossAx val="151761664"/>
        <c:crosses val="autoZero"/>
        <c:auto val="1"/>
        <c:lblAlgn val="ctr"/>
        <c:lblOffset val="100"/>
        <c:noMultiLvlLbl val="0"/>
      </c:catAx>
      <c:valAx>
        <c:axId val="15176166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171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030823297581656"/>
          <c:y val="3.9403193944495041E-2"/>
          <c:w val="0.80155534719541122"/>
          <c:h val="0.12021679222404041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Factors de contractació: 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98277777777778E-2"/>
          <c:y val="0.12923138888888888"/>
          <c:w val="0.4908690740740741"/>
          <c:h val="0.73933527777777774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Resum!$M$16:$M$17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Resum!$N$16:$N$17</c:f>
              <c:numCache>
                <c:formatCode>###0.00</c:formatCode>
                <c:ptCount val="2"/>
                <c:pt idx="0">
                  <c:v>5.3425925925925926</c:v>
                </c:pt>
                <c:pt idx="1">
                  <c:v>5.5263157894736832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49600"/>
        <c:axId val="131451136"/>
      </c:barChart>
      <c:catAx>
        <c:axId val="131449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1451136"/>
        <c:crosses val="autoZero"/>
        <c:auto val="1"/>
        <c:lblAlgn val="ctr"/>
        <c:lblOffset val="100"/>
        <c:noMultiLvlLbl val="0"/>
      </c:catAx>
      <c:valAx>
        <c:axId val="131451136"/>
        <c:scaling>
          <c:orientation val="minMax"/>
          <c:max val="7"/>
          <c:min val="1"/>
        </c:scaling>
        <c:delete val="0"/>
        <c:axPos val="l"/>
        <c:numFmt formatCode="###0.00" sourceLinked="1"/>
        <c:majorTickMark val="out"/>
        <c:minorTickMark val="none"/>
        <c:tickLblPos val="nextTo"/>
        <c:crossAx val="131449600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>
                <a:latin typeface="+mn-lt"/>
              </a:defRPr>
            </a:pPr>
            <a:r>
              <a:rPr lang="es-ES" sz="2400">
                <a:latin typeface="+mn-lt"/>
              </a:rPr>
              <a:t>Experiència de Mobilitat</a:t>
            </a:r>
          </a:p>
        </c:rich>
      </c:tx>
      <c:layout>
        <c:manualLayout>
          <c:xMode val="edge"/>
          <c:yMode val="edge"/>
          <c:x val="0.37230407489386785"/>
          <c:y val="5.574029253080080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22088367986292E-2"/>
          <c:y val="2.8698869154351526E-2"/>
          <c:w val="0.91122793488637877"/>
          <c:h val="0.783578638500462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Gràfics!$U$801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rgbClr val="1F497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rgbClr val="4F81BD">
                  <a:lumMod val="20000"/>
                  <a:lumOff val="8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rgbClr val="C0504D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BBB59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invertIfNegative val="0"/>
            <c:bubble3D val="0"/>
            <c:spPr>
              <a:solidFill>
                <a:srgbClr val="9BBB5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9.7289072550740471E-3"/>
                  <c:y val="-1.6003688355505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260874519599322E-3"/>
                  <c:y val="-1.195423789813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417058911118859E-3"/>
                  <c:y val="-2.0198175293444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8309841756834011E-3"/>
                  <c:y val="-1.5201897962945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127938481897938E-3"/>
                  <c:y val="-1.520209746291894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1.2161134068842564E-2"/>
                  <c:y val="-1.266824830245463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4.864453627537021E-3"/>
                  <c:y val="-1.013459864196379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3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Gràfics!$V$799:$Y$800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Gràfics!$V$801:$Y$801</c:f>
              <c:numCache>
                <c:formatCode>###0.0%</c:formatCode>
                <c:ptCount val="4"/>
                <c:pt idx="0">
                  <c:v>0.6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</c:ser>
        <c:ser>
          <c:idx val="1"/>
          <c:order val="1"/>
          <c:tx>
            <c:strRef>
              <c:f>Gràfics!$U$802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Gràfics!$V$799:$Y$800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Gràfics!$V$802:$Y$802</c:f>
              <c:numCache>
                <c:formatCode>###0.0%</c:formatCode>
                <c:ptCount val="4"/>
                <c:pt idx="0">
                  <c:v>0.6428571428571429</c:v>
                </c:pt>
                <c:pt idx="1">
                  <c:v>7.1428571428571438E-2</c:v>
                </c:pt>
                <c:pt idx="2">
                  <c:v>0.14285714285714288</c:v>
                </c:pt>
                <c:pt idx="3">
                  <c:v>0.14285714285714288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2113920"/>
        <c:axId val="152115456"/>
        <c:axId val="0"/>
      </c:bar3DChart>
      <c:catAx>
        <c:axId val="152113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800" b="0">
                <a:latin typeface="Arial Rounded MT Bold" pitchFamily="34" charset="0"/>
              </a:defRPr>
            </a:pPr>
            <a:endParaRPr lang="ca-ES"/>
          </a:p>
        </c:txPr>
        <c:crossAx val="152115456"/>
        <c:crosses val="autoZero"/>
        <c:auto val="1"/>
        <c:lblAlgn val="ctr"/>
        <c:lblOffset val="100"/>
        <c:noMultiLvlLbl val="0"/>
      </c:catAx>
      <c:valAx>
        <c:axId val="15211545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2113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22044605046534E-2"/>
          <c:y val="0.11991022949912999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Gràfics!$S$836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5.3260108480011363E-3"/>
                  <c:y val="-8.5333347667543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7562167976578892E-3"/>
                  <c:y val="-1.4222224611257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Gràfics!$T$835:$W$835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</c:strRef>
          </c:cat>
          <c:val>
            <c:numRef>
              <c:f>Gràfics!$T$836:$W$836</c:f>
              <c:numCache>
                <c:formatCode>###0.0%</c:formatCode>
                <c:ptCount val="4"/>
                <c:pt idx="0">
                  <c:v>0.2</c:v>
                </c:pt>
                <c:pt idx="1">
                  <c:v>0.7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Gràfics!$S$837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0274092152196503E-3"/>
                  <c:y val="1.04295108989888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24697384065593E-2"/>
                  <c:y val="-1.422222461125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Gràfics!$T$835:$W$835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</c:strRef>
          </c:cat>
          <c:val>
            <c:numRef>
              <c:f>Gràfics!$T$837:$W$837</c:f>
              <c:numCache>
                <c:formatCode>###0.0%</c:formatCode>
                <c:ptCount val="4"/>
                <c:pt idx="0">
                  <c:v>0.28571428571428575</c:v>
                </c:pt>
                <c:pt idx="1">
                  <c:v>0.7142857142857143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2173568"/>
        <c:axId val="152175360"/>
        <c:axId val="0"/>
      </c:bar3DChart>
      <c:catAx>
        <c:axId val="1521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52175360"/>
        <c:crosses val="autoZero"/>
        <c:auto val="1"/>
        <c:lblAlgn val="ctr"/>
        <c:lblOffset val="100"/>
        <c:noMultiLvlLbl val="0"/>
      </c:catAx>
      <c:valAx>
        <c:axId val="15217536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217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357349377009476"/>
          <c:y val="1.4852257962933961E-2"/>
          <c:w val="0.80155534719541122"/>
          <c:h val="7.7348289389923164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Gràfics!$U$867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olidFill>
              <a:srgbClr val="C0504D"/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Gràfics!$T$868:$T$869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Gràfics!$U$868:$U$869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Gràfics!$V$867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Gràfics!$T$868:$T$869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Gràfics!$V$868:$V$869</c:f>
              <c:numCache>
                <c:formatCode>###0.0%</c:formatCode>
                <c:ptCount val="2"/>
                <c:pt idx="0">
                  <c:v>0.1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Gràfics!$W$867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Gràfics!$T$868:$T$869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Gràfics!$W$868:$W$869</c:f>
              <c:numCache>
                <c:formatCode>###0.0%</c:formatCode>
                <c:ptCount val="2"/>
                <c:pt idx="0">
                  <c:v>0.3</c:v>
                </c:pt>
                <c:pt idx="1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Gràfics!$X$867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Gràfics!$T$868:$T$869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Gràfics!$X$868:$X$869</c:f>
              <c:numCache>
                <c:formatCode>###0.0%</c:formatCode>
                <c:ptCount val="2"/>
                <c:pt idx="0">
                  <c:v>0.1</c:v>
                </c:pt>
                <c:pt idx="1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Gràfics!$Y$867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Gràfics!$T$868:$T$869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Gràfics!$Y$868:$Y$869</c:f>
              <c:numCache>
                <c:formatCode>###0.0%</c:formatCode>
                <c:ptCount val="2"/>
                <c:pt idx="0">
                  <c:v>0.5</c:v>
                </c:pt>
                <c:pt idx="1">
                  <c:v>0.35714285714285715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2278528"/>
        <c:axId val="152280064"/>
        <c:axId val="0"/>
      </c:bar3DChart>
      <c:catAx>
        <c:axId val="1522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52280064"/>
        <c:crosses val="autoZero"/>
        <c:auto val="1"/>
        <c:lblAlgn val="ctr"/>
        <c:lblOffset val="100"/>
        <c:noMultiLvlLbl val="0"/>
      </c:catAx>
      <c:valAx>
        <c:axId val="1522800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2278528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2.9437171099881192E-2"/>
          <c:y val="1.7158177909589015E-2"/>
          <c:w val="0.94643245713688773"/>
          <c:h val="9.9133737188504184E-2"/>
        </c:manualLayout>
      </c:layout>
      <c:overlay val="0"/>
      <c:txPr>
        <a:bodyPr/>
        <a:lstStyle/>
        <a:p>
          <a:pPr>
            <a:defRPr sz="11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(Gens Important  1 - 7 Molt important)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881546266681202E-2"/>
          <c:y val="0.16352225874678286"/>
          <c:w val="0.95428197437547835"/>
          <c:h val="0.70426623856483961"/>
        </c:manualLayout>
      </c:layout>
      <c:lineChart>
        <c:grouping val="standard"/>
        <c:varyColors val="0"/>
        <c:ser>
          <c:idx val="0"/>
          <c:order val="0"/>
          <c:tx>
            <c:strRef>
              <c:f>Gràfics!$T$491</c:f>
              <c:strCache>
                <c:ptCount val="1"/>
                <c:pt idx="0">
                  <c:v>GRADUAT EN FOTOGRAFIA I CREACIÓ DIGITAL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400242175902566E-2"/>
                  <c:y val="2.071197411003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47915091251057E-2"/>
                  <c:y val="3.3656957928802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107723396589064E-2"/>
                  <c:y val="2.588976377952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802006745922671E-2"/>
                  <c:y val="-2.071238182605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314655228589893E-3"/>
                  <c:y val="1.03559870550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8050323186286573E-3"/>
                  <c:y val="-2.588996763754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094341117648706E-2"/>
                  <c:y val="-2.588996763754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5889967637540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Gràfics!$U$490:$Y$490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Gràfics!$U$491:$Y$491</c:f>
              <c:numCache>
                <c:formatCode>#,##0.00</c:formatCode>
                <c:ptCount val="5"/>
                <c:pt idx="0">
                  <c:v>5.5714285714285712</c:v>
                </c:pt>
                <c:pt idx="1">
                  <c:v>4.4285714285714279</c:v>
                </c:pt>
                <c:pt idx="2">
                  <c:v>5.4285714285714279</c:v>
                </c:pt>
                <c:pt idx="3">
                  <c:v>4.2857142857142856</c:v>
                </c:pt>
                <c:pt idx="4">
                  <c:v>5.4285714285714288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Gràfics!$T$492</c:f>
              <c:strCache>
                <c:ptCount val="1"/>
                <c:pt idx="0">
                  <c:v>GRADUAT EN MULTIMÈDIA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2477087899935919E-2"/>
                  <c:y val="-2.5889967637540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529874387786595E-2"/>
                  <c:y val="-2.33009708737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6735835517153E-2"/>
                  <c:y val="2.0711974110032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245305355356447E-2"/>
                  <c:y val="2.33009708737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157327614294955E-3"/>
                  <c:y val="-1.03559870550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446543995101668E-2"/>
                  <c:y val="-1.5533980582524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2893087990203217E-3"/>
                  <c:y val="2.0711974110032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8050323186286573E-3"/>
                  <c:y val="-1.8122977346278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Gràfics!$U$490:$Y$490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Gràfics!$U$492:$Y$492</c:f>
              <c:numCache>
                <c:formatCode>#,##0.00</c:formatCode>
                <c:ptCount val="5"/>
                <c:pt idx="0">
                  <c:v>5.7499999999999991</c:v>
                </c:pt>
                <c:pt idx="1">
                  <c:v>5</c:v>
                </c:pt>
                <c:pt idx="2">
                  <c:v>4.916666666666667</c:v>
                </c:pt>
                <c:pt idx="3">
                  <c:v>4.416666666666667</c:v>
                </c:pt>
                <c:pt idx="4">
                  <c:v>5.583333333333333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2351104"/>
        <c:axId val="152352640"/>
      </c:lineChart>
      <c:catAx>
        <c:axId val="15235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2352640"/>
        <c:crosses val="autoZero"/>
        <c:auto val="1"/>
        <c:lblAlgn val="ctr"/>
        <c:lblOffset val="100"/>
        <c:noMultiLvlLbl val="0"/>
      </c:catAx>
      <c:valAx>
        <c:axId val="152352640"/>
        <c:scaling>
          <c:orientation val="minMax"/>
          <c:max val="7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crossAx val="152351104"/>
        <c:crosses val="autoZero"/>
        <c:crossBetween val="between"/>
        <c:majorUnit val="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716086278164121E-2"/>
          <c:y val="4.517564636465924E-2"/>
          <c:w val="0.96693388971091221"/>
          <c:h val="0.824321804928793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Gràfics!$O$684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numFmt formatCode="0%" sourceLinked="0"/>
            <c:txPr>
              <a:bodyPr/>
              <a:lstStyle/>
              <a:p>
                <a:pPr>
                  <a:defRPr sz="12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Gràfics!$P$683:$V$683</c:f>
              <c:strCache>
                <c:ptCount val="7"/>
                <c:pt idx="0">
                  <c:v>Contactes personals</c:v>
                </c:pt>
                <c:pt idx="1">
                  <c:v>Iniciativa personal</c:v>
                </c:pt>
                <c:pt idx="2">
                  <c:v>Servei Català de Col·locació</c:v>
                </c:pt>
                <c:pt idx="3">
                  <c:v>Crear una empresa pròpia</c:v>
                </c:pt>
                <c:pt idx="4">
                  <c:v>Serveis de la borsa de les universitats</c:v>
                </c:pt>
                <c:pt idx="5">
                  <c:v>Internet</c:v>
                </c:pt>
                <c:pt idx="6">
                  <c:v>Bolsas institucionales</c:v>
                </c:pt>
              </c:strCache>
            </c:strRef>
          </c:cat>
          <c:val>
            <c:numRef>
              <c:f>Gràfics!$P$684:$V$684</c:f>
              <c:numCache>
                <c:formatCode>###0.0%</c:formatCode>
                <c:ptCount val="7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</c:v>
                </c:pt>
                <c:pt idx="5">
                  <c:v>0.16666666666666666</c:v>
                </c:pt>
                <c:pt idx="6">
                  <c:v>0.16666666666666666</c:v>
                </c:pt>
              </c:numCache>
            </c:numRef>
          </c:val>
        </c:ser>
        <c:ser>
          <c:idx val="5"/>
          <c:order val="1"/>
          <c:tx>
            <c:strRef>
              <c:f>Gràfics!$O$685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2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Gràfics!$P$683:$V$683</c:f>
              <c:strCache>
                <c:ptCount val="7"/>
                <c:pt idx="0">
                  <c:v>Contactes personals</c:v>
                </c:pt>
                <c:pt idx="1">
                  <c:v>Iniciativa personal</c:v>
                </c:pt>
                <c:pt idx="2">
                  <c:v>Servei Català de Col·locació</c:v>
                </c:pt>
                <c:pt idx="3">
                  <c:v>Crear una empresa pròpia</c:v>
                </c:pt>
                <c:pt idx="4">
                  <c:v>Serveis de la borsa de les universitats</c:v>
                </c:pt>
                <c:pt idx="5">
                  <c:v>Internet</c:v>
                </c:pt>
                <c:pt idx="6">
                  <c:v>Bolsas institucionales</c:v>
                </c:pt>
              </c:strCache>
            </c:strRef>
          </c:cat>
          <c:val>
            <c:numRef>
              <c:f>Gràfics!$P$685:$V$685</c:f>
              <c:numCache>
                <c:formatCode>###0.0%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52403328"/>
        <c:axId val="152446080"/>
      </c:barChart>
      <c:catAx>
        <c:axId val="15240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ca-ES"/>
          </a:p>
        </c:txPr>
        <c:crossAx val="152446080"/>
        <c:crosses val="autoZero"/>
        <c:auto val="1"/>
        <c:lblAlgn val="ctr"/>
        <c:lblOffset val="100"/>
        <c:noMultiLvlLbl val="0"/>
      </c:catAx>
      <c:valAx>
        <c:axId val="152446080"/>
        <c:scaling>
          <c:orientation val="minMax"/>
          <c:max val="0.70000000000000029"/>
        </c:scaling>
        <c:delete val="1"/>
        <c:axPos val="l"/>
        <c:numFmt formatCode="0%" sourceLinked="0"/>
        <c:majorTickMark val="out"/>
        <c:minorTickMark val="none"/>
        <c:tickLblPos val="nextTo"/>
        <c:crossAx val="1524033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(Gens Important  1 - 7 Molt important)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881546266681202E-2"/>
          <c:y val="0.16352225874678286"/>
          <c:w val="0.95428197437547868"/>
          <c:h val="0.70426623856483961"/>
        </c:manualLayout>
      </c:layout>
      <c:lineChart>
        <c:grouping val="standard"/>
        <c:varyColors val="0"/>
        <c:ser>
          <c:idx val="0"/>
          <c:order val="0"/>
          <c:tx>
            <c:strRef>
              <c:f>Gràfics!$T$706</c:f>
              <c:strCache>
                <c:ptCount val="1"/>
                <c:pt idx="0">
                  <c:v>GRADUAT EN FOTOGRAFIA I CREACIÓ DIGITAL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2593341245478573E-2"/>
                  <c:y val="-1.608486097321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07442437523833E-2"/>
                  <c:y val="2.8967277969811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295229915845383E-2"/>
                  <c:y val="2.896710942899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194370715182623E-2"/>
                  <c:y val="-1.940680038582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519513318035447E-2"/>
                  <c:y val="2.676529225566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201488811441115E-2"/>
                  <c:y val="-2.6380176499309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053756831513826E-2"/>
                  <c:y val="2.79078304229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595817333914802E-2"/>
                  <c:y val="-2.6175905034668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0906612601929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Gràfics!$U$705:$AC$705</c:f>
              <c:strCache>
                <c:ptCount val="9"/>
                <c:pt idx="0">
                  <c:v>Mancances en la formació rebuda</c:v>
                </c:pt>
                <c:pt idx="1">
                  <c:v>Activitats personals que impedeixen treballar (seguir estudiant, família, etc.)</c:v>
                </c:pt>
                <c:pt idx="2">
                  <c:v>Manca de pràctica professional</c:v>
                </c:pt>
                <c:pt idx="3">
                  <c:v>Tenir una feina que m’agradi</c:v>
                </c:pt>
                <c:pt idx="4">
                  <c:v>Manca de coneixements del mercat laboral</c:v>
                </c:pt>
                <c:pt idx="5">
                  <c:v>Tenir un nivell retributiu adequat</c:v>
                </c:pt>
                <c:pt idx="6">
                  <c:v>Manca d’idiomes</c:v>
                </c:pt>
                <c:pt idx="7">
                  <c:v>Manca de coneixements d’informàtica</c:v>
                </c:pt>
                <c:pt idx="8">
                  <c:v>Manca d’altres coneixements</c:v>
                </c:pt>
              </c:strCache>
            </c:strRef>
          </c:cat>
          <c:val>
            <c:numRef>
              <c:f>Gràfics!$U$706:$AC$706</c:f>
              <c:numCache>
                <c:formatCode>#,##0.00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Gràfics!$T$707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596303643352562E-2"/>
                  <c:y val="-5.1779108388764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892087085427286E-2"/>
                  <c:y val="-3.4309853182412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272093977173011E-2"/>
                  <c:y val="2.9640767056203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727024511048448E-2"/>
                  <c:y val="2.7133216849159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456912619385733E-2"/>
                  <c:y val="2.6298434205290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519267123581708E-2"/>
                  <c:y val="-7.4547369342863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0854936850634182E-3"/>
                  <c:y val="-1.9264214858524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594541272038166E-2"/>
                  <c:y val="2.6175870244631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396360848025424E-3"/>
                  <c:y val="1.30879351223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Gràfics!$U$705:$AC$705</c:f>
              <c:strCache>
                <c:ptCount val="9"/>
                <c:pt idx="0">
                  <c:v>Mancances en la formació rebuda</c:v>
                </c:pt>
                <c:pt idx="1">
                  <c:v>Activitats personals que impedeixen treballar (seguir estudiant, família, etc.)</c:v>
                </c:pt>
                <c:pt idx="2">
                  <c:v>Manca de pràctica professional</c:v>
                </c:pt>
                <c:pt idx="3">
                  <c:v>Tenir una feina que m’agradi</c:v>
                </c:pt>
                <c:pt idx="4">
                  <c:v>Manca de coneixements del mercat laboral</c:v>
                </c:pt>
                <c:pt idx="5">
                  <c:v>Tenir un nivell retributiu adequat</c:v>
                </c:pt>
                <c:pt idx="6">
                  <c:v>Manca d’idiomes</c:v>
                </c:pt>
                <c:pt idx="7">
                  <c:v>Manca de coneixements d’informàtica</c:v>
                </c:pt>
                <c:pt idx="8">
                  <c:v>Manca d’altres coneixements</c:v>
                </c:pt>
              </c:strCache>
            </c:strRef>
          </c:cat>
          <c:val>
            <c:numRef>
              <c:f>Gràfics!$U$707:$AC$707</c:f>
              <c:numCache>
                <c:formatCode>#,##0.00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2475904"/>
        <c:axId val="152485888"/>
      </c:lineChart>
      <c:catAx>
        <c:axId val="15247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2485888"/>
        <c:crosses val="autoZero"/>
        <c:auto val="1"/>
        <c:lblAlgn val="ctr"/>
        <c:lblOffset val="100"/>
        <c:noMultiLvlLbl val="0"/>
      </c:catAx>
      <c:valAx>
        <c:axId val="152485888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152475904"/>
        <c:crosses val="autoZero"/>
        <c:crossBetween val="between"/>
        <c:majorUnit val="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Gràfics!$N$661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Gràfics!$O$660:$Q$660</c:f>
              <c:strCache>
                <c:ptCount val="3"/>
                <c:pt idx="0">
                  <c:v>0 a 4</c:v>
                </c:pt>
                <c:pt idx="1">
                  <c:v>4 a 7</c:v>
                </c:pt>
                <c:pt idx="2">
                  <c:v>Més de 7</c:v>
                </c:pt>
              </c:strCache>
            </c:strRef>
          </c:cat>
          <c:val>
            <c:numRef>
              <c:f>Gràfics!$O$661:$Q$661</c:f>
              <c:numCache>
                <c:formatCode>###0.0%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Gràfics!$N$662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Gràfics!$O$660:$Q$660</c:f>
              <c:strCache>
                <c:ptCount val="3"/>
                <c:pt idx="0">
                  <c:v>0 a 4</c:v>
                </c:pt>
                <c:pt idx="1">
                  <c:v>4 a 7</c:v>
                </c:pt>
                <c:pt idx="2">
                  <c:v>Més de 7</c:v>
                </c:pt>
              </c:strCache>
            </c:strRef>
          </c:cat>
          <c:val>
            <c:numRef>
              <c:f>Gràfics!$O$662:$Q$662</c:f>
              <c:numCache>
                <c:formatCode>###0.0%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553728"/>
        <c:axId val="152702976"/>
        <c:axId val="0"/>
      </c:bar3DChart>
      <c:catAx>
        <c:axId val="15255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2702976"/>
        <c:crosses val="autoZero"/>
        <c:auto val="1"/>
        <c:lblAlgn val="ctr"/>
        <c:lblOffset val="100"/>
        <c:noMultiLvlLbl val="0"/>
      </c:catAx>
      <c:valAx>
        <c:axId val="15270297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52553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comparativa'!$C$15:$F$16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comparativa'!$C$17:$F$17</c:f>
              <c:numCache>
                <c:formatCode>0.00%</c:formatCode>
                <c:ptCount val="4"/>
                <c:pt idx="0" formatCode="0%">
                  <c:v>0</c:v>
                </c:pt>
                <c:pt idx="1">
                  <c:v>0</c:v>
                </c:pt>
                <c:pt idx="2" formatCode="0%">
                  <c:v>0</c:v>
                </c:pt>
                <c:pt idx="3" formatCode="0.0%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comparativa'!$C$15:$F$16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comparativa'!$C$18:$F$18</c:f>
              <c:numCache>
                <c:formatCode>0.00%</c:formatCode>
                <c:ptCount val="4"/>
                <c:pt idx="0" formatCode="0%">
                  <c:v>0.27272727272727271</c:v>
                </c:pt>
                <c:pt idx="1">
                  <c:v>0.2</c:v>
                </c:pt>
                <c:pt idx="2" formatCode="0%">
                  <c:v>0</c:v>
                </c:pt>
                <c:pt idx="3" formatCode="0.0%">
                  <c:v>0.14299999999999999</c:v>
                </c:pt>
              </c:numCache>
            </c:numRef>
          </c:val>
        </c:ser>
        <c:ser>
          <c:idx val="2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comparativa'!$C$15:$F$16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comparativa'!$C$19:$F$19</c:f>
              <c:numCache>
                <c:formatCode>0.00%</c:formatCode>
                <c:ptCount val="4"/>
                <c:pt idx="0" formatCode="0%">
                  <c:v>0.72727272727272729</c:v>
                </c:pt>
                <c:pt idx="1">
                  <c:v>0.8</c:v>
                </c:pt>
                <c:pt idx="2" formatCode="0%">
                  <c:v>1</c:v>
                </c:pt>
                <c:pt idx="3" formatCode="0.0%">
                  <c:v>0.85699999999999998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3090304"/>
        <c:axId val="154214400"/>
        <c:axId val="0"/>
      </c:bar3DChart>
      <c:catAx>
        <c:axId val="15309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4214400"/>
        <c:crosses val="autoZero"/>
        <c:auto val="1"/>
        <c:lblAlgn val="ctr"/>
        <c:lblOffset val="100"/>
        <c:noMultiLvlLbl val="0"/>
      </c:catAx>
      <c:valAx>
        <c:axId val="15421440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309030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28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155009014566741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comparativa'!$C$27:$F$28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comparativa'!$C$29:$F$29</c:f>
              <c:numCache>
                <c:formatCode>0.0%</c:formatCode>
                <c:ptCount val="4"/>
                <c:pt idx="0">
                  <c:v>9.0909090909090912E-2</c:v>
                </c:pt>
                <c:pt idx="1">
                  <c:v>6.6666666666666666E-2</c:v>
                </c:pt>
                <c:pt idx="2" formatCode="###0.0%">
                  <c:v>0.4</c:v>
                </c:pt>
                <c:pt idx="3" formatCode="###0.0%">
                  <c:v>7.0999999999999994E-2</c:v>
                </c:pt>
              </c:numCache>
            </c:numRef>
          </c:val>
        </c:ser>
        <c:ser>
          <c:idx val="0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comparativa'!$C$27:$F$28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comparativa'!$C$30:$F$30</c:f>
              <c:numCache>
                <c:formatCode>0.0%</c:formatCode>
                <c:ptCount val="4"/>
                <c:pt idx="0">
                  <c:v>9.0909090909090912E-2</c:v>
                </c:pt>
                <c:pt idx="1">
                  <c:v>0</c:v>
                </c:pt>
                <c:pt idx="2" formatCode="###0.0%">
                  <c:v>0.1</c:v>
                </c:pt>
                <c:pt idx="3" formatCode="###0.0%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comparativa'!$C$27:$F$28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comparativa'!$C$31:$F$31</c:f>
              <c:numCache>
                <c:formatCode>0.0%</c:formatCode>
                <c:ptCount val="4"/>
                <c:pt idx="0">
                  <c:v>9.0909090909090912E-2</c:v>
                </c:pt>
                <c:pt idx="1">
                  <c:v>0.13333333333333333</c:v>
                </c:pt>
                <c:pt idx="2" formatCode="###0.0%">
                  <c:v>0.2</c:v>
                </c:pt>
                <c:pt idx="3" formatCode="###0.0%">
                  <c:v>7.0999999999999994E-2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comparativa'!$C$27:$F$28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comparativa'!$C$32:$F$32</c:f>
              <c:numCache>
                <c:formatCode>0.0%</c:formatCode>
                <c:ptCount val="4"/>
                <c:pt idx="0">
                  <c:v>0.27272727272727271</c:v>
                </c:pt>
                <c:pt idx="1">
                  <c:v>0</c:v>
                </c:pt>
                <c:pt idx="2" formatCode="###0.0%">
                  <c:v>0</c:v>
                </c:pt>
                <c:pt idx="3" formatCode="###0.0%">
                  <c:v>0.214</c:v>
                </c:pt>
              </c:numCache>
            </c:numRef>
          </c:val>
        </c:ser>
        <c:ser>
          <c:idx val="4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comparativa'!$C$27:$F$28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comparativa'!$C$33:$F$33</c:f>
              <c:numCache>
                <c:formatCode>0.0%</c:formatCode>
                <c:ptCount val="4"/>
                <c:pt idx="0">
                  <c:v>0</c:v>
                </c:pt>
                <c:pt idx="1">
                  <c:v>0.2</c:v>
                </c:pt>
                <c:pt idx="2" formatCode="###0.0%">
                  <c:v>0</c:v>
                </c:pt>
                <c:pt idx="3" formatCode="###0.0%">
                  <c:v>0.214</c:v>
                </c:pt>
              </c:numCache>
            </c:numRef>
          </c:val>
        </c:ser>
        <c:ser>
          <c:idx val="5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comparativa'!$C$27:$F$28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comparativa'!$C$34:$F$34</c:f>
              <c:numCache>
                <c:formatCode>0.0%</c:formatCode>
                <c:ptCount val="4"/>
                <c:pt idx="0">
                  <c:v>0.45454545454545453</c:v>
                </c:pt>
                <c:pt idx="1">
                  <c:v>0.6</c:v>
                </c:pt>
                <c:pt idx="2" formatCode="###0.0%">
                  <c:v>0.3</c:v>
                </c:pt>
                <c:pt idx="3" formatCode="###0.0%">
                  <c:v>0.42899999999999999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5454080"/>
        <c:axId val="155472256"/>
        <c:axId val="0"/>
      </c:bar3DChart>
      <c:catAx>
        <c:axId val="155454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472256"/>
        <c:crosses val="autoZero"/>
        <c:auto val="1"/>
        <c:lblAlgn val="ctr"/>
        <c:lblOffset val="100"/>
        <c:noMultiLvlLbl val="0"/>
      </c:catAx>
      <c:valAx>
        <c:axId val="1554722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5454080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500090624506533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comparativa'!$B$49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comparativa'!$C$47:$H$48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comparativa'!$C$49:$H$49</c:f>
              <c:numCache>
                <c:formatCode>0.00%</c:formatCode>
                <c:ptCount val="6"/>
                <c:pt idx="0">
                  <c:v>0.36</c:v>
                </c:pt>
                <c:pt idx="1">
                  <c:v>0.04</c:v>
                </c:pt>
                <c:pt idx="2">
                  <c:v>0.28000000000000003</c:v>
                </c:pt>
                <c:pt idx="3">
                  <c:v>0</c:v>
                </c:pt>
                <c:pt idx="4">
                  <c:v>0.04</c:v>
                </c:pt>
                <c:pt idx="5">
                  <c:v>0.28000000000000003</c:v>
                </c:pt>
              </c:numCache>
            </c:numRef>
          </c:val>
        </c:ser>
        <c:ser>
          <c:idx val="1"/>
          <c:order val="1"/>
          <c:tx>
            <c:strRef>
              <c:f>'Taules comparativa'!$B$50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comparativa'!$C$47:$H$48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comparativa'!$C$50:$H$50</c:f>
              <c:numCache>
                <c:formatCode>0.00%</c:formatCode>
                <c:ptCount val="6"/>
                <c:pt idx="0">
                  <c:v>0.48717948717948717</c:v>
                </c:pt>
                <c:pt idx="1">
                  <c:v>2.564102564102564E-2</c:v>
                </c:pt>
                <c:pt idx="2">
                  <c:v>0.10256410256410256</c:v>
                </c:pt>
                <c:pt idx="3">
                  <c:v>2.564102564102564E-2</c:v>
                </c:pt>
                <c:pt idx="4">
                  <c:v>5.128205128205128E-2</c:v>
                </c:pt>
                <c:pt idx="5">
                  <c:v>0.30769230769230771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502080"/>
        <c:axId val="155503616"/>
        <c:axId val="0"/>
      </c:bar3DChart>
      <c:catAx>
        <c:axId val="155502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503616"/>
        <c:crosses val="autoZero"/>
        <c:auto val="1"/>
        <c:lblAlgn val="ctr"/>
        <c:lblOffset val="100"/>
        <c:noMultiLvlLbl val="0"/>
      </c:catAx>
      <c:valAx>
        <c:axId val="15550361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55020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5052364781763186"/>
          <c:y val="1.5209236947154736E-2"/>
          <c:w val="0.30466081836518588"/>
          <c:h val="0.47379711403507374"/>
        </c:manualLayout>
      </c:layout>
      <c:overlay val="0"/>
      <c:txPr>
        <a:bodyPr/>
        <a:lstStyle/>
        <a:p>
          <a:pPr>
            <a:defRPr sz="10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Requisits per la feina: Titulació específica i funcions pròpies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441907407407409"/>
          <c:y val="0.24007416666666667"/>
          <c:w val="0.5350368518518519"/>
          <c:h val="0.62849250000000001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Resum!$N$23:$N$24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Resum!$P$23:$P$24</c:f>
              <c:numCache>
                <c:formatCode>###0.0%</c:formatCode>
                <c:ptCount val="2"/>
                <c:pt idx="0">
                  <c:v>0.2592592592592593</c:v>
                </c:pt>
                <c:pt idx="1">
                  <c:v>0.31578947368421051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99360"/>
        <c:axId val="131601152"/>
      </c:barChart>
      <c:catAx>
        <c:axId val="131599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31601152"/>
        <c:crosses val="autoZero"/>
        <c:auto val="1"/>
        <c:lblAlgn val="ctr"/>
        <c:lblOffset val="100"/>
        <c:noMultiLvlLbl val="0"/>
      </c:catAx>
      <c:valAx>
        <c:axId val="13160115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1599360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comparativa'!$I$49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comparativa'!$J$49:$O$49</c:f>
              <c:numCache>
                <c:formatCode>###0.0%</c:formatCode>
                <c:ptCount val="6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  <c:pt idx="5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'Taules comparativa'!$I$50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comparativa'!$J$50:$O$50</c:f>
              <c:numCache>
                <c:formatCode>###0.0%</c:formatCode>
                <c:ptCount val="6"/>
                <c:pt idx="0">
                  <c:v>0.14285714285714285</c:v>
                </c:pt>
                <c:pt idx="1">
                  <c:v>0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0.42857142857142855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599616"/>
        <c:axId val="155601152"/>
        <c:axId val="0"/>
      </c:bar3DChart>
      <c:catAx>
        <c:axId val="155599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601152"/>
        <c:crosses val="autoZero"/>
        <c:auto val="1"/>
        <c:lblAlgn val="ctr"/>
        <c:lblOffset val="100"/>
        <c:noMultiLvlLbl val="0"/>
      </c:catAx>
      <c:valAx>
        <c:axId val="15560115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559961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5463411650168726"/>
          <c:y val="1.856353596997088E-2"/>
          <c:w val="0.31082652139126793"/>
          <c:h val="0.41677403064720031"/>
        </c:manualLayout>
      </c:layout>
      <c:overlay val="0"/>
      <c:txPr>
        <a:bodyPr/>
        <a:lstStyle/>
        <a:p>
          <a:pPr>
            <a:defRPr sz="10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970318249484821E-2"/>
          <c:y val="8.2810534742994699E-2"/>
          <c:w val="0.97176092846509565"/>
          <c:h val="0.75497559888413512"/>
        </c:manualLayout>
      </c:layout>
      <c:bar3DChart>
        <c:barDir val="col"/>
        <c:grouping val="stacked"/>
        <c:varyColors val="0"/>
        <c:ser>
          <c:idx val="4"/>
          <c:order val="0"/>
          <c:tx>
            <c:strRef>
              <c:f>'Taules comparativa'!$B$58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comparativa'!$C$56:$L$57</c:f>
              <c:multiLvlStrCache>
                <c:ptCount val="10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2011</c:v>
                  </c:pt>
                  <c:pt idx="9">
                    <c:v>2014</c:v>
                  </c:pt>
                </c:lvl>
                <c:lvl>
                  <c:pt idx="0">
                    <c:v>FIX</c:v>
                  </c:pt>
                  <c:pt idx="2">
                    <c:v>AUTÒNOM</c:v>
                  </c:pt>
                  <c:pt idx="4">
                    <c:v>TEMPORAL</c:v>
                  </c:pt>
                  <c:pt idx="6">
                    <c:v>BECARI</c:v>
                  </c:pt>
                  <c:pt idx="8">
                    <c:v>SENSE COTNRACTE</c:v>
                  </c:pt>
                </c:lvl>
              </c:multiLvlStrCache>
            </c:multiLvlStrRef>
          </c:cat>
          <c:val>
            <c:numRef>
              <c:f>'Taules comparativa'!$C$58:$L$58</c:f>
              <c:numCache>
                <c:formatCode>0.00%</c:formatCode>
                <c:ptCount val="10"/>
                <c:pt idx="0">
                  <c:v>0.72727272727272729</c:v>
                </c:pt>
                <c:pt idx="1">
                  <c:v>0.3</c:v>
                </c:pt>
                <c:pt idx="2">
                  <c:v>9.0909090909090912E-2</c:v>
                </c:pt>
                <c:pt idx="3">
                  <c:v>0.3</c:v>
                </c:pt>
                <c:pt idx="4">
                  <c:v>0.18181818181818182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</c:numCache>
            </c:numRef>
          </c:val>
        </c:ser>
        <c:ser>
          <c:idx val="3"/>
          <c:order val="1"/>
          <c:tx>
            <c:strRef>
              <c:f>'Taules comparativa'!$B$59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comparativa'!$C$56:$L$57</c:f>
              <c:multiLvlStrCache>
                <c:ptCount val="10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2011</c:v>
                  </c:pt>
                  <c:pt idx="9">
                    <c:v>2014</c:v>
                  </c:pt>
                </c:lvl>
                <c:lvl>
                  <c:pt idx="0">
                    <c:v>FIX</c:v>
                  </c:pt>
                  <c:pt idx="2">
                    <c:v>AUTÒNOM</c:v>
                  </c:pt>
                  <c:pt idx="4">
                    <c:v>TEMPORAL</c:v>
                  </c:pt>
                  <c:pt idx="6">
                    <c:v>BECARI</c:v>
                  </c:pt>
                  <c:pt idx="8">
                    <c:v>SENSE COTNRACTE</c:v>
                  </c:pt>
                </c:lvl>
              </c:multiLvlStrCache>
            </c:multiLvlStrRef>
          </c:cat>
          <c:val>
            <c:numRef>
              <c:f>'Taules comparativa'!$C$59:$L$59</c:f>
              <c:numCache>
                <c:formatCode>0.00%</c:formatCode>
                <c:ptCount val="10"/>
                <c:pt idx="0">
                  <c:v>0.53333333333333333</c:v>
                </c:pt>
                <c:pt idx="1">
                  <c:v>0.64300000000000002</c:v>
                </c:pt>
                <c:pt idx="2">
                  <c:v>0.33333333333333331</c:v>
                </c:pt>
                <c:pt idx="3">
                  <c:v>0.35699999999999998</c:v>
                </c:pt>
                <c:pt idx="4">
                  <c:v>0.13333333333333333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5738496"/>
        <c:axId val="155740032"/>
        <c:axId val="0"/>
      </c:bar3DChart>
      <c:catAx>
        <c:axId val="155738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5740032"/>
        <c:crosses val="autoZero"/>
        <c:auto val="1"/>
        <c:lblAlgn val="ctr"/>
        <c:lblOffset val="100"/>
        <c:noMultiLvlLbl val="0"/>
      </c:catAx>
      <c:valAx>
        <c:axId val="15574003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738496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348503042302539E-2"/>
          <c:y val="0.11486528591062994"/>
          <c:w val="0.97330299391539499"/>
          <c:h val="0.7038589100643009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comparativa'!$B$85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comparativa'!$C$85:$F$85</c:f>
              <c:numCache>
                <c:formatCode>General</c:formatCode>
                <c:ptCount val="4"/>
                <c:pt idx="0" formatCode="0.0%">
                  <c:v>9.0909090909090912E-2</c:v>
                </c:pt>
                <c:pt idx="1">
                  <c:v>0</c:v>
                </c:pt>
                <c:pt idx="2" formatCode="0.0%">
                  <c:v>0.13333333333333333</c:v>
                </c:pt>
                <c:pt idx="3" formatCode="0.0%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comparativa'!$B$86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7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comparativa'!$C$86:$F$86</c:f>
              <c:numCache>
                <c:formatCode>###0.0%</c:formatCode>
                <c:ptCount val="4"/>
                <c:pt idx="0" formatCode="0.0%">
                  <c:v>0</c:v>
                </c:pt>
                <c:pt idx="1">
                  <c:v>0.22222222222222221</c:v>
                </c:pt>
                <c:pt idx="2" formatCode="0.0%">
                  <c:v>6.6666666666666666E-2</c:v>
                </c:pt>
                <c:pt idx="3">
                  <c:v>7.1428571428571438E-2</c:v>
                </c:pt>
              </c:numCache>
            </c:numRef>
          </c:val>
        </c:ser>
        <c:ser>
          <c:idx val="2"/>
          <c:order val="2"/>
          <c:tx>
            <c:strRef>
              <c:f>'Taules comparativa'!$B$87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comparativa'!$C$87:$F$87</c:f>
              <c:numCache>
                <c:formatCode>###0.0%</c:formatCode>
                <c:ptCount val="4"/>
                <c:pt idx="0" formatCode="0.0%">
                  <c:v>0</c:v>
                </c:pt>
                <c:pt idx="1">
                  <c:v>0.55555555555555558</c:v>
                </c:pt>
                <c:pt idx="2" formatCode="0.0%">
                  <c:v>0</c:v>
                </c:pt>
                <c:pt idx="3">
                  <c:v>7.1428571428571438E-2</c:v>
                </c:pt>
              </c:numCache>
            </c:numRef>
          </c:val>
        </c:ser>
        <c:ser>
          <c:idx val="3"/>
          <c:order val="3"/>
          <c:tx>
            <c:strRef>
              <c:f>'Taules comparativa'!$B$88</c:f>
              <c:strCache>
                <c:ptCount val="1"/>
                <c:pt idx="0">
                  <c:v>12.000 €
15.000 €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comparativa'!$C$88:$F$88</c:f>
              <c:numCache>
                <c:formatCode>###0.0%</c:formatCode>
                <c:ptCount val="4"/>
                <c:pt idx="0" formatCode="0.0%">
                  <c:v>9.0909090909090912E-2</c:v>
                </c:pt>
                <c:pt idx="1">
                  <c:v>0.1111111111111111</c:v>
                </c:pt>
                <c:pt idx="2" formatCode="0.0%">
                  <c:v>6.6666666666666666E-2</c:v>
                </c:pt>
                <c:pt idx="3">
                  <c:v>0.21428571428571427</c:v>
                </c:pt>
              </c:numCache>
            </c:numRef>
          </c:val>
        </c:ser>
        <c:ser>
          <c:idx val="4"/>
          <c:order val="4"/>
          <c:tx>
            <c:strRef>
              <c:f>'Taules comparativa'!$B$89</c:f>
              <c:strCache>
                <c:ptCount val="1"/>
                <c:pt idx="0">
                  <c:v>15.000 €
18.000 €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comparativa'!$C$89:$F$89</c:f>
              <c:numCache>
                <c:formatCode>###0.0%</c:formatCode>
                <c:ptCount val="4"/>
                <c:pt idx="0" formatCode="0.0%">
                  <c:v>0.18181818181818182</c:v>
                </c:pt>
                <c:pt idx="1">
                  <c:v>0</c:v>
                </c:pt>
                <c:pt idx="2" formatCode="0.0%">
                  <c:v>6.6666666666666666E-2</c:v>
                </c:pt>
                <c:pt idx="3">
                  <c:v>7.1428571428571438E-2</c:v>
                </c:pt>
              </c:numCache>
            </c:numRef>
          </c:val>
        </c:ser>
        <c:ser>
          <c:idx val="5"/>
          <c:order val="5"/>
          <c:tx>
            <c:strRef>
              <c:f>'Taules comparativa'!$B$90</c:f>
              <c:strCache>
                <c:ptCount val="1"/>
                <c:pt idx="0">
                  <c:v>18.000 €
24.000 €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comparativa'!$C$90:$F$90</c:f>
              <c:numCache>
                <c:formatCode>###0.0%</c:formatCode>
                <c:ptCount val="4"/>
                <c:pt idx="0" formatCode="0.0%">
                  <c:v>0.36363636363636365</c:v>
                </c:pt>
                <c:pt idx="1">
                  <c:v>0.1111111111111111</c:v>
                </c:pt>
                <c:pt idx="2" formatCode="0.0%">
                  <c:v>0.2</c:v>
                </c:pt>
                <c:pt idx="3">
                  <c:v>7.1428571428571438E-2</c:v>
                </c:pt>
              </c:numCache>
            </c:numRef>
          </c:val>
        </c:ser>
        <c:ser>
          <c:idx val="6"/>
          <c:order val="6"/>
          <c:tx>
            <c:strRef>
              <c:f>'Taules comparativa'!$B$91</c:f>
              <c:strCache>
                <c:ptCount val="1"/>
                <c:pt idx="0">
                  <c:v>24.000 €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comparativa'!$C$91:$F$91</c:f>
              <c:numCache>
                <c:formatCode>###0.0%</c:formatCode>
                <c:ptCount val="4"/>
                <c:pt idx="0" formatCode="0.0%">
                  <c:v>0.27272727272727271</c:v>
                </c:pt>
                <c:pt idx="1">
                  <c:v>0</c:v>
                </c:pt>
                <c:pt idx="2" formatCode="0.0%">
                  <c:v>0.33333333333333331</c:v>
                </c:pt>
                <c:pt idx="3">
                  <c:v>0.35714285714285715</c:v>
                </c:pt>
              </c:numCache>
            </c:numRef>
          </c:val>
        </c:ser>
        <c:ser>
          <c:idx val="7"/>
          <c:order val="7"/>
          <c:tx>
            <c:strRef>
              <c:f>'Taules comparativa'!$B$92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comparativa'!$C$92:$F$92</c:f>
              <c:numCache>
                <c:formatCode>###0.0%</c:formatCode>
                <c:ptCount val="4"/>
                <c:pt idx="0" formatCode="0.0%">
                  <c:v>0</c:v>
                </c:pt>
                <c:pt idx="1">
                  <c:v>0</c:v>
                </c:pt>
                <c:pt idx="2" formatCode="0.0%">
                  <c:v>0.13333333333333333</c:v>
                </c:pt>
                <c:pt idx="3">
                  <c:v>7.1428571428571438E-2</c:v>
                </c:pt>
              </c:numCache>
            </c:numRef>
          </c:val>
        </c:ser>
        <c:ser>
          <c:idx val="8"/>
          <c:order val="8"/>
          <c:tx>
            <c:strRef>
              <c:f>'Taules comparativa'!$B$93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comparativa'!$C$83:$F$84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comparativa'!$C$93:$F$93</c:f>
              <c:numCache>
                <c:formatCode>###0.0%</c:formatCode>
                <c:ptCount val="4"/>
                <c:pt idx="0" formatCode="0.0%">
                  <c:v>0</c:v>
                </c:pt>
                <c:pt idx="1">
                  <c:v>0</c:v>
                </c:pt>
                <c:pt idx="2" formatCode="0.0%">
                  <c:v>0</c:v>
                </c:pt>
                <c:pt idx="3">
                  <c:v>7.1428571428571438E-2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7711744"/>
        <c:axId val="157721728"/>
        <c:axId val="0"/>
      </c:bar3DChart>
      <c:catAx>
        <c:axId val="157711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7721728"/>
        <c:crosses val="autoZero"/>
        <c:auto val="1"/>
        <c:lblAlgn val="ctr"/>
        <c:lblOffset val="100"/>
        <c:noMultiLvlLbl val="0"/>
      </c:catAx>
      <c:valAx>
        <c:axId val="1577217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7711744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42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153599071799474E-2"/>
          <c:y val="0.12122779126977506"/>
          <c:w val="0.97169280185640161"/>
          <c:h val="0.70307140879664731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comparativa'!$B$125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comparativa'!$C$123:$F$124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comparativa'!$C$125:$F$125</c:f>
              <c:numCache>
                <c:formatCode>0.00%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'Taules comparativa'!$B$126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comparativa'!$C$123:$F$124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comparativa'!$C$126:$F$126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0"/>
          <c:order val="2"/>
          <c:tx>
            <c:strRef>
              <c:f>'Taules comparativa'!$B$127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comparativa'!$C$123:$F$124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comparativa'!$C$127:$F$127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'Taules comparativa'!$B$128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comparativa'!$C$123:$F$124</c:f>
              <c:multiLvlStrCache>
                <c:ptCount val="4"/>
                <c:lvl>
                  <c:pt idx="0">
                    <c:v>GRADUAT EN FOTOGRAFIA I CREACIÓ DIGITAL</c:v>
                  </c:pt>
                  <c:pt idx="1">
                    <c:v>GRADUAT EN MULTIMÈDIA</c:v>
                  </c:pt>
                  <c:pt idx="2">
                    <c:v>GRADUAT EN FOTOGRAFIA I CREACIÓ DIGITAL</c:v>
                  </c:pt>
                  <c:pt idx="3">
                    <c:v>GRADUAT EN MULTIMÈDIA</c:v>
                  </c:pt>
                </c:lvl>
                <c:lvl>
                  <c:pt idx="0">
                    <c:v>2011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'Taules comparativa'!$C$128:$F$128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7741440"/>
        <c:axId val="162953856"/>
        <c:axId val="0"/>
      </c:bar3DChart>
      <c:catAx>
        <c:axId val="157741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62953856"/>
        <c:crosses val="autoZero"/>
        <c:auto val="1"/>
        <c:lblAlgn val="ctr"/>
        <c:lblOffset val="100"/>
        <c:noMultiLvlLbl val="0"/>
      </c:catAx>
      <c:valAx>
        <c:axId val="16295385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774144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17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3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comparativa'!$B$140</c:f>
              <c:strCache>
                <c:ptCount val="1"/>
                <c:pt idx="0">
                  <c:v>GRADUAT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 rot="540000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comparativa'!$C$137:$H$139</c:f>
              <c:multiLvlStrCache>
                <c:ptCount val="6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</c:lvl>
                <c:lvl>
                  <c:pt idx="0">
                    <c:v>2011</c:v>
                  </c:pt>
                  <c:pt idx="3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</c:multiLvlStrCache>
            </c:multiLvlStrRef>
          </c:cat>
          <c:val>
            <c:numRef>
              <c:f>'Taules comparativa'!$C$140:$H$140</c:f>
              <c:numCache>
                <c:formatCode>0.00%</c:formatCode>
                <c:ptCount val="6"/>
                <c:pt idx="0">
                  <c:v>0.45454545454545453</c:v>
                </c:pt>
                <c:pt idx="1">
                  <c:v>9.0909090909090912E-2</c:v>
                </c:pt>
                <c:pt idx="2">
                  <c:v>9.0909090909090912E-2</c:v>
                </c:pt>
                <c:pt idx="3" formatCode="###0.0%">
                  <c:v>0.2</c:v>
                </c:pt>
                <c:pt idx="4" formatCode="###0.0%">
                  <c:v>0.1</c:v>
                </c:pt>
                <c:pt idx="5" formatCode="###0.0%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'Taules comparativa'!$B$141</c:f>
              <c:strCache>
                <c:ptCount val="1"/>
                <c:pt idx="0">
                  <c:v>GRADUAT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numFmt formatCode="0.0%" sourceLinked="0"/>
            <c:txPr>
              <a:bodyPr rot="5400000" vert="horz"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comparativa'!$C$137:$H$139</c:f>
              <c:multiLvlStrCache>
                <c:ptCount val="6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</c:lvl>
                <c:lvl>
                  <c:pt idx="0">
                    <c:v>2011</c:v>
                  </c:pt>
                  <c:pt idx="3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</c:multiLvlStrCache>
            </c:multiLvlStrRef>
          </c:cat>
          <c:val>
            <c:numRef>
              <c:f>'Taules comparativa'!$C$141:$H$141</c:f>
              <c:numCache>
                <c:formatCode>0.00%</c:formatCode>
                <c:ptCount val="6"/>
                <c:pt idx="0">
                  <c:v>0</c:v>
                </c:pt>
                <c:pt idx="1">
                  <c:v>0.26666666666666666</c:v>
                </c:pt>
                <c:pt idx="2">
                  <c:v>0</c:v>
                </c:pt>
                <c:pt idx="3" formatCode="###0.0%">
                  <c:v>7.1428571428571438E-2</c:v>
                </c:pt>
                <c:pt idx="4" formatCode="###0.0%">
                  <c:v>0.14285714285714288</c:v>
                </c:pt>
                <c:pt idx="5" formatCode="###0.0%">
                  <c:v>0.14285714285714288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68964480"/>
        <c:axId val="168966016"/>
        <c:axId val="0"/>
      </c:bar3DChart>
      <c:catAx>
        <c:axId val="16896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68966016"/>
        <c:crosses val="autoZero"/>
        <c:auto val="1"/>
        <c:lblAlgn val="ctr"/>
        <c:lblOffset val="100"/>
        <c:noMultiLvlLbl val="0"/>
      </c:catAx>
      <c:valAx>
        <c:axId val="168966016"/>
        <c:scaling>
          <c:orientation val="minMax"/>
          <c:max val="0.30000000000000032"/>
        </c:scaling>
        <c:delete val="0"/>
        <c:axPos val="l"/>
        <c:numFmt formatCode="0%" sourceLinked="0"/>
        <c:majorTickMark val="out"/>
        <c:minorTickMark val="none"/>
        <c:tickLblPos val="nextTo"/>
        <c:crossAx val="16896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378227757466453"/>
          <c:y val="2.2259283657898591E-2"/>
          <c:w val="0.80155534719541122"/>
          <c:h val="7.7348289389923164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MITJANA DE NIVELL DE SATISFACCIÓ AMB LA FEINA ACTUAL PER EDICIONS I TITULACIONS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'Taules comparativa'!$B$114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comparativa'!$C$112:$F$113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comparativa'!$C$114:$F$114</c:f>
              <c:numCache>
                <c:formatCode>0.00</c:formatCode>
                <c:ptCount val="4"/>
                <c:pt idx="0">
                  <c:v>5.25</c:v>
                </c:pt>
                <c:pt idx="1">
                  <c:v>5.57</c:v>
                </c:pt>
                <c:pt idx="2">
                  <c:v>6.2</c:v>
                </c:pt>
                <c:pt idx="3">
                  <c:v>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comparativa'!$B$115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Lbls>
            <c:dLbl>
              <c:idx val="3"/>
              <c:layout>
                <c:manualLayout>
                  <c:x val="-3.5359113560943936E-3"/>
                  <c:y val="-8.3660123830158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comparativa'!$C$112:$F$113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comparativa'!$C$115:$F$115</c:f>
              <c:numCache>
                <c:formatCode>0.00</c:formatCode>
                <c:ptCount val="4"/>
                <c:pt idx="0">
                  <c:v>3.25</c:v>
                </c:pt>
                <c:pt idx="1">
                  <c:v>4.43</c:v>
                </c:pt>
                <c:pt idx="2">
                  <c:v>5.53</c:v>
                </c:pt>
                <c:pt idx="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comparativa'!$B$116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8.2504598308869182E-3"/>
                  <c:y val="2.509803714904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comparativa'!$C$112:$F$113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comparativa'!$C$116:$F$116</c:f>
              <c:numCache>
                <c:formatCode>0.00</c:formatCode>
                <c:ptCount val="4"/>
                <c:pt idx="0">
                  <c:v>3</c:v>
                </c:pt>
                <c:pt idx="1">
                  <c:v>5.43</c:v>
                </c:pt>
                <c:pt idx="2">
                  <c:v>5.07</c:v>
                </c:pt>
                <c:pt idx="3">
                  <c:v>4.92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comparativa'!$B$117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2.509803714904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comparativa'!$C$112:$F$113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comparativa'!$C$117:$F$117</c:f>
              <c:numCache>
                <c:formatCode>0.00</c:formatCode>
                <c:ptCount val="4"/>
                <c:pt idx="0">
                  <c:v>4.62</c:v>
                </c:pt>
                <c:pt idx="1">
                  <c:v>4.29</c:v>
                </c:pt>
                <c:pt idx="2">
                  <c:v>4</c:v>
                </c:pt>
                <c:pt idx="3">
                  <c:v>4.42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comparativa'!$B$118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0607734068283182E-2"/>
                  <c:y val="-2.091503095753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comparativa'!$C$112:$F$113</c:f>
              <c:multiLvlStrCache>
                <c:ptCount val="4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</c:lvl>
                <c:lvl>
                  <c:pt idx="0">
                    <c:v>GRADUAT EN FOTOGRAFIA I CREACIÓ DIGITAL</c:v>
                  </c:pt>
                  <c:pt idx="2">
                    <c:v>GRADUAT EN MULTIMÈDIA</c:v>
                  </c:pt>
                </c:lvl>
              </c:multiLvlStrCache>
            </c:multiLvlStrRef>
          </c:cat>
          <c:val>
            <c:numRef>
              <c:f>'Taules comparativa'!$C$118:$F$118</c:f>
              <c:numCache>
                <c:formatCode>0.00</c:formatCode>
                <c:ptCount val="4"/>
                <c:pt idx="0">
                  <c:v>4.63</c:v>
                </c:pt>
                <c:pt idx="1">
                  <c:v>5.43</c:v>
                </c:pt>
                <c:pt idx="2">
                  <c:v>5.4</c:v>
                </c:pt>
                <c:pt idx="3">
                  <c:v>5.58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18016"/>
        <c:axId val="199569792"/>
      </c:lineChart>
      <c:catAx>
        <c:axId val="19811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69792"/>
        <c:crosses val="autoZero"/>
        <c:auto val="1"/>
        <c:lblAlgn val="ctr"/>
        <c:lblOffset val="100"/>
        <c:noMultiLvlLbl val="0"/>
      </c:catAx>
      <c:valAx>
        <c:axId val="199569792"/>
        <c:scaling>
          <c:orientation val="minMax"/>
          <c:min val="2"/>
        </c:scaling>
        <c:delete val="1"/>
        <c:axPos val="l"/>
        <c:numFmt formatCode="0.00" sourceLinked="1"/>
        <c:majorTickMark val="out"/>
        <c:minorTickMark val="none"/>
        <c:tickLblPos val="nextTo"/>
        <c:crossAx val="198118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% de titulats que cobren més de 30.000€ bruts anuals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689814814814819E-2"/>
          <c:y val="0.22596305555555554"/>
          <c:w val="0.54106944444444449"/>
          <c:h val="0.6856602777777778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Resum!$F$54:$F$55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Resum!$K$54:$K$55</c:f>
              <c:numCache>
                <c:formatCode>0.0%</c:formatCode>
                <c:ptCount val="2"/>
                <c:pt idx="0" formatCode="0%">
                  <c:v>0</c:v>
                </c:pt>
                <c:pt idx="1">
                  <c:v>0.14199999999999999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86400"/>
        <c:axId val="131687936"/>
      </c:barChart>
      <c:catAx>
        <c:axId val="131686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1687936"/>
        <c:crosses val="autoZero"/>
        <c:auto val="1"/>
        <c:lblAlgn val="ctr"/>
        <c:lblOffset val="100"/>
        <c:noMultiLvlLbl val="0"/>
      </c:catAx>
      <c:valAx>
        <c:axId val="131687936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31686400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Satisfacció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6148166666666665"/>
          <c:y val="0.21584861111111112"/>
          <c:w val="0.61264796296296287"/>
          <c:h val="0.65271805555555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Resum!$Q$43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Resum!$P$44:$P$45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Resum!$Q$44:$Q$45</c:f>
              <c:numCache>
                <c:formatCode>###0.0%</c:formatCode>
                <c:ptCount val="2"/>
                <c:pt idx="0">
                  <c:v>0.8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Resum!$R$43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Resum!$P$44:$P$45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Resum!$R$44:$R$45</c:f>
              <c:numCache>
                <c:formatCode>###0.0%</c:formatCode>
                <c:ptCount val="2"/>
                <c:pt idx="0">
                  <c:v>0.77777777777777768</c:v>
                </c:pt>
                <c:pt idx="1">
                  <c:v>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09952"/>
        <c:axId val="131724032"/>
      </c:barChart>
      <c:catAx>
        <c:axId val="131709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1724032"/>
        <c:crosses val="autoZero"/>
        <c:auto val="1"/>
        <c:lblAlgn val="ctr"/>
        <c:lblOffset val="100"/>
        <c:noMultiLvlLbl val="0"/>
      </c:catAx>
      <c:valAx>
        <c:axId val="1317240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1709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població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070149735466806E-2"/>
          <c:y val="0.12500744616954229"/>
          <c:w val="0.62908710045449012"/>
          <c:h val="0.85800981399064691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explosion val="9"/>
          </c:dPt>
          <c:dPt>
            <c:idx val="1"/>
            <c:bubble3D val="0"/>
            <c:explosion val="9"/>
          </c:dPt>
          <c:dLbls>
            <c:numFmt formatCode="0.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Gràfics!$T$17:$T$18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Gràfics!$U$17:$U$18</c:f>
              <c:numCache>
                <c:formatCode>###0</c:formatCode>
                <c:ptCount val="2"/>
                <c:pt idx="0">
                  <c:v>19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effectLst>
          <a:outerShdw blurRad="50800" dist="38100" dir="18900000" algn="b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65955631719897123"/>
          <c:y val="0.16707855091781237"/>
          <c:w val="0.34044370481524538"/>
          <c:h val="0.6985701708916473"/>
        </c:manualLayout>
      </c:layout>
      <c:overlay val="0"/>
      <c:txPr>
        <a:bodyPr/>
        <a:lstStyle/>
        <a:p>
          <a:pPr>
            <a:defRPr sz="900">
              <a:latin typeface="Arial Rounded MT Bold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mostra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016924357803946E-2"/>
          <c:y val="9.9929076263586727E-2"/>
          <c:w val="0.6290871004544899"/>
          <c:h val="0.8580098139906466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"/>
          <c:dPt>
            <c:idx val="0"/>
            <c:bubble3D val="0"/>
            <c:explosion val="9"/>
          </c:dPt>
          <c:dPt>
            <c:idx val="1"/>
            <c:bubble3D val="0"/>
            <c:explosion val="9"/>
          </c:dPt>
          <c:dLbls>
            <c:numFmt formatCode="0.0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Gràfics!$T$17:$T$18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Gràfics!$V$17:$V$18</c:f>
              <c:numCache>
                <c:formatCode>General</c:formatCode>
                <c:ptCount val="2"/>
                <c:pt idx="0">
                  <c:v>10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192087669060951"/>
          <c:y val="0.17125827923547174"/>
          <c:w val="0.33223365940281568"/>
          <c:h val="0.68027283423427931"/>
        </c:manualLayout>
      </c:layout>
      <c:overlay val="0"/>
      <c:txPr>
        <a:bodyPr/>
        <a:lstStyle/>
        <a:p>
          <a:pPr rtl="0">
            <a:defRPr sz="900">
              <a:latin typeface="Arial Rounded MT Bold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Gràfics!$S$41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Gràfics!$R$42:$R$43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Gràfics!$S$42:$S$43</c:f>
              <c:numCache>
                <c:formatCode>###0.0%</c:formatCode>
                <c:ptCount val="2"/>
                <c:pt idx="0">
                  <c:v>0.6</c:v>
                </c:pt>
                <c:pt idx="1">
                  <c:v>7.1428571428571438E-2</c:v>
                </c:pt>
              </c:numCache>
            </c:numRef>
          </c:val>
        </c:ser>
        <c:ser>
          <c:idx val="0"/>
          <c:order val="1"/>
          <c:tx>
            <c:strRef>
              <c:f>Gràfics!$T$41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2"/>
            </a:solidFill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Gràfics!$R$42:$R$43</c:f>
              <c:strCache>
                <c:ptCount val="2"/>
                <c:pt idx="0">
                  <c:v>GRADUAT EN FOTOGRAFIA I CREACIÓ DIGITAL</c:v>
                </c:pt>
                <c:pt idx="1">
                  <c:v>GRADUAT EN MULTIMÈDIA</c:v>
                </c:pt>
              </c:strCache>
            </c:strRef>
          </c:cat>
          <c:val>
            <c:numRef>
              <c:f>Gràfics!$T$42:$T$43</c:f>
              <c:numCache>
                <c:formatCode>###0.0%</c:formatCode>
                <c:ptCount val="2"/>
                <c:pt idx="0">
                  <c:v>0.4</c:v>
                </c:pt>
                <c:pt idx="1">
                  <c:v>0.9285714285714286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5414400"/>
        <c:axId val="145416192"/>
        <c:axId val="0"/>
      </c:bar3DChart>
      <c:catAx>
        <c:axId val="14541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45416192"/>
        <c:crosses val="autoZero"/>
        <c:auto val="1"/>
        <c:lblAlgn val="ctr"/>
        <c:lblOffset val="100"/>
        <c:noMultiLvlLbl val="0"/>
      </c:catAx>
      <c:valAx>
        <c:axId val="14541619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5414400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Taules!B72"/><Relationship Id="rId18" Type="http://schemas.openxmlformats.org/officeDocument/2006/relationships/hyperlink" Target="#Gr&#224;fics!C238"/><Relationship Id="rId26" Type="http://schemas.openxmlformats.org/officeDocument/2006/relationships/hyperlink" Target="#Taules!B137"/><Relationship Id="rId39" Type="http://schemas.openxmlformats.org/officeDocument/2006/relationships/hyperlink" Target="#Gr&#224;fics!C569"/><Relationship Id="rId21" Type="http://schemas.openxmlformats.org/officeDocument/2006/relationships/hyperlink" Target="#Taules!B113"/><Relationship Id="rId34" Type="http://schemas.openxmlformats.org/officeDocument/2006/relationships/hyperlink" Target="#Taules!B171"/><Relationship Id="rId42" Type="http://schemas.openxmlformats.org/officeDocument/2006/relationships/hyperlink" Target="#Taules!B226"/><Relationship Id="rId47" Type="http://schemas.openxmlformats.org/officeDocument/2006/relationships/hyperlink" Target="#Taules!B260"/><Relationship Id="rId50" Type="http://schemas.openxmlformats.org/officeDocument/2006/relationships/hyperlink" Target="#Gr&#224;fics!C759"/><Relationship Id="rId55" Type="http://schemas.openxmlformats.org/officeDocument/2006/relationships/hyperlink" Target="#Taules!B294"/><Relationship Id="rId63" Type="http://schemas.openxmlformats.org/officeDocument/2006/relationships/hyperlink" Target="#Comparativa!C152"/><Relationship Id="rId68" Type="http://schemas.openxmlformats.org/officeDocument/2006/relationships/hyperlink" Target="#Gr&#224;fics!C680"/><Relationship Id="rId7" Type="http://schemas.openxmlformats.org/officeDocument/2006/relationships/hyperlink" Target="#Gr&#224;fics!B59"/><Relationship Id="rId2" Type="http://schemas.openxmlformats.org/officeDocument/2006/relationships/image" Target="../media/image1.gif"/><Relationship Id="rId16" Type="http://schemas.openxmlformats.org/officeDocument/2006/relationships/hyperlink" Target="#Gr&#224;fics!C208"/><Relationship Id="rId29" Type="http://schemas.openxmlformats.org/officeDocument/2006/relationships/hyperlink" Target="#Gr&#224;fics!C417"/><Relationship Id="rId1" Type="http://schemas.openxmlformats.org/officeDocument/2006/relationships/hyperlink" Target="#Taules!B10"/><Relationship Id="rId6" Type="http://schemas.openxmlformats.org/officeDocument/2006/relationships/hyperlink" Target="#Taules!B26"/><Relationship Id="rId11" Type="http://schemas.openxmlformats.org/officeDocument/2006/relationships/hyperlink" Target="#Gr&#224;fics!C142"/><Relationship Id="rId24" Type="http://schemas.openxmlformats.org/officeDocument/2006/relationships/hyperlink" Target="#Gr&#224;fics!C345"/><Relationship Id="rId32" Type="http://schemas.openxmlformats.org/officeDocument/2006/relationships/hyperlink" Target="#Taules!B160"/><Relationship Id="rId37" Type="http://schemas.openxmlformats.org/officeDocument/2006/relationships/hyperlink" Target="#Gr&#224;fics!C541"/><Relationship Id="rId40" Type="http://schemas.openxmlformats.org/officeDocument/2006/relationships/hyperlink" Target="#Taules!B199"/><Relationship Id="rId45" Type="http://schemas.openxmlformats.org/officeDocument/2006/relationships/hyperlink" Target="#Taules!B241"/><Relationship Id="rId53" Type="http://schemas.openxmlformats.org/officeDocument/2006/relationships/hyperlink" Target="#Taules!B286"/><Relationship Id="rId58" Type="http://schemas.openxmlformats.org/officeDocument/2006/relationships/hyperlink" Target="#Comparativa!C12"/><Relationship Id="rId66" Type="http://schemas.openxmlformats.org/officeDocument/2006/relationships/hyperlink" Target="#Comparativa!C267"/><Relationship Id="rId5" Type="http://schemas.openxmlformats.org/officeDocument/2006/relationships/hyperlink" Target="#Taules!B18"/><Relationship Id="rId15" Type="http://schemas.openxmlformats.org/officeDocument/2006/relationships/hyperlink" Target="#Taules!B82"/><Relationship Id="rId23" Type="http://schemas.openxmlformats.org/officeDocument/2006/relationships/hyperlink" Target="#Taules!B121"/><Relationship Id="rId28" Type="http://schemas.openxmlformats.org/officeDocument/2006/relationships/hyperlink" Target="#Taules!B143"/><Relationship Id="rId36" Type="http://schemas.openxmlformats.org/officeDocument/2006/relationships/hyperlink" Target="#Taules!B178"/><Relationship Id="rId49" Type="http://schemas.openxmlformats.org/officeDocument/2006/relationships/hyperlink" Target="#Taules!B268"/><Relationship Id="rId57" Type="http://schemas.openxmlformats.org/officeDocument/2006/relationships/hyperlink" Target="#Taules!B209"/><Relationship Id="rId61" Type="http://schemas.openxmlformats.org/officeDocument/2006/relationships/hyperlink" Target="#Comparativa!C93"/><Relationship Id="rId10" Type="http://schemas.openxmlformats.org/officeDocument/2006/relationships/hyperlink" Target="#Taules!B45"/><Relationship Id="rId19" Type="http://schemas.openxmlformats.org/officeDocument/2006/relationships/hyperlink" Target="#Taules!B106"/><Relationship Id="rId31" Type="http://schemas.openxmlformats.org/officeDocument/2006/relationships/hyperlink" Target="#Gr&#224;fics!C451"/><Relationship Id="rId44" Type="http://schemas.openxmlformats.org/officeDocument/2006/relationships/hyperlink" Target="#Taules!B234"/><Relationship Id="rId52" Type="http://schemas.openxmlformats.org/officeDocument/2006/relationships/hyperlink" Target="#Gr&#224;fics!C792"/><Relationship Id="rId60" Type="http://schemas.openxmlformats.org/officeDocument/2006/relationships/hyperlink" Target="#Comparativa!C54"/><Relationship Id="rId65" Type="http://schemas.openxmlformats.org/officeDocument/2006/relationships/hyperlink" Target="#Comparativa!C228"/><Relationship Id="rId4" Type="http://schemas.openxmlformats.org/officeDocument/2006/relationships/image" Target="../media/image2.gif"/><Relationship Id="rId9" Type="http://schemas.openxmlformats.org/officeDocument/2006/relationships/hyperlink" Target="#Gr&#224;fics!C91"/><Relationship Id="rId14" Type="http://schemas.openxmlformats.org/officeDocument/2006/relationships/hyperlink" Target="#Gr&#224;fics!C173"/><Relationship Id="rId22" Type="http://schemas.openxmlformats.org/officeDocument/2006/relationships/hyperlink" Target="#Gr&#224;fics!C291"/><Relationship Id="rId27" Type="http://schemas.openxmlformats.org/officeDocument/2006/relationships/hyperlink" Target="#Gr&#224;fics!C383"/><Relationship Id="rId30" Type="http://schemas.openxmlformats.org/officeDocument/2006/relationships/hyperlink" Target="#Taules!B153"/><Relationship Id="rId35" Type="http://schemas.openxmlformats.org/officeDocument/2006/relationships/hyperlink" Target="#Gr&#224;fics!C515"/><Relationship Id="rId43" Type="http://schemas.openxmlformats.org/officeDocument/2006/relationships/hyperlink" Target="#Taules!B218"/><Relationship Id="rId48" Type="http://schemas.openxmlformats.org/officeDocument/2006/relationships/hyperlink" Target="#Gr&#224;fics!C728"/><Relationship Id="rId56" Type="http://schemas.openxmlformats.org/officeDocument/2006/relationships/hyperlink" Target="#Gr&#224;fics!C858"/><Relationship Id="rId64" Type="http://schemas.openxmlformats.org/officeDocument/2006/relationships/hyperlink" Target="#Comparativa!C186"/><Relationship Id="rId69" Type="http://schemas.openxmlformats.org/officeDocument/2006/relationships/hyperlink" Target="#Gr&#224;fics!C700"/><Relationship Id="rId8" Type="http://schemas.openxmlformats.org/officeDocument/2006/relationships/hyperlink" Target="#Taules!B37"/><Relationship Id="rId51" Type="http://schemas.openxmlformats.org/officeDocument/2006/relationships/hyperlink" Target="#Taules!B276"/><Relationship Id="rId3" Type="http://schemas.openxmlformats.org/officeDocument/2006/relationships/hyperlink" Target="#Gr&#224;fics!B12"/><Relationship Id="rId12" Type="http://schemas.openxmlformats.org/officeDocument/2006/relationships/hyperlink" Target="#Taules!C86"/><Relationship Id="rId17" Type="http://schemas.openxmlformats.org/officeDocument/2006/relationships/hyperlink" Target="#Taules!B98"/><Relationship Id="rId25" Type="http://schemas.openxmlformats.org/officeDocument/2006/relationships/hyperlink" Target="#Taules!B129"/><Relationship Id="rId33" Type="http://schemas.openxmlformats.org/officeDocument/2006/relationships/hyperlink" Target="#Gr&#224;fics!C482"/><Relationship Id="rId38" Type="http://schemas.openxmlformats.org/officeDocument/2006/relationships/hyperlink" Target="#Taules!B185"/><Relationship Id="rId46" Type="http://schemas.openxmlformats.org/officeDocument/2006/relationships/hyperlink" Target="#Taules!B248"/><Relationship Id="rId59" Type="http://schemas.openxmlformats.org/officeDocument/2006/relationships/image" Target="../media/image3.png"/><Relationship Id="rId67" Type="http://schemas.openxmlformats.org/officeDocument/2006/relationships/hyperlink" Target="#Gr&#224;fics!C653"/><Relationship Id="rId20" Type="http://schemas.openxmlformats.org/officeDocument/2006/relationships/hyperlink" Target="#Gr&#224;fics!C264"/><Relationship Id="rId41" Type="http://schemas.openxmlformats.org/officeDocument/2006/relationships/hyperlink" Target="#Gr&#224;fics!C614"/><Relationship Id="rId54" Type="http://schemas.openxmlformats.org/officeDocument/2006/relationships/hyperlink" Target="#Gr&#224;fics!C828"/><Relationship Id="rId62" Type="http://schemas.openxmlformats.org/officeDocument/2006/relationships/hyperlink" Target="#Comparativa!C117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26" Type="http://schemas.openxmlformats.org/officeDocument/2006/relationships/hyperlink" Target="#Index!B52"/><Relationship Id="rId3" Type="http://schemas.openxmlformats.org/officeDocument/2006/relationships/chart" Target="../charts/chart8.xml"/><Relationship Id="rId21" Type="http://schemas.openxmlformats.org/officeDocument/2006/relationships/hyperlink" Target="#Index!B35"/><Relationship Id="rId34" Type="http://schemas.openxmlformats.org/officeDocument/2006/relationships/hyperlink" Target="#Index!B33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5" Type="http://schemas.openxmlformats.org/officeDocument/2006/relationships/chart" Target="../charts/chart27.xml"/><Relationship Id="rId33" Type="http://schemas.openxmlformats.org/officeDocument/2006/relationships/chart" Target="../charts/chart33.xml"/><Relationship Id="rId38" Type="http://schemas.openxmlformats.org/officeDocument/2006/relationships/chart" Target="../charts/chart36.xml"/><Relationship Id="rId2" Type="http://schemas.openxmlformats.org/officeDocument/2006/relationships/chart" Target="../charts/chart7.xml"/><Relationship Id="rId16" Type="http://schemas.openxmlformats.org/officeDocument/2006/relationships/chart" Target="../charts/chart20.xml"/><Relationship Id="rId20" Type="http://schemas.openxmlformats.org/officeDocument/2006/relationships/chart" Target="../charts/chart23.xml"/><Relationship Id="rId29" Type="http://schemas.openxmlformats.org/officeDocument/2006/relationships/chart" Target="../charts/chart30.xml"/><Relationship Id="rId1" Type="http://schemas.openxmlformats.org/officeDocument/2006/relationships/hyperlink" Target="#Index!A1"/><Relationship Id="rId6" Type="http://schemas.openxmlformats.org/officeDocument/2006/relationships/hyperlink" Target="#Index!B12"/><Relationship Id="rId11" Type="http://schemas.openxmlformats.org/officeDocument/2006/relationships/chart" Target="../charts/chart15.xml"/><Relationship Id="rId24" Type="http://schemas.openxmlformats.org/officeDocument/2006/relationships/chart" Target="../charts/chart26.xml"/><Relationship Id="rId32" Type="http://schemas.openxmlformats.org/officeDocument/2006/relationships/chart" Target="../charts/chart32.xml"/><Relationship Id="rId37" Type="http://schemas.openxmlformats.org/officeDocument/2006/relationships/chart" Target="../charts/chart35.xml"/><Relationship Id="rId5" Type="http://schemas.openxmlformats.org/officeDocument/2006/relationships/chart" Target="../charts/chart10.xml"/><Relationship Id="rId15" Type="http://schemas.openxmlformats.org/officeDocument/2006/relationships/chart" Target="../charts/chart19.xml"/><Relationship Id="rId23" Type="http://schemas.openxmlformats.org/officeDocument/2006/relationships/chart" Target="../charts/chart25.xml"/><Relationship Id="rId28" Type="http://schemas.openxmlformats.org/officeDocument/2006/relationships/chart" Target="../charts/chart29.xml"/><Relationship Id="rId36" Type="http://schemas.openxmlformats.org/officeDocument/2006/relationships/chart" Target="../charts/chart34.xml"/><Relationship Id="rId10" Type="http://schemas.openxmlformats.org/officeDocument/2006/relationships/chart" Target="../charts/chart14.xml"/><Relationship Id="rId19" Type="http://schemas.openxmlformats.org/officeDocument/2006/relationships/hyperlink" Target="#Index!B19"/><Relationship Id="rId31" Type="http://schemas.openxmlformats.org/officeDocument/2006/relationships/chart" Target="../charts/chart31.xml"/><Relationship Id="rId4" Type="http://schemas.openxmlformats.org/officeDocument/2006/relationships/chart" Target="../charts/chart9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4.xml"/><Relationship Id="rId27" Type="http://schemas.openxmlformats.org/officeDocument/2006/relationships/chart" Target="../charts/chart28.xml"/><Relationship Id="rId30" Type="http://schemas.openxmlformats.org/officeDocument/2006/relationships/hyperlink" Target="#Index!B58"/><Relationship Id="rId35" Type="http://schemas.openxmlformats.org/officeDocument/2006/relationships/hyperlink" Target="#Index!B44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5.xml"/><Relationship Id="rId3" Type="http://schemas.openxmlformats.org/officeDocument/2006/relationships/hyperlink" Target="#Index!B21"/><Relationship Id="rId7" Type="http://schemas.openxmlformats.org/officeDocument/2006/relationships/chart" Target="../charts/chart41.xml"/><Relationship Id="rId12" Type="http://schemas.openxmlformats.org/officeDocument/2006/relationships/chart" Target="../charts/chart44.xml"/><Relationship Id="rId2" Type="http://schemas.openxmlformats.org/officeDocument/2006/relationships/chart" Target="../charts/chart37.xml"/><Relationship Id="rId1" Type="http://schemas.openxmlformats.org/officeDocument/2006/relationships/hyperlink" Target="#Index!A1"/><Relationship Id="rId6" Type="http://schemas.openxmlformats.org/officeDocument/2006/relationships/chart" Target="../charts/chart40.xml"/><Relationship Id="rId11" Type="http://schemas.openxmlformats.org/officeDocument/2006/relationships/hyperlink" Target="#Index!B61"/><Relationship Id="rId5" Type="http://schemas.openxmlformats.org/officeDocument/2006/relationships/chart" Target="../charts/chart39.xml"/><Relationship Id="rId10" Type="http://schemas.openxmlformats.org/officeDocument/2006/relationships/chart" Target="../charts/chart43.xml"/><Relationship Id="rId4" Type="http://schemas.openxmlformats.org/officeDocument/2006/relationships/chart" Target="../charts/chart38.xml"/><Relationship Id="rId9" Type="http://schemas.openxmlformats.org/officeDocument/2006/relationships/hyperlink" Target="#Index!B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29</xdr:row>
      <xdr:rowOff>142875</xdr:rowOff>
    </xdr:from>
    <xdr:to>
      <xdr:col>7</xdr:col>
      <xdr:colOff>434007</xdr:colOff>
      <xdr:row>31</xdr:row>
      <xdr:rowOff>17259</xdr:rowOff>
    </xdr:to>
    <xdr:sp macro="" textlink="">
      <xdr:nvSpPr>
        <xdr:cNvPr id="2" name="QuadreDeText 1"/>
        <xdr:cNvSpPr txBox="1"/>
      </xdr:nvSpPr>
      <xdr:spPr>
        <a:xfrm>
          <a:off x="695325" y="5895975"/>
          <a:ext cx="4005882" cy="2553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8</xdr:col>
      <xdr:colOff>523200</xdr:colOff>
      <xdr:row>25</xdr:row>
      <xdr:rowOff>171000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17</xdr:col>
      <xdr:colOff>523200</xdr:colOff>
      <xdr:row>25</xdr:row>
      <xdr:rowOff>171000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523200</xdr:colOff>
      <xdr:row>44</xdr:row>
      <xdr:rowOff>171000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17</xdr:col>
      <xdr:colOff>523200</xdr:colOff>
      <xdr:row>44</xdr:row>
      <xdr:rowOff>171000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8</xdr:col>
      <xdr:colOff>523200</xdr:colOff>
      <xdr:row>63</xdr:row>
      <xdr:rowOff>171000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17</xdr:col>
      <xdr:colOff>523200</xdr:colOff>
      <xdr:row>63</xdr:row>
      <xdr:rowOff>171000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542925</xdr:colOff>
      <xdr:row>13</xdr:row>
      <xdr:rowOff>171450</xdr:rowOff>
    </xdr:from>
    <xdr:to>
      <xdr:col>8</xdr:col>
      <xdr:colOff>342900</xdr:colOff>
      <xdr:row>21</xdr:row>
      <xdr:rowOff>133350</xdr:rowOff>
    </xdr:to>
    <xdr:sp macro="" textlink="">
      <xdr:nvSpPr>
        <xdr:cNvPr id="9" name="Crida de fletxa a l'esquerra 8"/>
        <xdr:cNvSpPr/>
      </xdr:nvSpPr>
      <xdr:spPr>
        <a:xfrm>
          <a:off x="3590925" y="2876550"/>
          <a:ext cx="1628775" cy="1485900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En totes les titulacions del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r>
            <a:rPr lang="es-ES" sz="1100" b="1">
              <a:solidFill>
                <a:sysClr val="windowText" lastClr="000000"/>
              </a:solidFill>
            </a:rPr>
            <a:t>CITM  el percentatge</a:t>
          </a:r>
          <a:r>
            <a:rPr lang="es-ES" sz="1100" b="1" baseline="0">
              <a:solidFill>
                <a:sysClr val="windowText" lastClr="000000"/>
              </a:solidFill>
            </a:rPr>
            <a:t> de població activa supera el </a:t>
          </a:r>
          <a:r>
            <a:rPr lang="es-ES" sz="1100" b="1">
              <a:solidFill>
                <a:sysClr val="windowText" lastClr="000000"/>
              </a:solidFill>
            </a:rPr>
            <a:t> 80%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66675</xdr:colOff>
      <xdr:row>13</xdr:row>
      <xdr:rowOff>66675</xdr:rowOff>
    </xdr:from>
    <xdr:to>
      <xdr:col>10</xdr:col>
      <xdr:colOff>574659</xdr:colOff>
      <xdr:row>21</xdr:row>
      <xdr:rowOff>155547</xdr:rowOff>
    </xdr:to>
    <xdr:sp macro="" textlink="">
      <xdr:nvSpPr>
        <xdr:cNvPr id="10" name="QuadreDeText 1"/>
        <xdr:cNvSpPr txBox="1"/>
      </xdr:nvSpPr>
      <xdr:spPr>
        <a:xfrm>
          <a:off x="5553075" y="2771775"/>
          <a:ext cx="1117584" cy="1612872"/>
        </a:xfrm>
        <a:prstGeom prst="rect">
          <a:avLst/>
        </a:prstGeom>
        <a:ln w="15875">
          <a:solidFill>
            <a:schemeClr val="accent4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/>
            <a:t>El 64,3% dels enquestats</a:t>
          </a:r>
          <a:r>
            <a:rPr lang="ca-ES" sz="1100" b="1" baseline="0"/>
            <a:t> graduats en Multimèdia tenen contracte fix</a:t>
          </a:r>
          <a:endParaRPr lang="ca-ES" sz="1050"/>
        </a:p>
      </xdr:txBody>
    </xdr:sp>
    <xdr:clientData/>
  </xdr:twoCellAnchor>
  <xdr:twoCellAnchor>
    <xdr:from>
      <xdr:col>6</xdr:col>
      <xdr:colOff>28575</xdr:colOff>
      <xdr:row>31</xdr:row>
      <xdr:rowOff>66675</xdr:rowOff>
    </xdr:from>
    <xdr:to>
      <xdr:col>8</xdr:col>
      <xdr:colOff>84045</xdr:colOff>
      <xdr:row>40</xdr:row>
      <xdr:rowOff>85719</xdr:rowOff>
    </xdr:to>
    <xdr:sp macro="" textlink="">
      <xdr:nvSpPr>
        <xdr:cNvPr id="11" name="Rectangle arrodonit 10"/>
        <xdr:cNvSpPr/>
      </xdr:nvSpPr>
      <xdr:spPr>
        <a:xfrm>
          <a:off x="3686175" y="6200775"/>
          <a:ext cx="1274670" cy="1733544"/>
        </a:xfrm>
        <a:prstGeom prst="roundRect">
          <a:avLst/>
        </a:prstGeom>
        <a:ln>
          <a:solidFill>
            <a:schemeClr val="accent4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graduats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CITM donen una nota mitjana superior a 5 en la formació global rebuda</a:t>
          </a:r>
          <a:endParaRPr lang="ca-ES">
            <a:effectLst/>
          </a:endParaRPr>
        </a:p>
      </xdr:txBody>
    </xdr:sp>
    <xdr:clientData/>
  </xdr:twoCellAnchor>
  <xdr:twoCellAnchor>
    <xdr:from>
      <xdr:col>9</xdr:col>
      <xdr:colOff>247650</xdr:colOff>
      <xdr:row>32</xdr:row>
      <xdr:rowOff>38100</xdr:rowOff>
    </xdr:from>
    <xdr:to>
      <xdr:col>11</xdr:col>
      <xdr:colOff>558810</xdr:colOff>
      <xdr:row>39</xdr:row>
      <xdr:rowOff>114288</xdr:rowOff>
    </xdr:to>
    <xdr:sp macro="" textlink="">
      <xdr:nvSpPr>
        <xdr:cNvPr id="12" name="QuadreDeText 1"/>
        <xdr:cNvSpPr txBox="1"/>
      </xdr:nvSpPr>
      <xdr:spPr>
        <a:xfrm>
          <a:off x="5734050" y="6362700"/>
          <a:ext cx="1530360" cy="1409688"/>
        </a:xfrm>
        <a:prstGeom prst="rect">
          <a:avLst/>
        </a:prstGeom>
        <a:ln w="15875">
          <a:solidFill>
            <a:schemeClr val="accent4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/>
            <a:t>El 31,6% dels titulats en Multimèdia</a:t>
          </a:r>
          <a:r>
            <a:rPr lang="ca-ES" sz="1100" b="1" baseline="0"/>
            <a:t> necessiten la titulació específica per a la feina i realitzen funcions pròpies</a:t>
          </a:r>
          <a:endParaRPr lang="ca-ES" sz="1050"/>
        </a:p>
      </xdr:txBody>
    </xdr:sp>
    <xdr:clientData/>
  </xdr:twoCellAnchor>
  <xdr:twoCellAnchor>
    <xdr:from>
      <xdr:col>9</xdr:col>
      <xdr:colOff>95250</xdr:colOff>
      <xdr:row>51</xdr:row>
      <xdr:rowOff>76200</xdr:rowOff>
    </xdr:from>
    <xdr:to>
      <xdr:col>11</xdr:col>
      <xdr:colOff>95262</xdr:colOff>
      <xdr:row>59</xdr:row>
      <xdr:rowOff>57150</xdr:rowOff>
    </xdr:to>
    <xdr:sp macro="" textlink="">
      <xdr:nvSpPr>
        <xdr:cNvPr id="13" name="QuadreDeText 1"/>
        <xdr:cNvSpPr txBox="1"/>
      </xdr:nvSpPr>
      <xdr:spPr>
        <a:xfrm>
          <a:off x="5581650" y="10020300"/>
          <a:ext cx="1219212" cy="1504950"/>
        </a:xfrm>
        <a:prstGeom prst="rect">
          <a:avLst/>
        </a:prstGeom>
        <a:ln w="25400">
          <a:solidFill>
            <a:schemeClr val="accent4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100" b="1"/>
            <a:t>Més del 75%</a:t>
          </a:r>
          <a:r>
            <a:rPr lang="ca-ES" sz="1100" b="1" baseline="0"/>
            <a:t> dels enquestats titulats en Fotografia i Creació Digital repetirien la carrera i la universitat</a:t>
          </a:r>
          <a:endParaRPr lang="ca-ES" sz="1100" b="1"/>
        </a:p>
      </xdr:txBody>
    </xdr:sp>
    <xdr:clientData/>
  </xdr:twoCellAnchor>
  <xdr:twoCellAnchor>
    <xdr:from>
      <xdr:col>1</xdr:col>
      <xdr:colOff>38100</xdr:colOff>
      <xdr:row>28</xdr:row>
      <xdr:rowOff>57150</xdr:rowOff>
    </xdr:from>
    <xdr:to>
      <xdr:col>7</xdr:col>
      <xdr:colOff>386348</xdr:colOff>
      <xdr:row>29</xdr:row>
      <xdr:rowOff>122024</xdr:rowOff>
    </xdr:to>
    <xdr:sp macro="" textlink="">
      <xdr:nvSpPr>
        <xdr:cNvPr id="14" name="QuadreDeText 1"/>
        <xdr:cNvSpPr txBox="1"/>
      </xdr:nvSpPr>
      <xdr:spPr>
        <a:xfrm>
          <a:off x="647700" y="5619750"/>
          <a:ext cx="4005848" cy="255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0.64088</cdr:x>
      <cdr:y>0.29457</cdr:y>
    </cdr:from>
    <cdr:to>
      <cdr:x>0.93795</cdr:x>
      <cdr:y>0.74357</cdr:y>
    </cdr:to>
    <cdr:sp macro="" textlink="">
      <cdr:nvSpPr>
        <cdr:cNvPr id="2" name="Clau doble 1"/>
        <cdr:cNvSpPr/>
      </cdr:nvSpPr>
      <cdr:spPr>
        <a:xfrm xmlns:a="http://schemas.openxmlformats.org/drawingml/2006/main">
          <a:off x="3460750" y="1060450"/>
          <a:ext cx="1604178" cy="1616400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El 14% dels titulats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en Multimèdia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171450</xdr:colOff>
      <xdr:row>15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2573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15</xdr:row>
      <xdr:rowOff>28575</xdr:rowOff>
    </xdr:from>
    <xdr:to>
      <xdr:col>4</xdr:col>
      <xdr:colOff>352425</xdr:colOff>
      <xdr:row>15</xdr:row>
      <xdr:rowOff>171450</xdr:rowOff>
    </xdr:to>
    <xdr:pic>
      <xdr:nvPicPr>
        <xdr:cNvPr id="3" name="Imatge 2" descr="icono-grafico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47950" y="1285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6" name="Imatge 5" descr="icono-tabla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647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7" name="Imatge 6" descr="icono-tabla.gif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847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8" name="Imatge 7" descr="icono-grafico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14600" y="1666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67075" y="299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86150" y="3009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3200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52650" y="3209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3762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5" name="Imatge 14" descr="icono-tabla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933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6" name="Imatge 15" descr="icono-grafico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09925" y="39433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7" name="Imatge 16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0" y="4124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8" name="Imatge 17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0" y="4133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19" name="Imatge 18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9850" y="4333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0" name="Imatge 19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00350" y="4343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1" name="Imatge 20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9077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2" name="Imatge 21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81275" y="4524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3" name="Imatge 22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4695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4" name="Imatge 23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24125" y="47053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25" name="Imatge 24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4886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19300" y="4895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7475" y="5095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9" name="Imatge 28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5267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30" name="Imatge 29" descr="icono-grafico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85975" y="5276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1" name="Imatge 30" descr="icono-tabla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650" y="5486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2" name="Imatge 31" descr="icono-grafico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62150" y="5495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3" name="Imatge 32" descr="icono-tabla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5848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4" name="Imatge 33" descr="icono-grafico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33650" y="5857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35" name="Imatge 34" descr="icono-tabla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43200" y="6219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6" name="Imatge 35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33700" y="62293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7" name="Imatge 36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71725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9" name="Imatge 38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0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81250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41" name="Imatge 40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86075" y="7181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2" name="Imatge 41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76575" y="7191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3" name="Imatge 42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4" name="Imatge 43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9075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5" name="Imatge 44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3675" y="8534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7" name="Imatge 46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9" name="Imatge 48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4700" y="8905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51" name="Imatge 50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33700" y="9077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53" name="Imatge 52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00" y="9467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55" name="Imatge 54" descr="icono-tabla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992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6" name="Imatge 55" descr="icono-grafico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0042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7" name="Imatge 56" descr="icono-tabla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9375" y="1043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8" name="Imatge 57" descr="icono-grafico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09875" y="10448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9" name="Imatge 58" descr="icono-tabla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33575" y="1061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60" name="Imatge 59" descr="icono-grafico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24075" y="1062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61" name="Imatge 60" descr="icono-tabla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956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62" name="Imatge 61" descr="icono-grafico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86100" y="11410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63" name="Imatge 62" descr="icono-tabla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2700" y="11572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64" name="Imatge 63" descr="icono-grafico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743200" y="11582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49</xdr:row>
      <xdr:rowOff>19050</xdr:rowOff>
    </xdr:from>
    <xdr:to>
      <xdr:col>1</xdr:col>
      <xdr:colOff>276225</xdr:colOff>
      <xdr:row>50</xdr:row>
      <xdr:rowOff>0</xdr:rowOff>
    </xdr:to>
    <xdr:pic>
      <xdr:nvPicPr>
        <xdr:cNvPr id="67" name="Imatge 66" descr="icono-tabla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9100" y="10620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16</xdr:row>
      <xdr:rowOff>9525</xdr:rowOff>
    </xdr:from>
    <xdr:to>
      <xdr:col>4</xdr:col>
      <xdr:colOff>404378</xdr:colOff>
      <xdr:row>16</xdr:row>
      <xdr:rowOff>161924</xdr:rowOff>
    </xdr:to>
    <xdr:pic>
      <xdr:nvPicPr>
        <xdr:cNvPr id="72" name="Imatge 71" descr="Comparativa.PN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381250" y="31527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23</xdr:row>
      <xdr:rowOff>28575</xdr:rowOff>
    </xdr:from>
    <xdr:to>
      <xdr:col>6</xdr:col>
      <xdr:colOff>156728</xdr:colOff>
      <xdr:row>23</xdr:row>
      <xdr:rowOff>180974</xdr:rowOff>
    </xdr:to>
    <xdr:pic>
      <xdr:nvPicPr>
        <xdr:cNvPr id="73" name="Imatge 72" descr="Comparativa.PN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352800" y="4514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28</xdr:row>
      <xdr:rowOff>0</xdr:rowOff>
    </xdr:from>
    <xdr:to>
      <xdr:col>5</xdr:col>
      <xdr:colOff>499628</xdr:colOff>
      <xdr:row>28</xdr:row>
      <xdr:rowOff>152399</xdr:rowOff>
    </xdr:to>
    <xdr:pic>
      <xdr:nvPicPr>
        <xdr:cNvPr id="74" name="Imatge 73" descr="Comparativa.PNG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086100" y="54387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29</xdr:row>
      <xdr:rowOff>9525</xdr:rowOff>
    </xdr:from>
    <xdr:to>
      <xdr:col>4</xdr:col>
      <xdr:colOff>556778</xdr:colOff>
      <xdr:row>29</xdr:row>
      <xdr:rowOff>161924</xdr:rowOff>
    </xdr:to>
    <xdr:pic>
      <xdr:nvPicPr>
        <xdr:cNvPr id="75" name="Imatge 74" descr="Comparativa.PN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533650" y="56388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33</xdr:row>
      <xdr:rowOff>9525</xdr:rowOff>
    </xdr:from>
    <xdr:to>
      <xdr:col>3</xdr:col>
      <xdr:colOff>528203</xdr:colOff>
      <xdr:row>33</xdr:row>
      <xdr:rowOff>161924</xdr:rowOff>
    </xdr:to>
    <xdr:pic>
      <xdr:nvPicPr>
        <xdr:cNvPr id="76" name="Imatge 75" descr="Comparativa.PNG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1895475" y="64008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40</xdr:row>
      <xdr:rowOff>9525</xdr:rowOff>
    </xdr:from>
    <xdr:to>
      <xdr:col>5</xdr:col>
      <xdr:colOff>242453</xdr:colOff>
      <xdr:row>40</xdr:row>
      <xdr:rowOff>161924</xdr:rowOff>
    </xdr:to>
    <xdr:pic>
      <xdr:nvPicPr>
        <xdr:cNvPr id="77" name="Imatge 76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828925" y="77343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52</xdr:row>
      <xdr:rowOff>38100</xdr:rowOff>
    </xdr:from>
    <xdr:to>
      <xdr:col>5</xdr:col>
      <xdr:colOff>13853</xdr:colOff>
      <xdr:row>52</xdr:row>
      <xdr:rowOff>190499</xdr:rowOff>
    </xdr:to>
    <xdr:pic>
      <xdr:nvPicPr>
        <xdr:cNvPr id="78" name="Imatge 77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2600325" y="100584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62</xdr:row>
      <xdr:rowOff>180975</xdr:rowOff>
    </xdr:from>
    <xdr:to>
      <xdr:col>4</xdr:col>
      <xdr:colOff>4328</xdr:colOff>
      <xdr:row>63</xdr:row>
      <xdr:rowOff>142874</xdr:rowOff>
    </xdr:to>
    <xdr:pic>
      <xdr:nvPicPr>
        <xdr:cNvPr id="79" name="Imatge 78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1981200" y="121158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1</xdr:col>
      <xdr:colOff>48684</xdr:colOff>
      <xdr:row>8</xdr:row>
      <xdr:rowOff>0</xdr:rowOff>
    </xdr:from>
    <xdr:to>
      <xdr:col>1</xdr:col>
      <xdr:colOff>220134</xdr:colOff>
      <xdr:row>8</xdr:row>
      <xdr:rowOff>171450</xdr:rowOff>
    </xdr:to>
    <xdr:pic>
      <xdr:nvPicPr>
        <xdr:cNvPr id="83" name="Imatge 82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3009" y="25431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59268</xdr:colOff>
      <xdr:row>9</xdr:row>
      <xdr:rowOff>21167</xdr:rowOff>
    </xdr:from>
    <xdr:to>
      <xdr:col>1</xdr:col>
      <xdr:colOff>202143</xdr:colOff>
      <xdr:row>9</xdr:row>
      <xdr:rowOff>195792</xdr:rowOff>
    </xdr:to>
    <xdr:pic>
      <xdr:nvPicPr>
        <xdr:cNvPr id="86" name="Imatge 85" descr="icono-grafico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73593" y="276436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1</xdr:col>
      <xdr:colOff>48684</xdr:colOff>
      <xdr:row>10</xdr:row>
      <xdr:rowOff>52917</xdr:rowOff>
    </xdr:from>
    <xdr:to>
      <xdr:col>1</xdr:col>
      <xdr:colOff>214937</xdr:colOff>
      <xdr:row>11</xdr:row>
      <xdr:rowOff>4233</xdr:rowOff>
    </xdr:to>
    <xdr:pic>
      <xdr:nvPicPr>
        <xdr:cNvPr id="87" name="Imatge 86" descr="Comparativa.PN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 r="69531" b="62760"/>
        <a:stretch>
          <a:fillRect/>
        </a:stretch>
      </xdr:blipFill>
      <xdr:spPr>
        <a:xfrm>
          <a:off x="363009" y="2996142"/>
          <a:ext cx="166253" cy="151341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53</xdr:row>
      <xdr:rowOff>19050</xdr:rowOff>
    </xdr:from>
    <xdr:to>
      <xdr:col>4</xdr:col>
      <xdr:colOff>238125</xdr:colOff>
      <xdr:row>53</xdr:row>
      <xdr:rowOff>161925</xdr:rowOff>
    </xdr:to>
    <xdr:pic>
      <xdr:nvPicPr>
        <xdr:cNvPr id="80" name="Imatge 79" descr="icono-grafico.gif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8375" y="1138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54</xdr:row>
      <xdr:rowOff>28575</xdr:rowOff>
    </xdr:from>
    <xdr:to>
      <xdr:col>6</xdr:col>
      <xdr:colOff>0</xdr:colOff>
      <xdr:row>54</xdr:row>
      <xdr:rowOff>171450</xdr:rowOff>
    </xdr:to>
    <xdr:pic>
      <xdr:nvPicPr>
        <xdr:cNvPr id="81" name="Imatge 80" descr="icono-grafico.gif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19450" y="11582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55</xdr:row>
      <xdr:rowOff>28575</xdr:rowOff>
    </xdr:from>
    <xdr:to>
      <xdr:col>5</xdr:col>
      <xdr:colOff>238125</xdr:colOff>
      <xdr:row>55</xdr:row>
      <xdr:rowOff>171450</xdr:rowOff>
    </xdr:to>
    <xdr:pic>
      <xdr:nvPicPr>
        <xdr:cNvPr id="82" name="Imatge 81" descr="icono-grafico.gif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47975" y="11772900"/>
          <a:ext cx="14287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193146</xdr:colOff>
      <xdr:row>10</xdr:row>
      <xdr:rowOff>80963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609600" y="233362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193146</xdr:colOff>
      <xdr:row>18</xdr:row>
      <xdr:rowOff>80963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609600" y="385762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193146</xdr:colOff>
      <xdr:row>26</xdr:row>
      <xdr:rowOff>80963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609600" y="55149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193146</xdr:colOff>
      <xdr:row>38</xdr:row>
      <xdr:rowOff>80963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609600" y="720090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193146</xdr:colOff>
      <xdr:row>57</xdr:row>
      <xdr:rowOff>80963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609600" y="88677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193146</xdr:colOff>
      <xdr:row>65</xdr:row>
      <xdr:rowOff>80963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609600" y="119157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193146</xdr:colOff>
      <xdr:row>75</xdr:row>
      <xdr:rowOff>80963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609600" y="138207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193146</xdr:colOff>
      <xdr:row>84</xdr:row>
      <xdr:rowOff>80963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609600" y="153447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193146</xdr:colOff>
      <xdr:row>93</xdr:row>
      <xdr:rowOff>80963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609600" y="168687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193146</xdr:colOff>
      <xdr:row>102</xdr:row>
      <xdr:rowOff>80963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609600" y="183927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193146</xdr:colOff>
      <xdr:row>109</xdr:row>
      <xdr:rowOff>80963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609600" y="197262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193146</xdr:colOff>
      <xdr:row>117</xdr:row>
      <xdr:rowOff>80963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609600" y="212502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193146</xdr:colOff>
      <xdr:row>125</xdr:row>
      <xdr:rowOff>80963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609600" y="227742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193146</xdr:colOff>
      <xdr:row>133</xdr:row>
      <xdr:rowOff>80963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609600" y="242982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193146</xdr:colOff>
      <xdr:row>140</xdr:row>
      <xdr:rowOff>80963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609600" y="256317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193146</xdr:colOff>
      <xdr:row>151</xdr:row>
      <xdr:rowOff>80963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609600" y="276796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193146</xdr:colOff>
      <xdr:row>161</xdr:row>
      <xdr:rowOff>80963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609600" y="290131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170</xdr:row>
      <xdr:rowOff>0</xdr:rowOff>
    </xdr:from>
    <xdr:to>
      <xdr:col>1</xdr:col>
      <xdr:colOff>193146</xdr:colOff>
      <xdr:row>171</xdr:row>
      <xdr:rowOff>80963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609600" y="303466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177</xdr:row>
      <xdr:rowOff>0</xdr:rowOff>
    </xdr:from>
    <xdr:to>
      <xdr:col>1</xdr:col>
      <xdr:colOff>193146</xdr:colOff>
      <xdr:row>178</xdr:row>
      <xdr:rowOff>80963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609600" y="316801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193146</xdr:colOff>
      <xdr:row>185</xdr:row>
      <xdr:rowOff>80963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609600" y="330136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193146</xdr:colOff>
      <xdr:row>192</xdr:row>
      <xdr:rowOff>80963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609600" y="343471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193146</xdr:colOff>
      <xdr:row>199</xdr:row>
      <xdr:rowOff>80963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609600" y="356806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193146</xdr:colOff>
      <xdr:row>209</xdr:row>
      <xdr:rowOff>80963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609600" y="370141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225</xdr:row>
      <xdr:rowOff>0</xdr:rowOff>
    </xdr:from>
    <xdr:to>
      <xdr:col>1</xdr:col>
      <xdr:colOff>193146</xdr:colOff>
      <xdr:row>226</xdr:row>
      <xdr:rowOff>80963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609600" y="385381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193146</xdr:colOff>
      <xdr:row>234</xdr:row>
      <xdr:rowOff>80963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609600" y="400621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193146</xdr:colOff>
      <xdr:row>241</xdr:row>
      <xdr:rowOff>80963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609600" y="41586150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249</xdr:row>
      <xdr:rowOff>0</xdr:rowOff>
    </xdr:from>
    <xdr:to>
      <xdr:col>1</xdr:col>
      <xdr:colOff>193146</xdr:colOff>
      <xdr:row>250</xdr:row>
      <xdr:rowOff>80963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609600" y="431196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259</xdr:row>
      <xdr:rowOff>0</xdr:rowOff>
    </xdr:from>
    <xdr:to>
      <xdr:col>1</xdr:col>
      <xdr:colOff>193146</xdr:colOff>
      <xdr:row>260</xdr:row>
      <xdr:rowOff>80963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609600" y="446436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193146</xdr:colOff>
      <xdr:row>268</xdr:row>
      <xdr:rowOff>80963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609600" y="461676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275</xdr:row>
      <xdr:rowOff>0</xdr:rowOff>
    </xdr:from>
    <xdr:to>
      <xdr:col>1</xdr:col>
      <xdr:colOff>193146</xdr:colOff>
      <xdr:row>276</xdr:row>
      <xdr:rowOff>80963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609600" y="476916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285</xdr:row>
      <xdr:rowOff>0</xdr:rowOff>
    </xdr:from>
    <xdr:to>
      <xdr:col>1</xdr:col>
      <xdr:colOff>193146</xdr:colOff>
      <xdr:row>286</xdr:row>
      <xdr:rowOff>80963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609600" y="492156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193146</xdr:colOff>
      <xdr:row>294</xdr:row>
      <xdr:rowOff>80963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609600" y="5073967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193146</xdr:colOff>
      <xdr:row>46</xdr:row>
      <xdr:rowOff>80963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609600" y="9801225"/>
          <a:ext cx="193146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10</xdr:row>
      <xdr:rowOff>178594</xdr:rowOff>
    </xdr:from>
    <xdr:to>
      <xdr:col>2</xdr:col>
      <xdr:colOff>1</xdr:colOff>
      <xdr:row>11</xdr:row>
      <xdr:rowOff>259557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678657" y="1178719"/>
          <a:ext cx="190500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12</xdr:row>
      <xdr:rowOff>166686</xdr:rowOff>
    </xdr:from>
    <xdr:to>
      <xdr:col>9</xdr:col>
      <xdr:colOff>178593</xdr:colOff>
      <xdr:row>28</xdr:row>
      <xdr:rowOff>157161</xdr:rowOff>
    </xdr:to>
    <xdr:graphicFrame macro="">
      <xdr:nvGraphicFramePr>
        <xdr:cNvPr id="3" name="Secto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280986</xdr:colOff>
      <xdr:row>13</xdr:row>
      <xdr:rowOff>11906</xdr:rowOff>
    </xdr:from>
    <xdr:to>
      <xdr:col>17</xdr:col>
      <xdr:colOff>476249</xdr:colOff>
      <xdr:row>29</xdr:row>
      <xdr:rowOff>2381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11909</xdr:colOff>
      <xdr:row>34</xdr:row>
      <xdr:rowOff>142871</xdr:rowOff>
    </xdr:from>
    <xdr:to>
      <xdr:col>15</xdr:col>
      <xdr:colOff>273843</xdr:colOff>
      <xdr:row>54</xdr:row>
      <xdr:rowOff>130968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71437</xdr:colOff>
      <xdr:row>31</xdr:row>
      <xdr:rowOff>178593</xdr:rowOff>
    </xdr:from>
    <xdr:to>
      <xdr:col>2</xdr:col>
      <xdr:colOff>0</xdr:colOff>
      <xdr:row>32</xdr:row>
      <xdr:rowOff>259556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678656" y="5250656"/>
          <a:ext cx="190500" cy="2714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71437</xdr:colOff>
      <xdr:row>58</xdr:row>
      <xdr:rowOff>0</xdr:rowOff>
    </xdr:from>
    <xdr:to>
      <xdr:col>1</xdr:col>
      <xdr:colOff>250031</xdr:colOff>
      <xdr:row>59</xdr:row>
      <xdr:rowOff>23812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678656" y="1028700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14286</xdr:colOff>
      <xdr:row>60</xdr:row>
      <xdr:rowOff>47622</xdr:rowOff>
    </xdr:from>
    <xdr:to>
      <xdr:col>15</xdr:col>
      <xdr:colOff>369094</xdr:colOff>
      <xdr:row>82</xdr:row>
      <xdr:rowOff>190499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83344</xdr:colOff>
      <xdr:row>89</xdr:row>
      <xdr:rowOff>190499</xdr:rowOff>
    </xdr:from>
    <xdr:to>
      <xdr:col>2</xdr:col>
      <xdr:colOff>1</xdr:colOff>
      <xdr:row>91</xdr:row>
      <xdr:rowOff>23811</xdr:rowOff>
    </xdr:to>
    <xdr:sp macro="" textlink="">
      <xdr:nvSpPr>
        <xdr:cNvPr id="10" name="Fletxa corbada a l'esquerra 9">
          <a:hlinkClick xmlns:r="http://schemas.openxmlformats.org/officeDocument/2006/relationships" r:id="rId6"/>
        </xdr:cNvPr>
        <xdr:cNvSpPr/>
      </xdr:nvSpPr>
      <xdr:spPr>
        <a:xfrm>
          <a:off x="690563" y="1671637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83346</xdr:colOff>
      <xdr:row>91</xdr:row>
      <xdr:rowOff>166686</xdr:rowOff>
    </xdr:from>
    <xdr:to>
      <xdr:col>17</xdr:col>
      <xdr:colOff>202406</xdr:colOff>
      <xdr:row>113</xdr:row>
      <xdr:rowOff>178591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83344</xdr:colOff>
      <xdr:row>115</xdr:row>
      <xdr:rowOff>107156</xdr:rowOff>
    </xdr:from>
    <xdr:to>
      <xdr:col>17</xdr:col>
      <xdr:colOff>226219</xdr:colOff>
      <xdr:row>139</xdr:row>
      <xdr:rowOff>11905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83344</xdr:colOff>
      <xdr:row>141</xdr:row>
      <xdr:rowOff>11907</xdr:rowOff>
    </xdr:from>
    <xdr:to>
      <xdr:col>2</xdr:col>
      <xdr:colOff>1</xdr:colOff>
      <xdr:row>142</xdr:row>
      <xdr:rowOff>35720</xdr:rowOff>
    </xdr:to>
    <xdr:sp macro="" textlink="">
      <xdr:nvSpPr>
        <xdr:cNvPr id="18" name="Fletxa corbada a l'esquerra 17">
          <a:hlinkClick xmlns:r="http://schemas.openxmlformats.org/officeDocument/2006/relationships" r:id="rId6"/>
        </xdr:cNvPr>
        <xdr:cNvSpPr/>
      </xdr:nvSpPr>
      <xdr:spPr>
        <a:xfrm>
          <a:off x="690563" y="2651522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107156</xdr:colOff>
      <xdr:row>143</xdr:row>
      <xdr:rowOff>59532</xdr:rowOff>
    </xdr:from>
    <xdr:to>
      <xdr:col>18</xdr:col>
      <xdr:colOff>345281</xdr:colOff>
      <xdr:row>165</xdr:row>
      <xdr:rowOff>107157</xdr:rowOff>
    </xdr:to>
    <xdr:graphicFrame macro="">
      <xdr:nvGraphicFramePr>
        <xdr:cNvPr id="19" name="Gràfic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95250</xdr:colOff>
      <xdr:row>172</xdr:row>
      <xdr:rowOff>0</xdr:rowOff>
    </xdr:from>
    <xdr:to>
      <xdr:col>2</xdr:col>
      <xdr:colOff>11907</xdr:colOff>
      <xdr:row>173</xdr:row>
      <xdr:rowOff>23812</xdr:rowOff>
    </xdr:to>
    <xdr:sp macro="" textlink="">
      <xdr:nvSpPr>
        <xdr:cNvPr id="15" name="Fletxa corbada a l'esquerra 14">
          <a:hlinkClick xmlns:r="http://schemas.openxmlformats.org/officeDocument/2006/relationships" r:id="rId6"/>
        </xdr:cNvPr>
        <xdr:cNvSpPr/>
      </xdr:nvSpPr>
      <xdr:spPr>
        <a:xfrm>
          <a:off x="702469" y="32551688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210345</xdr:colOff>
      <xdr:row>174</xdr:row>
      <xdr:rowOff>17199</xdr:rowOff>
    </xdr:from>
    <xdr:to>
      <xdr:col>18</xdr:col>
      <xdr:colOff>543720</xdr:colOff>
      <xdr:row>204</xdr:row>
      <xdr:rowOff>64825</xdr:rowOff>
    </xdr:to>
    <xdr:graphicFrame macro="">
      <xdr:nvGraphicFramePr>
        <xdr:cNvPr id="20" name="Gràfic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95250</xdr:colOff>
      <xdr:row>207</xdr:row>
      <xdr:rowOff>0</xdr:rowOff>
    </xdr:from>
    <xdr:to>
      <xdr:col>2</xdr:col>
      <xdr:colOff>11907</xdr:colOff>
      <xdr:row>208</xdr:row>
      <xdr:rowOff>23813</xdr:rowOff>
    </xdr:to>
    <xdr:sp macro="" textlink="">
      <xdr:nvSpPr>
        <xdr:cNvPr id="21" name="Fletxa corbada a l'esquerra 20">
          <a:hlinkClick xmlns:r="http://schemas.openxmlformats.org/officeDocument/2006/relationships" r:id="rId6"/>
        </xdr:cNvPr>
        <xdr:cNvSpPr/>
      </xdr:nvSpPr>
      <xdr:spPr>
        <a:xfrm>
          <a:off x="702469" y="39290625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26458</xdr:colOff>
      <xdr:row>209</xdr:row>
      <xdr:rowOff>171978</xdr:rowOff>
    </xdr:from>
    <xdr:to>
      <xdr:col>18</xdr:col>
      <xdr:colOff>302948</xdr:colOff>
      <xdr:row>233</xdr:row>
      <xdr:rowOff>121708</xdr:rowOff>
    </xdr:to>
    <xdr:graphicFrame macro="">
      <xdr:nvGraphicFramePr>
        <xdr:cNvPr id="22" name="Gràfic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83344</xdr:colOff>
      <xdr:row>237</xdr:row>
      <xdr:rowOff>0</xdr:rowOff>
    </xdr:from>
    <xdr:to>
      <xdr:col>2</xdr:col>
      <xdr:colOff>1</xdr:colOff>
      <xdr:row>238</xdr:row>
      <xdr:rowOff>23812</xdr:rowOff>
    </xdr:to>
    <xdr:sp macro="" textlink="">
      <xdr:nvSpPr>
        <xdr:cNvPr id="23" name="Fletxa corbada a l'esquerra 22">
          <a:hlinkClick xmlns:r="http://schemas.openxmlformats.org/officeDocument/2006/relationships" r:id="rId6"/>
        </xdr:cNvPr>
        <xdr:cNvSpPr/>
      </xdr:nvSpPr>
      <xdr:spPr>
        <a:xfrm>
          <a:off x="690563" y="45219938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139170</xdr:colOff>
      <xdr:row>239</xdr:row>
      <xdr:rowOff>96571</xdr:rowOff>
    </xdr:from>
    <xdr:to>
      <xdr:col>17</xdr:col>
      <xdr:colOff>566207</xdr:colOff>
      <xdr:row>259</xdr:row>
      <xdr:rowOff>84665</xdr:rowOff>
    </xdr:to>
    <xdr:graphicFrame macro="">
      <xdr:nvGraphicFramePr>
        <xdr:cNvPr id="24" name="Gràfic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95250</xdr:colOff>
      <xdr:row>263</xdr:row>
      <xdr:rowOff>11906</xdr:rowOff>
    </xdr:from>
    <xdr:to>
      <xdr:col>2</xdr:col>
      <xdr:colOff>11907</xdr:colOff>
      <xdr:row>264</xdr:row>
      <xdr:rowOff>35719</xdr:rowOff>
    </xdr:to>
    <xdr:sp macro="" textlink="">
      <xdr:nvSpPr>
        <xdr:cNvPr id="25" name="Fletxa corbada a l'esquerra 24">
          <a:hlinkClick xmlns:r="http://schemas.openxmlformats.org/officeDocument/2006/relationships" r:id="rId6"/>
        </xdr:cNvPr>
        <xdr:cNvSpPr/>
      </xdr:nvSpPr>
      <xdr:spPr>
        <a:xfrm>
          <a:off x="702469" y="50256281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226218</xdr:colOff>
      <xdr:row>266</xdr:row>
      <xdr:rowOff>23811</xdr:rowOff>
    </xdr:from>
    <xdr:to>
      <xdr:col>18</xdr:col>
      <xdr:colOff>11906</xdr:colOff>
      <xdr:row>288</xdr:row>
      <xdr:rowOff>71436</xdr:rowOff>
    </xdr:to>
    <xdr:graphicFrame macro="">
      <xdr:nvGraphicFramePr>
        <xdr:cNvPr id="26" name="Gràfic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83344</xdr:colOff>
      <xdr:row>289</xdr:row>
      <xdr:rowOff>166688</xdr:rowOff>
    </xdr:from>
    <xdr:to>
      <xdr:col>2</xdr:col>
      <xdr:colOff>1</xdr:colOff>
      <xdr:row>291</xdr:row>
      <xdr:rowOff>0</xdr:rowOff>
    </xdr:to>
    <xdr:sp macro="" textlink="">
      <xdr:nvSpPr>
        <xdr:cNvPr id="27" name="Fletxa corbada a l'esquerra 26">
          <a:hlinkClick xmlns:r="http://schemas.openxmlformats.org/officeDocument/2006/relationships" r:id="rId6"/>
        </xdr:cNvPr>
        <xdr:cNvSpPr/>
      </xdr:nvSpPr>
      <xdr:spPr>
        <a:xfrm>
          <a:off x="690563" y="55435501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190499</xdr:colOff>
      <xdr:row>291</xdr:row>
      <xdr:rowOff>154779</xdr:rowOff>
    </xdr:from>
    <xdr:to>
      <xdr:col>15</xdr:col>
      <xdr:colOff>333373</xdr:colOff>
      <xdr:row>311</xdr:row>
      <xdr:rowOff>107156</xdr:rowOff>
    </xdr:to>
    <xdr:graphicFrame macro="">
      <xdr:nvGraphicFramePr>
        <xdr:cNvPr id="28" name="Gràfic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185737</xdr:colOff>
      <xdr:row>313</xdr:row>
      <xdr:rowOff>11907</xdr:rowOff>
    </xdr:from>
    <xdr:to>
      <xdr:col>17</xdr:col>
      <xdr:colOff>321468</xdr:colOff>
      <xdr:row>339</xdr:row>
      <xdr:rowOff>11906</xdr:rowOff>
    </xdr:to>
    <xdr:graphicFrame macro="">
      <xdr:nvGraphicFramePr>
        <xdr:cNvPr id="29" name="Gràfic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95250</xdr:colOff>
      <xdr:row>344</xdr:row>
      <xdr:rowOff>11906</xdr:rowOff>
    </xdr:from>
    <xdr:to>
      <xdr:col>2</xdr:col>
      <xdr:colOff>11907</xdr:colOff>
      <xdr:row>345</xdr:row>
      <xdr:rowOff>35719</xdr:rowOff>
    </xdr:to>
    <xdr:sp macro="" textlink="">
      <xdr:nvSpPr>
        <xdr:cNvPr id="30" name="Fletxa corbada a l'esquerra 29">
          <a:hlinkClick xmlns:r="http://schemas.openxmlformats.org/officeDocument/2006/relationships" r:id="rId6"/>
        </xdr:cNvPr>
        <xdr:cNvSpPr/>
      </xdr:nvSpPr>
      <xdr:spPr>
        <a:xfrm>
          <a:off x="702469" y="65829656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162716</xdr:colOff>
      <xdr:row>346</xdr:row>
      <xdr:rowOff>117745</xdr:rowOff>
    </xdr:from>
    <xdr:to>
      <xdr:col>19</xdr:col>
      <xdr:colOff>55560</xdr:colOff>
      <xdr:row>377</xdr:row>
      <xdr:rowOff>141555</xdr:rowOff>
    </xdr:to>
    <xdr:graphicFrame macro="">
      <xdr:nvGraphicFramePr>
        <xdr:cNvPr id="31" name="Gràfic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95250</xdr:colOff>
      <xdr:row>382</xdr:row>
      <xdr:rowOff>0</xdr:rowOff>
    </xdr:from>
    <xdr:to>
      <xdr:col>2</xdr:col>
      <xdr:colOff>11907</xdr:colOff>
      <xdr:row>383</xdr:row>
      <xdr:rowOff>23812</xdr:rowOff>
    </xdr:to>
    <xdr:sp macro="" textlink="">
      <xdr:nvSpPr>
        <xdr:cNvPr id="33" name="Fletxa corbada a l'esquerra 32">
          <a:hlinkClick xmlns:r="http://schemas.openxmlformats.org/officeDocument/2006/relationships" r:id="rId6"/>
        </xdr:cNvPr>
        <xdr:cNvSpPr/>
      </xdr:nvSpPr>
      <xdr:spPr>
        <a:xfrm>
          <a:off x="702469" y="73128188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226219</xdr:colOff>
      <xdr:row>384</xdr:row>
      <xdr:rowOff>119060</xdr:rowOff>
    </xdr:from>
    <xdr:to>
      <xdr:col>17</xdr:col>
      <xdr:colOff>345282</xdr:colOff>
      <xdr:row>412</xdr:row>
      <xdr:rowOff>47626</xdr:rowOff>
    </xdr:to>
    <xdr:graphicFrame macro="">
      <xdr:nvGraphicFramePr>
        <xdr:cNvPr id="35" name="Gràfic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83343</xdr:colOff>
      <xdr:row>416</xdr:row>
      <xdr:rowOff>0</xdr:rowOff>
    </xdr:from>
    <xdr:to>
      <xdr:col>2</xdr:col>
      <xdr:colOff>0</xdr:colOff>
      <xdr:row>417</xdr:row>
      <xdr:rowOff>23813</xdr:rowOff>
    </xdr:to>
    <xdr:sp macro="" textlink="">
      <xdr:nvSpPr>
        <xdr:cNvPr id="36" name="Fletxa corbada a l'esquerra 35">
          <a:hlinkClick xmlns:r="http://schemas.openxmlformats.org/officeDocument/2006/relationships" r:id="rId6"/>
        </xdr:cNvPr>
        <xdr:cNvSpPr/>
      </xdr:nvSpPr>
      <xdr:spPr>
        <a:xfrm>
          <a:off x="690562" y="79676625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221984</xdr:colOff>
      <xdr:row>417</xdr:row>
      <xdr:rowOff>105832</xdr:rowOff>
    </xdr:from>
    <xdr:to>
      <xdr:col>20</xdr:col>
      <xdr:colOff>105832</xdr:colOff>
      <xdr:row>447</xdr:row>
      <xdr:rowOff>169333</xdr:rowOff>
    </xdr:to>
    <xdr:graphicFrame macro="">
      <xdr:nvGraphicFramePr>
        <xdr:cNvPr id="37" name="Gràfic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107156</xdr:colOff>
      <xdr:row>449</xdr:row>
      <xdr:rowOff>166687</xdr:rowOff>
    </xdr:from>
    <xdr:to>
      <xdr:col>2</xdr:col>
      <xdr:colOff>23813</xdr:colOff>
      <xdr:row>451</xdr:row>
      <xdr:rowOff>47624</xdr:rowOff>
    </xdr:to>
    <xdr:sp macro="" textlink="">
      <xdr:nvSpPr>
        <xdr:cNvPr id="38" name="Fletxa corbada a l'esquerra 37">
          <a:hlinkClick xmlns:r="http://schemas.openxmlformats.org/officeDocument/2006/relationships" r:id="rId19"/>
        </xdr:cNvPr>
        <xdr:cNvSpPr/>
      </xdr:nvSpPr>
      <xdr:spPr>
        <a:xfrm>
          <a:off x="714375" y="86201250"/>
          <a:ext cx="178594" cy="33337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252411</xdr:colOff>
      <xdr:row>452</xdr:row>
      <xdr:rowOff>71436</xdr:rowOff>
    </xdr:from>
    <xdr:to>
      <xdr:col>18</xdr:col>
      <xdr:colOff>369092</xdr:colOff>
      <xdr:row>478</xdr:row>
      <xdr:rowOff>23811</xdr:rowOff>
    </xdr:to>
    <xdr:graphicFrame macro="">
      <xdr:nvGraphicFramePr>
        <xdr:cNvPr id="40" name="Gràfic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107157</xdr:colOff>
      <xdr:row>514</xdr:row>
      <xdr:rowOff>0</xdr:rowOff>
    </xdr:from>
    <xdr:to>
      <xdr:col>2</xdr:col>
      <xdr:colOff>23814</xdr:colOff>
      <xdr:row>515</xdr:row>
      <xdr:rowOff>23813</xdr:rowOff>
    </xdr:to>
    <xdr:sp macro="" textlink="">
      <xdr:nvSpPr>
        <xdr:cNvPr id="41" name="Fletxa corbada a l'esquerra 40">
          <a:hlinkClick xmlns:r="http://schemas.openxmlformats.org/officeDocument/2006/relationships" r:id="rId21"/>
        </xdr:cNvPr>
        <xdr:cNvSpPr/>
      </xdr:nvSpPr>
      <xdr:spPr>
        <a:xfrm>
          <a:off x="714376" y="9870281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107157</xdr:colOff>
      <xdr:row>516</xdr:row>
      <xdr:rowOff>107157</xdr:rowOff>
    </xdr:from>
    <xdr:to>
      <xdr:col>16</xdr:col>
      <xdr:colOff>154781</xdr:colOff>
      <xdr:row>537</xdr:row>
      <xdr:rowOff>35719</xdr:rowOff>
    </xdr:to>
    <xdr:graphicFrame macro="">
      <xdr:nvGraphicFramePr>
        <xdr:cNvPr id="43" name="Gràfic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107156</xdr:colOff>
      <xdr:row>540</xdr:row>
      <xdr:rowOff>0</xdr:rowOff>
    </xdr:from>
    <xdr:to>
      <xdr:col>2</xdr:col>
      <xdr:colOff>23813</xdr:colOff>
      <xdr:row>541</xdr:row>
      <xdr:rowOff>23812</xdr:rowOff>
    </xdr:to>
    <xdr:sp macro="" textlink="">
      <xdr:nvSpPr>
        <xdr:cNvPr id="44" name="Fletxa corbada a l'esquerra 43">
          <a:hlinkClick xmlns:r="http://schemas.openxmlformats.org/officeDocument/2006/relationships" r:id="rId21"/>
        </xdr:cNvPr>
        <xdr:cNvSpPr/>
      </xdr:nvSpPr>
      <xdr:spPr>
        <a:xfrm>
          <a:off x="714375" y="10372725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99220</xdr:colOff>
      <xdr:row>543</xdr:row>
      <xdr:rowOff>23812</xdr:rowOff>
    </xdr:from>
    <xdr:to>
      <xdr:col>16</xdr:col>
      <xdr:colOff>99219</xdr:colOff>
      <xdr:row>565</xdr:row>
      <xdr:rowOff>71437</xdr:rowOff>
    </xdr:to>
    <xdr:graphicFrame macro="">
      <xdr:nvGraphicFramePr>
        <xdr:cNvPr id="46" name="Gràfic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95250</xdr:colOff>
      <xdr:row>568</xdr:row>
      <xdr:rowOff>0</xdr:rowOff>
    </xdr:from>
    <xdr:to>
      <xdr:col>2</xdr:col>
      <xdr:colOff>11907</xdr:colOff>
      <xdr:row>569</xdr:row>
      <xdr:rowOff>23813</xdr:rowOff>
    </xdr:to>
    <xdr:sp macro="" textlink="">
      <xdr:nvSpPr>
        <xdr:cNvPr id="47" name="Fletxa corbada a l'esquerra 46">
          <a:hlinkClick xmlns:r="http://schemas.openxmlformats.org/officeDocument/2006/relationships" r:id="rId21"/>
        </xdr:cNvPr>
        <xdr:cNvSpPr/>
      </xdr:nvSpPr>
      <xdr:spPr>
        <a:xfrm>
          <a:off x="702469" y="1091326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226222</xdr:colOff>
      <xdr:row>570</xdr:row>
      <xdr:rowOff>47624</xdr:rowOff>
    </xdr:from>
    <xdr:to>
      <xdr:col>16</xdr:col>
      <xdr:colOff>309566</xdr:colOff>
      <xdr:row>609</xdr:row>
      <xdr:rowOff>11905</xdr:rowOff>
    </xdr:to>
    <xdr:graphicFrame macro="">
      <xdr:nvGraphicFramePr>
        <xdr:cNvPr id="48" name="Gràfic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107156</xdr:colOff>
      <xdr:row>613</xdr:row>
      <xdr:rowOff>0</xdr:rowOff>
    </xdr:from>
    <xdr:to>
      <xdr:col>2</xdr:col>
      <xdr:colOff>23813</xdr:colOff>
      <xdr:row>614</xdr:row>
      <xdr:rowOff>23812</xdr:rowOff>
    </xdr:to>
    <xdr:sp macro="" textlink="">
      <xdr:nvSpPr>
        <xdr:cNvPr id="49" name="Fletxa corbada a l'esquerra 48">
          <a:hlinkClick xmlns:r="http://schemas.openxmlformats.org/officeDocument/2006/relationships" r:id="rId21"/>
        </xdr:cNvPr>
        <xdr:cNvSpPr/>
      </xdr:nvSpPr>
      <xdr:spPr>
        <a:xfrm>
          <a:off x="714375" y="11777662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614</xdr:row>
      <xdr:rowOff>178593</xdr:rowOff>
    </xdr:from>
    <xdr:to>
      <xdr:col>15</xdr:col>
      <xdr:colOff>488156</xdr:colOff>
      <xdr:row>642</xdr:row>
      <xdr:rowOff>130968</xdr:rowOff>
    </xdr:to>
    <xdr:graphicFrame macro="">
      <xdr:nvGraphicFramePr>
        <xdr:cNvPr id="50" name="Gràfic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95250</xdr:colOff>
      <xdr:row>727</xdr:row>
      <xdr:rowOff>0</xdr:rowOff>
    </xdr:from>
    <xdr:to>
      <xdr:col>2</xdr:col>
      <xdr:colOff>11907</xdr:colOff>
      <xdr:row>728</xdr:row>
      <xdr:rowOff>23811</xdr:rowOff>
    </xdr:to>
    <xdr:sp macro="" textlink="">
      <xdr:nvSpPr>
        <xdr:cNvPr id="53" name="Fletxa corbada a l'esquerra 52">
          <a:hlinkClick xmlns:r="http://schemas.openxmlformats.org/officeDocument/2006/relationships" r:id="rId26"/>
        </xdr:cNvPr>
        <xdr:cNvSpPr/>
      </xdr:nvSpPr>
      <xdr:spPr>
        <a:xfrm>
          <a:off x="702469" y="132040313"/>
          <a:ext cx="178594" cy="285748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59532</xdr:colOff>
      <xdr:row>729</xdr:row>
      <xdr:rowOff>23813</xdr:rowOff>
    </xdr:from>
    <xdr:to>
      <xdr:col>18</xdr:col>
      <xdr:colOff>83344</xdr:colOff>
      <xdr:row>753</xdr:row>
      <xdr:rowOff>119063</xdr:rowOff>
    </xdr:to>
    <xdr:graphicFrame macro="">
      <xdr:nvGraphicFramePr>
        <xdr:cNvPr id="56" name="Gràfic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107156</xdr:colOff>
      <xdr:row>758</xdr:row>
      <xdr:rowOff>11907</xdr:rowOff>
    </xdr:from>
    <xdr:to>
      <xdr:col>2</xdr:col>
      <xdr:colOff>23813</xdr:colOff>
      <xdr:row>759</xdr:row>
      <xdr:rowOff>35719</xdr:rowOff>
    </xdr:to>
    <xdr:sp macro="" textlink="">
      <xdr:nvSpPr>
        <xdr:cNvPr id="57" name="Fletxa corbada a l'esquerra 56">
          <a:hlinkClick xmlns:r="http://schemas.openxmlformats.org/officeDocument/2006/relationships" r:id="rId26"/>
        </xdr:cNvPr>
        <xdr:cNvSpPr/>
      </xdr:nvSpPr>
      <xdr:spPr>
        <a:xfrm>
          <a:off x="714375" y="138029157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190500</xdr:colOff>
      <xdr:row>760</xdr:row>
      <xdr:rowOff>107156</xdr:rowOff>
    </xdr:from>
    <xdr:to>
      <xdr:col>17</xdr:col>
      <xdr:colOff>202405</xdr:colOff>
      <xdr:row>786</xdr:row>
      <xdr:rowOff>190499</xdr:rowOff>
    </xdr:to>
    <xdr:graphicFrame macro="">
      <xdr:nvGraphicFramePr>
        <xdr:cNvPr id="60" name="Gràfic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95250</xdr:colOff>
      <xdr:row>790</xdr:row>
      <xdr:rowOff>178594</xdr:rowOff>
    </xdr:from>
    <xdr:to>
      <xdr:col>2</xdr:col>
      <xdr:colOff>11907</xdr:colOff>
      <xdr:row>792</xdr:row>
      <xdr:rowOff>11905</xdr:rowOff>
    </xdr:to>
    <xdr:sp macro="" textlink="">
      <xdr:nvSpPr>
        <xdr:cNvPr id="61" name="Fletxa corbada a l'esquerra 60">
          <a:hlinkClick xmlns:r="http://schemas.openxmlformats.org/officeDocument/2006/relationships" r:id="rId26"/>
        </xdr:cNvPr>
        <xdr:cNvSpPr/>
      </xdr:nvSpPr>
      <xdr:spPr>
        <a:xfrm>
          <a:off x="702469" y="144363282"/>
          <a:ext cx="178594" cy="285748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226220</xdr:colOff>
      <xdr:row>792</xdr:row>
      <xdr:rowOff>178591</xdr:rowOff>
    </xdr:from>
    <xdr:to>
      <xdr:col>18</xdr:col>
      <xdr:colOff>583408</xdr:colOff>
      <xdr:row>819</xdr:row>
      <xdr:rowOff>47623</xdr:rowOff>
    </xdr:to>
    <xdr:graphicFrame macro="">
      <xdr:nvGraphicFramePr>
        <xdr:cNvPr id="63" name="Gràfic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95250</xdr:colOff>
      <xdr:row>827</xdr:row>
      <xdr:rowOff>0</xdr:rowOff>
    </xdr:from>
    <xdr:to>
      <xdr:col>2</xdr:col>
      <xdr:colOff>11907</xdr:colOff>
      <xdr:row>828</xdr:row>
      <xdr:rowOff>23812</xdr:rowOff>
    </xdr:to>
    <xdr:sp macro="" textlink="">
      <xdr:nvSpPr>
        <xdr:cNvPr id="64" name="Fletxa corbada a l'esquerra 63">
          <a:hlinkClick xmlns:r="http://schemas.openxmlformats.org/officeDocument/2006/relationships" r:id="rId30"/>
        </xdr:cNvPr>
        <xdr:cNvSpPr/>
      </xdr:nvSpPr>
      <xdr:spPr>
        <a:xfrm>
          <a:off x="702469" y="151566563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214312</xdr:colOff>
      <xdr:row>829</xdr:row>
      <xdr:rowOff>142875</xdr:rowOff>
    </xdr:from>
    <xdr:to>
      <xdr:col>17</xdr:col>
      <xdr:colOff>202405</xdr:colOff>
      <xdr:row>853</xdr:row>
      <xdr:rowOff>35718</xdr:rowOff>
    </xdr:to>
    <xdr:graphicFrame macro="">
      <xdr:nvGraphicFramePr>
        <xdr:cNvPr id="65" name="Gràfic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95250</xdr:colOff>
      <xdr:row>857</xdr:row>
      <xdr:rowOff>11906</xdr:rowOff>
    </xdr:from>
    <xdr:to>
      <xdr:col>2</xdr:col>
      <xdr:colOff>11907</xdr:colOff>
      <xdr:row>858</xdr:row>
      <xdr:rowOff>35717</xdr:rowOff>
    </xdr:to>
    <xdr:sp macro="" textlink="">
      <xdr:nvSpPr>
        <xdr:cNvPr id="66" name="Fletxa corbada a l'esquerra 65">
          <a:hlinkClick xmlns:r="http://schemas.openxmlformats.org/officeDocument/2006/relationships" r:id="rId30"/>
        </xdr:cNvPr>
        <xdr:cNvSpPr/>
      </xdr:nvSpPr>
      <xdr:spPr>
        <a:xfrm>
          <a:off x="702469" y="157364906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238124</xdr:colOff>
      <xdr:row>858</xdr:row>
      <xdr:rowOff>166687</xdr:rowOff>
    </xdr:from>
    <xdr:to>
      <xdr:col>17</xdr:col>
      <xdr:colOff>440530</xdr:colOff>
      <xdr:row>882</xdr:row>
      <xdr:rowOff>35718</xdr:rowOff>
    </xdr:to>
    <xdr:graphicFrame macro="">
      <xdr:nvGraphicFramePr>
        <xdr:cNvPr id="67" name="Gràfic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238125</xdr:colOff>
      <xdr:row>483</xdr:row>
      <xdr:rowOff>95251</xdr:rowOff>
    </xdr:from>
    <xdr:to>
      <xdr:col>18</xdr:col>
      <xdr:colOff>357187</xdr:colOff>
      <xdr:row>509</xdr:row>
      <xdr:rowOff>47626</xdr:rowOff>
    </xdr:to>
    <xdr:graphicFrame macro="">
      <xdr:nvGraphicFramePr>
        <xdr:cNvPr id="62" name="Gràfic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107156</xdr:colOff>
      <xdr:row>481</xdr:row>
      <xdr:rowOff>11906</xdr:rowOff>
    </xdr:from>
    <xdr:to>
      <xdr:col>2</xdr:col>
      <xdr:colOff>23813</xdr:colOff>
      <xdr:row>482</xdr:row>
      <xdr:rowOff>11905</xdr:rowOff>
    </xdr:to>
    <xdr:sp macro="" textlink="">
      <xdr:nvSpPr>
        <xdr:cNvPr id="68" name="Fletxa corbada a l'esquerra 67">
          <a:hlinkClick xmlns:r="http://schemas.openxmlformats.org/officeDocument/2006/relationships" r:id="rId34"/>
        </xdr:cNvPr>
        <xdr:cNvSpPr/>
      </xdr:nvSpPr>
      <xdr:spPr>
        <a:xfrm>
          <a:off x="714375" y="92285344"/>
          <a:ext cx="178594" cy="261936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652</xdr:row>
      <xdr:rowOff>0</xdr:rowOff>
    </xdr:from>
    <xdr:to>
      <xdr:col>1</xdr:col>
      <xdr:colOff>178594</xdr:colOff>
      <xdr:row>653</xdr:row>
      <xdr:rowOff>47625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309563" y="12803981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679</xdr:row>
      <xdr:rowOff>0</xdr:rowOff>
    </xdr:from>
    <xdr:to>
      <xdr:col>1</xdr:col>
      <xdr:colOff>178594</xdr:colOff>
      <xdr:row>680</xdr:row>
      <xdr:rowOff>47625</xdr:rowOff>
    </xdr:to>
    <xdr:sp macro="" textlink="">
      <xdr:nvSpPr>
        <xdr:cNvPr id="76" name="Fletxa corbada a l'esquerra 75">
          <a:hlinkClick xmlns:r="http://schemas.openxmlformats.org/officeDocument/2006/relationships" r:id="rId35"/>
        </xdr:cNvPr>
        <xdr:cNvSpPr/>
      </xdr:nvSpPr>
      <xdr:spPr>
        <a:xfrm>
          <a:off x="309563" y="132421313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142873</xdr:colOff>
      <xdr:row>680</xdr:row>
      <xdr:rowOff>216957</xdr:rowOff>
    </xdr:from>
    <xdr:to>
      <xdr:col>12</xdr:col>
      <xdr:colOff>349250</xdr:colOff>
      <xdr:row>695</xdr:row>
      <xdr:rowOff>228865</xdr:rowOff>
    </xdr:to>
    <xdr:graphicFrame macro="">
      <xdr:nvGraphicFramePr>
        <xdr:cNvPr id="73" name="Gràfic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162717</xdr:colOff>
      <xdr:row>700</xdr:row>
      <xdr:rowOff>220925</xdr:rowOff>
    </xdr:from>
    <xdr:to>
      <xdr:col>17</xdr:col>
      <xdr:colOff>497417</xdr:colOff>
      <xdr:row>719</xdr:row>
      <xdr:rowOff>89956</xdr:rowOff>
    </xdr:to>
    <xdr:graphicFrame macro="">
      <xdr:nvGraphicFramePr>
        <xdr:cNvPr id="77" name="Gràfic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0</xdr:colOff>
      <xdr:row>699</xdr:row>
      <xdr:rowOff>0</xdr:rowOff>
    </xdr:from>
    <xdr:to>
      <xdr:col>1</xdr:col>
      <xdr:colOff>178594</xdr:colOff>
      <xdr:row>700</xdr:row>
      <xdr:rowOff>47625</xdr:rowOff>
    </xdr:to>
    <xdr:sp macro="" textlink="">
      <xdr:nvSpPr>
        <xdr:cNvPr id="78" name="Fletxa corbada a l'esquerra 77">
          <a:hlinkClick xmlns:r="http://schemas.openxmlformats.org/officeDocument/2006/relationships" r:id="rId35"/>
        </xdr:cNvPr>
        <xdr:cNvSpPr/>
      </xdr:nvSpPr>
      <xdr:spPr>
        <a:xfrm>
          <a:off x="309563" y="137338594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264582</xdr:colOff>
      <xdr:row>653</xdr:row>
      <xdr:rowOff>63500</xdr:rowOff>
    </xdr:from>
    <xdr:to>
      <xdr:col>14</xdr:col>
      <xdr:colOff>84666</xdr:colOff>
      <xdr:row>676</xdr:row>
      <xdr:rowOff>63500</xdr:rowOff>
    </xdr:to>
    <xdr:graphicFrame macro="">
      <xdr:nvGraphicFramePr>
        <xdr:cNvPr id="105" name="Gràfic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0</xdr:rowOff>
    </xdr:from>
    <xdr:to>
      <xdr:col>2</xdr:col>
      <xdr:colOff>11907</xdr:colOff>
      <xdr:row>12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2469" y="361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13</xdr:row>
      <xdr:rowOff>71437</xdr:rowOff>
    </xdr:from>
    <xdr:to>
      <xdr:col>18</xdr:col>
      <xdr:colOff>476251</xdr:colOff>
      <xdr:row>40</xdr:row>
      <xdr:rowOff>119062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52</xdr:row>
      <xdr:rowOff>178594</xdr:rowOff>
    </xdr:from>
    <xdr:to>
      <xdr:col>2</xdr:col>
      <xdr:colOff>1</xdr:colOff>
      <xdr:row>54</xdr:row>
      <xdr:rowOff>11907</xdr:rowOff>
    </xdr:to>
    <xdr:sp macro="" textlink="">
      <xdr:nvSpPr>
        <xdr:cNvPr id="5" name="Fletxa corbada a l'esquerra 4">
          <a:hlinkClick xmlns:r="http://schemas.openxmlformats.org/officeDocument/2006/relationships" r:id="rId3"/>
        </xdr:cNvPr>
        <xdr:cNvSpPr/>
      </xdr:nvSpPr>
      <xdr:spPr>
        <a:xfrm>
          <a:off x="690563" y="9965532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55</xdr:row>
      <xdr:rowOff>47626</xdr:rowOff>
    </xdr:from>
    <xdr:to>
      <xdr:col>17</xdr:col>
      <xdr:colOff>523875</xdr:colOff>
      <xdr:row>83</xdr:row>
      <xdr:rowOff>130969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92</xdr:row>
      <xdr:rowOff>0</xdr:rowOff>
    </xdr:from>
    <xdr:to>
      <xdr:col>2</xdr:col>
      <xdr:colOff>23813</xdr:colOff>
      <xdr:row>93</xdr:row>
      <xdr:rowOff>23812</xdr:rowOff>
    </xdr:to>
    <xdr:sp macro="" textlink="">
      <xdr:nvSpPr>
        <xdr:cNvPr id="7" name="Fletxa corbada a l'esquerra 6">
          <a:hlinkClick xmlns:r="http://schemas.openxmlformats.org/officeDocument/2006/relationships" r:id="rId3"/>
        </xdr:cNvPr>
        <xdr:cNvSpPr/>
      </xdr:nvSpPr>
      <xdr:spPr>
        <a:xfrm>
          <a:off x="714375" y="16525875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166688</xdr:colOff>
      <xdr:row>94</xdr:row>
      <xdr:rowOff>11906</xdr:rowOff>
    </xdr:from>
    <xdr:to>
      <xdr:col>12</xdr:col>
      <xdr:colOff>11907</xdr:colOff>
      <xdr:row>113</xdr:row>
      <xdr:rowOff>178592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83344</xdr:colOff>
      <xdr:row>94</xdr:row>
      <xdr:rowOff>11907</xdr:rowOff>
    </xdr:from>
    <xdr:to>
      <xdr:col>22</xdr:col>
      <xdr:colOff>190501</xdr:colOff>
      <xdr:row>114</xdr:row>
      <xdr:rowOff>11906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107156</xdr:colOff>
      <xdr:row>115</xdr:row>
      <xdr:rowOff>178593</xdr:rowOff>
    </xdr:from>
    <xdr:to>
      <xdr:col>2</xdr:col>
      <xdr:colOff>23813</xdr:colOff>
      <xdr:row>117</xdr:row>
      <xdr:rowOff>11906</xdr:rowOff>
    </xdr:to>
    <xdr:sp macro="" textlink="">
      <xdr:nvSpPr>
        <xdr:cNvPr id="13" name="Fletxa corbada a l'esquerra 12">
          <a:hlinkClick xmlns:r="http://schemas.openxmlformats.org/officeDocument/2006/relationships" r:id="rId3"/>
        </xdr:cNvPr>
        <xdr:cNvSpPr/>
      </xdr:nvSpPr>
      <xdr:spPr>
        <a:xfrm>
          <a:off x="714375" y="25729406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117</xdr:row>
      <xdr:rowOff>119062</xdr:rowOff>
    </xdr:from>
    <xdr:to>
      <xdr:col>18</xdr:col>
      <xdr:colOff>71436</xdr:colOff>
      <xdr:row>147</xdr:row>
      <xdr:rowOff>178593</xdr:rowOff>
    </xdr:to>
    <xdr:graphicFrame macro="">
      <xdr:nvGraphicFramePr>
        <xdr:cNvPr id="19" name="Gràfic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95250</xdr:colOff>
      <xdr:row>151</xdr:row>
      <xdr:rowOff>0</xdr:rowOff>
    </xdr:from>
    <xdr:to>
      <xdr:col>2</xdr:col>
      <xdr:colOff>11907</xdr:colOff>
      <xdr:row>152</xdr:row>
      <xdr:rowOff>23812</xdr:rowOff>
    </xdr:to>
    <xdr:sp macro="" textlink="">
      <xdr:nvSpPr>
        <xdr:cNvPr id="20" name="Fletxa corbada a l'esquerra 19">
          <a:hlinkClick xmlns:r="http://schemas.openxmlformats.org/officeDocument/2006/relationships" r:id="rId3"/>
        </xdr:cNvPr>
        <xdr:cNvSpPr/>
      </xdr:nvSpPr>
      <xdr:spPr>
        <a:xfrm>
          <a:off x="702469" y="38576250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153</xdr:row>
      <xdr:rowOff>178592</xdr:rowOff>
    </xdr:from>
    <xdr:to>
      <xdr:col>19</xdr:col>
      <xdr:colOff>142874</xdr:colOff>
      <xdr:row>181</xdr:row>
      <xdr:rowOff>11906</xdr:rowOff>
    </xdr:to>
    <xdr:graphicFrame macro="">
      <xdr:nvGraphicFramePr>
        <xdr:cNvPr id="21" name="Gràfic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107157</xdr:colOff>
      <xdr:row>185</xdr:row>
      <xdr:rowOff>0</xdr:rowOff>
    </xdr:from>
    <xdr:to>
      <xdr:col>2</xdr:col>
      <xdr:colOff>23814</xdr:colOff>
      <xdr:row>186</xdr:row>
      <xdr:rowOff>23813</xdr:rowOff>
    </xdr:to>
    <xdr:sp macro="" textlink="">
      <xdr:nvSpPr>
        <xdr:cNvPr id="22" name="Fletxa corbada a l'esquerra 21">
          <a:hlinkClick xmlns:r="http://schemas.openxmlformats.org/officeDocument/2006/relationships" r:id="rId3"/>
        </xdr:cNvPr>
        <xdr:cNvSpPr/>
      </xdr:nvSpPr>
      <xdr:spPr>
        <a:xfrm>
          <a:off x="714376" y="451246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107157</xdr:colOff>
      <xdr:row>227</xdr:row>
      <xdr:rowOff>0</xdr:rowOff>
    </xdr:from>
    <xdr:to>
      <xdr:col>2</xdr:col>
      <xdr:colOff>23814</xdr:colOff>
      <xdr:row>228</xdr:row>
      <xdr:rowOff>23813</xdr:rowOff>
    </xdr:to>
    <xdr:sp macro="" textlink="">
      <xdr:nvSpPr>
        <xdr:cNvPr id="34" name="Fletxa corbada a l'esquerra 33">
          <a:hlinkClick xmlns:r="http://schemas.openxmlformats.org/officeDocument/2006/relationships" r:id="rId9"/>
        </xdr:cNvPr>
        <xdr:cNvSpPr/>
      </xdr:nvSpPr>
      <xdr:spPr>
        <a:xfrm>
          <a:off x="714376" y="45124688"/>
          <a:ext cx="178594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71438</xdr:colOff>
      <xdr:row>230</xdr:row>
      <xdr:rowOff>95250</xdr:rowOff>
    </xdr:from>
    <xdr:to>
      <xdr:col>18</xdr:col>
      <xdr:colOff>226219</xdr:colOff>
      <xdr:row>256</xdr:row>
      <xdr:rowOff>166687</xdr:rowOff>
    </xdr:to>
    <xdr:graphicFrame macro="">
      <xdr:nvGraphicFramePr>
        <xdr:cNvPr id="35" name="Gràfic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107156</xdr:colOff>
      <xdr:row>266</xdr:row>
      <xdr:rowOff>0</xdr:rowOff>
    </xdr:from>
    <xdr:to>
      <xdr:col>2</xdr:col>
      <xdr:colOff>23813</xdr:colOff>
      <xdr:row>267</xdr:row>
      <xdr:rowOff>23814</xdr:rowOff>
    </xdr:to>
    <xdr:sp macro="" textlink="">
      <xdr:nvSpPr>
        <xdr:cNvPr id="36" name="Fletxa corbada a l'esquerra 35">
          <a:hlinkClick xmlns:r="http://schemas.openxmlformats.org/officeDocument/2006/relationships" r:id="rId11"/>
        </xdr:cNvPr>
        <xdr:cNvSpPr/>
      </xdr:nvSpPr>
      <xdr:spPr>
        <a:xfrm>
          <a:off x="714375" y="93464063"/>
          <a:ext cx="178594" cy="2857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268</xdr:row>
      <xdr:rowOff>23812</xdr:rowOff>
    </xdr:from>
    <xdr:to>
      <xdr:col>19</xdr:col>
      <xdr:colOff>59531</xdr:colOff>
      <xdr:row>297</xdr:row>
      <xdr:rowOff>166687</xdr:rowOff>
    </xdr:to>
    <xdr:graphicFrame macro="">
      <xdr:nvGraphicFramePr>
        <xdr:cNvPr id="37" name="Gràfic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547687</xdr:colOff>
      <xdr:row>188</xdr:row>
      <xdr:rowOff>107156</xdr:rowOff>
    </xdr:from>
    <xdr:to>
      <xdr:col>19</xdr:col>
      <xdr:colOff>130969</xdr:colOff>
      <xdr:row>220</xdr:row>
      <xdr:rowOff>83344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showGridLines="0" tabSelected="1" workbookViewId="0">
      <selection activeCell="A2" sqref="A2"/>
    </sheetView>
  </sheetViews>
  <sheetFormatPr defaultColWidth="9.140625" defaultRowHeight="15"/>
  <cols>
    <col min="1" max="1" width="4.7109375" customWidth="1"/>
    <col min="2" max="2" width="10.140625" customWidth="1"/>
    <col min="3" max="3" width="13.28515625" customWidth="1"/>
  </cols>
  <sheetData>
    <row r="2" spans="2:16" s="1" customFormat="1" ht="47.25" customHeight="1">
      <c r="B2" s="318" t="s">
        <v>239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59"/>
    </row>
    <row r="3" spans="2:16" s="1" customFormat="1" ht="18.75" customHeight="1"/>
    <row r="4" spans="2:16" s="1" customFormat="1" ht="18.75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6" s="1" customFormat="1" ht="33.75" customHeight="1">
      <c r="B5" s="63"/>
      <c r="C5" s="64"/>
      <c r="D5" s="64"/>
      <c r="E5" s="8"/>
      <c r="F5" s="8"/>
      <c r="G5" s="8"/>
      <c r="H5" s="8"/>
      <c r="I5" s="8"/>
      <c r="J5" s="8"/>
      <c r="K5" s="8"/>
    </row>
    <row r="7" spans="2:16" ht="33.75">
      <c r="B7" s="319" t="s">
        <v>216</v>
      </c>
      <c r="C7" s="319"/>
      <c r="D7" s="319"/>
      <c r="E7" s="319"/>
    </row>
    <row r="11" spans="2:16" ht="18.75">
      <c r="B11" s="317" t="s">
        <v>407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</row>
    <row r="12" spans="2:16" s="124" customFormat="1" ht="18.75">
      <c r="B12" s="123"/>
      <c r="C12" s="123"/>
      <c r="D12" s="123"/>
      <c r="E12" s="123"/>
      <c r="F12" s="123"/>
      <c r="G12" s="123"/>
      <c r="H12" s="123"/>
      <c r="I12" s="123"/>
    </row>
    <row r="13" spans="2:16">
      <c r="B13" s="121" t="s">
        <v>1</v>
      </c>
      <c r="C13" s="122"/>
      <c r="D13" t="s">
        <v>405</v>
      </c>
    </row>
    <row r="14" spans="2:16">
      <c r="B14" s="121" t="s">
        <v>222</v>
      </c>
      <c r="C14" s="122"/>
      <c r="D14" t="s">
        <v>223</v>
      </c>
    </row>
    <row r="15" spans="2:16">
      <c r="B15" s="121"/>
      <c r="C15" s="122"/>
      <c r="D15" t="s">
        <v>225</v>
      </c>
    </row>
    <row r="16" spans="2:16">
      <c r="B16" s="121"/>
      <c r="C16" s="122"/>
      <c r="D16" t="s">
        <v>224</v>
      </c>
    </row>
    <row r="17" spans="2:13">
      <c r="B17" s="121"/>
      <c r="C17" s="122"/>
    </row>
    <row r="18" spans="2:13">
      <c r="B18" s="121" t="s">
        <v>228</v>
      </c>
      <c r="C18" s="122"/>
      <c r="D18" t="s">
        <v>227</v>
      </c>
    </row>
    <row r="19" spans="2:13">
      <c r="B19" s="121" t="s">
        <v>226</v>
      </c>
      <c r="C19" s="122"/>
      <c r="D19" t="s">
        <v>406</v>
      </c>
    </row>
    <row r="20" spans="2:13">
      <c r="B20" s="121"/>
      <c r="C20" s="122"/>
    </row>
    <row r="21" spans="2:13">
      <c r="B21" s="121"/>
      <c r="C21" s="122"/>
    </row>
    <row r="22" spans="2:13">
      <c r="B22" s="121" t="s">
        <v>218</v>
      </c>
      <c r="C22" s="122"/>
      <c r="D22" t="str">
        <f>B2</f>
        <v>CENTRE DE LA IMATGE I LA TECNOLOGIA MULTIMÈDIA</v>
      </c>
    </row>
    <row r="23" spans="2:13">
      <c r="B23" s="121" t="s">
        <v>217</v>
      </c>
      <c r="C23" s="122"/>
      <c r="D23" t="s">
        <v>240</v>
      </c>
    </row>
    <row r="24" spans="2:13">
      <c r="B24" s="121"/>
      <c r="C24" s="122"/>
      <c r="D24" t="s">
        <v>244</v>
      </c>
    </row>
    <row r="25" spans="2:13">
      <c r="B25" s="121"/>
      <c r="C25" s="122"/>
    </row>
    <row r="26" spans="2:13">
      <c r="B26" s="125"/>
      <c r="C26" s="126"/>
    </row>
    <row r="27" spans="2:13" ht="18">
      <c r="B27" s="125"/>
      <c r="C27" s="126"/>
      <c r="D27" s="136"/>
    </row>
    <row r="28" spans="2:13">
      <c r="B28" s="125"/>
      <c r="C28" s="126"/>
    </row>
    <row r="29" spans="2:13">
      <c r="B29" s="125"/>
      <c r="C29" s="126"/>
    </row>
    <row r="30" spans="2:13" ht="16.5" thickBot="1">
      <c r="B30" s="129" t="s">
        <v>230</v>
      </c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2:13" ht="15.75">
      <c r="B31" s="128"/>
      <c r="C31" s="126"/>
    </row>
    <row r="32" spans="2:13">
      <c r="B32" s="125"/>
      <c r="C32" s="126"/>
    </row>
    <row r="33" spans="2:8" s="124" customFormat="1">
      <c r="B33" s="125"/>
      <c r="C33" s="125"/>
      <c r="D33" s="126"/>
      <c r="E33" s="127" t="s">
        <v>1</v>
      </c>
      <c r="F33" s="127" t="s">
        <v>219</v>
      </c>
      <c r="G33" s="127" t="s">
        <v>220</v>
      </c>
      <c r="H33" s="132" t="s">
        <v>229</v>
      </c>
    </row>
    <row r="34" spans="2:8" s="70" customFormat="1" ht="30" customHeight="1">
      <c r="B34" s="320" t="str">
        <f>D23</f>
        <v>GRADUAT EN FOTOGRAFIA I CREACIÓ DIGITAL</v>
      </c>
      <c r="C34" s="321"/>
      <c r="D34" s="322"/>
      <c r="E34" s="137">
        <v>19</v>
      </c>
      <c r="F34" s="138">
        <v>10</v>
      </c>
      <c r="G34" s="139">
        <f>F34/E34</f>
        <v>0.52631578947368418</v>
      </c>
      <c r="H34" s="139">
        <f>1.96*(SQRT(((0.5^2)/F34)*((E34-F34)/(E34-1))))</f>
        <v>0.21913466179497937</v>
      </c>
    </row>
    <row r="35" spans="2:8" ht="30" customHeight="1" thickBot="1">
      <c r="B35" s="320" t="str">
        <f t="shared" ref="B35" si="0">D24</f>
        <v>GRADUAT EN MULTIMÈDIA</v>
      </c>
      <c r="C35" s="321"/>
      <c r="D35" s="322"/>
      <c r="E35" s="137">
        <v>18</v>
      </c>
      <c r="F35" s="138">
        <v>14</v>
      </c>
      <c r="G35" s="139">
        <f t="shared" ref="G35:G36" si="1">F35/E35</f>
        <v>0.77777777777777779</v>
      </c>
      <c r="H35" s="139">
        <f>1.96*(SQRT(((0.5^2)/F35)*((E35-F35)/(E35-1))))</f>
        <v>0.12704792981622423</v>
      </c>
    </row>
    <row r="36" spans="2:8" ht="15.75" thickBot="1">
      <c r="B36" s="163" t="s">
        <v>241</v>
      </c>
      <c r="C36" s="165"/>
      <c r="D36" s="164"/>
      <c r="E36" s="140">
        <f>SUM(E34:E35)</f>
        <v>37</v>
      </c>
      <c r="F36" s="141">
        <f>SUM(F34:F35)</f>
        <v>24</v>
      </c>
      <c r="G36" s="142">
        <f t="shared" si="1"/>
        <v>0.64864864864864868</v>
      </c>
      <c r="H36" s="143">
        <f t="shared" ref="H36" si="2">1.96*(SQRT(((0.5^2)/F36)*((E36-F36)/(E36-1))))</f>
        <v>0.12021007845835124</v>
      </c>
    </row>
  </sheetData>
  <mergeCells count="5">
    <mergeCell ref="B11:M11"/>
    <mergeCell ref="B2:O2"/>
    <mergeCell ref="B7:E7"/>
    <mergeCell ref="B34:D34"/>
    <mergeCell ref="B35:D3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10"/>
  <sheetViews>
    <sheetView showGridLines="0" workbookViewId="0"/>
  </sheetViews>
  <sheetFormatPr defaultRowHeight="15"/>
  <sheetData>
    <row r="2" spans="1:38" ht="28.5">
      <c r="A2" s="323" t="s">
        <v>429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38" ht="15" customHeight="1"/>
    <row r="4" spans="1:38" ht="15" customHeight="1"/>
    <row r="5" spans="1:38" ht="6" customHeight="1"/>
    <row r="6" spans="1:38" ht="28.5" customHeight="1">
      <c r="A6" s="120" t="s">
        <v>221</v>
      </c>
    </row>
    <row r="7" spans="1:38" ht="15" customHeight="1"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AF7" s="102"/>
      <c r="AG7" s="102"/>
      <c r="AH7" s="102"/>
      <c r="AI7" s="102"/>
      <c r="AJ7" s="102"/>
      <c r="AK7" s="102"/>
      <c r="AL7" s="102"/>
    </row>
    <row r="8" spans="1:38" ht="15" customHeight="1"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AF8" s="102"/>
      <c r="AG8" s="102"/>
      <c r="AH8" s="102"/>
      <c r="AI8" s="102"/>
      <c r="AJ8" s="102"/>
      <c r="AK8" s="102"/>
      <c r="AL8" s="102"/>
    </row>
    <row r="9" spans="1:38" ht="15" customHeight="1"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AF9" s="102"/>
      <c r="AG9" s="102"/>
      <c r="AH9" s="102"/>
      <c r="AI9" s="102"/>
      <c r="AJ9" s="102"/>
      <c r="AK9" s="102"/>
      <c r="AL9" s="102"/>
    </row>
    <row r="10" spans="1:38" ht="15" customHeight="1"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AF10" s="102"/>
      <c r="AG10" s="102"/>
      <c r="AH10" s="102"/>
      <c r="AI10" s="102"/>
      <c r="AJ10" s="102"/>
      <c r="AK10" s="102"/>
      <c r="AL10" s="102"/>
    </row>
    <row r="11" spans="1:38" ht="15" customHeight="1"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AF11" s="102"/>
      <c r="AG11" s="102"/>
      <c r="AH11" s="102"/>
      <c r="AI11" s="102"/>
      <c r="AJ11" s="102"/>
      <c r="AK11" s="102"/>
      <c r="AL11" s="102"/>
    </row>
    <row r="12" spans="1:38" ht="15" customHeight="1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AF12" s="102"/>
      <c r="AG12" s="102"/>
      <c r="AH12" s="102"/>
      <c r="AI12" s="102"/>
      <c r="AJ12" s="102"/>
      <c r="AK12" s="102"/>
      <c r="AL12" s="102"/>
    </row>
    <row r="13" spans="1:38" ht="15" customHeight="1">
      <c r="D13" s="102"/>
      <c r="E13" s="286" t="s">
        <v>6</v>
      </c>
      <c r="F13" s="286"/>
      <c r="G13" s="286"/>
      <c r="H13" s="286"/>
      <c r="I13" s="286"/>
      <c r="J13" s="286"/>
      <c r="K13" s="286"/>
      <c r="L13" s="286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AF13" s="287"/>
      <c r="AG13" s="102"/>
      <c r="AH13" s="102"/>
      <c r="AI13" s="102"/>
      <c r="AJ13" s="102"/>
      <c r="AK13" s="102"/>
      <c r="AL13" s="102"/>
    </row>
    <row r="14" spans="1:38" ht="15" customHeight="1">
      <c r="D14" s="102"/>
      <c r="E14" s="102"/>
      <c r="F14" s="102"/>
      <c r="G14" s="102" t="s">
        <v>246</v>
      </c>
      <c r="H14" s="102"/>
      <c r="I14" s="102"/>
      <c r="J14" s="102"/>
      <c r="K14" s="102"/>
      <c r="L14" s="288"/>
      <c r="M14" s="288"/>
      <c r="N14" s="289" t="s">
        <v>430</v>
      </c>
      <c r="O14" s="287"/>
      <c r="P14" s="287"/>
      <c r="Q14" s="287"/>
      <c r="R14" s="287"/>
      <c r="S14" s="287"/>
      <c r="T14" s="287"/>
      <c r="U14" s="287"/>
      <c r="V14" s="287"/>
      <c r="AF14" s="287"/>
      <c r="AG14" s="102"/>
      <c r="AH14" s="102"/>
      <c r="AI14" s="102"/>
      <c r="AJ14" s="102"/>
      <c r="AK14" s="102"/>
      <c r="AL14" s="102"/>
    </row>
    <row r="15" spans="1:38" ht="15" customHeight="1">
      <c r="D15" s="102"/>
      <c r="E15" s="102"/>
      <c r="F15" s="102"/>
      <c r="G15" s="102"/>
      <c r="H15" s="102"/>
      <c r="I15" s="102"/>
      <c r="J15" s="102"/>
      <c r="K15" s="287"/>
      <c r="L15" s="288"/>
      <c r="M15" s="288"/>
      <c r="N15" s="289" t="s">
        <v>428</v>
      </c>
      <c r="O15" s="287"/>
      <c r="P15" s="287"/>
      <c r="Q15" s="287"/>
      <c r="R15" s="287"/>
      <c r="S15" s="287"/>
      <c r="T15" s="287"/>
      <c r="U15" s="287"/>
      <c r="V15" s="102"/>
      <c r="AF15" s="102"/>
      <c r="AG15" s="102"/>
      <c r="AH15" s="102"/>
      <c r="AI15" s="102"/>
      <c r="AJ15" s="102"/>
      <c r="AK15" s="102"/>
      <c r="AL15" s="102"/>
    </row>
    <row r="16" spans="1:38" ht="15" customHeight="1">
      <c r="D16" s="102"/>
      <c r="E16" s="102"/>
      <c r="F16" s="102"/>
      <c r="G16" s="102" t="s">
        <v>247</v>
      </c>
      <c r="H16" s="102" t="s">
        <v>248</v>
      </c>
      <c r="I16" s="102" t="s">
        <v>249</v>
      </c>
      <c r="J16" s="102"/>
      <c r="K16" s="102"/>
      <c r="L16" s="290" t="s">
        <v>431</v>
      </c>
      <c r="M16" s="291" t="s">
        <v>240</v>
      </c>
      <c r="N16" s="292">
        <v>5.3425925925925926</v>
      </c>
      <c r="O16" s="287"/>
      <c r="P16" s="287"/>
      <c r="Q16" s="287"/>
      <c r="R16" s="287"/>
      <c r="S16" s="287"/>
      <c r="T16" s="287"/>
      <c r="U16" s="287"/>
      <c r="V16" s="287"/>
      <c r="AF16" s="287"/>
      <c r="AG16" s="102"/>
      <c r="AH16" s="102"/>
      <c r="AI16" s="102"/>
      <c r="AJ16" s="102"/>
      <c r="AK16" s="102"/>
      <c r="AL16" s="102"/>
    </row>
    <row r="17" spans="4:38" ht="15" customHeight="1">
      <c r="D17" s="102"/>
      <c r="E17" s="293" t="s">
        <v>431</v>
      </c>
      <c r="F17" s="294" t="s">
        <v>240</v>
      </c>
      <c r="G17" s="295">
        <v>0.8</v>
      </c>
      <c r="H17" s="295">
        <v>0.2</v>
      </c>
      <c r="I17" s="295">
        <v>0</v>
      </c>
      <c r="J17" s="287"/>
      <c r="K17" s="287"/>
      <c r="L17" s="290"/>
      <c r="M17" s="291" t="s">
        <v>244</v>
      </c>
      <c r="N17" s="292">
        <v>5.5263157894736832</v>
      </c>
      <c r="O17" s="287"/>
      <c r="P17" s="287"/>
      <c r="Q17" s="287"/>
      <c r="R17" s="287"/>
      <c r="S17" s="287"/>
      <c r="T17" s="287"/>
      <c r="U17" s="102"/>
      <c r="V17" s="102"/>
      <c r="AF17" s="102"/>
      <c r="AG17" s="102"/>
      <c r="AH17" s="102"/>
      <c r="AI17" s="102"/>
      <c r="AJ17" s="102"/>
      <c r="AK17" s="102"/>
      <c r="AL17" s="102"/>
    </row>
    <row r="18" spans="4:38" ht="15" customHeight="1">
      <c r="D18" s="102"/>
      <c r="E18" s="293"/>
      <c r="F18" s="294" t="s">
        <v>244</v>
      </c>
      <c r="G18" s="295">
        <v>0.8571428571428571</v>
      </c>
      <c r="H18" s="295">
        <v>0.14285714285714288</v>
      </c>
      <c r="I18" s="295">
        <v>0</v>
      </c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102"/>
      <c r="V18" s="102"/>
      <c r="AF18" s="102"/>
      <c r="AG18" s="102"/>
      <c r="AH18" s="102"/>
      <c r="AI18" s="102"/>
      <c r="AJ18" s="102"/>
      <c r="AK18" s="102"/>
      <c r="AL18" s="102"/>
    </row>
    <row r="19" spans="4:38" ht="15" customHeight="1">
      <c r="D19" s="102"/>
      <c r="E19" s="293"/>
      <c r="F19" s="294"/>
      <c r="G19" s="296"/>
      <c r="H19" s="295"/>
      <c r="I19" s="295"/>
      <c r="J19" s="295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102"/>
      <c r="AF19" s="102"/>
      <c r="AG19" s="102"/>
      <c r="AH19" s="102"/>
      <c r="AI19" s="102"/>
      <c r="AJ19" s="102"/>
      <c r="AK19" s="102"/>
      <c r="AL19" s="102"/>
    </row>
    <row r="20" spans="4:38" ht="15" customHeight="1">
      <c r="D20" s="102"/>
      <c r="E20" s="287"/>
      <c r="F20" s="287"/>
      <c r="G20" s="287"/>
      <c r="H20" s="287"/>
      <c r="I20" s="287"/>
      <c r="J20" s="287"/>
      <c r="K20" s="287"/>
      <c r="L20" s="287"/>
      <c r="M20" s="102"/>
      <c r="N20" s="102"/>
      <c r="O20" s="102" t="s">
        <v>267</v>
      </c>
      <c r="P20" s="102"/>
      <c r="Q20" s="102"/>
      <c r="R20" s="102"/>
      <c r="S20" s="102"/>
      <c r="T20" s="102"/>
      <c r="U20" s="297"/>
      <c r="V20" s="287"/>
      <c r="AF20" s="287"/>
      <c r="AG20" s="102"/>
      <c r="AH20" s="102"/>
      <c r="AI20" s="102"/>
      <c r="AJ20" s="102"/>
      <c r="AK20" s="102"/>
      <c r="AL20" s="102"/>
    </row>
    <row r="21" spans="4:38" ht="15" customHeight="1">
      <c r="D21" s="102"/>
      <c r="E21" s="102"/>
      <c r="F21" s="102"/>
      <c r="G21" s="102" t="s">
        <v>272</v>
      </c>
      <c r="H21" s="102"/>
      <c r="I21" s="102"/>
      <c r="J21" s="102"/>
      <c r="K21" s="102"/>
      <c r="L21" s="102"/>
      <c r="M21" s="102"/>
      <c r="N21" s="102"/>
      <c r="O21" s="102" t="s">
        <v>268</v>
      </c>
      <c r="P21" s="102"/>
      <c r="Q21" s="102" t="s">
        <v>269</v>
      </c>
      <c r="R21" s="102"/>
      <c r="S21" s="102" t="s">
        <v>270</v>
      </c>
      <c r="T21" s="102"/>
      <c r="U21" s="297"/>
      <c r="V21" s="287"/>
      <c r="AF21" s="287"/>
      <c r="AG21" s="102"/>
      <c r="AH21" s="102"/>
      <c r="AI21" s="102"/>
      <c r="AJ21" s="102"/>
      <c r="AK21" s="102"/>
      <c r="AL21" s="102"/>
    </row>
    <row r="22" spans="4:38" ht="15" customHeight="1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 t="s">
        <v>432</v>
      </c>
      <c r="P22" s="102" t="s">
        <v>433</v>
      </c>
      <c r="Q22" s="102" t="s">
        <v>432</v>
      </c>
      <c r="R22" s="102" t="s">
        <v>433</v>
      </c>
      <c r="S22" s="102" t="s">
        <v>432</v>
      </c>
      <c r="T22" s="102" t="s">
        <v>433</v>
      </c>
      <c r="U22" s="297"/>
      <c r="V22" s="102"/>
      <c r="AF22" s="102"/>
      <c r="AG22" s="102"/>
      <c r="AH22" s="102"/>
      <c r="AI22" s="102"/>
      <c r="AJ22" s="102"/>
      <c r="AK22" s="102"/>
      <c r="AL22" s="102"/>
    </row>
    <row r="23" spans="4:38" ht="15" customHeight="1">
      <c r="D23" s="102"/>
      <c r="E23" s="102"/>
      <c r="F23" s="102"/>
      <c r="G23" s="102" t="s">
        <v>28</v>
      </c>
      <c r="H23" s="102" t="s">
        <v>273</v>
      </c>
      <c r="I23" s="102" t="s">
        <v>30</v>
      </c>
      <c r="J23" s="102" t="s">
        <v>274</v>
      </c>
      <c r="K23" s="102" t="s">
        <v>275</v>
      </c>
      <c r="L23" s="287"/>
      <c r="M23" s="290" t="s">
        <v>431</v>
      </c>
      <c r="N23" s="291" t="s">
        <v>240</v>
      </c>
      <c r="O23" s="298">
        <v>7</v>
      </c>
      <c r="P23" s="299">
        <v>0.2592592592592593</v>
      </c>
      <c r="Q23" s="298">
        <v>0</v>
      </c>
      <c r="R23" s="299">
        <v>0</v>
      </c>
      <c r="S23" s="298">
        <v>20</v>
      </c>
      <c r="T23" s="299">
        <v>0.74074074074074081</v>
      </c>
      <c r="U23" s="297"/>
      <c r="V23" s="102"/>
      <c r="AF23" s="102"/>
      <c r="AG23" s="102"/>
      <c r="AH23" s="102"/>
      <c r="AI23" s="102"/>
      <c r="AJ23" s="102"/>
      <c r="AK23" s="102"/>
      <c r="AL23" s="102"/>
    </row>
    <row r="24" spans="4:38" ht="15" customHeight="1">
      <c r="D24" s="102"/>
      <c r="E24" s="293" t="s">
        <v>431</v>
      </c>
      <c r="F24" s="294" t="s">
        <v>240</v>
      </c>
      <c r="G24" s="295">
        <v>0.3</v>
      </c>
      <c r="H24" s="295">
        <v>0.3</v>
      </c>
      <c r="I24" s="295">
        <v>0.3</v>
      </c>
      <c r="J24" s="295">
        <v>0</v>
      </c>
      <c r="K24" s="295">
        <v>0.1</v>
      </c>
      <c r="L24" s="287"/>
      <c r="M24" s="290"/>
      <c r="N24" s="291" t="s">
        <v>244</v>
      </c>
      <c r="O24" s="298">
        <v>12</v>
      </c>
      <c r="P24" s="299">
        <v>0.31578947368421051</v>
      </c>
      <c r="Q24" s="298">
        <v>15</v>
      </c>
      <c r="R24" s="299">
        <v>0.39473684210526316</v>
      </c>
      <c r="S24" s="298">
        <v>11</v>
      </c>
      <c r="T24" s="299">
        <v>0.28947368421052633</v>
      </c>
      <c r="U24" s="297"/>
      <c r="V24" s="102"/>
      <c r="AF24" s="102"/>
      <c r="AG24" s="102"/>
      <c r="AH24" s="102"/>
      <c r="AI24" s="102"/>
      <c r="AJ24" s="102"/>
      <c r="AK24" s="102"/>
      <c r="AL24" s="102"/>
    </row>
    <row r="25" spans="4:38" ht="15" customHeight="1">
      <c r="D25" s="102"/>
      <c r="E25" s="293"/>
      <c r="F25" s="294" t="s">
        <v>244</v>
      </c>
      <c r="G25" s="295">
        <v>0.6428571428571429</v>
      </c>
      <c r="H25" s="295">
        <v>0.35714285714285715</v>
      </c>
      <c r="I25" s="295">
        <v>0</v>
      </c>
      <c r="J25" s="295">
        <v>0</v>
      </c>
      <c r="K25" s="295">
        <v>0</v>
      </c>
      <c r="L25" s="287"/>
      <c r="M25" s="287"/>
      <c r="N25" s="287"/>
      <c r="O25" s="287"/>
      <c r="P25" s="287"/>
      <c r="Q25" s="287"/>
      <c r="R25" s="287"/>
      <c r="S25" s="102"/>
      <c r="T25" s="102"/>
      <c r="U25" s="102"/>
      <c r="V25" s="102"/>
      <c r="AF25" s="102"/>
      <c r="AG25" s="102"/>
      <c r="AH25" s="102"/>
      <c r="AI25" s="102"/>
      <c r="AJ25" s="102"/>
      <c r="AK25" s="102"/>
      <c r="AL25" s="102"/>
    </row>
    <row r="26" spans="4:38" ht="15" customHeight="1">
      <c r="D26" s="102"/>
      <c r="E26" s="293"/>
      <c r="F26" s="294"/>
      <c r="G26" s="295"/>
      <c r="H26" s="295"/>
      <c r="I26" s="295"/>
      <c r="J26" s="295"/>
      <c r="K26" s="295"/>
      <c r="L26" s="287"/>
      <c r="M26" s="287"/>
      <c r="N26" s="287"/>
      <c r="O26" s="287"/>
      <c r="P26" s="287"/>
      <c r="Q26" s="287"/>
      <c r="R26" s="287"/>
      <c r="S26" s="102"/>
      <c r="T26" s="102"/>
      <c r="U26" s="102"/>
      <c r="V26" s="102"/>
      <c r="AF26" s="102"/>
      <c r="AG26" s="102"/>
      <c r="AH26" s="102"/>
      <c r="AI26" s="102"/>
      <c r="AJ26" s="102"/>
      <c r="AK26" s="102"/>
      <c r="AL26" s="102"/>
    </row>
    <row r="27" spans="4:38" ht="15" customHeight="1">
      <c r="D27" s="102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AF27" s="102"/>
      <c r="AG27" s="102"/>
      <c r="AH27" s="102"/>
      <c r="AI27" s="102"/>
      <c r="AJ27" s="102"/>
      <c r="AK27" s="102"/>
      <c r="AL27" s="102"/>
    </row>
    <row r="28" spans="4:38" ht="15" customHeight="1">
      <c r="D28" s="102"/>
      <c r="E28" s="286" t="s">
        <v>434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AF28" s="287"/>
      <c r="AG28" s="102"/>
      <c r="AH28" s="102"/>
      <c r="AI28" s="102"/>
      <c r="AJ28" s="102"/>
      <c r="AK28" s="102"/>
      <c r="AL28" s="102"/>
    </row>
    <row r="29" spans="4:38" ht="15" customHeight="1">
      <c r="D29" s="102"/>
      <c r="E29" s="102"/>
      <c r="F29" s="102"/>
      <c r="G29" s="102" t="s">
        <v>346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AF29" s="287"/>
      <c r="AG29" s="102"/>
      <c r="AH29" s="102"/>
      <c r="AI29" s="102"/>
      <c r="AJ29" s="102"/>
      <c r="AK29" s="102"/>
      <c r="AL29" s="102"/>
    </row>
    <row r="30" spans="4:38" ht="15" customHeight="1">
      <c r="D30" s="102"/>
      <c r="E30" s="102"/>
      <c r="F30" s="102"/>
      <c r="G30" s="102" t="s">
        <v>435</v>
      </c>
      <c r="H30" s="102"/>
      <c r="I30" s="102" t="s">
        <v>436</v>
      </c>
      <c r="J30" s="102"/>
      <c r="K30" s="102" t="s">
        <v>437</v>
      </c>
      <c r="L30" s="102"/>
      <c r="M30" s="102" t="s">
        <v>438</v>
      </c>
      <c r="N30" s="102"/>
      <c r="O30" s="102" t="s">
        <v>439</v>
      </c>
      <c r="P30" s="102"/>
      <c r="Q30" s="102" t="s">
        <v>440</v>
      </c>
      <c r="R30" s="102"/>
      <c r="S30" s="102" t="s">
        <v>441</v>
      </c>
      <c r="T30" s="102"/>
      <c r="U30" s="102" t="s">
        <v>54</v>
      </c>
      <c r="V30" s="102"/>
      <c r="AF30" s="287"/>
      <c r="AG30" s="102"/>
      <c r="AH30" s="102"/>
      <c r="AI30" s="102"/>
      <c r="AJ30" s="102"/>
      <c r="AK30" s="102"/>
      <c r="AL30" s="102"/>
    </row>
    <row r="31" spans="4:38" ht="15" customHeight="1">
      <c r="D31" s="102"/>
      <c r="E31" s="102"/>
      <c r="F31" s="102"/>
      <c r="G31" s="102" t="s">
        <v>432</v>
      </c>
      <c r="H31" s="102" t="s">
        <v>433</v>
      </c>
      <c r="I31" s="102" t="s">
        <v>432</v>
      </c>
      <c r="J31" s="102" t="s">
        <v>433</v>
      </c>
      <c r="K31" s="102" t="s">
        <v>432</v>
      </c>
      <c r="L31" s="102" t="s">
        <v>433</v>
      </c>
      <c r="M31" s="102" t="s">
        <v>432</v>
      </c>
      <c r="N31" s="102" t="s">
        <v>433</v>
      </c>
      <c r="O31" s="102" t="s">
        <v>432</v>
      </c>
      <c r="P31" s="102" t="s">
        <v>433</v>
      </c>
      <c r="Q31" s="102" t="s">
        <v>432</v>
      </c>
      <c r="R31" s="102" t="s">
        <v>433</v>
      </c>
      <c r="S31" s="102" t="s">
        <v>432</v>
      </c>
      <c r="T31" s="102" t="s">
        <v>433</v>
      </c>
      <c r="U31" s="102"/>
      <c r="V31" s="102"/>
      <c r="AF31" s="287"/>
      <c r="AG31" s="102"/>
      <c r="AH31" s="102"/>
      <c r="AI31" s="102"/>
      <c r="AJ31" s="102"/>
      <c r="AK31" s="102"/>
      <c r="AL31" s="102"/>
    </row>
    <row r="32" spans="4:38" ht="15" customHeight="1">
      <c r="D32" s="102"/>
      <c r="E32" s="293" t="s">
        <v>431</v>
      </c>
      <c r="F32" s="294" t="s">
        <v>240</v>
      </c>
      <c r="G32" s="296">
        <v>2</v>
      </c>
      <c r="H32" s="295">
        <v>0.28571428571428575</v>
      </c>
      <c r="I32" s="296">
        <v>1</v>
      </c>
      <c r="J32" s="295">
        <v>0.14285714285714288</v>
      </c>
      <c r="K32" s="296">
        <v>0</v>
      </c>
      <c r="L32" s="295">
        <v>0</v>
      </c>
      <c r="M32" s="296">
        <v>0</v>
      </c>
      <c r="N32" s="295">
        <v>0</v>
      </c>
      <c r="O32" s="296">
        <v>2</v>
      </c>
      <c r="P32" s="295">
        <v>0.28571428571428575</v>
      </c>
      <c r="Q32" s="296">
        <v>1</v>
      </c>
      <c r="R32" s="295">
        <v>0.14285714285714288</v>
      </c>
      <c r="S32" s="296">
        <v>1</v>
      </c>
      <c r="T32" s="295">
        <v>0.14285714285714288</v>
      </c>
      <c r="U32" s="296"/>
      <c r="V32" s="295"/>
      <c r="AF32" s="287"/>
      <c r="AG32" s="102"/>
      <c r="AH32" s="102"/>
      <c r="AI32" s="102"/>
      <c r="AJ32" s="102"/>
      <c r="AK32" s="102"/>
      <c r="AL32" s="102"/>
    </row>
    <row r="33" spans="4:38" ht="15" customHeight="1">
      <c r="D33" s="102"/>
      <c r="E33" s="293"/>
      <c r="F33" s="294" t="s">
        <v>244</v>
      </c>
      <c r="G33" s="296">
        <v>2</v>
      </c>
      <c r="H33" s="295">
        <v>0.22222222222222221</v>
      </c>
      <c r="I33" s="296">
        <v>0</v>
      </c>
      <c r="J33" s="295">
        <v>0</v>
      </c>
      <c r="K33" s="296">
        <v>0</v>
      </c>
      <c r="L33" s="295">
        <v>0</v>
      </c>
      <c r="M33" s="296">
        <v>1</v>
      </c>
      <c r="N33" s="295">
        <v>0.1111111111111111</v>
      </c>
      <c r="O33" s="296">
        <v>5</v>
      </c>
      <c r="P33" s="295">
        <v>0.55555555555555558</v>
      </c>
      <c r="Q33" s="296">
        <v>0</v>
      </c>
      <c r="R33" s="295">
        <v>0</v>
      </c>
      <c r="S33" s="296">
        <v>1</v>
      </c>
      <c r="T33" s="295">
        <v>0.1111111111111111</v>
      </c>
      <c r="U33" s="296"/>
      <c r="V33" s="295"/>
      <c r="AF33" s="287"/>
      <c r="AG33" s="102"/>
      <c r="AH33" s="102"/>
      <c r="AI33" s="102"/>
      <c r="AJ33" s="102"/>
      <c r="AK33" s="102"/>
      <c r="AL33" s="102"/>
    </row>
    <row r="34" spans="4:38" ht="15" customHeight="1">
      <c r="D34" s="102"/>
      <c r="E34" s="293"/>
      <c r="F34" s="294"/>
      <c r="G34" s="296"/>
      <c r="H34" s="295"/>
      <c r="I34" s="296"/>
      <c r="J34" s="295"/>
      <c r="K34" s="296"/>
      <c r="L34" s="295"/>
      <c r="M34" s="296"/>
      <c r="N34" s="295"/>
      <c r="O34" s="296"/>
      <c r="P34" s="295"/>
      <c r="Q34" s="296"/>
      <c r="R34" s="295"/>
      <c r="S34" s="296"/>
      <c r="T34" s="295"/>
      <c r="U34" s="296"/>
      <c r="V34" s="295"/>
      <c r="AF34" s="287"/>
      <c r="AG34" s="102"/>
      <c r="AH34" s="102"/>
      <c r="AI34" s="102"/>
      <c r="AJ34" s="102"/>
      <c r="AK34" s="102"/>
      <c r="AL34" s="102"/>
    </row>
    <row r="35" spans="4:38" ht="15" customHeight="1">
      <c r="D35" s="102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AF35" s="287"/>
      <c r="AG35" s="102"/>
      <c r="AH35" s="102"/>
      <c r="AI35" s="102"/>
      <c r="AJ35" s="102"/>
      <c r="AK35" s="102"/>
      <c r="AL35" s="102"/>
    </row>
    <row r="36" spans="4:38" ht="15" customHeight="1">
      <c r="D36" s="102"/>
      <c r="E36" s="102"/>
      <c r="F36" s="102"/>
      <c r="G36" s="102" t="s">
        <v>267</v>
      </c>
      <c r="H36" s="102"/>
      <c r="I36" s="102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AF36" s="287"/>
      <c r="AG36" s="102"/>
      <c r="AH36" s="102"/>
      <c r="AI36" s="102"/>
      <c r="AJ36" s="102"/>
      <c r="AK36" s="102"/>
      <c r="AL36" s="102"/>
    </row>
    <row r="37" spans="4:38" ht="15" customHeight="1">
      <c r="D37" s="102"/>
      <c r="E37" s="102"/>
      <c r="F37" s="102"/>
      <c r="G37" s="102" t="s">
        <v>268</v>
      </c>
      <c r="H37" s="102" t="s">
        <v>269</v>
      </c>
      <c r="I37" s="102" t="s">
        <v>270</v>
      </c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AF37" s="287"/>
      <c r="AG37" s="102"/>
      <c r="AH37" s="102"/>
      <c r="AI37" s="102"/>
      <c r="AJ37" s="102"/>
      <c r="AK37" s="102"/>
      <c r="AL37" s="102"/>
    </row>
    <row r="38" spans="4:38" ht="15" customHeight="1">
      <c r="D38" s="102"/>
      <c r="E38" s="102"/>
      <c r="F38" s="102"/>
      <c r="G38" s="102" t="s">
        <v>432</v>
      </c>
      <c r="H38" s="102" t="s">
        <v>432</v>
      </c>
      <c r="I38" s="102" t="s">
        <v>432</v>
      </c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AF38" s="287"/>
      <c r="AG38" s="102"/>
      <c r="AH38" s="102"/>
      <c r="AI38" s="102"/>
      <c r="AJ38" s="102"/>
      <c r="AK38" s="102"/>
      <c r="AL38" s="102"/>
    </row>
    <row r="39" spans="4:38" ht="15" customHeight="1">
      <c r="D39" s="102"/>
      <c r="E39" s="293" t="s">
        <v>431</v>
      </c>
      <c r="F39" s="294" t="s">
        <v>240</v>
      </c>
      <c r="G39" s="296">
        <v>2</v>
      </c>
      <c r="H39" s="296">
        <v>0</v>
      </c>
      <c r="I39" s="296">
        <v>8</v>
      </c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AF39" s="287"/>
      <c r="AG39" s="102"/>
      <c r="AH39" s="102"/>
      <c r="AI39" s="102"/>
      <c r="AJ39" s="102"/>
      <c r="AK39" s="102"/>
      <c r="AL39" s="102"/>
    </row>
    <row r="40" spans="4:38" ht="15" customHeight="1">
      <c r="D40" s="102"/>
      <c r="E40" s="293"/>
      <c r="F40" s="294" t="s">
        <v>244</v>
      </c>
      <c r="G40" s="296">
        <v>2</v>
      </c>
      <c r="H40" s="296">
        <v>4</v>
      </c>
      <c r="I40" s="296">
        <v>8</v>
      </c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AF40" s="287"/>
      <c r="AG40" s="102"/>
      <c r="AH40" s="102"/>
      <c r="AI40" s="102"/>
      <c r="AJ40" s="102"/>
      <c r="AK40" s="102"/>
      <c r="AL40" s="102"/>
    </row>
    <row r="41" spans="4:38" ht="15" customHeight="1">
      <c r="D41" s="102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300"/>
      <c r="P41" s="300"/>
      <c r="Q41" s="102"/>
      <c r="R41" s="301"/>
      <c r="S41" s="301"/>
      <c r="T41" s="301"/>
      <c r="U41" s="301"/>
      <c r="V41" s="301"/>
      <c r="AF41" s="102"/>
      <c r="AG41" s="301"/>
      <c r="AH41" s="301"/>
      <c r="AI41" s="301"/>
      <c r="AJ41" s="301"/>
      <c r="AK41" s="301"/>
      <c r="AL41" s="102"/>
    </row>
    <row r="42" spans="4:38" ht="15" customHeight="1">
      <c r="D42" s="102"/>
      <c r="E42" s="302" t="s">
        <v>442</v>
      </c>
      <c r="F42" s="302"/>
      <c r="G42" s="302"/>
      <c r="H42" s="302"/>
      <c r="I42" s="302"/>
      <c r="J42" s="302"/>
      <c r="K42" s="302"/>
      <c r="L42" s="302"/>
      <c r="M42" s="302"/>
      <c r="N42" s="302"/>
      <c r="O42" s="300"/>
      <c r="P42" s="300"/>
      <c r="Q42" s="301"/>
      <c r="R42" s="301"/>
      <c r="S42" s="301"/>
      <c r="T42" s="301"/>
      <c r="U42" s="301" t="s">
        <v>245</v>
      </c>
      <c r="V42" s="301"/>
      <c r="AF42" s="301" t="s">
        <v>385</v>
      </c>
      <c r="AG42" s="301"/>
      <c r="AH42" s="301" t="s">
        <v>311</v>
      </c>
      <c r="AI42" s="301"/>
      <c r="AJ42" s="301" t="s">
        <v>245</v>
      </c>
      <c r="AK42" s="301"/>
      <c r="AL42" s="102"/>
    </row>
    <row r="43" spans="4:38" ht="15" customHeight="1"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300"/>
      <c r="P43" s="300"/>
      <c r="Q43" s="301" t="s">
        <v>443</v>
      </c>
      <c r="R43" s="301" t="s">
        <v>444</v>
      </c>
      <c r="S43" s="301"/>
      <c r="T43" s="301" t="s">
        <v>433</v>
      </c>
      <c r="U43" s="301" t="s">
        <v>432</v>
      </c>
      <c r="V43" s="301" t="s">
        <v>433</v>
      </c>
      <c r="AF43" s="301" t="s">
        <v>432</v>
      </c>
      <c r="AG43" s="301" t="s">
        <v>433</v>
      </c>
      <c r="AH43" s="301" t="s">
        <v>432</v>
      </c>
      <c r="AI43" s="301" t="s">
        <v>433</v>
      </c>
      <c r="AJ43" s="301" t="s">
        <v>432</v>
      </c>
      <c r="AK43" s="301" t="s">
        <v>433</v>
      </c>
      <c r="AL43" s="102"/>
    </row>
    <row r="44" spans="4:38" ht="15" customHeight="1"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294" t="s">
        <v>431</v>
      </c>
      <c r="P44" s="294" t="s">
        <v>240</v>
      </c>
      <c r="Q44" s="295">
        <v>0.8</v>
      </c>
      <c r="R44" s="295">
        <v>0.77777777777777768</v>
      </c>
      <c r="S44" s="296"/>
      <c r="T44" s="102"/>
      <c r="U44" s="296">
        <v>10</v>
      </c>
      <c r="V44" s="295">
        <v>1</v>
      </c>
      <c r="AF44" s="296">
        <v>2</v>
      </c>
      <c r="AG44" s="295">
        <v>0.22222222222222221</v>
      </c>
      <c r="AH44" s="296">
        <v>7</v>
      </c>
      <c r="AI44" s="102"/>
      <c r="AJ44" s="296">
        <v>9</v>
      </c>
      <c r="AK44" s="295">
        <v>1</v>
      </c>
      <c r="AL44" s="102"/>
    </row>
    <row r="45" spans="4:38" ht="15" customHeight="1"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294"/>
      <c r="P45" s="294" t="s">
        <v>244</v>
      </c>
      <c r="Q45" s="295">
        <v>0.5</v>
      </c>
      <c r="R45" s="295">
        <v>0.8571428571428571</v>
      </c>
      <c r="S45" s="296"/>
      <c r="T45" s="102"/>
      <c r="U45" s="296">
        <v>14</v>
      </c>
      <c r="V45" s="295">
        <v>1</v>
      </c>
      <c r="AF45" s="296">
        <v>2</v>
      </c>
      <c r="AG45" s="295">
        <v>0.14285714285714288</v>
      </c>
      <c r="AH45" s="296">
        <v>12</v>
      </c>
      <c r="AI45" s="102"/>
      <c r="AJ45" s="296">
        <v>14</v>
      </c>
      <c r="AK45" s="295">
        <v>1</v>
      </c>
      <c r="AL45" s="102"/>
    </row>
    <row r="46" spans="4:38" ht="15" customHeight="1"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294"/>
      <c r="P46" s="294"/>
      <c r="Q46" s="296"/>
      <c r="R46" s="295"/>
      <c r="S46" s="296"/>
      <c r="T46" s="295"/>
      <c r="U46" s="296"/>
      <c r="V46" s="295"/>
      <c r="AF46" s="296"/>
      <c r="AG46" s="295"/>
      <c r="AH46" s="296"/>
      <c r="AI46" s="295"/>
      <c r="AJ46" s="296"/>
      <c r="AK46" s="295"/>
      <c r="AL46" s="102"/>
    </row>
    <row r="47" spans="4:38" ht="15" customHeight="1"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287"/>
      <c r="T47" s="287"/>
      <c r="U47" s="287"/>
      <c r="V47" s="287"/>
      <c r="AF47" s="287"/>
      <c r="AG47" s="102"/>
      <c r="AH47" s="102"/>
      <c r="AI47" s="102"/>
      <c r="AJ47" s="102"/>
      <c r="AK47" s="102"/>
      <c r="AL47" s="102"/>
    </row>
    <row r="48" spans="4:38" ht="15" customHeight="1"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287"/>
      <c r="T48" s="287"/>
      <c r="U48" s="287"/>
      <c r="V48" s="287"/>
      <c r="AF48" s="287"/>
      <c r="AG48" s="102"/>
      <c r="AH48" s="102"/>
      <c r="AI48" s="102"/>
      <c r="AJ48" s="102"/>
      <c r="AK48" s="102"/>
      <c r="AL48" s="102"/>
    </row>
    <row r="49" spans="4:38" ht="15" customHeight="1">
      <c r="D49" s="102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AF49" s="287"/>
      <c r="AG49" s="102"/>
      <c r="AH49" s="102"/>
      <c r="AI49" s="102"/>
      <c r="AJ49" s="102"/>
      <c r="AK49" s="102"/>
      <c r="AL49" s="102"/>
    </row>
    <row r="50" spans="4:38" ht="15" customHeight="1">
      <c r="D50" s="102"/>
      <c r="E50" s="286" t="s">
        <v>151</v>
      </c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AF50" s="287"/>
      <c r="AG50" s="102"/>
      <c r="AH50" s="102"/>
      <c r="AI50" s="102"/>
      <c r="AJ50" s="102"/>
      <c r="AK50" s="102"/>
      <c r="AL50" s="102"/>
    </row>
    <row r="51" spans="4:38" ht="15" customHeight="1">
      <c r="D51" s="102"/>
      <c r="E51" s="102"/>
      <c r="F51" s="102"/>
      <c r="G51" s="102" t="s">
        <v>289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AF51" s="287"/>
      <c r="AG51" s="102"/>
      <c r="AH51" s="102"/>
      <c r="AI51" s="102"/>
      <c r="AJ51" s="102"/>
      <c r="AK51" s="102"/>
      <c r="AL51" s="102"/>
    </row>
    <row r="52" spans="4:38" ht="15" customHeight="1">
      <c r="D52" s="102"/>
      <c r="E52" s="102"/>
      <c r="F52" s="102"/>
      <c r="G52" s="102" t="s">
        <v>296</v>
      </c>
      <c r="H52" s="102"/>
      <c r="I52" s="102" t="s">
        <v>297</v>
      </c>
      <c r="J52" s="102"/>
      <c r="K52" s="287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AF52" s="102"/>
      <c r="AG52" s="102"/>
      <c r="AH52" s="102"/>
      <c r="AI52" s="102"/>
      <c r="AJ52" s="102"/>
      <c r="AK52" s="102"/>
      <c r="AL52" s="102"/>
    </row>
    <row r="53" spans="4:38" ht="15" customHeight="1">
      <c r="D53" s="102"/>
      <c r="E53" s="102"/>
      <c r="F53" s="102"/>
      <c r="G53" s="102"/>
      <c r="H53" s="102"/>
      <c r="I53" s="102"/>
      <c r="J53" s="102"/>
      <c r="K53" s="287" t="s">
        <v>445</v>
      </c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AF53" s="102"/>
      <c r="AG53" s="102"/>
      <c r="AH53" s="102"/>
      <c r="AI53" s="102"/>
      <c r="AJ53" s="102"/>
      <c r="AK53" s="102"/>
      <c r="AL53" s="102"/>
    </row>
    <row r="54" spans="4:38" ht="15" customHeight="1">
      <c r="D54" s="102"/>
      <c r="E54" s="293" t="s">
        <v>431</v>
      </c>
      <c r="F54" s="294" t="s">
        <v>240</v>
      </c>
      <c r="G54" s="296">
        <v>0</v>
      </c>
      <c r="H54" s="295">
        <v>0</v>
      </c>
      <c r="I54" s="296">
        <v>0</v>
      </c>
      <c r="J54" s="295">
        <v>0</v>
      </c>
      <c r="K54" s="303">
        <v>0</v>
      </c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AF54" s="102"/>
      <c r="AG54" s="102"/>
      <c r="AH54" s="102"/>
      <c r="AI54" s="102"/>
      <c r="AJ54" s="102"/>
      <c r="AK54" s="102"/>
      <c r="AL54" s="102"/>
    </row>
    <row r="55" spans="4:38" ht="15" customHeight="1">
      <c r="D55" s="102"/>
      <c r="E55" s="293"/>
      <c r="F55" s="294" t="s">
        <v>244</v>
      </c>
      <c r="G55" s="296">
        <v>1</v>
      </c>
      <c r="H55" s="295">
        <v>7.1428571428571438E-2</v>
      </c>
      <c r="I55" s="296">
        <v>1</v>
      </c>
      <c r="J55" s="295">
        <v>7.1428571428571438E-2</v>
      </c>
      <c r="K55" s="304">
        <v>0.14199999999999999</v>
      </c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AF55" s="102"/>
      <c r="AG55" s="102"/>
      <c r="AH55" s="102"/>
      <c r="AI55" s="102"/>
      <c r="AJ55" s="102"/>
      <c r="AK55" s="102"/>
      <c r="AL55" s="102"/>
    </row>
    <row r="56" spans="4:38" ht="15" customHeight="1">
      <c r="D56" s="102"/>
      <c r="E56" s="293"/>
      <c r="F56" s="294" t="s">
        <v>245</v>
      </c>
      <c r="G56" s="296">
        <v>1</v>
      </c>
      <c r="H56" s="295">
        <v>4.3478260869565216E-2</v>
      </c>
      <c r="I56" s="296">
        <v>1</v>
      </c>
      <c r="J56" s="295">
        <v>4.3478260869565216E-2</v>
      </c>
      <c r="K56" s="287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AF56" s="102"/>
      <c r="AG56" s="102"/>
      <c r="AH56" s="102"/>
      <c r="AI56" s="102"/>
      <c r="AJ56" s="102"/>
      <c r="AK56" s="102"/>
      <c r="AL56" s="102"/>
    </row>
    <row r="57" spans="4:38" ht="15" customHeight="1"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AF57" s="102"/>
      <c r="AG57" s="102"/>
      <c r="AH57" s="102"/>
      <c r="AI57" s="102"/>
      <c r="AJ57" s="102"/>
      <c r="AK57" s="102"/>
      <c r="AL57" s="102"/>
    </row>
    <row r="58" spans="4:38" ht="15" customHeight="1"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AF58" s="102"/>
      <c r="AG58" s="102"/>
      <c r="AH58" s="102"/>
      <c r="AI58" s="102"/>
      <c r="AJ58" s="102"/>
      <c r="AK58" s="102"/>
      <c r="AL58" s="102"/>
    </row>
    <row r="59" spans="4:38" ht="15" customHeight="1"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AF59" s="102"/>
      <c r="AG59" s="102"/>
      <c r="AH59" s="102"/>
      <c r="AI59" s="102"/>
      <c r="AJ59" s="102"/>
      <c r="AK59" s="102"/>
      <c r="AL59" s="102"/>
    </row>
    <row r="60" spans="4:38" ht="15" customHeight="1"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AF60" s="102"/>
      <c r="AG60" s="102"/>
      <c r="AH60" s="102"/>
      <c r="AI60" s="102"/>
      <c r="AJ60" s="102"/>
      <c r="AK60" s="102"/>
      <c r="AL60" s="102"/>
    </row>
    <row r="61" spans="4:38" ht="15" customHeight="1"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AF61" s="102"/>
      <c r="AG61" s="102"/>
      <c r="AH61" s="102"/>
      <c r="AI61" s="102"/>
      <c r="AJ61" s="102"/>
      <c r="AK61" s="102"/>
      <c r="AL61" s="102"/>
    </row>
    <row r="62" spans="4:38" ht="15" customHeight="1"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AF62" s="102"/>
      <c r="AG62" s="102"/>
      <c r="AH62" s="102"/>
      <c r="AI62" s="102"/>
      <c r="AJ62" s="102"/>
      <c r="AK62" s="102"/>
      <c r="AL62" s="102"/>
    </row>
    <row r="63" spans="4:38" ht="15" customHeight="1"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AF63" s="102"/>
      <c r="AG63" s="102"/>
      <c r="AH63" s="102"/>
      <c r="AI63" s="102"/>
      <c r="AJ63" s="102"/>
      <c r="AK63" s="102"/>
      <c r="AL63" s="102"/>
    </row>
    <row r="64" spans="4:38" ht="15" customHeight="1"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AF64" s="102"/>
      <c r="AG64" s="102"/>
      <c r="AH64" s="102"/>
      <c r="AI64" s="102"/>
      <c r="AJ64" s="102"/>
      <c r="AK64" s="102"/>
      <c r="AL64" s="102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</sheetData>
  <mergeCells count="1">
    <mergeCell ref="A2:R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topLeftCell="A25" zoomScaleNormal="100" workbookViewId="0"/>
  </sheetViews>
  <sheetFormatPr defaultColWidth="9.140625" defaultRowHeight="15"/>
  <cols>
    <col min="1" max="1" width="4.7109375" customWidth="1"/>
  </cols>
  <sheetData>
    <row r="2" spans="2:16" s="1" customFormat="1" ht="47.25" customHeight="1">
      <c r="B2" s="318" t="s">
        <v>239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59"/>
    </row>
    <row r="3" spans="2:16" s="1" customFormat="1" ht="18.75" customHeight="1"/>
    <row r="4" spans="2:16" s="1" customFormat="1" ht="18.75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6" s="1" customFormat="1" ht="33.75" customHeight="1">
      <c r="B5" s="63"/>
      <c r="C5" s="64"/>
      <c r="D5" s="64"/>
      <c r="E5" s="8"/>
      <c r="F5" s="8"/>
      <c r="G5" s="8"/>
      <c r="H5" s="8"/>
      <c r="I5" s="8"/>
      <c r="J5" s="8"/>
      <c r="K5" s="8"/>
    </row>
    <row r="7" spans="2:16" ht="33.75">
      <c r="B7" s="319" t="s">
        <v>231</v>
      </c>
      <c r="C7" s="319"/>
    </row>
    <row r="8" spans="2:16" ht="18" customHeight="1">
      <c r="B8" s="92"/>
      <c r="C8" s="92"/>
    </row>
    <row r="9" spans="2:16" s="88" customFormat="1" ht="15.75" customHeight="1">
      <c r="B9" s="93" t="s">
        <v>403</v>
      </c>
      <c r="C9" s="94"/>
      <c r="D9" s="94"/>
      <c r="E9" s="94"/>
      <c r="F9" s="95"/>
      <c r="I9" s="88" t="s">
        <v>212</v>
      </c>
    </row>
    <row r="10" spans="2:16" ht="15.75" customHeight="1">
      <c r="B10" s="96" t="s">
        <v>404</v>
      </c>
      <c r="C10" s="97"/>
      <c r="D10" s="97"/>
      <c r="E10" s="97"/>
      <c r="F10" s="98"/>
    </row>
    <row r="11" spans="2:16" ht="15.75" customHeight="1">
      <c r="B11" s="99" t="s">
        <v>211</v>
      </c>
      <c r="C11" s="100"/>
      <c r="D11" s="100"/>
      <c r="E11" s="100"/>
      <c r="F11" s="101"/>
    </row>
    <row r="15" spans="2:16" ht="15.75" thickBot="1">
      <c r="B15" s="17" t="s">
        <v>106</v>
      </c>
      <c r="C15" s="17"/>
      <c r="D15" s="17"/>
      <c r="E15" s="17"/>
      <c r="F15" s="17"/>
      <c r="G15" s="17"/>
      <c r="H15" s="17"/>
      <c r="I15" s="17"/>
      <c r="J15" s="17"/>
    </row>
    <row r="16" spans="2:16">
      <c r="C16" t="s">
        <v>107</v>
      </c>
    </row>
    <row r="17" spans="2:10">
      <c r="C17" t="s">
        <v>108</v>
      </c>
    </row>
    <row r="18" spans="2:10">
      <c r="C18" t="s">
        <v>232</v>
      </c>
    </row>
    <row r="20" spans="2:10" ht="15.75" thickBot="1">
      <c r="B20" s="17" t="s">
        <v>109</v>
      </c>
      <c r="C20" s="17"/>
      <c r="D20" s="17"/>
      <c r="E20" s="17"/>
      <c r="F20" s="17"/>
      <c r="G20" s="17"/>
      <c r="H20" s="17"/>
      <c r="I20" s="17"/>
      <c r="J20" s="17"/>
    </row>
    <row r="21" spans="2:10">
      <c r="B21" s="19" t="s">
        <v>110</v>
      </c>
    </row>
    <row r="23" spans="2:10">
      <c r="B23" s="23" t="s">
        <v>111</v>
      </c>
      <c r="C23" s="24"/>
      <c r="D23" s="24"/>
      <c r="E23" s="24"/>
      <c r="F23" s="25"/>
    </row>
    <row r="24" spans="2:10">
      <c r="C24" t="s">
        <v>181</v>
      </c>
    </row>
    <row r="25" spans="2:10">
      <c r="C25" t="s">
        <v>123</v>
      </c>
    </row>
    <row r="27" spans="2:10">
      <c r="B27" s="20" t="s">
        <v>112</v>
      </c>
      <c r="C27" s="18"/>
      <c r="D27" s="18"/>
      <c r="E27" s="18"/>
    </row>
    <row r="28" spans="2:10">
      <c r="C28" t="s">
        <v>124</v>
      </c>
    </row>
    <row r="29" spans="2:10">
      <c r="C29" t="s">
        <v>125</v>
      </c>
    </row>
    <row r="30" spans="2:10">
      <c r="C30" t="s">
        <v>126</v>
      </c>
    </row>
    <row r="31" spans="2:10">
      <c r="C31" t="s">
        <v>127</v>
      </c>
    </row>
    <row r="32" spans="2:10">
      <c r="C32" t="s">
        <v>128</v>
      </c>
    </row>
    <row r="33" spans="2:6">
      <c r="C33" t="s">
        <v>129</v>
      </c>
    </row>
    <row r="34" spans="2:6">
      <c r="C34" t="s">
        <v>130</v>
      </c>
    </row>
    <row r="35" spans="2:6">
      <c r="C35" t="s">
        <v>131</v>
      </c>
    </row>
    <row r="36" spans="2:6">
      <c r="C36" t="s">
        <v>132</v>
      </c>
    </row>
    <row r="37" spans="2:6">
      <c r="C37" t="s">
        <v>133</v>
      </c>
    </row>
    <row r="39" spans="2:6">
      <c r="B39" s="20" t="s">
        <v>113</v>
      </c>
      <c r="C39" s="18"/>
      <c r="D39" s="18"/>
      <c r="E39" s="18"/>
    </row>
    <row r="40" spans="2:6">
      <c r="B40" s="18"/>
      <c r="C40" s="18"/>
      <c r="D40" s="18"/>
      <c r="E40" s="18"/>
    </row>
    <row r="41" spans="2:6">
      <c r="B41" s="20" t="s">
        <v>114</v>
      </c>
      <c r="C41" s="18"/>
      <c r="D41" s="18"/>
      <c r="E41" s="18"/>
      <c r="F41" s="18"/>
    </row>
    <row r="42" spans="2:6">
      <c r="B42" s="20"/>
      <c r="C42" s="18"/>
      <c r="D42" s="18"/>
      <c r="E42" s="18"/>
      <c r="F42" s="18"/>
    </row>
    <row r="43" spans="2:6">
      <c r="B43" s="20" t="s">
        <v>115</v>
      </c>
      <c r="C43" s="18"/>
      <c r="D43" s="18"/>
      <c r="E43" s="18"/>
      <c r="F43" s="18"/>
    </row>
    <row r="44" spans="2:6">
      <c r="C44" t="s">
        <v>116</v>
      </c>
    </row>
    <row r="45" spans="2:6">
      <c r="C45" t="s">
        <v>117</v>
      </c>
    </row>
    <row r="46" spans="2:6">
      <c r="C46" t="s">
        <v>118</v>
      </c>
    </row>
    <row r="47" spans="2:6">
      <c r="C47" t="s">
        <v>119</v>
      </c>
    </row>
    <row r="49" spans="2:10" ht="15.75" thickBot="1">
      <c r="B49" s="17" t="s">
        <v>233</v>
      </c>
      <c r="C49" s="17"/>
      <c r="D49" s="17"/>
      <c r="E49" s="17"/>
      <c r="F49" s="17"/>
      <c r="G49" s="17"/>
      <c r="H49" s="17"/>
      <c r="I49" s="17"/>
      <c r="J49" s="17"/>
    </row>
    <row r="50" spans="2:10">
      <c r="B50" s="19" t="s">
        <v>196</v>
      </c>
    </row>
    <row r="52" spans="2:10">
      <c r="B52" s="20" t="s">
        <v>120</v>
      </c>
      <c r="C52" s="18"/>
      <c r="D52" s="18"/>
    </row>
    <row r="53" spans="2:10">
      <c r="B53" s="20"/>
      <c r="C53" t="s">
        <v>140</v>
      </c>
      <c r="D53" s="18"/>
    </row>
    <row r="54" spans="2:10">
      <c r="B54" s="20"/>
      <c r="C54" t="s">
        <v>138</v>
      </c>
      <c r="D54" s="18"/>
    </row>
    <row r="55" spans="2:10">
      <c r="B55" s="20"/>
      <c r="C55" t="s">
        <v>139</v>
      </c>
      <c r="D55" s="18"/>
    </row>
    <row r="56" spans="2:10">
      <c r="B56" s="20"/>
      <c r="C56" t="s">
        <v>182</v>
      </c>
      <c r="D56" s="18"/>
    </row>
    <row r="57" spans="2:10">
      <c r="B57" s="18"/>
      <c r="C57" s="18"/>
      <c r="D57" s="18"/>
    </row>
    <row r="58" spans="2:10">
      <c r="B58" s="20" t="s">
        <v>121</v>
      </c>
      <c r="C58" s="18"/>
      <c r="D58" s="18"/>
    </row>
    <row r="59" spans="2:10">
      <c r="B59" s="21"/>
    </row>
    <row r="60" spans="2:10" ht="15.75" thickBot="1">
      <c r="B60" s="17" t="s">
        <v>122</v>
      </c>
      <c r="C60" s="17"/>
      <c r="D60" s="17"/>
      <c r="E60" s="17"/>
      <c r="F60" s="17"/>
      <c r="G60" s="17"/>
      <c r="H60" s="17"/>
      <c r="I60" s="17"/>
      <c r="J60" s="17"/>
    </row>
    <row r="62" spans="2:10">
      <c r="C62" t="s">
        <v>183</v>
      </c>
    </row>
    <row r="63" spans="2:10">
      <c r="C63" t="s">
        <v>184</v>
      </c>
    </row>
    <row r="64" spans="2:10">
      <c r="C64" t="s">
        <v>135</v>
      </c>
    </row>
    <row r="66" spans="2:10" ht="15.75" thickBot="1">
      <c r="B66" s="17" t="s">
        <v>134</v>
      </c>
      <c r="C66" s="17"/>
      <c r="D66" s="17"/>
      <c r="E66" s="17"/>
      <c r="F66" s="17"/>
      <c r="G66" s="17"/>
      <c r="H66" s="17"/>
      <c r="I66" s="17"/>
      <c r="J66" s="17"/>
    </row>
    <row r="68" spans="2:10">
      <c r="C68" t="s">
        <v>136</v>
      </c>
    </row>
    <row r="69" spans="2:10">
      <c r="C69" t="s">
        <v>137</v>
      </c>
    </row>
  </sheetData>
  <mergeCells count="2">
    <mergeCell ref="B7:C7"/>
    <mergeCell ref="B2:O2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301"/>
  <sheetViews>
    <sheetView showGridLines="0" workbookViewId="0">
      <selection activeCell="B2" sqref="B2:O2"/>
    </sheetView>
  </sheetViews>
  <sheetFormatPr defaultRowHeight="12.75"/>
  <cols>
    <col min="1" max="1" width="2.140625" style="196" customWidth="1"/>
    <col min="2" max="2" width="22.7109375" style="196" customWidth="1"/>
    <col min="3" max="12" width="13.5703125" style="196" customWidth="1"/>
    <col min="13" max="14" width="12.28515625" style="196" customWidth="1"/>
    <col min="15" max="30" width="13.5703125" style="196" customWidth="1"/>
    <col min="31" max="31" width="11.140625" style="196" customWidth="1"/>
    <col min="32" max="32" width="9.42578125" style="196" customWidth="1"/>
    <col min="33" max="33" width="11.140625" style="196" customWidth="1"/>
    <col min="34" max="34" width="9.85546875" style="196" customWidth="1"/>
    <col min="35" max="36" width="13.140625" style="196" customWidth="1"/>
    <col min="37" max="38" width="11.140625" style="196" customWidth="1"/>
    <col min="39" max="40" width="12.42578125" style="196" customWidth="1"/>
    <col min="41" max="50" width="13.5703125" style="196" customWidth="1"/>
    <col min="51" max="52" width="11.7109375" style="196" customWidth="1"/>
    <col min="53" max="54" width="13.5703125" style="196" customWidth="1"/>
    <col min="55" max="55" width="11.140625" style="196" customWidth="1"/>
    <col min="56" max="56" width="9.42578125" style="196" customWidth="1"/>
    <col min="57" max="57" width="11.140625" style="196" customWidth="1"/>
    <col min="58" max="58" width="9.42578125" style="196" customWidth="1"/>
    <col min="59" max="257" width="9.140625" style="196"/>
    <col min="258" max="258" width="22.7109375" style="196" customWidth="1"/>
    <col min="259" max="268" width="13.5703125" style="196" customWidth="1"/>
    <col min="269" max="270" width="12.28515625" style="196" customWidth="1"/>
    <col min="271" max="286" width="13.5703125" style="196" customWidth="1"/>
    <col min="287" max="287" width="11.140625" style="196" customWidth="1"/>
    <col min="288" max="288" width="9.42578125" style="196" customWidth="1"/>
    <col min="289" max="289" width="11.140625" style="196" customWidth="1"/>
    <col min="290" max="290" width="9.85546875" style="196" customWidth="1"/>
    <col min="291" max="292" width="13.140625" style="196" customWidth="1"/>
    <col min="293" max="294" width="11.140625" style="196" customWidth="1"/>
    <col min="295" max="296" width="12.42578125" style="196" customWidth="1"/>
    <col min="297" max="306" width="13.5703125" style="196" customWidth="1"/>
    <col min="307" max="308" width="11.7109375" style="196" customWidth="1"/>
    <col min="309" max="310" width="13.5703125" style="196" customWidth="1"/>
    <col min="311" max="311" width="11.140625" style="196" customWidth="1"/>
    <col min="312" max="312" width="9.42578125" style="196" customWidth="1"/>
    <col min="313" max="313" width="11.140625" style="196" customWidth="1"/>
    <col min="314" max="314" width="9.42578125" style="196" customWidth="1"/>
    <col min="315" max="513" width="9.140625" style="196"/>
    <col min="514" max="514" width="22.7109375" style="196" customWidth="1"/>
    <col min="515" max="524" width="13.5703125" style="196" customWidth="1"/>
    <col min="525" max="526" width="12.28515625" style="196" customWidth="1"/>
    <col min="527" max="542" width="13.5703125" style="196" customWidth="1"/>
    <col min="543" max="543" width="11.140625" style="196" customWidth="1"/>
    <col min="544" max="544" width="9.42578125" style="196" customWidth="1"/>
    <col min="545" max="545" width="11.140625" style="196" customWidth="1"/>
    <col min="546" max="546" width="9.85546875" style="196" customWidth="1"/>
    <col min="547" max="548" width="13.140625" style="196" customWidth="1"/>
    <col min="549" max="550" width="11.140625" style="196" customWidth="1"/>
    <col min="551" max="552" width="12.42578125" style="196" customWidth="1"/>
    <col min="553" max="562" width="13.5703125" style="196" customWidth="1"/>
    <col min="563" max="564" width="11.7109375" style="196" customWidth="1"/>
    <col min="565" max="566" width="13.5703125" style="196" customWidth="1"/>
    <col min="567" max="567" width="11.140625" style="196" customWidth="1"/>
    <col min="568" max="568" width="9.42578125" style="196" customWidth="1"/>
    <col min="569" max="569" width="11.140625" style="196" customWidth="1"/>
    <col min="570" max="570" width="9.42578125" style="196" customWidth="1"/>
    <col min="571" max="769" width="9.140625" style="196"/>
    <col min="770" max="770" width="22.7109375" style="196" customWidth="1"/>
    <col min="771" max="780" width="13.5703125" style="196" customWidth="1"/>
    <col min="781" max="782" width="12.28515625" style="196" customWidth="1"/>
    <col min="783" max="798" width="13.5703125" style="196" customWidth="1"/>
    <col min="799" max="799" width="11.140625" style="196" customWidth="1"/>
    <col min="800" max="800" width="9.42578125" style="196" customWidth="1"/>
    <col min="801" max="801" width="11.140625" style="196" customWidth="1"/>
    <col min="802" max="802" width="9.85546875" style="196" customWidth="1"/>
    <col min="803" max="804" width="13.140625" style="196" customWidth="1"/>
    <col min="805" max="806" width="11.140625" style="196" customWidth="1"/>
    <col min="807" max="808" width="12.42578125" style="196" customWidth="1"/>
    <col min="809" max="818" width="13.5703125" style="196" customWidth="1"/>
    <col min="819" max="820" width="11.7109375" style="196" customWidth="1"/>
    <col min="821" max="822" width="13.5703125" style="196" customWidth="1"/>
    <col min="823" max="823" width="11.140625" style="196" customWidth="1"/>
    <col min="824" max="824" width="9.42578125" style="196" customWidth="1"/>
    <col min="825" max="825" width="11.140625" style="196" customWidth="1"/>
    <col min="826" max="826" width="9.42578125" style="196" customWidth="1"/>
    <col min="827" max="1025" width="9.140625" style="196"/>
    <col min="1026" max="1026" width="22.7109375" style="196" customWidth="1"/>
    <col min="1027" max="1036" width="13.5703125" style="196" customWidth="1"/>
    <col min="1037" max="1038" width="12.28515625" style="196" customWidth="1"/>
    <col min="1039" max="1054" width="13.5703125" style="196" customWidth="1"/>
    <col min="1055" max="1055" width="11.140625" style="196" customWidth="1"/>
    <col min="1056" max="1056" width="9.42578125" style="196" customWidth="1"/>
    <col min="1057" max="1057" width="11.140625" style="196" customWidth="1"/>
    <col min="1058" max="1058" width="9.85546875" style="196" customWidth="1"/>
    <col min="1059" max="1060" width="13.140625" style="196" customWidth="1"/>
    <col min="1061" max="1062" width="11.140625" style="196" customWidth="1"/>
    <col min="1063" max="1064" width="12.42578125" style="196" customWidth="1"/>
    <col min="1065" max="1074" width="13.5703125" style="196" customWidth="1"/>
    <col min="1075" max="1076" width="11.7109375" style="196" customWidth="1"/>
    <col min="1077" max="1078" width="13.5703125" style="196" customWidth="1"/>
    <col min="1079" max="1079" width="11.140625" style="196" customWidth="1"/>
    <col min="1080" max="1080" width="9.42578125" style="196" customWidth="1"/>
    <col min="1081" max="1081" width="11.140625" style="196" customWidth="1"/>
    <col min="1082" max="1082" width="9.42578125" style="196" customWidth="1"/>
    <col min="1083" max="1281" width="9.140625" style="196"/>
    <col min="1282" max="1282" width="22.7109375" style="196" customWidth="1"/>
    <col min="1283" max="1292" width="13.5703125" style="196" customWidth="1"/>
    <col min="1293" max="1294" width="12.28515625" style="196" customWidth="1"/>
    <col min="1295" max="1310" width="13.5703125" style="196" customWidth="1"/>
    <col min="1311" max="1311" width="11.140625" style="196" customWidth="1"/>
    <col min="1312" max="1312" width="9.42578125" style="196" customWidth="1"/>
    <col min="1313" max="1313" width="11.140625" style="196" customWidth="1"/>
    <col min="1314" max="1314" width="9.85546875" style="196" customWidth="1"/>
    <col min="1315" max="1316" width="13.140625" style="196" customWidth="1"/>
    <col min="1317" max="1318" width="11.140625" style="196" customWidth="1"/>
    <col min="1319" max="1320" width="12.42578125" style="196" customWidth="1"/>
    <col min="1321" max="1330" width="13.5703125" style="196" customWidth="1"/>
    <col min="1331" max="1332" width="11.7109375" style="196" customWidth="1"/>
    <col min="1333" max="1334" width="13.5703125" style="196" customWidth="1"/>
    <col min="1335" max="1335" width="11.140625" style="196" customWidth="1"/>
    <col min="1336" max="1336" width="9.42578125" style="196" customWidth="1"/>
    <col min="1337" max="1337" width="11.140625" style="196" customWidth="1"/>
    <col min="1338" max="1338" width="9.42578125" style="196" customWidth="1"/>
    <col min="1339" max="1537" width="9.140625" style="196"/>
    <col min="1538" max="1538" width="22.7109375" style="196" customWidth="1"/>
    <col min="1539" max="1548" width="13.5703125" style="196" customWidth="1"/>
    <col min="1549" max="1550" width="12.28515625" style="196" customWidth="1"/>
    <col min="1551" max="1566" width="13.5703125" style="196" customWidth="1"/>
    <col min="1567" max="1567" width="11.140625" style="196" customWidth="1"/>
    <col min="1568" max="1568" width="9.42578125" style="196" customWidth="1"/>
    <col min="1569" max="1569" width="11.140625" style="196" customWidth="1"/>
    <col min="1570" max="1570" width="9.85546875" style="196" customWidth="1"/>
    <col min="1571" max="1572" width="13.140625" style="196" customWidth="1"/>
    <col min="1573" max="1574" width="11.140625" style="196" customWidth="1"/>
    <col min="1575" max="1576" width="12.42578125" style="196" customWidth="1"/>
    <col min="1577" max="1586" width="13.5703125" style="196" customWidth="1"/>
    <col min="1587" max="1588" width="11.7109375" style="196" customWidth="1"/>
    <col min="1589" max="1590" width="13.5703125" style="196" customWidth="1"/>
    <col min="1591" max="1591" width="11.140625" style="196" customWidth="1"/>
    <col min="1592" max="1592" width="9.42578125" style="196" customWidth="1"/>
    <col min="1593" max="1593" width="11.140625" style="196" customWidth="1"/>
    <col min="1594" max="1594" width="9.42578125" style="196" customWidth="1"/>
    <col min="1595" max="1793" width="9.140625" style="196"/>
    <col min="1794" max="1794" width="22.7109375" style="196" customWidth="1"/>
    <col min="1795" max="1804" width="13.5703125" style="196" customWidth="1"/>
    <col min="1805" max="1806" width="12.28515625" style="196" customWidth="1"/>
    <col min="1807" max="1822" width="13.5703125" style="196" customWidth="1"/>
    <col min="1823" max="1823" width="11.140625" style="196" customWidth="1"/>
    <col min="1824" max="1824" width="9.42578125" style="196" customWidth="1"/>
    <col min="1825" max="1825" width="11.140625" style="196" customWidth="1"/>
    <col min="1826" max="1826" width="9.85546875" style="196" customWidth="1"/>
    <col min="1827" max="1828" width="13.140625" style="196" customWidth="1"/>
    <col min="1829" max="1830" width="11.140625" style="196" customWidth="1"/>
    <col min="1831" max="1832" width="12.42578125" style="196" customWidth="1"/>
    <col min="1833" max="1842" width="13.5703125" style="196" customWidth="1"/>
    <col min="1843" max="1844" width="11.7109375" style="196" customWidth="1"/>
    <col min="1845" max="1846" width="13.5703125" style="196" customWidth="1"/>
    <col min="1847" max="1847" width="11.140625" style="196" customWidth="1"/>
    <col min="1848" max="1848" width="9.42578125" style="196" customWidth="1"/>
    <col min="1849" max="1849" width="11.140625" style="196" customWidth="1"/>
    <col min="1850" max="1850" width="9.42578125" style="196" customWidth="1"/>
    <col min="1851" max="2049" width="9.140625" style="196"/>
    <col min="2050" max="2050" width="22.7109375" style="196" customWidth="1"/>
    <col min="2051" max="2060" width="13.5703125" style="196" customWidth="1"/>
    <col min="2061" max="2062" width="12.28515625" style="196" customWidth="1"/>
    <col min="2063" max="2078" width="13.5703125" style="196" customWidth="1"/>
    <col min="2079" max="2079" width="11.140625" style="196" customWidth="1"/>
    <col min="2080" max="2080" width="9.42578125" style="196" customWidth="1"/>
    <col min="2081" max="2081" width="11.140625" style="196" customWidth="1"/>
    <col min="2082" max="2082" width="9.85546875" style="196" customWidth="1"/>
    <col min="2083" max="2084" width="13.140625" style="196" customWidth="1"/>
    <col min="2085" max="2086" width="11.140625" style="196" customWidth="1"/>
    <col min="2087" max="2088" width="12.42578125" style="196" customWidth="1"/>
    <col min="2089" max="2098" width="13.5703125" style="196" customWidth="1"/>
    <col min="2099" max="2100" width="11.7109375" style="196" customWidth="1"/>
    <col min="2101" max="2102" width="13.5703125" style="196" customWidth="1"/>
    <col min="2103" max="2103" width="11.140625" style="196" customWidth="1"/>
    <col min="2104" max="2104" width="9.42578125" style="196" customWidth="1"/>
    <col min="2105" max="2105" width="11.140625" style="196" customWidth="1"/>
    <col min="2106" max="2106" width="9.42578125" style="196" customWidth="1"/>
    <col min="2107" max="2305" width="9.140625" style="196"/>
    <col min="2306" max="2306" width="22.7109375" style="196" customWidth="1"/>
    <col min="2307" max="2316" width="13.5703125" style="196" customWidth="1"/>
    <col min="2317" max="2318" width="12.28515625" style="196" customWidth="1"/>
    <col min="2319" max="2334" width="13.5703125" style="196" customWidth="1"/>
    <col min="2335" max="2335" width="11.140625" style="196" customWidth="1"/>
    <col min="2336" max="2336" width="9.42578125" style="196" customWidth="1"/>
    <col min="2337" max="2337" width="11.140625" style="196" customWidth="1"/>
    <col min="2338" max="2338" width="9.85546875" style="196" customWidth="1"/>
    <col min="2339" max="2340" width="13.140625" style="196" customWidth="1"/>
    <col min="2341" max="2342" width="11.140625" style="196" customWidth="1"/>
    <col min="2343" max="2344" width="12.42578125" style="196" customWidth="1"/>
    <col min="2345" max="2354" width="13.5703125" style="196" customWidth="1"/>
    <col min="2355" max="2356" width="11.7109375" style="196" customWidth="1"/>
    <col min="2357" max="2358" width="13.5703125" style="196" customWidth="1"/>
    <col min="2359" max="2359" width="11.140625" style="196" customWidth="1"/>
    <col min="2360" max="2360" width="9.42578125" style="196" customWidth="1"/>
    <col min="2361" max="2361" width="11.140625" style="196" customWidth="1"/>
    <col min="2362" max="2362" width="9.42578125" style="196" customWidth="1"/>
    <col min="2363" max="2561" width="9.140625" style="196"/>
    <col min="2562" max="2562" width="22.7109375" style="196" customWidth="1"/>
    <col min="2563" max="2572" width="13.5703125" style="196" customWidth="1"/>
    <col min="2573" max="2574" width="12.28515625" style="196" customWidth="1"/>
    <col min="2575" max="2590" width="13.5703125" style="196" customWidth="1"/>
    <col min="2591" max="2591" width="11.140625" style="196" customWidth="1"/>
    <col min="2592" max="2592" width="9.42578125" style="196" customWidth="1"/>
    <col min="2593" max="2593" width="11.140625" style="196" customWidth="1"/>
    <col min="2594" max="2594" width="9.85546875" style="196" customWidth="1"/>
    <col min="2595" max="2596" width="13.140625" style="196" customWidth="1"/>
    <col min="2597" max="2598" width="11.140625" style="196" customWidth="1"/>
    <col min="2599" max="2600" width="12.42578125" style="196" customWidth="1"/>
    <col min="2601" max="2610" width="13.5703125" style="196" customWidth="1"/>
    <col min="2611" max="2612" width="11.7109375" style="196" customWidth="1"/>
    <col min="2613" max="2614" width="13.5703125" style="196" customWidth="1"/>
    <col min="2615" max="2615" width="11.140625" style="196" customWidth="1"/>
    <col min="2616" max="2616" width="9.42578125" style="196" customWidth="1"/>
    <col min="2617" max="2617" width="11.140625" style="196" customWidth="1"/>
    <col min="2618" max="2618" width="9.42578125" style="196" customWidth="1"/>
    <col min="2619" max="2817" width="9.140625" style="196"/>
    <col min="2818" max="2818" width="22.7109375" style="196" customWidth="1"/>
    <col min="2819" max="2828" width="13.5703125" style="196" customWidth="1"/>
    <col min="2829" max="2830" width="12.28515625" style="196" customWidth="1"/>
    <col min="2831" max="2846" width="13.5703125" style="196" customWidth="1"/>
    <col min="2847" max="2847" width="11.140625" style="196" customWidth="1"/>
    <col min="2848" max="2848" width="9.42578125" style="196" customWidth="1"/>
    <col min="2849" max="2849" width="11.140625" style="196" customWidth="1"/>
    <col min="2850" max="2850" width="9.85546875" style="196" customWidth="1"/>
    <col min="2851" max="2852" width="13.140625" style="196" customWidth="1"/>
    <col min="2853" max="2854" width="11.140625" style="196" customWidth="1"/>
    <col min="2855" max="2856" width="12.42578125" style="196" customWidth="1"/>
    <col min="2857" max="2866" width="13.5703125" style="196" customWidth="1"/>
    <col min="2867" max="2868" width="11.7109375" style="196" customWidth="1"/>
    <col min="2869" max="2870" width="13.5703125" style="196" customWidth="1"/>
    <col min="2871" max="2871" width="11.140625" style="196" customWidth="1"/>
    <col min="2872" max="2872" width="9.42578125" style="196" customWidth="1"/>
    <col min="2873" max="2873" width="11.140625" style="196" customWidth="1"/>
    <col min="2874" max="2874" width="9.42578125" style="196" customWidth="1"/>
    <col min="2875" max="3073" width="9.140625" style="196"/>
    <col min="3074" max="3074" width="22.7109375" style="196" customWidth="1"/>
    <col min="3075" max="3084" width="13.5703125" style="196" customWidth="1"/>
    <col min="3085" max="3086" width="12.28515625" style="196" customWidth="1"/>
    <col min="3087" max="3102" width="13.5703125" style="196" customWidth="1"/>
    <col min="3103" max="3103" width="11.140625" style="196" customWidth="1"/>
    <col min="3104" max="3104" width="9.42578125" style="196" customWidth="1"/>
    <col min="3105" max="3105" width="11.140625" style="196" customWidth="1"/>
    <col min="3106" max="3106" width="9.85546875" style="196" customWidth="1"/>
    <col min="3107" max="3108" width="13.140625" style="196" customWidth="1"/>
    <col min="3109" max="3110" width="11.140625" style="196" customWidth="1"/>
    <col min="3111" max="3112" width="12.42578125" style="196" customWidth="1"/>
    <col min="3113" max="3122" width="13.5703125" style="196" customWidth="1"/>
    <col min="3123" max="3124" width="11.7109375" style="196" customWidth="1"/>
    <col min="3125" max="3126" width="13.5703125" style="196" customWidth="1"/>
    <col min="3127" max="3127" width="11.140625" style="196" customWidth="1"/>
    <col min="3128" max="3128" width="9.42578125" style="196" customWidth="1"/>
    <col min="3129" max="3129" width="11.140625" style="196" customWidth="1"/>
    <col min="3130" max="3130" width="9.42578125" style="196" customWidth="1"/>
    <col min="3131" max="3329" width="9.140625" style="196"/>
    <col min="3330" max="3330" width="22.7109375" style="196" customWidth="1"/>
    <col min="3331" max="3340" width="13.5703125" style="196" customWidth="1"/>
    <col min="3341" max="3342" width="12.28515625" style="196" customWidth="1"/>
    <col min="3343" max="3358" width="13.5703125" style="196" customWidth="1"/>
    <col min="3359" max="3359" width="11.140625" style="196" customWidth="1"/>
    <col min="3360" max="3360" width="9.42578125" style="196" customWidth="1"/>
    <col min="3361" max="3361" width="11.140625" style="196" customWidth="1"/>
    <col min="3362" max="3362" width="9.85546875" style="196" customWidth="1"/>
    <col min="3363" max="3364" width="13.140625" style="196" customWidth="1"/>
    <col min="3365" max="3366" width="11.140625" style="196" customWidth="1"/>
    <col min="3367" max="3368" width="12.42578125" style="196" customWidth="1"/>
    <col min="3369" max="3378" width="13.5703125" style="196" customWidth="1"/>
    <col min="3379" max="3380" width="11.7109375" style="196" customWidth="1"/>
    <col min="3381" max="3382" width="13.5703125" style="196" customWidth="1"/>
    <col min="3383" max="3383" width="11.140625" style="196" customWidth="1"/>
    <col min="3384" max="3384" width="9.42578125" style="196" customWidth="1"/>
    <col min="3385" max="3385" width="11.140625" style="196" customWidth="1"/>
    <col min="3386" max="3386" width="9.42578125" style="196" customWidth="1"/>
    <col min="3387" max="3585" width="9.140625" style="196"/>
    <col min="3586" max="3586" width="22.7109375" style="196" customWidth="1"/>
    <col min="3587" max="3596" width="13.5703125" style="196" customWidth="1"/>
    <col min="3597" max="3598" width="12.28515625" style="196" customWidth="1"/>
    <col min="3599" max="3614" width="13.5703125" style="196" customWidth="1"/>
    <col min="3615" max="3615" width="11.140625" style="196" customWidth="1"/>
    <col min="3616" max="3616" width="9.42578125" style="196" customWidth="1"/>
    <col min="3617" max="3617" width="11.140625" style="196" customWidth="1"/>
    <col min="3618" max="3618" width="9.85546875" style="196" customWidth="1"/>
    <col min="3619" max="3620" width="13.140625" style="196" customWidth="1"/>
    <col min="3621" max="3622" width="11.140625" style="196" customWidth="1"/>
    <col min="3623" max="3624" width="12.42578125" style="196" customWidth="1"/>
    <col min="3625" max="3634" width="13.5703125" style="196" customWidth="1"/>
    <col min="3635" max="3636" width="11.7109375" style="196" customWidth="1"/>
    <col min="3637" max="3638" width="13.5703125" style="196" customWidth="1"/>
    <col min="3639" max="3639" width="11.140625" style="196" customWidth="1"/>
    <col min="3640" max="3640" width="9.42578125" style="196" customWidth="1"/>
    <col min="3641" max="3641" width="11.140625" style="196" customWidth="1"/>
    <col min="3642" max="3642" width="9.42578125" style="196" customWidth="1"/>
    <col min="3643" max="3841" width="9.140625" style="196"/>
    <col min="3842" max="3842" width="22.7109375" style="196" customWidth="1"/>
    <col min="3843" max="3852" width="13.5703125" style="196" customWidth="1"/>
    <col min="3853" max="3854" width="12.28515625" style="196" customWidth="1"/>
    <col min="3855" max="3870" width="13.5703125" style="196" customWidth="1"/>
    <col min="3871" max="3871" width="11.140625" style="196" customWidth="1"/>
    <col min="3872" max="3872" width="9.42578125" style="196" customWidth="1"/>
    <col min="3873" max="3873" width="11.140625" style="196" customWidth="1"/>
    <col min="3874" max="3874" width="9.85546875" style="196" customWidth="1"/>
    <col min="3875" max="3876" width="13.140625" style="196" customWidth="1"/>
    <col min="3877" max="3878" width="11.140625" style="196" customWidth="1"/>
    <col min="3879" max="3880" width="12.42578125" style="196" customWidth="1"/>
    <col min="3881" max="3890" width="13.5703125" style="196" customWidth="1"/>
    <col min="3891" max="3892" width="11.7109375" style="196" customWidth="1"/>
    <col min="3893" max="3894" width="13.5703125" style="196" customWidth="1"/>
    <col min="3895" max="3895" width="11.140625" style="196" customWidth="1"/>
    <col min="3896" max="3896" width="9.42578125" style="196" customWidth="1"/>
    <col min="3897" max="3897" width="11.140625" style="196" customWidth="1"/>
    <col min="3898" max="3898" width="9.42578125" style="196" customWidth="1"/>
    <col min="3899" max="4097" width="9.140625" style="196"/>
    <col min="4098" max="4098" width="22.7109375" style="196" customWidth="1"/>
    <col min="4099" max="4108" width="13.5703125" style="196" customWidth="1"/>
    <col min="4109" max="4110" width="12.28515625" style="196" customWidth="1"/>
    <col min="4111" max="4126" width="13.5703125" style="196" customWidth="1"/>
    <col min="4127" max="4127" width="11.140625" style="196" customWidth="1"/>
    <col min="4128" max="4128" width="9.42578125" style="196" customWidth="1"/>
    <col min="4129" max="4129" width="11.140625" style="196" customWidth="1"/>
    <col min="4130" max="4130" width="9.85546875" style="196" customWidth="1"/>
    <col min="4131" max="4132" width="13.140625" style="196" customWidth="1"/>
    <col min="4133" max="4134" width="11.140625" style="196" customWidth="1"/>
    <col min="4135" max="4136" width="12.42578125" style="196" customWidth="1"/>
    <col min="4137" max="4146" width="13.5703125" style="196" customWidth="1"/>
    <col min="4147" max="4148" width="11.7109375" style="196" customWidth="1"/>
    <col min="4149" max="4150" width="13.5703125" style="196" customWidth="1"/>
    <col min="4151" max="4151" width="11.140625" style="196" customWidth="1"/>
    <col min="4152" max="4152" width="9.42578125" style="196" customWidth="1"/>
    <col min="4153" max="4153" width="11.140625" style="196" customWidth="1"/>
    <col min="4154" max="4154" width="9.42578125" style="196" customWidth="1"/>
    <col min="4155" max="4353" width="9.140625" style="196"/>
    <col min="4354" max="4354" width="22.7109375" style="196" customWidth="1"/>
    <col min="4355" max="4364" width="13.5703125" style="196" customWidth="1"/>
    <col min="4365" max="4366" width="12.28515625" style="196" customWidth="1"/>
    <col min="4367" max="4382" width="13.5703125" style="196" customWidth="1"/>
    <col min="4383" max="4383" width="11.140625" style="196" customWidth="1"/>
    <col min="4384" max="4384" width="9.42578125" style="196" customWidth="1"/>
    <col min="4385" max="4385" width="11.140625" style="196" customWidth="1"/>
    <col min="4386" max="4386" width="9.85546875" style="196" customWidth="1"/>
    <col min="4387" max="4388" width="13.140625" style="196" customWidth="1"/>
    <col min="4389" max="4390" width="11.140625" style="196" customWidth="1"/>
    <col min="4391" max="4392" width="12.42578125" style="196" customWidth="1"/>
    <col min="4393" max="4402" width="13.5703125" style="196" customWidth="1"/>
    <col min="4403" max="4404" width="11.7109375" style="196" customWidth="1"/>
    <col min="4405" max="4406" width="13.5703125" style="196" customWidth="1"/>
    <col min="4407" max="4407" width="11.140625" style="196" customWidth="1"/>
    <col min="4408" max="4408" width="9.42578125" style="196" customWidth="1"/>
    <col min="4409" max="4409" width="11.140625" style="196" customWidth="1"/>
    <col min="4410" max="4410" width="9.42578125" style="196" customWidth="1"/>
    <col min="4411" max="4609" width="9.140625" style="196"/>
    <col min="4610" max="4610" width="22.7109375" style="196" customWidth="1"/>
    <col min="4611" max="4620" width="13.5703125" style="196" customWidth="1"/>
    <col min="4621" max="4622" width="12.28515625" style="196" customWidth="1"/>
    <col min="4623" max="4638" width="13.5703125" style="196" customWidth="1"/>
    <col min="4639" max="4639" width="11.140625" style="196" customWidth="1"/>
    <col min="4640" max="4640" width="9.42578125" style="196" customWidth="1"/>
    <col min="4641" max="4641" width="11.140625" style="196" customWidth="1"/>
    <col min="4642" max="4642" width="9.85546875" style="196" customWidth="1"/>
    <col min="4643" max="4644" width="13.140625" style="196" customWidth="1"/>
    <col min="4645" max="4646" width="11.140625" style="196" customWidth="1"/>
    <col min="4647" max="4648" width="12.42578125" style="196" customWidth="1"/>
    <col min="4649" max="4658" width="13.5703125" style="196" customWidth="1"/>
    <col min="4659" max="4660" width="11.7109375" style="196" customWidth="1"/>
    <col min="4661" max="4662" width="13.5703125" style="196" customWidth="1"/>
    <col min="4663" max="4663" width="11.140625" style="196" customWidth="1"/>
    <col min="4664" max="4664" width="9.42578125" style="196" customWidth="1"/>
    <col min="4665" max="4665" width="11.140625" style="196" customWidth="1"/>
    <col min="4666" max="4666" width="9.42578125" style="196" customWidth="1"/>
    <col min="4667" max="4865" width="9.140625" style="196"/>
    <col min="4866" max="4866" width="22.7109375" style="196" customWidth="1"/>
    <col min="4867" max="4876" width="13.5703125" style="196" customWidth="1"/>
    <col min="4877" max="4878" width="12.28515625" style="196" customWidth="1"/>
    <col min="4879" max="4894" width="13.5703125" style="196" customWidth="1"/>
    <col min="4895" max="4895" width="11.140625" style="196" customWidth="1"/>
    <col min="4896" max="4896" width="9.42578125" style="196" customWidth="1"/>
    <col min="4897" max="4897" width="11.140625" style="196" customWidth="1"/>
    <col min="4898" max="4898" width="9.85546875" style="196" customWidth="1"/>
    <col min="4899" max="4900" width="13.140625" style="196" customWidth="1"/>
    <col min="4901" max="4902" width="11.140625" style="196" customWidth="1"/>
    <col min="4903" max="4904" width="12.42578125" style="196" customWidth="1"/>
    <col min="4905" max="4914" width="13.5703125" style="196" customWidth="1"/>
    <col min="4915" max="4916" width="11.7109375" style="196" customWidth="1"/>
    <col min="4917" max="4918" width="13.5703125" style="196" customWidth="1"/>
    <col min="4919" max="4919" width="11.140625" style="196" customWidth="1"/>
    <col min="4920" max="4920" width="9.42578125" style="196" customWidth="1"/>
    <col min="4921" max="4921" width="11.140625" style="196" customWidth="1"/>
    <col min="4922" max="4922" width="9.42578125" style="196" customWidth="1"/>
    <col min="4923" max="5121" width="9.140625" style="196"/>
    <col min="5122" max="5122" width="22.7109375" style="196" customWidth="1"/>
    <col min="5123" max="5132" width="13.5703125" style="196" customWidth="1"/>
    <col min="5133" max="5134" width="12.28515625" style="196" customWidth="1"/>
    <col min="5135" max="5150" width="13.5703125" style="196" customWidth="1"/>
    <col min="5151" max="5151" width="11.140625" style="196" customWidth="1"/>
    <col min="5152" max="5152" width="9.42578125" style="196" customWidth="1"/>
    <col min="5153" max="5153" width="11.140625" style="196" customWidth="1"/>
    <col min="5154" max="5154" width="9.85546875" style="196" customWidth="1"/>
    <col min="5155" max="5156" width="13.140625" style="196" customWidth="1"/>
    <col min="5157" max="5158" width="11.140625" style="196" customWidth="1"/>
    <col min="5159" max="5160" width="12.42578125" style="196" customWidth="1"/>
    <col min="5161" max="5170" width="13.5703125" style="196" customWidth="1"/>
    <col min="5171" max="5172" width="11.7109375" style="196" customWidth="1"/>
    <col min="5173" max="5174" width="13.5703125" style="196" customWidth="1"/>
    <col min="5175" max="5175" width="11.140625" style="196" customWidth="1"/>
    <col min="5176" max="5176" width="9.42578125" style="196" customWidth="1"/>
    <col min="5177" max="5177" width="11.140625" style="196" customWidth="1"/>
    <col min="5178" max="5178" width="9.42578125" style="196" customWidth="1"/>
    <col min="5179" max="5377" width="9.140625" style="196"/>
    <col min="5378" max="5378" width="22.7109375" style="196" customWidth="1"/>
    <col min="5379" max="5388" width="13.5703125" style="196" customWidth="1"/>
    <col min="5389" max="5390" width="12.28515625" style="196" customWidth="1"/>
    <col min="5391" max="5406" width="13.5703125" style="196" customWidth="1"/>
    <col min="5407" max="5407" width="11.140625" style="196" customWidth="1"/>
    <col min="5408" max="5408" width="9.42578125" style="196" customWidth="1"/>
    <col min="5409" max="5409" width="11.140625" style="196" customWidth="1"/>
    <col min="5410" max="5410" width="9.85546875" style="196" customWidth="1"/>
    <col min="5411" max="5412" width="13.140625" style="196" customWidth="1"/>
    <col min="5413" max="5414" width="11.140625" style="196" customWidth="1"/>
    <col min="5415" max="5416" width="12.42578125" style="196" customWidth="1"/>
    <col min="5417" max="5426" width="13.5703125" style="196" customWidth="1"/>
    <col min="5427" max="5428" width="11.7109375" style="196" customWidth="1"/>
    <col min="5429" max="5430" width="13.5703125" style="196" customWidth="1"/>
    <col min="5431" max="5431" width="11.140625" style="196" customWidth="1"/>
    <col min="5432" max="5432" width="9.42578125" style="196" customWidth="1"/>
    <col min="5433" max="5433" width="11.140625" style="196" customWidth="1"/>
    <col min="5434" max="5434" width="9.42578125" style="196" customWidth="1"/>
    <col min="5435" max="5633" width="9.140625" style="196"/>
    <col min="5634" max="5634" width="22.7109375" style="196" customWidth="1"/>
    <col min="5635" max="5644" width="13.5703125" style="196" customWidth="1"/>
    <col min="5645" max="5646" width="12.28515625" style="196" customWidth="1"/>
    <col min="5647" max="5662" width="13.5703125" style="196" customWidth="1"/>
    <col min="5663" max="5663" width="11.140625" style="196" customWidth="1"/>
    <col min="5664" max="5664" width="9.42578125" style="196" customWidth="1"/>
    <col min="5665" max="5665" width="11.140625" style="196" customWidth="1"/>
    <col min="5666" max="5666" width="9.85546875" style="196" customWidth="1"/>
    <col min="5667" max="5668" width="13.140625" style="196" customWidth="1"/>
    <col min="5669" max="5670" width="11.140625" style="196" customWidth="1"/>
    <col min="5671" max="5672" width="12.42578125" style="196" customWidth="1"/>
    <col min="5673" max="5682" width="13.5703125" style="196" customWidth="1"/>
    <col min="5683" max="5684" width="11.7109375" style="196" customWidth="1"/>
    <col min="5685" max="5686" width="13.5703125" style="196" customWidth="1"/>
    <col min="5687" max="5687" width="11.140625" style="196" customWidth="1"/>
    <col min="5688" max="5688" width="9.42578125" style="196" customWidth="1"/>
    <col min="5689" max="5689" width="11.140625" style="196" customWidth="1"/>
    <col min="5690" max="5690" width="9.42578125" style="196" customWidth="1"/>
    <col min="5691" max="5889" width="9.140625" style="196"/>
    <col min="5890" max="5890" width="22.7109375" style="196" customWidth="1"/>
    <col min="5891" max="5900" width="13.5703125" style="196" customWidth="1"/>
    <col min="5901" max="5902" width="12.28515625" style="196" customWidth="1"/>
    <col min="5903" max="5918" width="13.5703125" style="196" customWidth="1"/>
    <col min="5919" max="5919" width="11.140625" style="196" customWidth="1"/>
    <col min="5920" max="5920" width="9.42578125" style="196" customWidth="1"/>
    <col min="5921" max="5921" width="11.140625" style="196" customWidth="1"/>
    <col min="5922" max="5922" width="9.85546875" style="196" customWidth="1"/>
    <col min="5923" max="5924" width="13.140625" style="196" customWidth="1"/>
    <col min="5925" max="5926" width="11.140625" style="196" customWidth="1"/>
    <col min="5927" max="5928" width="12.42578125" style="196" customWidth="1"/>
    <col min="5929" max="5938" width="13.5703125" style="196" customWidth="1"/>
    <col min="5939" max="5940" width="11.7109375" style="196" customWidth="1"/>
    <col min="5941" max="5942" width="13.5703125" style="196" customWidth="1"/>
    <col min="5943" max="5943" width="11.140625" style="196" customWidth="1"/>
    <col min="5944" max="5944" width="9.42578125" style="196" customWidth="1"/>
    <col min="5945" max="5945" width="11.140625" style="196" customWidth="1"/>
    <col min="5946" max="5946" width="9.42578125" style="196" customWidth="1"/>
    <col min="5947" max="6145" width="9.140625" style="196"/>
    <col min="6146" max="6146" width="22.7109375" style="196" customWidth="1"/>
    <col min="6147" max="6156" width="13.5703125" style="196" customWidth="1"/>
    <col min="6157" max="6158" width="12.28515625" style="196" customWidth="1"/>
    <col min="6159" max="6174" width="13.5703125" style="196" customWidth="1"/>
    <col min="6175" max="6175" width="11.140625" style="196" customWidth="1"/>
    <col min="6176" max="6176" width="9.42578125" style="196" customWidth="1"/>
    <col min="6177" max="6177" width="11.140625" style="196" customWidth="1"/>
    <col min="6178" max="6178" width="9.85546875" style="196" customWidth="1"/>
    <col min="6179" max="6180" width="13.140625" style="196" customWidth="1"/>
    <col min="6181" max="6182" width="11.140625" style="196" customWidth="1"/>
    <col min="6183" max="6184" width="12.42578125" style="196" customWidth="1"/>
    <col min="6185" max="6194" width="13.5703125" style="196" customWidth="1"/>
    <col min="6195" max="6196" width="11.7109375" style="196" customWidth="1"/>
    <col min="6197" max="6198" width="13.5703125" style="196" customWidth="1"/>
    <col min="6199" max="6199" width="11.140625" style="196" customWidth="1"/>
    <col min="6200" max="6200" width="9.42578125" style="196" customWidth="1"/>
    <col min="6201" max="6201" width="11.140625" style="196" customWidth="1"/>
    <col min="6202" max="6202" width="9.42578125" style="196" customWidth="1"/>
    <col min="6203" max="6401" width="9.140625" style="196"/>
    <col min="6402" max="6402" width="22.7109375" style="196" customWidth="1"/>
    <col min="6403" max="6412" width="13.5703125" style="196" customWidth="1"/>
    <col min="6413" max="6414" width="12.28515625" style="196" customWidth="1"/>
    <col min="6415" max="6430" width="13.5703125" style="196" customWidth="1"/>
    <col min="6431" max="6431" width="11.140625" style="196" customWidth="1"/>
    <col min="6432" max="6432" width="9.42578125" style="196" customWidth="1"/>
    <col min="6433" max="6433" width="11.140625" style="196" customWidth="1"/>
    <col min="6434" max="6434" width="9.85546875" style="196" customWidth="1"/>
    <col min="6435" max="6436" width="13.140625" style="196" customWidth="1"/>
    <col min="6437" max="6438" width="11.140625" style="196" customWidth="1"/>
    <col min="6439" max="6440" width="12.42578125" style="196" customWidth="1"/>
    <col min="6441" max="6450" width="13.5703125" style="196" customWidth="1"/>
    <col min="6451" max="6452" width="11.7109375" style="196" customWidth="1"/>
    <col min="6453" max="6454" width="13.5703125" style="196" customWidth="1"/>
    <col min="6455" max="6455" width="11.140625" style="196" customWidth="1"/>
    <col min="6456" max="6456" width="9.42578125" style="196" customWidth="1"/>
    <col min="6457" max="6457" width="11.140625" style="196" customWidth="1"/>
    <col min="6458" max="6458" width="9.42578125" style="196" customWidth="1"/>
    <col min="6459" max="6657" width="9.140625" style="196"/>
    <col min="6658" max="6658" width="22.7109375" style="196" customWidth="1"/>
    <col min="6659" max="6668" width="13.5703125" style="196" customWidth="1"/>
    <col min="6669" max="6670" width="12.28515625" style="196" customWidth="1"/>
    <col min="6671" max="6686" width="13.5703125" style="196" customWidth="1"/>
    <col min="6687" max="6687" width="11.140625" style="196" customWidth="1"/>
    <col min="6688" max="6688" width="9.42578125" style="196" customWidth="1"/>
    <col min="6689" max="6689" width="11.140625" style="196" customWidth="1"/>
    <col min="6690" max="6690" width="9.85546875" style="196" customWidth="1"/>
    <col min="6691" max="6692" width="13.140625" style="196" customWidth="1"/>
    <col min="6693" max="6694" width="11.140625" style="196" customWidth="1"/>
    <col min="6695" max="6696" width="12.42578125" style="196" customWidth="1"/>
    <col min="6697" max="6706" width="13.5703125" style="196" customWidth="1"/>
    <col min="6707" max="6708" width="11.7109375" style="196" customWidth="1"/>
    <col min="6709" max="6710" width="13.5703125" style="196" customWidth="1"/>
    <col min="6711" max="6711" width="11.140625" style="196" customWidth="1"/>
    <col min="6712" max="6712" width="9.42578125" style="196" customWidth="1"/>
    <col min="6713" max="6713" width="11.140625" style="196" customWidth="1"/>
    <col min="6714" max="6714" width="9.42578125" style="196" customWidth="1"/>
    <col min="6715" max="6913" width="9.140625" style="196"/>
    <col min="6914" max="6914" width="22.7109375" style="196" customWidth="1"/>
    <col min="6915" max="6924" width="13.5703125" style="196" customWidth="1"/>
    <col min="6925" max="6926" width="12.28515625" style="196" customWidth="1"/>
    <col min="6927" max="6942" width="13.5703125" style="196" customWidth="1"/>
    <col min="6943" max="6943" width="11.140625" style="196" customWidth="1"/>
    <col min="6944" max="6944" width="9.42578125" style="196" customWidth="1"/>
    <col min="6945" max="6945" width="11.140625" style="196" customWidth="1"/>
    <col min="6946" max="6946" width="9.85546875" style="196" customWidth="1"/>
    <col min="6947" max="6948" width="13.140625" style="196" customWidth="1"/>
    <col min="6949" max="6950" width="11.140625" style="196" customWidth="1"/>
    <col min="6951" max="6952" width="12.42578125" style="196" customWidth="1"/>
    <col min="6953" max="6962" width="13.5703125" style="196" customWidth="1"/>
    <col min="6963" max="6964" width="11.7109375" style="196" customWidth="1"/>
    <col min="6965" max="6966" width="13.5703125" style="196" customWidth="1"/>
    <col min="6967" max="6967" width="11.140625" style="196" customWidth="1"/>
    <col min="6968" max="6968" width="9.42578125" style="196" customWidth="1"/>
    <col min="6969" max="6969" width="11.140625" style="196" customWidth="1"/>
    <col min="6970" max="6970" width="9.42578125" style="196" customWidth="1"/>
    <col min="6971" max="7169" width="9.140625" style="196"/>
    <col min="7170" max="7170" width="22.7109375" style="196" customWidth="1"/>
    <col min="7171" max="7180" width="13.5703125" style="196" customWidth="1"/>
    <col min="7181" max="7182" width="12.28515625" style="196" customWidth="1"/>
    <col min="7183" max="7198" width="13.5703125" style="196" customWidth="1"/>
    <col min="7199" max="7199" width="11.140625" style="196" customWidth="1"/>
    <col min="7200" max="7200" width="9.42578125" style="196" customWidth="1"/>
    <col min="7201" max="7201" width="11.140625" style="196" customWidth="1"/>
    <col min="7202" max="7202" width="9.85546875" style="196" customWidth="1"/>
    <col min="7203" max="7204" width="13.140625" style="196" customWidth="1"/>
    <col min="7205" max="7206" width="11.140625" style="196" customWidth="1"/>
    <col min="7207" max="7208" width="12.42578125" style="196" customWidth="1"/>
    <col min="7209" max="7218" width="13.5703125" style="196" customWidth="1"/>
    <col min="7219" max="7220" width="11.7109375" style="196" customWidth="1"/>
    <col min="7221" max="7222" width="13.5703125" style="196" customWidth="1"/>
    <col min="7223" max="7223" width="11.140625" style="196" customWidth="1"/>
    <col min="7224" max="7224" width="9.42578125" style="196" customWidth="1"/>
    <col min="7225" max="7225" width="11.140625" style="196" customWidth="1"/>
    <col min="7226" max="7226" width="9.42578125" style="196" customWidth="1"/>
    <col min="7227" max="7425" width="9.140625" style="196"/>
    <col min="7426" max="7426" width="22.7109375" style="196" customWidth="1"/>
    <col min="7427" max="7436" width="13.5703125" style="196" customWidth="1"/>
    <col min="7437" max="7438" width="12.28515625" style="196" customWidth="1"/>
    <col min="7439" max="7454" width="13.5703125" style="196" customWidth="1"/>
    <col min="7455" max="7455" width="11.140625" style="196" customWidth="1"/>
    <col min="7456" max="7456" width="9.42578125" style="196" customWidth="1"/>
    <col min="7457" max="7457" width="11.140625" style="196" customWidth="1"/>
    <col min="7458" max="7458" width="9.85546875" style="196" customWidth="1"/>
    <col min="7459" max="7460" width="13.140625" style="196" customWidth="1"/>
    <col min="7461" max="7462" width="11.140625" style="196" customWidth="1"/>
    <col min="7463" max="7464" width="12.42578125" style="196" customWidth="1"/>
    <col min="7465" max="7474" width="13.5703125" style="196" customWidth="1"/>
    <col min="7475" max="7476" width="11.7109375" style="196" customWidth="1"/>
    <col min="7477" max="7478" width="13.5703125" style="196" customWidth="1"/>
    <col min="7479" max="7479" width="11.140625" style="196" customWidth="1"/>
    <col min="7480" max="7480" width="9.42578125" style="196" customWidth="1"/>
    <col min="7481" max="7481" width="11.140625" style="196" customWidth="1"/>
    <col min="7482" max="7482" width="9.42578125" style="196" customWidth="1"/>
    <col min="7483" max="7681" width="9.140625" style="196"/>
    <col min="7682" max="7682" width="22.7109375" style="196" customWidth="1"/>
    <col min="7683" max="7692" width="13.5703125" style="196" customWidth="1"/>
    <col min="7693" max="7694" width="12.28515625" style="196" customWidth="1"/>
    <col min="7695" max="7710" width="13.5703125" style="196" customWidth="1"/>
    <col min="7711" max="7711" width="11.140625" style="196" customWidth="1"/>
    <col min="7712" max="7712" width="9.42578125" style="196" customWidth="1"/>
    <col min="7713" max="7713" width="11.140625" style="196" customWidth="1"/>
    <col min="7714" max="7714" width="9.85546875" style="196" customWidth="1"/>
    <col min="7715" max="7716" width="13.140625" style="196" customWidth="1"/>
    <col min="7717" max="7718" width="11.140625" style="196" customWidth="1"/>
    <col min="7719" max="7720" width="12.42578125" style="196" customWidth="1"/>
    <col min="7721" max="7730" width="13.5703125" style="196" customWidth="1"/>
    <col min="7731" max="7732" width="11.7109375" style="196" customWidth="1"/>
    <col min="7733" max="7734" width="13.5703125" style="196" customWidth="1"/>
    <col min="7735" max="7735" width="11.140625" style="196" customWidth="1"/>
    <col min="7736" max="7736" width="9.42578125" style="196" customWidth="1"/>
    <col min="7737" max="7737" width="11.140625" style="196" customWidth="1"/>
    <col min="7738" max="7738" width="9.42578125" style="196" customWidth="1"/>
    <col min="7739" max="7937" width="9.140625" style="196"/>
    <col min="7938" max="7938" width="22.7109375" style="196" customWidth="1"/>
    <col min="7939" max="7948" width="13.5703125" style="196" customWidth="1"/>
    <col min="7949" max="7950" width="12.28515625" style="196" customWidth="1"/>
    <col min="7951" max="7966" width="13.5703125" style="196" customWidth="1"/>
    <col min="7967" max="7967" width="11.140625" style="196" customWidth="1"/>
    <col min="7968" max="7968" width="9.42578125" style="196" customWidth="1"/>
    <col min="7969" max="7969" width="11.140625" style="196" customWidth="1"/>
    <col min="7970" max="7970" width="9.85546875" style="196" customWidth="1"/>
    <col min="7971" max="7972" width="13.140625" style="196" customWidth="1"/>
    <col min="7973" max="7974" width="11.140625" style="196" customWidth="1"/>
    <col min="7975" max="7976" width="12.42578125" style="196" customWidth="1"/>
    <col min="7977" max="7986" width="13.5703125" style="196" customWidth="1"/>
    <col min="7987" max="7988" width="11.7109375" style="196" customWidth="1"/>
    <col min="7989" max="7990" width="13.5703125" style="196" customWidth="1"/>
    <col min="7991" max="7991" width="11.140625" style="196" customWidth="1"/>
    <col min="7992" max="7992" width="9.42578125" style="196" customWidth="1"/>
    <col min="7993" max="7993" width="11.140625" style="196" customWidth="1"/>
    <col min="7994" max="7994" width="9.42578125" style="196" customWidth="1"/>
    <col min="7995" max="8193" width="9.140625" style="196"/>
    <col min="8194" max="8194" width="22.7109375" style="196" customWidth="1"/>
    <col min="8195" max="8204" width="13.5703125" style="196" customWidth="1"/>
    <col min="8205" max="8206" width="12.28515625" style="196" customWidth="1"/>
    <col min="8207" max="8222" width="13.5703125" style="196" customWidth="1"/>
    <col min="8223" max="8223" width="11.140625" style="196" customWidth="1"/>
    <col min="8224" max="8224" width="9.42578125" style="196" customWidth="1"/>
    <col min="8225" max="8225" width="11.140625" style="196" customWidth="1"/>
    <col min="8226" max="8226" width="9.85546875" style="196" customWidth="1"/>
    <col min="8227" max="8228" width="13.140625" style="196" customWidth="1"/>
    <col min="8229" max="8230" width="11.140625" style="196" customWidth="1"/>
    <col min="8231" max="8232" width="12.42578125" style="196" customWidth="1"/>
    <col min="8233" max="8242" width="13.5703125" style="196" customWidth="1"/>
    <col min="8243" max="8244" width="11.7109375" style="196" customWidth="1"/>
    <col min="8245" max="8246" width="13.5703125" style="196" customWidth="1"/>
    <col min="8247" max="8247" width="11.140625" style="196" customWidth="1"/>
    <col min="8248" max="8248" width="9.42578125" style="196" customWidth="1"/>
    <col min="8249" max="8249" width="11.140625" style="196" customWidth="1"/>
    <col min="8250" max="8250" width="9.42578125" style="196" customWidth="1"/>
    <col min="8251" max="8449" width="9.140625" style="196"/>
    <col min="8450" max="8450" width="22.7109375" style="196" customWidth="1"/>
    <col min="8451" max="8460" width="13.5703125" style="196" customWidth="1"/>
    <col min="8461" max="8462" width="12.28515625" style="196" customWidth="1"/>
    <col min="8463" max="8478" width="13.5703125" style="196" customWidth="1"/>
    <col min="8479" max="8479" width="11.140625" style="196" customWidth="1"/>
    <col min="8480" max="8480" width="9.42578125" style="196" customWidth="1"/>
    <col min="8481" max="8481" width="11.140625" style="196" customWidth="1"/>
    <col min="8482" max="8482" width="9.85546875" style="196" customWidth="1"/>
    <col min="8483" max="8484" width="13.140625" style="196" customWidth="1"/>
    <col min="8485" max="8486" width="11.140625" style="196" customWidth="1"/>
    <col min="8487" max="8488" width="12.42578125" style="196" customWidth="1"/>
    <col min="8489" max="8498" width="13.5703125" style="196" customWidth="1"/>
    <col min="8499" max="8500" width="11.7109375" style="196" customWidth="1"/>
    <col min="8501" max="8502" width="13.5703125" style="196" customWidth="1"/>
    <col min="8503" max="8503" width="11.140625" style="196" customWidth="1"/>
    <col min="8504" max="8504" width="9.42578125" style="196" customWidth="1"/>
    <col min="8505" max="8505" width="11.140625" style="196" customWidth="1"/>
    <col min="8506" max="8506" width="9.42578125" style="196" customWidth="1"/>
    <col min="8507" max="8705" width="9.140625" style="196"/>
    <col min="8706" max="8706" width="22.7109375" style="196" customWidth="1"/>
    <col min="8707" max="8716" width="13.5703125" style="196" customWidth="1"/>
    <col min="8717" max="8718" width="12.28515625" style="196" customWidth="1"/>
    <col min="8719" max="8734" width="13.5703125" style="196" customWidth="1"/>
    <col min="8735" max="8735" width="11.140625" style="196" customWidth="1"/>
    <col min="8736" max="8736" width="9.42578125" style="196" customWidth="1"/>
    <col min="8737" max="8737" width="11.140625" style="196" customWidth="1"/>
    <col min="8738" max="8738" width="9.85546875" style="196" customWidth="1"/>
    <col min="8739" max="8740" width="13.140625" style="196" customWidth="1"/>
    <col min="8741" max="8742" width="11.140625" style="196" customWidth="1"/>
    <col min="8743" max="8744" width="12.42578125" style="196" customWidth="1"/>
    <col min="8745" max="8754" width="13.5703125" style="196" customWidth="1"/>
    <col min="8755" max="8756" width="11.7109375" style="196" customWidth="1"/>
    <col min="8757" max="8758" width="13.5703125" style="196" customWidth="1"/>
    <col min="8759" max="8759" width="11.140625" style="196" customWidth="1"/>
    <col min="8760" max="8760" width="9.42578125" style="196" customWidth="1"/>
    <col min="8761" max="8761" width="11.140625" style="196" customWidth="1"/>
    <col min="8762" max="8762" width="9.42578125" style="196" customWidth="1"/>
    <col min="8763" max="8961" width="9.140625" style="196"/>
    <col min="8962" max="8962" width="22.7109375" style="196" customWidth="1"/>
    <col min="8963" max="8972" width="13.5703125" style="196" customWidth="1"/>
    <col min="8973" max="8974" width="12.28515625" style="196" customWidth="1"/>
    <col min="8975" max="8990" width="13.5703125" style="196" customWidth="1"/>
    <col min="8991" max="8991" width="11.140625" style="196" customWidth="1"/>
    <col min="8992" max="8992" width="9.42578125" style="196" customWidth="1"/>
    <col min="8993" max="8993" width="11.140625" style="196" customWidth="1"/>
    <col min="8994" max="8994" width="9.85546875" style="196" customWidth="1"/>
    <col min="8995" max="8996" width="13.140625" style="196" customWidth="1"/>
    <col min="8997" max="8998" width="11.140625" style="196" customWidth="1"/>
    <col min="8999" max="9000" width="12.42578125" style="196" customWidth="1"/>
    <col min="9001" max="9010" width="13.5703125" style="196" customWidth="1"/>
    <col min="9011" max="9012" width="11.7109375" style="196" customWidth="1"/>
    <col min="9013" max="9014" width="13.5703125" style="196" customWidth="1"/>
    <col min="9015" max="9015" width="11.140625" style="196" customWidth="1"/>
    <col min="9016" max="9016" width="9.42578125" style="196" customWidth="1"/>
    <col min="9017" max="9017" width="11.140625" style="196" customWidth="1"/>
    <col min="9018" max="9018" width="9.42578125" style="196" customWidth="1"/>
    <col min="9019" max="9217" width="9.140625" style="196"/>
    <col min="9218" max="9218" width="22.7109375" style="196" customWidth="1"/>
    <col min="9219" max="9228" width="13.5703125" style="196" customWidth="1"/>
    <col min="9229" max="9230" width="12.28515625" style="196" customWidth="1"/>
    <col min="9231" max="9246" width="13.5703125" style="196" customWidth="1"/>
    <col min="9247" max="9247" width="11.140625" style="196" customWidth="1"/>
    <col min="9248" max="9248" width="9.42578125" style="196" customWidth="1"/>
    <col min="9249" max="9249" width="11.140625" style="196" customWidth="1"/>
    <col min="9250" max="9250" width="9.85546875" style="196" customWidth="1"/>
    <col min="9251" max="9252" width="13.140625" style="196" customWidth="1"/>
    <col min="9253" max="9254" width="11.140625" style="196" customWidth="1"/>
    <col min="9255" max="9256" width="12.42578125" style="196" customWidth="1"/>
    <col min="9257" max="9266" width="13.5703125" style="196" customWidth="1"/>
    <col min="9267" max="9268" width="11.7109375" style="196" customWidth="1"/>
    <col min="9269" max="9270" width="13.5703125" style="196" customWidth="1"/>
    <col min="9271" max="9271" width="11.140625" style="196" customWidth="1"/>
    <col min="9272" max="9272" width="9.42578125" style="196" customWidth="1"/>
    <col min="9273" max="9273" width="11.140625" style="196" customWidth="1"/>
    <col min="9274" max="9274" width="9.42578125" style="196" customWidth="1"/>
    <col min="9275" max="9473" width="9.140625" style="196"/>
    <col min="9474" max="9474" width="22.7109375" style="196" customWidth="1"/>
    <col min="9475" max="9484" width="13.5703125" style="196" customWidth="1"/>
    <col min="9485" max="9486" width="12.28515625" style="196" customWidth="1"/>
    <col min="9487" max="9502" width="13.5703125" style="196" customWidth="1"/>
    <col min="9503" max="9503" width="11.140625" style="196" customWidth="1"/>
    <col min="9504" max="9504" width="9.42578125" style="196" customWidth="1"/>
    <col min="9505" max="9505" width="11.140625" style="196" customWidth="1"/>
    <col min="9506" max="9506" width="9.85546875" style="196" customWidth="1"/>
    <col min="9507" max="9508" width="13.140625" style="196" customWidth="1"/>
    <col min="9509" max="9510" width="11.140625" style="196" customWidth="1"/>
    <col min="9511" max="9512" width="12.42578125" style="196" customWidth="1"/>
    <col min="9513" max="9522" width="13.5703125" style="196" customWidth="1"/>
    <col min="9523" max="9524" width="11.7109375" style="196" customWidth="1"/>
    <col min="9525" max="9526" width="13.5703125" style="196" customWidth="1"/>
    <col min="9527" max="9527" width="11.140625" style="196" customWidth="1"/>
    <col min="9528" max="9528" width="9.42578125" style="196" customWidth="1"/>
    <col min="9529" max="9529" width="11.140625" style="196" customWidth="1"/>
    <col min="9530" max="9530" width="9.42578125" style="196" customWidth="1"/>
    <col min="9531" max="9729" width="9.140625" style="196"/>
    <col min="9730" max="9730" width="22.7109375" style="196" customWidth="1"/>
    <col min="9731" max="9740" width="13.5703125" style="196" customWidth="1"/>
    <col min="9741" max="9742" width="12.28515625" style="196" customWidth="1"/>
    <col min="9743" max="9758" width="13.5703125" style="196" customWidth="1"/>
    <col min="9759" max="9759" width="11.140625" style="196" customWidth="1"/>
    <col min="9760" max="9760" width="9.42578125" style="196" customWidth="1"/>
    <col min="9761" max="9761" width="11.140625" style="196" customWidth="1"/>
    <col min="9762" max="9762" width="9.85546875" style="196" customWidth="1"/>
    <col min="9763" max="9764" width="13.140625" style="196" customWidth="1"/>
    <col min="9765" max="9766" width="11.140625" style="196" customWidth="1"/>
    <col min="9767" max="9768" width="12.42578125" style="196" customWidth="1"/>
    <col min="9769" max="9778" width="13.5703125" style="196" customWidth="1"/>
    <col min="9779" max="9780" width="11.7109375" style="196" customWidth="1"/>
    <col min="9781" max="9782" width="13.5703125" style="196" customWidth="1"/>
    <col min="9783" max="9783" width="11.140625" style="196" customWidth="1"/>
    <col min="9784" max="9784" width="9.42578125" style="196" customWidth="1"/>
    <col min="9785" max="9785" width="11.140625" style="196" customWidth="1"/>
    <col min="9786" max="9786" width="9.42578125" style="196" customWidth="1"/>
    <col min="9787" max="9985" width="9.140625" style="196"/>
    <col min="9986" max="9986" width="22.7109375" style="196" customWidth="1"/>
    <col min="9987" max="9996" width="13.5703125" style="196" customWidth="1"/>
    <col min="9997" max="9998" width="12.28515625" style="196" customWidth="1"/>
    <col min="9999" max="10014" width="13.5703125" style="196" customWidth="1"/>
    <col min="10015" max="10015" width="11.140625" style="196" customWidth="1"/>
    <col min="10016" max="10016" width="9.42578125" style="196" customWidth="1"/>
    <col min="10017" max="10017" width="11.140625" style="196" customWidth="1"/>
    <col min="10018" max="10018" width="9.85546875" style="196" customWidth="1"/>
    <col min="10019" max="10020" width="13.140625" style="196" customWidth="1"/>
    <col min="10021" max="10022" width="11.140625" style="196" customWidth="1"/>
    <col min="10023" max="10024" width="12.42578125" style="196" customWidth="1"/>
    <col min="10025" max="10034" width="13.5703125" style="196" customWidth="1"/>
    <col min="10035" max="10036" width="11.7109375" style="196" customWidth="1"/>
    <col min="10037" max="10038" width="13.5703125" style="196" customWidth="1"/>
    <col min="10039" max="10039" width="11.140625" style="196" customWidth="1"/>
    <col min="10040" max="10040" width="9.42578125" style="196" customWidth="1"/>
    <col min="10041" max="10041" width="11.140625" style="196" customWidth="1"/>
    <col min="10042" max="10042" width="9.42578125" style="196" customWidth="1"/>
    <col min="10043" max="10241" width="9.140625" style="196"/>
    <col min="10242" max="10242" width="22.7109375" style="196" customWidth="1"/>
    <col min="10243" max="10252" width="13.5703125" style="196" customWidth="1"/>
    <col min="10253" max="10254" width="12.28515625" style="196" customWidth="1"/>
    <col min="10255" max="10270" width="13.5703125" style="196" customWidth="1"/>
    <col min="10271" max="10271" width="11.140625" style="196" customWidth="1"/>
    <col min="10272" max="10272" width="9.42578125" style="196" customWidth="1"/>
    <col min="10273" max="10273" width="11.140625" style="196" customWidth="1"/>
    <col min="10274" max="10274" width="9.85546875" style="196" customWidth="1"/>
    <col min="10275" max="10276" width="13.140625" style="196" customWidth="1"/>
    <col min="10277" max="10278" width="11.140625" style="196" customWidth="1"/>
    <col min="10279" max="10280" width="12.42578125" style="196" customWidth="1"/>
    <col min="10281" max="10290" width="13.5703125" style="196" customWidth="1"/>
    <col min="10291" max="10292" width="11.7109375" style="196" customWidth="1"/>
    <col min="10293" max="10294" width="13.5703125" style="196" customWidth="1"/>
    <col min="10295" max="10295" width="11.140625" style="196" customWidth="1"/>
    <col min="10296" max="10296" width="9.42578125" style="196" customWidth="1"/>
    <col min="10297" max="10297" width="11.140625" style="196" customWidth="1"/>
    <col min="10298" max="10298" width="9.42578125" style="196" customWidth="1"/>
    <col min="10299" max="10497" width="9.140625" style="196"/>
    <col min="10498" max="10498" width="22.7109375" style="196" customWidth="1"/>
    <col min="10499" max="10508" width="13.5703125" style="196" customWidth="1"/>
    <col min="10509" max="10510" width="12.28515625" style="196" customWidth="1"/>
    <col min="10511" max="10526" width="13.5703125" style="196" customWidth="1"/>
    <col min="10527" max="10527" width="11.140625" style="196" customWidth="1"/>
    <col min="10528" max="10528" width="9.42578125" style="196" customWidth="1"/>
    <col min="10529" max="10529" width="11.140625" style="196" customWidth="1"/>
    <col min="10530" max="10530" width="9.85546875" style="196" customWidth="1"/>
    <col min="10531" max="10532" width="13.140625" style="196" customWidth="1"/>
    <col min="10533" max="10534" width="11.140625" style="196" customWidth="1"/>
    <col min="10535" max="10536" width="12.42578125" style="196" customWidth="1"/>
    <col min="10537" max="10546" width="13.5703125" style="196" customWidth="1"/>
    <col min="10547" max="10548" width="11.7109375" style="196" customWidth="1"/>
    <col min="10549" max="10550" width="13.5703125" style="196" customWidth="1"/>
    <col min="10551" max="10551" width="11.140625" style="196" customWidth="1"/>
    <col min="10552" max="10552" width="9.42578125" style="196" customWidth="1"/>
    <col min="10553" max="10553" width="11.140625" style="196" customWidth="1"/>
    <col min="10554" max="10554" width="9.42578125" style="196" customWidth="1"/>
    <col min="10555" max="10753" width="9.140625" style="196"/>
    <col min="10754" max="10754" width="22.7109375" style="196" customWidth="1"/>
    <col min="10755" max="10764" width="13.5703125" style="196" customWidth="1"/>
    <col min="10765" max="10766" width="12.28515625" style="196" customWidth="1"/>
    <col min="10767" max="10782" width="13.5703125" style="196" customWidth="1"/>
    <col min="10783" max="10783" width="11.140625" style="196" customWidth="1"/>
    <col min="10784" max="10784" width="9.42578125" style="196" customWidth="1"/>
    <col min="10785" max="10785" width="11.140625" style="196" customWidth="1"/>
    <col min="10786" max="10786" width="9.85546875" style="196" customWidth="1"/>
    <col min="10787" max="10788" width="13.140625" style="196" customWidth="1"/>
    <col min="10789" max="10790" width="11.140625" style="196" customWidth="1"/>
    <col min="10791" max="10792" width="12.42578125" style="196" customWidth="1"/>
    <col min="10793" max="10802" width="13.5703125" style="196" customWidth="1"/>
    <col min="10803" max="10804" width="11.7109375" style="196" customWidth="1"/>
    <col min="10805" max="10806" width="13.5703125" style="196" customWidth="1"/>
    <col min="10807" max="10807" width="11.140625" style="196" customWidth="1"/>
    <col min="10808" max="10808" width="9.42578125" style="196" customWidth="1"/>
    <col min="10809" max="10809" width="11.140625" style="196" customWidth="1"/>
    <col min="10810" max="10810" width="9.42578125" style="196" customWidth="1"/>
    <col min="10811" max="11009" width="9.140625" style="196"/>
    <col min="11010" max="11010" width="22.7109375" style="196" customWidth="1"/>
    <col min="11011" max="11020" width="13.5703125" style="196" customWidth="1"/>
    <col min="11021" max="11022" width="12.28515625" style="196" customWidth="1"/>
    <col min="11023" max="11038" width="13.5703125" style="196" customWidth="1"/>
    <col min="11039" max="11039" width="11.140625" style="196" customWidth="1"/>
    <col min="11040" max="11040" width="9.42578125" style="196" customWidth="1"/>
    <col min="11041" max="11041" width="11.140625" style="196" customWidth="1"/>
    <col min="11042" max="11042" width="9.85546875" style="196" customWidth="1"/>
    <col min="11043" max="11044" width="13.140625" style="196" customWidth="1"/>
    <col min="11045" max="11046" width="11.140625" style="196" customWidth="1"/>
    <col min="11047" max="11048" width="12.42578125" style="196" customWidth="1"/>
    <col min="11049" max="11058" width="13.5703125" style="196" customWidth="1"/>
    <col min="11059" max="11060" width="11.7109375" style="196" customWidth="1"/>
    <col min="11061" max="11062" width="13.5703125" style="196" customWidth="1"/>
    <col min="11063" max="11063" width="11.140625" style="196" customWidth="1"/>
    <col min="11064" max="11064" width="9.42578125" style="196" customWidth="1"/>
    <col min="11065" max="11065" width="11.140625" style="196" customWidth="1"/>
    <col min="11066" max="11066" width="9.42578125" style="196" customWidth="1"/>
    <col min="11067" max="11265" width="9.140625" style="196"/>
    <col min="11266" max="11266" width="22.7109375" style="196" customWidth="1"/>
    <col min="11267" max="11276" width="13.5703125" style="196" customWidth="1"/>
    <col min="11277" max="11278" width="12.28515625" style="196" customWidth="1"/>
    <col min="11279" max="11294" width="13.5703125" style="196" customWidth="1"/>
    <col min="11295" max="11295" width="11.140625" style="196" customWidth="1"/>
    <col min="11296" max="11296" width="9.42578125" style="196" customWidth="1"/>
    <col min="11297" max="11297" width="11.140625" style="196" customWidth="1"/>
    <col min="11298" max="11298" width="9.85546875" style="196" customWidth="1"/>
    <col min="11299" max="11300" width="13.140625" style="196" customWidth="1"/>
    <col min="11301" max="11302" width="11.140625" style="196" customWidth="1"/>
    <col min="11303" max="11304" width="12.42578125" style="196" customWidth="1"/>
    <col min="11305" max="11314" width="13.5703125" style="196" customWidth="1"/>
    <col min="11315" max="11316" width="11.7109375" style="196" customWidth="1"/>
    <col min="11317" max="11318" width="13.5703125" style="196" customWidth="1"/>
    <col min="11319" max="11319" width="11.140625" style="196" customWidth="1"/>
    <col min="11320" max="11320" width="9.42578125" style="196" customWidth="1"/>
    <col min="11321" max="11321" width="11.140625" style="196" customWidth="1"/>
    <col min="11322" max="11322" width="9.42578125" style="196" customWidth="1"/>
    <col min="11323" max="11521" width="9.140625" style="196"/>
    <col min="11522" max="11522" width="22.7109375" style="196" customWidth="1"/>
    <col min="11523" max="11532" width="13.5703125" style="196" customWidth="1"/>
    <col min="11533" max="11534" width="12.28515625" style="196" customWidth="1"/>
    <col min="11535" max="11550" width="13.5703125" style="196" customWidth="1"/>
    <col min="11551" max="11551" width="11.140625" style="196" customWidth="1"/>
    <col min="11552" max="11552" width="9.42578125" style="196" customWidth="1"/>
    <col min="11553" max="11553" width="11.140625" style="196" customWidth="1"/>
    <col min="11554" max="11554" width="9.85546875" style="196" customWidth="1"/>
    <col min="11555" max="11556" width="13.140625" style="196" customWidth="1"/>
    <col min="11557" max="11558" width="11.140625" style="196" customWidth="1"/>
    <col min="11559" max="11560" width="12.42578125" style="196" customWidth="1"/>
    <col min="11561" max="11570" width="13.5703125" style="196" customWidth="1"/>
    <col min="11571" max="11572" width="11.7109375" style="196" customWidth="1"/>
    <col min="11573" max="11574" width="13.5703125" style="196" customWidth="1"/>
    <col min="11575" max="11575" width="11.140625" style="196" customWidth="1"/>
    <col min="11576" max="11576" width="9.42578125" style="196" customWidth="1"/>
    <col min="11577" max="11577" width="11.140625" style="196" customWidth="1"/>
    <col min="11578" max="11578" width="9.42578125" style="196" customWidth="1"/>
    <col min="11579" max="11777" width="9.140625" style="196"/>
    <col min="11778" max="11778" width="22.7109375" style="196" customWidth="1"/>
    <col min="11779" max="11788" width="13.5703125" style="196" customWidth="1"/>
    <col min="11789" max="11790" width="12.28515625" style="196" customWidth="1"/>
    <col min="11791" max="11806" width="13.5703125" style="196" customWidth="1"/>
    <col min="11807" max="11807" width="11.140625" style="196" customWidth="1"/>
    <col min="11808" max="11808" width="9.42578125" style="196" customWidth="1"/>
    <col min="11809" max="11809" width="11.140625" style="196" customWidth="1"/>
    <col min="11810" max="11810" width="9.85546875" style="196" customWidth="1"/>
    <col min="11811" max="11812" width="13.140625" style="196" customWidth="1"/>
    <col min="11813" max="11814" width="11.140625" style="196" customWidth="1"/>
    <col min="11815" max="11816" width="12.42578125" style="196" customWidth="1"/>
    <col min="11817" max="11826" width="13.5703125" style="196" customWidth="1"/>
    <col min="11827" max="11828" width="11.7109375" style="196" customWidth="1"/>
    <col min="11829" max="11830" width="13.5703125" style="196" customWidth="1"/>
    <col min="11831" max="11831" width="11.140625" style="196" customWidth="1"/>
    <col min="11832" max="11832" width="9.42578125" style="196" customWidth="1"/>
    <col min="11833" max="11833" width="11.140625" style="196" customWidth="1"/>
    <col min="11834" max="11834" width="9.42578125" style="196" customWidth="1"/>
    <col min="11835" max="12033" width="9.140625" style="196"/>
    <col min="12034" max="12034" width="22.7109375" style="196" customWidth="1"/>
    <col min="12035" max="12044" width="13.5703125" style="196" customWidth="1"/>
    <col min="12045" max="12046" width="12.28515625" style="196" customWidth="1"/>
    <col min="12047" max="12062" width="13.5703125" style="196" customWidth="1"/>
    <col min="12063" max="12063" width="11.140625" style="196" customWidth="1"/>
    <col min="12064" max="12064" width="9.42578125" style="196" customWidth="1"/>
    <col min="12065" max="12065" width="11.140625" style="196" customWidth="1"/>
    <col min="12066" max="12066" width="9.85546875" style="196" customWidth="1"/>
    <col min="12067" max="12068" width="13.140625" style="196" customWidth="1"/>
    <col min="12069" max="12070" width="11.140625" style="196" customWidth="1"/>
    <col min="12071" max="12072" width="12.42578125" style="196" customWidth="1"/>
    <col min="12073" max="12082" width="13.5703125" style="196" customWidth="1"/>
    <col min="12083" max="12084" width="11.7109375" style="196" customWidth="1"/>
    <col min="12085" max="12086" width="13.5703125" style="196" customWidth="1"/>
    <col min="12087" max="12087" width="11.140625" style="196" customWidth="1"/>
    <col min="12088" max="12088" width="9.42578125" style="196" customWidth="1"/>
    <col min="12089" max="12089" width="11.140625" style="196" customWidth="1"/>
    <col min="12090" max="12090" width="9.42578125" style="196" customWidth="1"/>
    <col min="12091" max="12289" width="9.140625" style="196"/>
    <col min="12290" max="12290" width="22.7109375" style="196" customWidth="1"/>
    <col min="12291" max="12300" width="13.5703125" style="196" customWidth="1"/>
    <col min="12301" max="12302" width="12.28515625" style="196" customWidth="1"/>
    <col min="12303" max="12318" width="13.5703125" style="196" customWidth="1"/>
    <col min="12319" max="12319" width="11.140625" style="196" customWidth="1"/>
    <col min="12320" max="12320" width="9.42578125" style="196" customWidth="1"/>
    <col min="12321" max="12321" width="11.140625" style="196" customWidth="1"/>
    <col min="12322" max="12322" width="9.85546875" style="196" customWidth="1"/>
    <col min="12323" max="12324" width="13.140625" style="196" customWidth="1"/>
    <col min="12325" max="12326" width="11.140625" style="196" customWidth="1"/>
    <col min="12327" max="12328" width="12.42578125" style="196" customWidth="1"/>
    <col min="12329" max="12338" width="13.5703125" style="196" customWidth="1"/>
    <col min="12339" max="12340" width="11.7109375" style="196" customWidth="1"/>
    <col min="12341" max="12342" width="13.5703125" style="196" customWidth="1"/>
    <col min="12343" max="12343" width="11.140625" style="196" customWidth="1"/>
    <col min="12344" max="12344" width="9.42578125" style="196" customWidth="1"/>
    <col min="12345" max="12345" width="11.140625" style="196" customWidth="1"/>
    <col min="12346" max="12346" width="9.42578125" style="196" customWidth="1"/>
    <col min="12347" max="12545" width="9.140625" style="196"/>
    <col min="12546" max="12546" width="22.7109375" style="196" customWidth="1"/>
    <col min="12547" max="12556" width="13.5703125" style="196" customWidth="1"/>
    <col min="12557" max="12558" width="12.28515625" style="196" customWidth="1"/>
    <col min="12559" max="12574" width="13.5703125" style="196" customWidth="1"/>
    <col min="12575" max="12575" width="11.140625" style="196" customWidth="1"/>
    <col min="12576" max="12576" width="9.42578125" style="196" customWidth="1"/>
    <col min="12577" max="12577" width="11.140625" style="196" customWidth="1"/>
    <col min="12578" max="12578" width="9.85546875" style="196" customWidth="1"/>
    <col min="12579" max="12580" width="13.140625" style="196" customWidth="1"/>
    <col min="12581" max="12582" width="11.140625" style="196" customWidth="1"/>
    <col min="12583" max="12584" width="12.42578125" style="196" customWidth="1"/>
    <col min="12585" max="12594" width="13.5703125" style="196" customWidth="1"/>
    <col min="12595" max="12596" width="11.7109375" style="196" customWidth="1"/>
    <col min="12597" max="12598" width="13.5703125" style="196" customWidth="1"/>
    <col min="12599" max="12599" width="11.140625" style="196" customWidth="1"/>
    <col min="12600" max="12600" width="9.42578125" style="196" customWidth="1"/>
    <col min="12601" max="12601" width="11.140625" style="196" customWidth="1"/>
    <col min="12602" max="12602" width="9.42578125" style="196" customWidth="1"/>
    <col min="12603" max="12801" width="9.140625" style="196"/>
    <col min="12802" max="12802" width="22.7109375" style="196" customWidth="1"/>
    <col min="12803" max="12812" width="13.5703125" style="196" customWidth="1"/>
    <col min="12813" max="12814" width="12.28515625" style="196" customWidth="1"/>
    <col min="12815" max="12830" width="13.5703125" style="196" customWidth="1"/>
    <col min="12831" max="12831" width="11.140625" style="196" customWidth="1"/>
    <col min="12832" max="12832" width="9.42578125" style="196" customWidth="1"/>
    <col min="12833" max="12833" width="11.140625" style="196" customWidth="1"/>
    <col min="12834" max="12834" width="9.85546875" style="196" customWidth="1"/>
    <col min="12835" max="12836" width="13.140625" style="196" customWidth="1"/>
    <col min="12837" max="12838" width="11.140625" style="196" customWidth="1"/>
    <col min="12839" max="12840" width="12.42578125" style="196" customWidth="1"/>
    <col min="12841" max="12850" width="13.5703125" style="196" customWidth="1"/>
    <col min="12851" max="12852" width="11.7109375" style="196" customWidth="1"/>
    <col min="12853" max="12854" width="13.5703125" style="196" customWidth="1"/>
    <col min="12855" max="12855" width="11.140625" style="196" customWidth="1"/>
    <col min="12856" max="12856" width="9.42578125" style="196" customWidth="1"/>
    <col min="12857" max="12857" width="11.140625" style="196" customWidth="1"/>
    <col min="12858" max="12858" width="9.42578125" style="196" customWidth="1"/>
    <col min="12859" max="13057" width="9.140625" style="196"/>
    <col min="13058" max="13058" width="22.7109375" style="196" customWidth="1"/>
    <col min="13059" max="13068" width="13.5703125" style="196" customWidth="1"/>
    <col min="13069" max="13070" width="12.28515625" style="196" customWidth="1"/>
    <col min="13071" max="13086" width="13.5703125" style="196" customWidth="1"/>
    <col min="13087" max="13087" width="11.140625" style="196" customWidth="1"/>
    <col min="13088" max="13088" width="9.42578125" style="196" customWidth="1"/>
    <col min="13089" max="13089" width="11.140625" style="196" customWidth="1"/>
    <col min="13090" max="13090" width="9.85546875" style="196" customWidth="1"/>
    <col min="13091" max="13092" width="13.140625" style="196" customWidth="1"/>
    <col min="13093" max="13094" width="11.140625" style="196" customWidth="1"/>
    <col min="13095" max="13096" width="12.42578125" style="196" customWidth="1"/>
    <col min="13097" max="13106" width="13.5703125" style="196" customWidth="1"/>
    <col min="13107" max="13108" width="11.7109375" style="196" customWidth="1"/>
    <col min="13109" max="13110" width="13.5703125" style="196" customWidth="1"/>
    <col min="13111" max="13111" width="11.140625" style="196" customWidth="1"/>
    <col min="13112" max="13112" width="9.42578125" style="196" customWidth="1"/>
    <col min="13113" max="13113" width="11.140625" style="196" customWidth="1"/>
    <col min="13114" max="13114" width="9.42578125" style="196" customWidth="1"/>
    <col min="13115" max="13313" width="9.140625" style="196"/>
    <col min="13314" max="13314" width="22.7109375" style="196" customWidth="1"/>
    <col min="13315" max="13324" width="13.5703125" style="196" customWidth="1"/>
    <col min="13325" max="13326" width="12.28515625" style="196" customWidth="1"/>
    <col min="13327" max="13342" width="13.5703125" style="196" customWidth="1"/>
    <col min="13343" max="13343" width="11.140625" style="196" customWidth="1"/>
    <col min="13344" max="13344" width="9.42578125" style="196" customWidth="1"/>
    <col min="13345" max="13345" width="11.140625" style="196" customWidth="1"/>
    <col min="13346" max="13346" width="9.85546875" style="196" customWidth="1"/>
    <col min="13347" max="13348" width="13.140625" style="196" customWidth="1"/>
    <col min="13349" max="13350" width="11.140625" style="196" customWidth="1"/>
    <col min="13351" max="13352" width="12.42578125" style="196" customWidth="1"/>
    <col min="13353" max="13362" width="13.5703125" style="196" customWidth="1"/>
    <col min="13363" max="13364" width="11.7109375" style="196" customWidth="1"/>
    <col min="13365" max="13366" width="13.5703125" style="196" customWidth="1"/>
    <col min="13367" max="13367" width="11.140625" style="196" customWidth="1"/>
    <col min="13368" max="13368" width="9.42578125" style="196" customWidth="1"/>
    <col min="13369" max="13369" width="11.140625" style="196" customWidth="1"/>
    <col min="13370" max="13370" width="9.42578125" style="196" customWidth="1"/>
    <col min="13371" max="13569" width="9.140625" style="196"/>
    <col min="13570" max="13570" width="22.7109375" style="196" customWidth="1"/>
    <col min="13571" max="13580" width="13.5703125" style="196" customWidth="1"/>
    <col min="13581" max="13582" width="12.28515625" style="196" customWidth="1"/>
    <col min="13583" max="13598" width="13.5703125" style="196" customWidth="1"/>
    <col min="13599" max="13599" width="11.140625" style="196" customWidth="1"/>
    <col min="13600" max="13600" width="9.42578125" style="196" customWidth="1"/>
    <col min="13601" max="13601" width="11.140625" style="196" customWidth="1"/>
    <col min="13602" max="13602" width="9.85546875" style="196" customWidth="1"/>
    <col min="13603" max="13604" width="13.140625" style="196" customWidth="1"/>
    <col min="13605" max="13606" width="11.140625" style="196" customWidth="1"/>
    <col min="13607" max="13608" width="12.42578125" style="196" customWidth="1"/>
    <col min="13609" max="13618" width="13.5703125" style="196" customWidth="1"/>
    <col min="13619" max="13620" width="11.7109375" style="196" customWidth="1"/>
    <col min="13621" max="13622" width="13.5703125" style="196" customWidth="1"/>
    <col min="13623" max="13623" width="11.140625" style="196" customWidth="1"/>
    <col min="13624" max="13624" width="9.42578125" style="196" customWidth="1"/>
    <col min="13625" max="13625" width="11.140625" style="196" customWidth="1"/>
    <col min="13626" max="13626" width="9.42578125" style="196" customWidth="1"/>
    <col min="13627" max="13825" width="9.140625" style="196"/>
    <col min="13826" max="13826" width="22.7109375" style="196" customWidth="1"/>
    <col min="13827" max="13836" width="13.5703125" style="196" customWidth="1"/>
    <col min="13837" max="13838" width="12.28515625" style="196" customWidth="1"/>
    <col min="13839" max="13854" width="13.5703125" style="196" customWidth="1"/>
    <col min="13855" max="13855" width="11.140625" style="196" customWidth="1"/>
    <col min="13856" max="13856" width="9.42578125" style="196" customWidth="1"/>
    <col min="13857" max="13857" width="11.140625" style="196" customWidth="1"/>
    <col min="13858" max="13858" width="9.85546875" style="196" customWidth="1"/>
    <col min="13859" max="13860" width="13.140625" style="196" customWidth="1"/>
    <col min="13861" max="13862" width="11.140625" style="196" customWidth="1"/>
    <col min="13863" max="13864" width="12.42578125" style="196" customWidth="1"/>
    <col min="13865" max="13874" width="13.5703125" style="196" customWidth="1"/>
    <col min="13875" max="13876" width="11.7109375" style="196" customWidth="1"/>
    <col min="13877" max="13878" width="13.5703125" style="196" customWidth="1"/>
    <col min="13879" max="13879" width="11.140625" style="196" customWidth="1"/>
    <col min="13880" max="13880" width="9.42578125" style="196" customWidth="1"/>
    <col min="13881" max="13881" width="11.140625" style="196" customWidth="1"/>
    <col min="13882" max="13882" width="9.42578125" style="196" customWidth="1"/>
    <col min="13883" max="14081" width="9.140625" style="196"/>
    <col min="14082" max="14082" width="22.7109375" style="196" customWidth="1"/>
    <col min="14083" max="14092" width="13.5703125" style="196" customWidth="1"/>
    <col min="14093" max="14094" width="12.28515625" style="196" customWidth="1"/>
    <col min="14095" max="14110" width="13.5703125" style="196" customWidth="1"/>
    <col min="14111" max="14111" width="11.140625" style="196" customWidth="1"/>
    <col min="14112" max="14112" width="9.42578125" style="196" customWidth="1"/>
    <col min="14113" max="14113" width="11.140625" style="196" customWidth="1"/>
    <col min="14114" max="14114" width="9.85546875" style="196" customWidth="1"/>
    <col min="14115" max="14116" width="13.140625" style="196" customWidth="1"/>
    <col min="14117" max="14118" width="11.140625" style="196" customWidth="1"/>
    <col min="14119" max="14120" width="12.42578125" style="196" customWidth="1"/>
    <col min="14121" max="14130" width="13.5703125" style="196" customWidth="1"/>
    <col min="14131" max="14132" width="11.7109375" style="196" customWidth="1"/>
    <col min="14133" max="14134" width="13.5703125" style="196" customWidth="1"/>
    <col min="14135" max="14135" width="11.140625" style="196" customWidth="1"/>
    <col min="14136" max="14136" width="9.42578125" style="196" customWidth="1"/>
    <col min="14137" max="14137" width="11.140625" style="196" customWidth="1"/>
    <col min="14138" max="14138" width="9.42578125" style="196" customWidth="1"/>
    <col min="14139" max="14337" width="9.140625" style="196"/>
    <col min="14338" max="14338" width="22.7109375" style="196" customWidth="1"/>
    <col min="14339" max="14348" width="13.5703125" style="196" customWidth="1"/>
    <col min="14349" max="14350" width="12.28515625" style="196" customWidth="1"/>
    <col min="14351" max="14366" width="13.5703125" style="196" customWidth="1"/>
    <col min="14367" max="14367" width="11.140625" style="196" customWidth="1"/>
    <col min="14368" max="14368" width="9.42578125" style="196" customWidth="1"/>
    <col min="14369" max="14369" width="11.140625" style="196" customWidth="1"/>
    <col min="14370" max="14370" width="9.85546875" style="196" customWidth="1"/>
    <col min="14371" max="14372" width="13.140625" style="196" customWidth="1"/>
    <col min="14373" max="14374" width="11.140625" style="196" customWidth="1"/>
    <col min="14375" max="14376" width="12.42578125" style="196" customWidth="1"/>
    <col min="14377" max="14386" width="13.5703125" style="196" customWidth="1"/>
    <col min="14387" max="14388" width="11.7109375" style="196" customWidth="1"/>
    <col min="14389" max="14390" width="13.5703125" style="196" customWidth="1"/>
    <col min="14391" max="14391" width="11.140625" style="196" customWidth="1"/>
    <col min="14392" max="14392" width="9.42578125" style="196" customWidth="1"/>
    <col min="14393" max="14393" width="11.140625" style="196" customWidth="1"/>
    <col min="14394" max="14394" width="9.42578125" style="196" customWidth="1"/>
    <col min="14395" max="14593" width="9.140625" style="196"/>
    <col min="14594" max="14594" width="22.7109375" style="196" customWidth="1"/>
    <col min="14595" max="14604" width="13.5703125" style="196" customWidth="1"/>
    <col min="14605" max="14606" width="12.28515625" style="196" customWidth="1"/>
    <col min="14607" max="14622" width="13.5703125" style="196" customWidth="1"/>
    <col min="14623" max="14623" width="11.140625" style="196" customWidth="1"/>
    <col min="14624" max="14624" width="9.42578125" style="196" customWidth="1"/>
    <col min="14625" max="14625" width="11.140625" style="196" customWidth="1"/>
    <col min="14626" max="14626" width="9.85546875" style="196" customWidth="1"/>
    <col min="14627" max="14628" width="13.140625" style="196" customWidth="1"/>
    <col min="14629" max="14630" width="11.140625" style="196" customWidth="1"/>
    <col min="14631" max="14632" width="12.42578125" style="196" customWidth="1"/>
    <col min="14633" max="14642" width="13.5703125" style="196" customWidth="1"/>
    <col min="14643" max="14644" width="11.7109375" style="196" customWidth="1"/>
    <col min="14645" max="14646" width="13.5703125" style="196" customWidth="1"/>
    <col min="14647" max="14647" width="11.140625" style="196" customWidth="1"/>
    <col min="14648" max="14648" width="9.42578125" style="196" customWidth="1"/>
    <col min="14649" max="14649" width="11.140625" style="196" customWidth="1"/>
    <col min="14650" max="14650" width="9.42578125" style="196" customWidth="1"/>
    <col min="14651" max="14849" width="9.140625" style="196"/>
    <col min="14850" max="14850" width="22.7109375" style="196" customWidth="1"/>
    <col min="14851" max="14860" width="13.5703125" style="196" customWidth="1"/>
    <col min="14861" max="14862" width="12.28515625" style="196" customWidth="1"/>
    <col min="14863" max="14878" width="13.5703125" style="196" customWidth="1"/>
    <col min="14879" max="14879" width="11.140625" style="196" customWidth="1"/>
    <col min="14880" max="14880" width="9.42578125" style="196" customWidth="1"/>
    <col min="14881" max="14881" width="11.140625" style="196" customWidth="1"/>
    <col min="14882" max="14882" width="9.85546875" style="196" customWidth="1"/>
    <col min="14883" max="14884" width="13.140625" style="196" customWidth="1"/>
    <col min="14885" max="14886" width="11.140625" style="196" customWidth="1"/>
    <col min="14887" max="14888" width="12.42578125" style="196" customWidth="1"/>
    <col min="14889" max="14898" width="13.5703125" style="196" customWidth="1"/>
    <col min="14899" max="14900" width="11.7109375" style="196" customWidth="1"/>
    <col min="14901" max="14902" width="13.5703125" style="196" customWidth="1"/>
    <col min="14903" max="14903" width="11.140625" style="196" customWidth="1"/>
    <col min="14904" max="14904" width="9.42578125" style="196" customWidth="1"/>
    <col min="14905" max="14905" width="11.140625" style="196" customWidth="1"/>
    <col min="14906" max="14906" width="9.42578125" style="196" customWidth="1"/>
    <col min="14907" max="15105" width="9.140625" style="196"/>
    <col min="15106" max="15106" width="22.7109375" style="196" customWidth="1"/>
    <col min="15107" max="15116" width="13.5703125" style="196" customWidth="1"/>
    <col min="15117" max="15118" width="12.28515625" style="196" customWidth="1"/>
    <col min="15119" max="15134" width="13.5703125" style="196" customWidth="1"/>
    <col min="15135" max="15135" width="11.140625" style="196" customWidth="1"/>
    <col min="15136" max="15136" width="9.42578125" style="196" customWidth="1"/>
    <col min="15137" max="15137" width="11.140625" style="196" customWidth="1"/>
    <col min="15138" max="15138" width="9.85546875" style="196" customWidth="1"/>
    <col min="15139" max="15140" width="13.140625" style="196" customWidth="1"/>
    <col min="15141" max="15142" width="11.140625" style="196" customWidth="1"/>
    <col min="15143" max="15144" width="12.42578125" style="196" customWidth="1"/>
    <col min="15145" max="15154" width="13.5703125" style="196" customWidth="1"/>
    <col min="15155" max="15156" width="11.7109375" style="196" customWidth="1"/>
    <col min="15157" max="15158" width="13.5703125" style="196" customWidth="1"/>
    <col min="15159" max="15159" width="11.140625" style="196" customWidth="1"/>
    <col min="15160" max="15160" width="9.42578125" style="196" customWidth="1"/>
    <col min="15161" max="15161" width="11.140625" style="196" customWidth="1"/>
    <col min="15162" max="15162" width="9.42578125" style="196" customWidth="1"/>
    <col min="15163" max="15361" width="9.140625" style="196"/>
    <col min="15362" max="15362" width="22.7109375" style="196" customWidth="1"/>
    <col min="15363" max="15372" width="13.5703125" style="196" customWidth="1"/>
    <col min="15373" max="15374" width="12.28515625" style="196" customWidth="1"/>
    <col min="15375" max="15390" width="13.5703125" style="196" customWidth="1"/>
    <col min="15391" max="15391" width="11.140625" style="196" customWidth="1"/>
    <col min="15392" max="15392" width="9.42578125" style="196" customWidth="1"/>
    <col min="15393" max="15393" width="11.140625" style="196" customWidth="1"/>
    <col min="15394" max="15394" width="9.85546875" style="196" customWidth="1"/>
    <col min="15395" max="15396" width="13.140625" style="196" customWidth="1"/>
    <col min="15397" max="15398" width="11.140625" style="196" customWidth="1"/>
    <col min="15399" max="15400" width="12.42578125" style="196" customWidth="1"/>
    <col min="15401" max="15410" width="13.5703125" style="196" customWidth="1"/>
    <col min="15411" max="15412" width="11.7109375" style="196" customWidth="1"/>
    <col min="15413" max="15414" width="13.5703125" style="196" customWidth="1"/>
    <col min="15415" max="15415" width="11.140625" style="196" customWidth="1"/>
    <col min="15416" max="15416" width="9.42578125" style="196" customWidth="1"/>
    <col min="15417" max="15417" width="11.140625" style="196" customWidth="1"/>
    <col min="15418" max="15418" width="9.42578125" style="196" customWidth="1"/>
    <col min="15419" max="15617" width="9.140625" style="196"/>
    <col min="15618" max="15618" width="22.7109375" style="196" customWidth="1"/>
    <col min="15619" max="15628" width="13.5703125" style="196" customWidth="1"/>
    <col min="15629" max="15630" width="12.28515625" style="196" customWidth="1"/>
    <col min="15631" max="15646" width="13.5703125" style="196" customWidth="1"/>
    <col min="15647" max="15647" width="11.140625" style="196" customWidth="1"/>
    <col min="15648" max="15648" width="9.42578125" style="196" customWidth="1"/>
    <col min="15649" max="15649" width="11.140625" style="196" customWidth="1"/>
    <col min="15650" max="15650" width="9.85546875" style="196" customWidth="1"/>
    <col min="15651" max="15652" width="13.140625" style="196" customWidth="1"/>
    <col min="15653" max="15654" width="11.140625" style="196" customWidth="1"/>
    <col min="15655" max="15656" width="12.42578125" style="196" customWidth="1"/>
    <col min="15657" max="15666" width="13.5703125" style="196" customWidth="1"/>
    <col min="15667" max="15668" width="11.7109375" style="196" customWidth="1"/>
    <col min="15669" max="15670" width="13.5703125" style="196" customWidth="1"/>
    <col min="15671" max="15671" width="11.140625" style="196" customWidth="1"/>
    <col min="15672" max="15672" width="9.42578125" style="196" customWidth="1"/>
    <col min="15673" max="15673" width="11.140625" style="196" customWidth="1"/>
    <col min="15674" max="15674" width="9.42578125" style="196" customWidth="1"/>
    <col min="15675" max="15873" width="9.140625" style="196"/>
    <col min="15874" max="15874" width="22.7109375" style="196" customWidth="1"/>
    <col min="15875" max="15884" width="13.5703125" style="196" customWidth="1"/>
    <col min="15885" max="15886" width="12.28515625" style="196" customWidth="1"/>
    <col min="15887" max="15902" width="13.5703125" style="196" customWidth="1"/>
    <col min="15903" max="15903" width="11.140625" style="196" customWidth="1"/>
    <col min="15904" max="15904" width="9.42578125" style="196" customWidth="1"/>
    <col min="15905" max="15905" width="11.140625" style="196" customWidth="1"/>
    <col min="15906" max="15906" width="9.85546875" style="196" customWidth="1"/>
    <col min="15907" max="15908" width="13.140625" style="196" customWidth="1"/>
    <col min="15909" max="15910" width="11.140625" style="196" customWidth="1"/>
    <col min="15911" max="15912" width="12.42578125" style="196" customWidth="1"/>
    <col min="15913" max="15922" width="13.5703125" style="196" customWidth="1"/>
    <col min="15923" max="15924" width="11.7109375" style="196" customWidth="1"/>
    <col min="15925" max="15926" width="13.5703125" style="196" customWidth="1"/>
    <col min="15927" max="15927" width="11.140625" style="196" customWidth="1"/>
    <col min="15928" max="15928" width="9.42578125" style="196" customWidth="1"/>
    <col min="15929" max="15929" width="11.140625" style="196" customWidth="1"/>
    <col min="15930" max="15930" width="9.42578125" style="196" customWidth="1"/>
    <col min="15931" max="16129" width="9.140625" style="196"/>
    <col min="16130" max="16130" width="22.7109375" style="196" customWidth="1"/>
    <col min="16131" max="16140" width="13.5703125" style="196" customWidth="1"/>
    <col min="16141" max="16142" width="12.28515625" style="196" customWidth="1"/>
    <col min="16143" max="16158" width="13.5703125" style="196" customWidth="1"/>
    <col min="16159" max="16159" width="11.140625" style="196" customWidth="1"/>
    <col min="16160" max="16160" width="9.42578125" style="196" customWidth="1"/>
    <col min="16161" max="16161" width="11.140625" style="196" customWidth="1"/>
    <col min="16162" max="16162" width="9.85546875" style="196" customWidth="1"/>
    <col min="16163" max="16164" width="13.140625" style="196" customWidth="1"/>
    <col min="16165" max="16166" width="11.140625" style="196" customWidth="1"/>
    <col min="16167" max="16168" width="12.42578125" style="196" customWidth="1"/>
    <col min="16169" max="16178" width="13.5703125" style="196" customWidth="1"/>
    <col min="16179" max="16180" width="11.7109375" style="196" customWidth="1"/>
    <col min="16181" max="16182" width="13.5703125" style="196" customWidth="1"/>
    <col min="16183" max="16183" width="11.140625" style="196" customWidth="1"/>
    <col min="16184" max="16184" width="9.42578125" style="196" customWidth="1"/>
    <col min="16185" max="16185" width="11.140625" style="196" customWidth="1"/>
    <col min="16186" max="16186" width="9.42578125" style="196" customWidth="1"/>
    <col min="16187" max="16384" width="9.140625" style="196"/>
  </cols>
  <sheetData>
    <row r="2" spans="1:15" ht="45.75" customHeight="1">
      <c r="B2" s="318" t="s">
        <v>239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4" spans="1:15" ht="29.25" thickBot="1">
      <c r="B4" s="35" t="s">
        <v>402</v>
      </c>
      <c r="C4" s="35"/>
      <c r="D4" s="35"/>
      <c r="E4" s="35"/>
      <c r="F4" s="35"/>
    </row>
    <row r="7" spans="1:15" s="387" customFormat="1" ht="32.25" thickBot="1">
      <c r="A7" s="196"/>
      <c r="B7" s="32" t="s">
        <v>106</v>
      </c>
      <c r="C7" s="33"/>
      <c r="D7" s="33"/>
      <c r="E7" s="28"/>
      <c r="F7" s="28"/>
      <c r="G7" s="26"/>
      <c r="H7" s="26"/>
      <c r="I7" s="26"/>
      <c r="J7" s="26"/>
      <c r="K7" s="26"/>
    </row>
    <row r="10" spans="1:15" ht="15" customHeight="1" thickBot="1">
      <c r="B10" s="324" t="s">
        <v>234</v>
      </c>
      <c r="C10" s="324"/>
      <c r="D10" s="324"/>
      <c r="E10" s="324"/>
      <c r="F10" s="324"/>
    </row>
    <row r="11" spans="1:15" ht="15" customHeight="1" thickTop="1">
      <c r="B11" s="325"/>
      <c r="C11" s="328" t="s">
        <v>235</v>
      </c>
      <c r="D11" s="329"/>
      <c r="E11" s="329"/>
      <c r="F11" s="330"/>
      <c r="G11" s="336" t="s">
        <v>1</v>
      </c>
      <c r="H11" s="337"/>
    </row>
    <row r="12" spans="1:15" ht="15" customHeight="1">
      <c r="B12" s="326"/>
      <c r="C12" s="331" t="s">
        <v>242</v>
      </c>
      <c r="D12" s="332"/>
      <c r="E12" s="332" t="s">
        <v>243</v>
      </c>
      <c r="F12" s="333"/>
      <c r="G12" s="338"/>
      <c r="H12" s="339"/>
    </row>
    <row r="13" spans="1:15" ht="15" customHeight="1" thickBot="1">
      <c r="B13" s="327"/>
      <c r="C13" s="227" t="s">
        <v>0</v>
      </c>
      <c r="D13" s="228" t="s">
        <v>5</v>
      </c>
      <c r="E13" s="228" t="s">
        <v>0</v>
      </c>
      <c r="F13" s="229" t="s">
        <v>5</v>
      </c>
      <c r="G13" s="230" t="s">
        <v>0</v>
      </c>
      <c r="H13" s="231" t="s">
        <v>5</v>
      </c>
    </row>
    <row r="14" spans="1:15" ht="15" customHeight="1" thickTop="1">
      <c r="B14" s="238" t="s">
        <v>240</v>
      </c>
      <c r="C14" s="198">
        <v>6</v>
      </c>
      <c r="D14" s="199">
        <v>0.6</v>
      </c>
      <c r="E14" s="200">
        <v>4</v>
      </c>
      <c r="F14" s="201">
        <v>0.4</v>
      </c>
      <c r="G14" s="232">
        <v>19</v>
      </c>
      <c r="H14" s="233">
        <f>(C14+E14)/G14</f>
        <v>0.52631578947368418</v>
      </c>
    </row>
    <row r="15" spans="1:15" ht="15" customHeight="1">
      <c r="B15" s="239" t="s">
        <v>244</v>
      </c>
      <c r="C15" s="203">
        <v>1</v>
      </c>
      <c r="D15" s="204">
        <v>7.1428571428571438E-2</v>
      </c>
      <c r="E15" s="205">
        <v>13</v>
      </c>
      <c r="F15" s="206">
        <v>0.9285714285714286</v>
      </c>
      <c r="G15" s="235">
        <v>18</v>
      </c>
      <c r="H15" s="236">
        <f t="shared" ref="H15:H16" si="0">(C15+E15)/G15</f>
        <v>0.77777777777777779</v>
      </c>
    </row>
    <row r="16" spans="1:15" ht="15" customHeight="1" thickBot="1">
      <c r="B16" s="207" t="s">
        <v>245</v>
      </c>
      <c r="C16" s="208">
        <v>7</v>
      </c>
      <c r="D16" s="209">
        <v>0.29166666666666669</v>
      </c>
      <c r="E16" s="210">
        <v>17</v>
      </c>
      <c r="F16" s="211">
        <v>0.70833333333333326</v>
      </c>
      <c r="G16" s="237">
        <v>37</v>
      </c>
      <c r="H16" s="234">
        <f t="shared" si="0"/>
        <v>0.64864864864864868</v>
      </c>
    </row>
    <row r="17" spans="2:12" ht="15" customHeight="1" thickTop="1"/>
    <row r="18" spans="2:12" ht="15" customHeight="1" thickBot="1">
      <c r="B18" s="324" t="s">
        <v>6</v>
      </c>
      <c r="C18" s="324"/>
      <c r="D18" s="324"/>
      <c r="E18" s="324"/>
      <c r="F18" s="324"/>
      <c r="G18" s="324"/>
      <c r="H18" s="324"/>
    </row>
    <row r="19" spans="2:12" ht="15" customHeight="1" thickTop="1">
      <c r="B19" s="325"/>
      <c r="C19" s="328" t="s">
        <v>246</v>
      </c>
      <c r="D19" s="329"/>
      <c r="E19" s="329"/>
      <c r="F19" s="329"/>
      <c r="G19" s="329"/>
      <c r="H19" s="330"/>
    </row>
    <row r="20" spans="2:12" ht="25.5" customHeight="1">
      <c r="B20" s="326"/>
      <c r="C20" s="331" t="s">
        <v>247</v>
      </c>
      <c r="D20" s="332"/>
      <c r="E20" s="332" t="s">
        <v>248</v>
      </c>
      <c r="F20" s="332"/>
      <c r="G20" s="332" t="s">
        <v>249</v>
      </c>
      <c r="H20" s="333"/>
    </row>
    <row r="21" spans="2:12" ht="15" customHeight="1" thickBot="1">
      <c r="B21" s="327"/>
      <c r="C21" s="227" t="s">
        <v>0</v>
      </c>
      <c r="D21" s="228" t="s">
        <v>5</v>
      </c>
      <c r="E21" s="228" t="s">
        <v>0</v>
      </c>
      <c r="F21" s="228" t="s">
        <v>5</v>
      </c>
      <c r="G21" s="228" t="s">
        <v>0</v>
      </c>
      <c r="H21" s="229" t="s">
        <v>5</v>
      </c>
    </row>
    <row r="22" spans="2:12" ht="15" customHeight="1" thickTop="1">
      <c r="B22" s="197" t="s">
        <v>240</v>
      </c>
      <c r="C22" s="198">
        <v>8</v>
      </c>
      <c r="D22" s="199">
        <v>0.8</v>
      </c>
      <c r="E22" s="200">
        <v>2</v>
      </c>
      <c r="F22" s="199">
        <v>0.2</v>
      </c>
      <c r="G22" s="200">
        <v>0</v>
      </c>
      <c r="H22" s="201">
        <v>0</v>
      </c>
    </row>
    <row r="23" spans="2:12" ht="15" customHeight="1">
      <c r="B23" s="202" t="s">
        <v>244</v>
      </c>
      <c r="C23" s="203">
        <v>12</v>
      </c>
      <c r="D23" s="204">
        <v>0.8571428571428571</v>
      </c>
      <c r="E23" s="205">
        <v>2</v>
      </c>
      <c r="F23" s="204">
        <v>0.14285714285714288</v>
      </c>
      <c r="G23" s="205">
        <v>0</v>
      </c>
      <c r="H23" s="206">
        <v>0</v>
      </c>
    </row>
    <row r="24" spans="2:12" ht="15" customHeight="1" thickBot="1">
      <c r="B24" s="207" t="s">
        <v>245</v>
      </c>
      <c r="C24" s="208">
        <v>20</v>
      </c>
      <c r="D24" s="209">
        <v>0.83333333333333326</v>
      </c>
      <c r="E24" s="210">
        <v>4</v>
      </c>
      <c r="F24" s="209">
        <v>0.16666666666666669</v>
      </c>
      <c r="G24" s="210">
        <v>0</v>
      </c>
      <c r="H24" s="211">
        <v>0</v>
      </c>
    </row>
    <row r="25" spans="2:12" ht="15" customHeight="1" thickTop="1"/>
    <row r="26" spans="2:12" ht="15" customHeight="1" thickBot="1">
      <c r="B26" s="324" t="s">
        <v>141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</row>
    <row r="27" spans="2:12" ht="15" customHeight="1" thickTop="1">
      <c r="B27" s="325"/>
      <c r="C27" s="328" t="s">
        <v>250</v>
      </c>
      <c r="D27" s="329"/>
      <c r="E27" s="329"/>
      <c r="F27" s="329"/>
      <c r="G27" s="329"/>
      <c r="H27" s="329"/>
      <c r="I27" s="329"/>
      <c r="J27" s="329"/>
      <c r="K27" s="329"/>
      <c r="L27" s="330"/>
    </row>
    <row r="28" spans="2:12" ht="27.75" customHeight="1">
      <c r="B28" s="326"/>
      <c r="C28" s="331" t="s">
        <v>251</v>
      </c>
      <c r="D28" s="332"/>
      <c r="E28" s="332" t="s">
        <v>252</v>
      </c>
      <c r="F28" s="332"/>
      <c r="G28" s="332" t="s">
        <v>253</v>
      </c>
      <c r="H28" s="332"/>
      <c r="I28" s="332" t="s">
        <v>254</v>
      </c>
      <c r="J28" s="332"/>
      <c r="K28" s="332" t="s">
        <v>255</v>
      </c>
      <c r="L28" s="333"/>
    </row>
    <row r="29" spans="2:12" ht="15" customHeight="1" thickBot="1">
      <c r="B29" s="327"/>
      <c r="C29" s="227" t="s">
        <v>0</v>
      </c>
      <c r="D29" s="228" t="s">
        <v>5</v>
      </c>
      <c r="E29" s="228" t="s">
        <v>0</v>
      </c>
      <c r="F29" s="228" t="s">
        <v>5</v>
      </c>
      <c r="G29" s="228" t="s">
        <v>0</v>
      </c>
      <c r="H29" s="228" t="s">
        <v>5</v>
      </c>
      <c r="I29" s="228" t="s">
        <v>0</v>
      </c>
      <c r="J29" s="228" t="s">
        <v>5</v>
      </c>
      <c r="K29" s="228" t="s">
        <v>0</v>
      </c>
      <c r="L29" s="229" t="s">
        <v>5</v>
      </c>
    </row>
    <row r="30" spans="2:12" ht="15" customHeight="1" thickTop="1">
      <c r="B30" s="197" t="s">
        <v>240</v>
      </c>
      <c r="C30" s="198">
        <v>4</v>
      </c>
      <c r="D30" s="199">
        <v>0.4</v>
      </c>
      <c r="E30" s="200">
        <v>3</v>
      </c>
      <c r="F30" s="199">
        <v>0.3</v>
      </c>
      <c r="G30" s="200">
        <v>3</v>
      </c>
      <c r="H30" s="199">
        <v>0.3</v>
      </c>
      <c r="I30" s="200">
        <v>0</v>
      </c>
      <c r="J30" s="199">
        <v>0</v>
      </c>
      <c r="K30" s="200">
        <v>0</v>
      </c>
      <c r="L30" s="201">
        <v>0</v>
      </c>
    </row>
    <row r="31" spans="2:12" ht="15" customHeight="1">
      <c r="B31" s="202" t="s">
        <v>244</v>
      </c>
      <c r="C31" s="203">
        <v>5</v>
      </c>
      <c r="D31" s="204">
        <v>0.35714285714285715</v>
      </c>
      <c r="E31" s="205">
        <v>7</v>
      </c>
      <c r="F31" s="204">
        <v>0.5</v>
      </c>
      <c r="G31" s="205">
        <v>1</v>
      </c>
      <c r="H31" s="204">
        <v>7.1428571428571438E-2</v>
      </c>
      <c r="I31" s="205">
        <v>1</v>
      </c>
      <c r="J31" s="204">
        <v>7.1428571428571438E-2</v>
      </c>
      <c r="K31" s="205">
        <v>0</v>
      </c>
      <c r="L31" s="206">
        <v>0</v>
      </c>
    </row>
    <row r="32" spans="2:12" ht="15" customHeight="1" thickBot="1">
      <c r="B32" s="207" t="s">
        <v>245</v>
      </c>
      <c r="C32" s="208">
        <v>9</v>
      </c>
      <c r="D32" s="209">
        <v>0.375</v>
      </c>
      <c r="E32" s="210">
        <v>10</v>
      </c>
      <c r="F32" s="209">
        <v>0.41666666666666663</v>
      </c>
      <c r="G32" s="210">
        <v>4</v>
      </c>
      <c r="H32" s="209">
        <v>0.16666666666666669</v>
      </c>
      <c r="I32" s="210">
        <v>1</v>
      </c>
      <c r="J32" s="209">
        <v>4.1666666666666671E-2</v>
      </c>
      <c r="K32" s="210">
        <v>0</v>
      </c>
      <c r="L32" s="211">
        <v>0</v>
      </c>
    </row>
    <row r="33" spans="2:26" ht="15" customHeight="1" thickTop="1">
      <c r="B33" s="246"/>
      <c r="C33" s="250"/>
      <c r="D33" s="243"/>
      <c r="E33" s="250"/>
      <c r="F33" s="243"/>
      <c r="G33" s="250"/>
      <c r="H33" s="243"/>
      <c r="I33" s="250"/>
      <c r="J33" s="243"/>
      <c r="K33" s="250"/>
      <c r="L33" s="243"/>
    </row>
    <row r="34" spans="2:26" ht="29.25" customHeight="1" thickBot="1">
      <c r="B34" s="32" t="s">
        <v>449</v>
      </c>
      <c r="C34" s="32"/>
      <c r="D34" s="32"/>
      <c r="E34" s="32"/>
      <c r="F34" s="243"/>
      <c r="G34" s="250"/>
      <c r="H34" s="243"/>
      <c r="I34" s="250"/>
      <c r="J34" s="243"/>
      <c r="K34" s="250"/>
      <c r="L34" s="243"/>
    </row>
    <row r="35" spans="2:26" ht="15">
      <c r="B35" s="388" t="s">
        <v>448</v>
      </c>
      <c r="C35"/>
      <c r="D35"/>
      <c r="E35" s="250"/>
      <c r="F35" s="243"/>
      <c r="G35" s="250"/>
      <c r="H35" s="243"/>
      <c r="I35" s="250"/>
      <c r="J35" s="243"/>
      <c r="K35" s="250"/>
      <c r="L35" s="243"/>
    </row>
    <row r="36" spans="2:26" ht="29.25" customHeight="1">
      <c r="B36" s="58" t="s">
        <v>142</v>
      </c>
      <c r="C36"/>
      <c r="D36"/>
      <c r="E36" s="250"/>
      <c r="F36" s="243"/>
      <c r="G36" s="250"/>
      <c r="H36" s="243"/>
      <c r="I36" s="250"/>
      <c r="J36" s="243"/>
      <c r="K36" s="250"/>
      <c r="L36" s="243"/>
    </row>
    <row r="37" spans="2:26" ht="15" customHeight="1"/>
    <row r="38" spans="2:26" ht="15" customHeight="1" thickBot="1">
      <c r="B38" s="324" t="s">
        <v>144</v>
      </c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</row>
    <row r="39" spans="2:26" ht="15" customHeight="1" thickTop="1">
      <c r="B39" s="325"/>
      <c r="C39" s="328" t="s">
        <v>256</v>
      </c>
      <c r="D39" s="329"/>
      <c r="E39" s="329"/>
      <c r="F39" s="329"/>
      <c r="G39" s="329" t="s">
        <v>257</v>
      </c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30"/>
    </row>
    <row r="40" spans="2:26" ht="26.25" customHeight="1">
      <c r="B40" s="326"/>
      <c r="C40" s="331" t="s">
        <v>12</v>
      </c>
      <c r="D40" s="332"/>
      <c r="E40" s="332" t="s">
        <v>95</v>
      </c>
      <c r="F40" s="332"/>
      <c r="G40" s="332" t="s">
        <v>258</v>
      </c>
      <c r="H40" s="332"/>
      <c r="I40" s="332" t="s">
        <v>259</v>
      </c>
      <c r="J40" s="332"/>
      <c r="K40" s="332" t="s">
        <v>260</v>
      </c>
      <c r="L40" s="332"/>
      <c r="M40" s="332" t="s">
        <v>261</v>
      </c>
      <c r="N40" s="332"/>
      <c r="O40" s="332" t="s">
        <v>262</v>
      </c>
      <c r="P40" s="332"/>
      <c r="Q40" s="332" t="s">
        <v>263</v>
      </c>
      <c r="R40" s="333"/>
    </row>
    <row r="41" spans="2:26" ht="15" customHeight="1" thickBot="1">
      <c r="B41" s="327"/>
      <c r="C41" s="227" t="s">
        <v>0</v>
      </c>
      <c r="D41" s="228" t="s">
        <v>5</v>
      </c>
      <c r="E41" s="228" t="s">
        <v>0</v>
      </c>
      <c r="F41" s="228" t="s">
        <v>5</v>
      </c>
      <c r="G41" s="228" t="s">
        <v>0</v>
      </c>
      <c r="H41" s="228" t="s">
        <v>5</v>
      </c>
      <c r="I41" s="228" t="s">
        <v>0</v>
      </c>
      <c r="J41" s="228" t="s">
        <v>5</v>
      </c>
      <c r="K41" s="228" t="s">
        <v>0</v>
      </c>
      <c r="L41" s="228" t="s">
        <v>5</v>
      </c>
      <c r="M41" s="228" t="s">
        <v>0</v>
      </c>
      <c r="N41" s="228" t="s">
        <v>5</v>
      </c>
      <c r="O41" s="228" t="s">
        <v>0</v>
      </c>
      <c r="P41" s="228" t="s">
        <v>5</v>
      </c>
      <c r="Q41" s="228" t="s">
        <v>0</v>
      </c>
      <c r="R41" s="229" t="s">
        <v>5</v>
      </c>
    </row>
    <row r="42" spans="2:26" ht="15" customHeight="1" thickTop="1">
      <c r="B42" s="197" t="s">
        <v>240</v>
      </c>
      <c r="C42" s="198">
        <v>8</v>
      </c>
      <c r="D42" s="199">
        <v>0.8</v>
      </c>
      <c r="E42" s="200">
        <v>2</v>
      </c>
      <c r="F42" s="199">
        <v>0.2</v>
      </c>
      <c r="G42" s="200">
        <v>3</v>
      </c>
      <c r="H42" s="199">
        <v>0.3</v>
      </c>
      <c r="I42" s="200">
        <v>0</v>
      </c>
      <c r="J42" s="199">
        <v>0</v>
      </c>
      <c r="K42" s="200">
        <v>0</v>
      </c>
      <c r="L42" s="199">
        <v>0</v>
      </c>
      <c r="M42" s="200">
        <v>2</v>
      </c>
      <c r="N42" s="199">
        <v>0.2</v>
      </c>
      <c r="O42" s="200">
        <v>1</v>
      </c>
      <c r="P42" s="199">
        <v>0.1</v>
      </c>
      <c r="Q42" s="200">
        <v>4</v>
      </c>
      <c r="R42" s="201">
        <v>0.4</v>
      </c>
    </row>
    <row r="43" spans="2:26" ht="15" customHeight="1">
      <c r="B43" s="202" t="s">
        <v>244</v>
      </c>
      <c r="C43" s="203">
        <v>10</v>
      </c>
      <c r="D43" s="204">
        <v>0.7142857142857143</v>
      </c>
      <c r="E43" s="205">
        <v>4</v>
      </c>
      <c r="F43" s="204">
        <v>0.28571428571428575</v>
      </c>
      <c r="G43" s="205">
        <v>6</v>
      </c>
      <c r="H43" s="204">
        <v>0.42857142857142855</v>
      </c>
      <c r="I43" s="205">
        <v>3</v>
      </c>
      <c r="J43" s="204">
        <v>0.21428571428571427</v>
      </c>
      <c r="K43" s="205">
        <v>3</v>
      </c>
      <c r="L43" s="204">
        <v>0.21428571428571427</v>
      </c>
      <c r="M43" s="205">
        <v>1</v>
      </c>
      <c r="N43" s="204">
        <v>7.1428571428571438E-2</v>
      </c>
      <c r="O43" s="205">
        <v>0</v>
      </c>
      <c r="P43" s="204">
        <v>0</v>
      </c>
      <c r="Q43" s="205">
        <v>1</v>
      </c>
      <c r="R43" s="206">
        <v>7.1428571428571438E-2</v>
      </c>
    </row>
    <row r="44" spans="2:26" ht="15" customHeight="1" thickBot="1">
      <c r="B44" s="207" t="s">
        <v>245</v>
      </c>
      <c r="C44" s="208">
        <v>18</v>
      </c>
      <c r="D44" s="209">
        <v>0.75</v>
      </c>
      <c r="E44" s="210">
        <v>6</v>
      </c>
      <c r="F44" s="209">
        <v>0.25</v>
      </c>
      <c r="G44" s="210">
        <v>9</v>
      </c>
      <c r="H44" s="209">
        <v>0.375</v>
      </c>
      <c r="I44" s="210">
        <v>3</v>
      </c>
      <c r="J44" s="209">
        <v>0.125</v>
      </c>
      <c r="K44" s="210">
        <v>3</v>
      </c>
      <c r="L44" s="209">
        <v>0.125</v>
      </c>
      <c r="M44" s="210">
        <v>3</v>
      </c>
      <c r="N44" s="209">
        <v>0.125</v>
      </c>
      <c r="O44" s="210">
        <v>1</v>
      </c>
      <c r="P44" s="209">
        <v>4.1666666666666671E-2</v>
      </c>
      <c r="Q44" s="210">
        <v>5</v>
      </c>
      <c r="R44" s="211">
        <v>0.20833333333333331</v>
      </c>
    </row>
    <row r="45" spans="2:26" ht="15" customHeight="1" thickTop="1">
      <c r="B45" s="246"/>
      <c r="C45" s="250"/>
      <c r="D45" s="243"/>
      <c r="E45" s="250"/>
      <c r="F45" s="243"/>
      <c r="G45" s="250"/>
      <c r="H45" s="243"/>
      <c r="I45" s="250"/>
      <c r="J45" s="243"/>
      <c r="K45" s="250"/>
      <c r="L45" s="243"/>
      <c r="M45" s="250"/>
      <c r="N45" s="243"/>
      <c r="O45" s="250"/>
      <c r="P45" s="243"/>
      <c r="Q45" s="250"/>
      <c r="R45" s="243"/>
    </row>
    <row r="46" spans="2:26" ht="15" customHeight="1" thickBot="1">
      <c r="B46" s="324" t="s">
        <v>143</v>
      </c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</row>
    <row r="47" spans="2:26" ht="15" customHeight="1" thickTop="1">
      <c r="B47" s="344"/>
      <c r="C47" s="347" t="s">
        <v>409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9"/>
    </row>
    <row r="48" spans="2:26" ht="59.25" customHeight="1">
      <c r="B48" s="345"/>
      <c r="C48" s="350" t="s">
        <v>410</v>
      </c>
      <c r="D48" s="351"/>
      <c r="E48" s="351" t="s">
        <v>411</v>
      </c>
      <c r="F48" s="351"/>
      <c r="G48" s="351" t="s">
        <v>412</v>
      </c>
      <c r="H48" s="351"/>
      <c r="I48" s="351" t="s">
        <v>413</v>
      </c>
      <c r="J48" s="351"/>
      <c r="K48" s="351" t="s">
        <v>414</v>
      </c>
      <c r="L48" s="351"/>
      <c r="M48" s="351" t="s">
        <v>415</v>
      </c>
      <c r="N48" s="351"/>
      <c r="O48" s="351" t="s">
        <v>416</v>
      </c>
      <c r="P48" s="351"/>
      <c r="Q48" s="351" t="s">
        <v>417</v>
      </c>
      <c r="R48" s="351"/>
      <c r="S48" s="351" t="s">
        <v>20</v>
      </c>
      <c r="T48" s="351"/>
      <c r="U48" s="351" t="s">
        <v>418</v>
      </c>
      <c r="V48" s="351"/>
      <c r="W48" s="351" t="s">
        <v>21</v>
      </c>
      <c r="X48" s="351"/>
      <c r="Y48" s="351" t="s">
        <v>22</v>
      </c>
      <c r="Z48" s="352"/>
    </row>
    <row r="49" spans="2:26" ht="15" customHeight="1" thickBot="1">
      <c r="B49" s="346"/>
      <c r="C49" s="269" t="s">
        <v>0</v>
      </c>
      <c r="D49" s="270" t="s">
        <v>5</v>
      </c>
      <c r="E49" s="270" t="s">
        <v>0</v>
      </c>
      <c r="F49" s="270" t="s">
        <v>5</v>
      </c>
      <c r="G49" s="270" t="s">
        <v>0</v>
      </c>
      <c r="H49" s="270" t="s">
        <v>5</v>
      </c>
      <c r="I49" s="270" t="s">
        <v>0</v>
      </c>
      <c r="J49" s="270" t="s">
        <v>5</v>
      </c>
      <c r="K49" s="270" t="s">
        <v>0</v>
      </c>
      <c r="L49" s="270" t="s">
        <v>5</v>
      </c>
      <c r="M49" s="270" t="s">
        <v>0</v>
      </c>
      <c r="N49" s="270" t="s">
        <v>5</v>
      </c>
      <c r="O49" s="270" t="s">
        <v>0</v>
      </c>
      <c r="P49" s="270" t="s">
        <v>5</v>
      </c>
      <c r="Q49" s="270" t="s">
        <v>0</v>
      </c>
      <c r="R49" s="270" t="s">
        <v>5</v>
      </c>
      <c r="S49" s="270" t="s">
        <v>0</v>
      </c>
      <c r="T49" s="270" t="s">
        <v>5</v>
      </c>
      <c r="U49" s="270" t="s">
        <v>0</v>
      </c>
      <c r="V49" s="270" t="s">
        <v>5</v>
      </c>
      <c r="W49" s="270" t="s">
        <v>0</v>
      </c>
      <c r="X49" s="270" t="s">
        <v>5</v>
      </c>
      <c r="Y49" s="270" t="s">
        <v>0</v>
      </c>
      <c r="Z49" s="271" t="s">
        <v>5</v>
      </c>
    </row>
    <row r="50" spans="2:26" ht="15" customHeight="1" thickTop="1">
      <c r="B50" s="254" t="s">
        <v>240</v>
      </c>
      <c r="C50" s="255">
        <v>6</v>
      </c>
      <c r="D50" s="256">
        <v>0.6</v>
      </c>
      <c r="E50" s="257">
        <v>0</v>
      </c>
      <c r="F50" s="256">
        <v>0</v>
      </c>
      <c r="G50" s="257">
        <v>0</v>
      </c>
      <c r="H50" s="256">
        <v>0</v>
      </c>
      <c r="I50" s="257">
        <v>1</v>
      </c>
      <c r="J50" s="256">
        <v>0.1</v>
      </c>
      <c r="K50" s="257">
        <v>0</v>
      </c>
      <c r="L50" s="256">
        <v>0</v>
      </c>
      <c r="M50" s="257">
        <v>1</v>
      </c>
      <c r="N50" s="256">
        <v>0.1</v>
      </c>
      <c r="O50" s="257">
        <v>0</v>
      </c>
      <c r="P50" s="256">
        <v>0</v>
      </c>
      <c r="Q50" s="257">
        <v>1</v>
      </c>
      <c r="R50" s="256">
        <v>0.1</v>
      </c>
      <c r="S50" s="257">
        <v>0</v>
      </c>
      <c r="T50" s="256">
        <v>0</v>
      </c>
      <c r="U50" s="257">
        <v>0</v>
      </c>
      <c r="V50" s="256">
        <v>0</v>
      </c>
      <c r="W50" s="257">
        <v>1</v>
      </c>
      <c r="X50" s="256">
        <v>0.1</v>
      </c>
      <c r="Y50" s="257">
        <v>0</v>
      </c>
      <c r="Z50" s="258">
        <v>0</v>
      </c>
    </row>
    <row r="51" spans="2:26" ht="15" customHeight="1">
      <c r="B51" s="259" t="s">
        <v>244</v>
      </c>
      <c r="C51" s="260">
        <v>6</v>
      </c>
      <c r="D51" s="261">
        <v>0.42857142857142855</v>
      </c>
      <c r="E51" s="262">
        <v>0</v>
      </c>
      <c r="F51" s="261">
        <v>0</v>
      </c>
      <c r="G51" s="262">
        <v>0</v>
      </c>
      <c r="H51" s="261">
        <v>0</v>
      </c>
      <c r="I51" s="262">
        <v>0</v>
      </c>
      <c r="J51" s="261">
        <v>0</v>
      </c>
      <c r="K51" s="262">
        <v>0</v>
      </c>
      <c r="L51" s="261">
        <v>0</v>
      </c>
      <c r="M51" s="262">
        <v>2</v>
      </c>
      <c r="N51" s="261">
        <v>0.14285714285714288</v>
      </c>
      <c r="O51" s="262">
        <v>0</v>
      </c>
      <c r="P51" s="261">
        <v>0</v>
      </c>
      <c r="Q51" s="262">
        <v>3</v>
      </c>
      <c r="R51" s="261">
        <v>0.21428571428571427</v>
      </c>
      <c r="S51" s="262">
        <v>0</v>
      </c>
      <c r="T51" s="261">
        <v>0</v>
      </c>
      <c r="U51" s="262">
        <v>0</v>
      </c>
      <c r="V51" s="261">
        <v>0</v>
      </c>
      <c r="W51" s="262">
        <v>3</v>
      </c>
      <c r="X51" s="261">
        <v>0.21428571428571427</v>
      </c>
      <c r="Y51" s="262">
        <v>0</v>
      </c>
      <c r="Z51" s="263">
        <v>0</v>
      </c>
    </row>
    <row r="52" spans="2:26" ht="15" customHeight="1" thickBot="1">
      <c r="B52" s="264" t="s">
        <v>245</v>
      </c>
      <c r="C52" s="265">
        <v>12</v>
      </c>
      <c r="D52" s="266">
        <v>0.5</v>
      </c>
      <c r="E52" s="267">
        <v>0</v>
      </c>
      <c r="F52" s="266">
        <v>0</v>
      </c>
      <c r="G52" s="267">
        <v>0</v>
      </c>
      <c r="H52" s="266">
        <v>0</v>
      </c>
      <c r="I52" s="267">
        <v>1</v>
      </c>
      <c r="J52" s="266">
        <v>4.1666666666666671E-2</v>
      </c>
      <c r="K52" s="267">
        <v>0</v>
      </c>
      <c r="L52" s="266">
        <v>0</v>
      </c>
      <c r="M52" s="267">
        <v>3</v>
      </c>
      <c r="N52" s="266">
        <v>0.125</v>
      </c>
      <c r="O52" s="267">
        <v>0</v>
      </c>
      <c r="P52" s="266">
        <v>0</v>
      </c>
      <c r="Q52" s="267">
        <v>4</v>
      </c>
      <c r="R52" s="266">
        <v>0.16666666666666669</v>
      </c>
      <c r="S52" s="267">
        <v>0</v>
      </c>
      <c r="T52" s="266">
        <v>0</v>
      </c>
      <c r="U52" s="267">
        <v>0</v>
      </c>
      <c r="V52" s="266">
        <v>0</v>
      </c>
      <c r="W52" s="267">
        <v>4</v>
      </c>
      <c r="X52" s="266">
        <v>0.16666666666666669</v>
      </c>
      <c r="Y52" s="267">
        <v>0</v>
      </c>
      <c r="Z52" s="268">
        <v>0</v>
      </c>
    </row>
    <row r="53" spans="2:26" ht="15" customHeight="1" thickTop="1">
      <c r="B53" s="246"/>
      <c r="C53" s="250"/>
      <c r="D53" s="243"/>
      <c r="E53" s="250"/>
      <c r="F53" s="243"/>
      <c r="G53" s="250"/>
      <c r="H53" s="243"/>
      <c r="I53" s="250"/>
      <c r="J53" s="243"/>
      <c r="K53" s="250"/>
      <c r="L53" s="243"/>
      <c r="M53" s="250"/>
      <c r="N53" s="243"/>
      <c r="O53" s="250"/>
      <c r="P53" s="243"/>
      <c r="Q53" s="250"/>
      <c r="R53" s="243"/>
    </row>
    <row r="54" spans="2:26" ht="15" customHeight="1">
      <c r="B54" s="246"/>
      <c r="C54" s="250"/>
      <c r="D54" s="243"/>
      <c r="E54" s="250"/>
      <c r="F54" s="243"/>
      <c r="G54" s="250"/>
      <c r="H54" s="243"/>
      <c r="I54" s="250"/>
      <c r="J54" s="243"/>
      <c r="K54" s="250"/>
      <c r="L54" s="243"/>
      <c r="M54" s="250"/>
      <c r="N54" s="243"/>
      <c r="O54" s="250"/>
      <c r="P54" s="243"/>
      <c r="Q54" s="250"/>
      <c r="R54" s="243"/>
    </row>
    <row r="55" spans="2:26" ht="23.25" customHeight="1">
      <c r="B55" s="58" t="s">
        <v>145</v>
      </c>
      <c r="C55" s="250"/>
      <c r="D55" s="243"/>
      <c r="E55" s="250"/>
      <c r="F55" s="243"/>
      <c r="G55" s="250"/>
      <c r="H55" s="243"/>
      <c r="I55" s="250"/>
      <c r="J55" s="243"/>
      <c r="K55" s="250"/>
      <c r="L55" s="243"/>
      <c r="M55" s="250"/>
      <c r="N55" s="243"/>
      <c r="O55" s="250"/>
      <c r="P55" s="243"/>
      <c r="Q55" s="250"/>
      <c r="R55" s="243"/>
    </row>
    <row r="56" spans="2:26" ht="15" customHeight="1"/>
    <row r="57" spans="2:26" ht="15" customHeight="1" thickBot="1">
      <c r="B57" s="343" t="s">
        <v>264</v>
      </c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242"/>
      <c r="N57" s="242"/>
      <c r="O57" s="242"/>
      <c r="P57" s="242"/>
      <c r="Q57" s="242"/>
      <c r="R57" s="242"/>
      <c r="S57" s="242"/>
      <c r="T57" s="242"/>
    </row>
    <row r="58" spans="2:26" ht="15" customHeight="1" thickTop="1">
      <c r="B58" s="325"/>
      <c r="C58" s="340" t="s">
        <v>265</v>
      </c>
      <c r="D58" s="341"/>
      <c r="E58" s="341"/>
      <c r="F58" s="341"/>
      <c r="G58" s="341"/>
      <c r="H58" s="341"/>
      <c r="I58" s="341"/>
      <c r="J58" s="341"/>
      <c r="K58" s="341"/>
      <c r="L58" s="342"/>
      <c r="M58"/>
      <c r="N58"/>
      <c r="O58"/>
      <c r="P58"/>
      <c r="Q58"/>
      <c r="R58"/>
      <c r="S58"/>
      <c r="T58"/>
    </row>
    <row r="59" spans="2:26" ht="15" customHeight="1">
      <c r="B59" s="326"/>
      <c r="C59" s="334" t="s">
        <v>23</v>
      </c>
      <c r="D59" s="332"/>
      <c r="E59" s="335" t="s">
        <v>24</v>
      </c>
      <c r="F59" s="332"/>
      <c r="G59" s="335" t="s">
        <v>25</v>
      </c>
      <c r="H59" s="332"/>
      <c r="I59" s="335" t="s">
        <v>26</v>
      </c>
      <c r="J59" s="332"/>
      <c r="K59" s="335" t="s">
        <v>27</v>
      </c>
      <c r="L59" s="333"/>
    </row>
    <row r="60" spans="2:26" ht="15" customHeight="1" thickBot="1">
      <c r="B60" s="327"/>
      <c r="C60" s="228" t="s">
        <v>0</v>
      </c>
      <c r="D60" s="228" t="s">
        <v>5</v>
      </c>
      <c r="E60" s="228" t="s">
        <v>0</v>
      </c>
      <c r="F60" s="228" t="s">
        <v>5</v>
      </c>
      <c r="G60" s="228" t="s">
        <v>0</v>
      </c>
      <c r="H60" s="228" t="s">
        <v>5</v>
      </c>
      <c r="I60" s="228" t="s">
        <v>0</v>
      </c>
      <c r="J60" s="228" t="s">
        <v>5</v>
      </c>
      <c r="K60" s="228" t="s">
        <v>0</v>
      </c>
      <c r="L60" s="229" t="s">
        <v>5</v>
      </c>
    </row>
    <row r="61" spans="2:26" ht="15" customHeight="1" thickTop="1">
      <c r="B61" s="197" t="s">
        <v>240</v>
      </c>
      <c r="C61" s="200">
        <v>4</v>
      </c>
      <c r="D61" s="199">
        <f>4/10</f>
        <v>0.4</v>
      </c>
      <c r="E61" s="200">
        <v>0</v>
      </c>
      <c r="F61" s="199">
        <v>0</v>
      </c>
      <c r="G61" s="200">
        <v>4</v>
      </c>
      <c r="H61" s="199">
        <v>0.4</v>
      </c>
      <c r="I61" s="200">
        <v>2</v>
      </c>
      <c r="J61" s="199">
        <v>0.2</v>
      </c>
      <c r="K61" s="200">
        <v>0</v>
      </c>
      <c r="L61" s="201">
        <v>0</v>
      </c>
    </row>
    <row r="62" spans="2:26" ht="15" customHeight="1">
      <c r="B62" s="202" t="s">
        <v>244</v>
      </c>
      <c r="C62" s="205">
        <v>6</v>
      </c>
      <c r="D62" s="204">
        <f>6/14</f>
        <v>0.42857142857142855</v>
      </c>
      <c r="E62" s="205">
        <v>1</v>
      </c>
      <c r="F62" s="204">
        <f>1/14</f>
        <v>7.1428571428571425E-2</v>
      </c>
      <c r="G62" s="205">
        <v>4</v>
      </c>
      <c r="H62" s="204">
        <f>4/14</f>
        <v>0.2857142857142857</v>
      </c>
      <c r="I62" s="205">
        <v>2</v>
      </c>
      <c r="J62" s="204">
        <f>2/14</f>
        <v>0.14285714285714285</v>
      </c>
      <c r="K62" s="205">
        <v>1</v>
      </c>
      <c r="L62" s="206">
        <f>1/14</f>
        <v>7.1428571428571425E-2</v>
      </c>
    </row>
    <row r="63" spans="2:26" ht="15" customHeight="1" thickBot="1">
      <c r="B63" s="207" t="s">
        <v>245</v>
      </c>
      <c r="C63" s="210">
        <v>10</v>
      </c>
      <c r="D63" s="209">
        <f>C63/24</f>
        <v>0.41666666666666669</v>
      </c>
      <c r="E63" s="210">
        <v>1</v>
      </c>
      <c r="F63" s="209">
        <f>E63/24</f>
        <v>4.1666666666666664E-2</v>
      </c>
      <c r="G63" s="210">
        <v>8</v>
      </c>
      <c r="H63" s="209">
        <f>G63/24</f>
        <v>0.33333333333333331</v>
      </c>
      <c r="I63" s="210">
        <v>4</v>
      </c>
      <c r="J63" s="209">
        <f>I63/24</f>
        <v>0.16666666666666666</v>
      </c>
      <c r="K63" s="210">
        <v>1</v>
      </c>
      <c r="L63" s="211">
        <f>K63/24</f>
        <v>4.1666666666666664E-2</v>
      </c>
    </row>
    <row r="64" spans="2:26" ht="15" customHeight="1" thickTop="1"/>
    <row r="65" spans="2:14" ht="15" customHeight="1" thickBot="1">
      <c r="B65" s="324" t="s">
        <v>267</v>
      </c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</row>
    <row r="66" spans="2:14" ht="15" customHeight="1" thickTop="1">
      <c r="B66" s="325"/>
      <c r="C66" s="328" t="s">
        <v>267</v>
      </c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30"/>
    </row>
    <row r="67" spans="2:14" ht="15" customHeight="1">
      <c r="B67" s="326"/>
      <c r="C67" s="331" t="s">
        <v>268</v>
      </c>
      <c r="D67" s="332"/>
      <c r="E67" s="332"/>
      <c r="F67" s="332"/>
      <c r="G67" s="332" t="s">
        <v>269</v>
      </c>
      <c r="H67" s="332"/>
      <c r="I67" s="332"/>
      <c r="J67" s="332"/>
      <c r="K67" s="332" t="s">
        <v>270</v>
      </c>
      <c r="L67" s="332"/>
      <c r="M67" s="332"/>
      <c r="N67" s="333"/>
    </row>
    <row r="68" spans="2:14" ht="15" customHeight="1">
      <c r="B68" s="326"/>
      <c r="C68" s="331" t="s">
        <v>271</v>
      </c>
      <c r="D68" s="332"/>
      <c r="E68" s="332"/>
      <c r="F68" s="332"/>
      <c r="G68" s="332" t="s">
        <v>271</v>
      </c>
      <c r="H68" s="332"/>
      <c r="I68" s="332"/>
      <c r="J68" s="332"/>
      <c r="K68" s="332" t="s">
        <v>271</v>
      </c>
      <c r="L68" s="332"/>
      <c r="M68" s="332"/>
      <c r="N68" s="333"/>
    </row>
    <row r="69" spans="2:14" ht="15" customHeight="1">
      <c r="B69" s="326"/>
      <c r="C69" s="331" t="s">
        <v>12</v>
      </c>
      <c r="D69" s="332"/>
      <c r="E69" s="332" t="s">
        <v>266</v>
      </c>
      <c r="F69" s="332"/>
      <c r="G69" s="332" t="s">
        <v>12</v>
      </c>
      <c r="H69" s="332"/>
      <c r="I69" s="332" t="s">
        <v>266</v>
      </c>
      <c r="J69" s="332"/>
      <c r="K69" s="332" t="s">
        <v>12</v>
      </c>
      <c r="L69" s="332"/>
      <c r="M69" s="332" t="s">
        <v>266</v>
      </c>
      <c r="N69" s="333"/>
    </row>
    <row r="70" spans="2:14" ht="15" customHeight="1" thickBot="1">
      <c r="B70" s="327"/>
      <c r="C70" s="227" t="s">
        <v>0</v>
      </c>
      <c r="D70" s="228" t="s">
        <v>5</v>
      </c>
      <c r="E70" s="228" t="s">
        <v>0</v>
      </c>
      <c r="F70" s="228" t="s">
        <v>5</v>
      </c>
      <c r="G70" s="228" t="s">
        <v>0</v>
      </c>
      <c r="H70" s="228" t="s">
        <v>5</v>
      </c>
      <c r="I70" s="228" t="s">
        <v>0</v>
      </c>
      <c r="J70" s="228" t="s">
        <v>5</v>
      </c>
      <c r="K70" s="228" t="s">
        <v>0</v>
      </c>
      <c r="L70" s="228" t="s">
        <v>5</v>
      </c>
      <c r="M70" s="228" t="s">
        <v>0</v>
      </c>
      <c r="N70" s="229" t="s">
        <v>5</v>
      </c>
    </row>
    <row r="71" spans="2:14" ht="15" customHeight="1" thickTop="1">
      <c r="B71" s="197" t="s">
        <v>240</v>
      </c>
      <c r="C71" s="198">
        <v>0</v>
      </c>
      <c r="D71" s="199">
        <v>0</v>
      </c>
      <c r="E71" s="200">
        <v>2</v>
      </c>
      <c r="F71" s="199">
        <v>0.2</v>
      </c>
      <c r="G71" s="200">
        <v>0</v>
      </c>
      <c r="H71" s="199">
        <v>0</v>
      </c>
      <c r="I71" s="200">
        <v>0</v>
      </c>
      <c r="J71" s="199">
        <v>0</v>
      </c>
      <c r="K71" s="200">
        <v>5</v>
      </c>
      <c r="L71" s="199">
        <v>0.5</v>
      </c>
      <c r="M71" s="200">
        <v>3</v>
      </c>
      <c r="N71" s="199">
        <v>0.3</v>
      </c>
    </row>
    <row r="72" spans="2:14" ht="15" customHeight="1">
      <c r="B72" s="202" t="s">
        <v>244</v>
      </c>
      <c r="C72" s="203">
        <v>0</v>
      </c>
      <c r="D72" s="204">
        <v>0</v>
      </c>
      <c r="E72" s="205">
        <v>2</v>
      </c>
      <c r="F72" s="204">
        <v>0.14285714285714285</v>
      </c>
      <c r="G72" s="205">
        <v>2</v>
      </c>
      <c r="H72" s="204">
        <v>0.14285714285714285</v>
      </c>
      <c r="I72" s="205">
        <v>2</v>
      </c>
      <c r="J72" s="204">
        <v>0.14285714285714285</v>
      </c>
      <c r="K72" s="205">
        <v>6</v>
      </c>
      <c r="L72" s="204">
        <v>0.42857142857142855</v>
      </c>
      <c r="M72" s="205">
        <v>2</v>
      </c>
      <c r="N72" s="204">
        <v>0.14285714285714285</v>
      </c>
    </row>
    <row r="73" spans="2:14" ht="15" customHeight="1" thickBot="1">
      <c r="B73" s="207" t="s">
        <v>245</v>
      </c>
      <c r="C73" s="208">
        <v>0</v>
      </c>
      <c r="D73" s="209">
        <v>0</v>
      </c>
      <c r="E73" s="210">
        <v>4</v>
      </c>
      <c r="F73" s="209">
        <v>0.16666666666666666</v>
      </c>
      <c r="G73" s="210">
        <v>2</v>
      </c>
      <c r="H73" s="209">
        <v>8.3333333333333329E-2</v>
      </c>
      <c r="I73" s="210">
        <v>2</v>
      </c>
      <c r="J73" s="209">
        <v>8.3333333333333329E-2</v>
      </c>
      <c r="K73" s="210">
        <v>11</v>
      </c>
      <c r="L73" s="209">
        <v>0.45833333333333331</v>
      </c>
      <c r="M73" s="210">
        <v>5</v>
      </c>
      <c r="N73" s="209">
        <v>0.20833333333333334</v>
      </c>
    </row>
    <row r="74" spans="2:14" ht="15" customHeight="1" thickTop="1"/>
    <row r="75" spans="2:14" ht="15" customHeight="1" thickBot="1">
      <c r="B75" s="324" t="s">
        <v>147</v>
      </c>
      <c r="C75" s="324"/>
      <c r="D75" s="324"/>
      <c r="E75" s="324"/>
      <c r="F75" s="324"/>
      <c r="G75" s="324"/>
      <c r="H75" s="324"/>
      <c r="I75" s="324"/>
      <c r="J75" s="324"/>
      <c r="K75" s="324"/>
      <c r="L75" s="324"/>
    </row>
    <row r="76" spans="2:14" ht="15" customHeight="1" thickTop="1">
      <c r="B76" s="325"/>
      <c r="C76" s="328" t="s">
        <v>272</v>
      </c>
      <c r="D76" s="329"/>
      <c r="E76" s="329"/>
      <c r="F76" s="329"/>
      <c r="G76" s="329"/>
      <c r="H76" s="329"/>
      <c r="I76" s="329"/>
      <c r="J76" s="329"/>
      <c r="K76" s="329"/>
      <c r="L76" s="330"/>
    </row>
    <row r="77" spans="2:14" ht="15" customHeight="1">
      <c r="B77" s="326"/>
      <c r="C77" s="331" t="s">
        <v>28</v>
      </c>
      <c r="D77" s="332"/>
      <c r="E77" s="332" t="s">
        <v>273</v>
      </c>
      <c r="F77" s="332"/>
      <c r="G77" s="332" t="s">
        <v>30</v>
      </c>
      <c r="H77" s="332"/>
      <c r="I77" s="332" t="s">
        <v>274</v>
      </c>
      <c r="J77" s="332"/>
      <c r="K77" s="332" t="s">
        <v>275</v>
      </c>
      <c r="L77" s="333"/>
    </row>
    <row r="78" spans="2:14" ht="15" customHeight="1" thickBot="1">
      <c r="B78" s="327"/>
      <c r="C78" s="227" t="s">
        <v>0</v>
      </c>
      <c r="D78" s="228" t="s">
        <v>5</v>
      </c>
      <c r="E78" s="228" t="s">
        <v>0</v>
      </c>
      <c r="F78" s="228" t="s">
        <v>5</v>
      </c>
      <c r="G78" s="228" t="s">
        <v>0</v>
      </c>
      <c r="H78" s="228" t="s">
        <v>5</v>
      </c>
      <c r="I78" s="228" t="s">
        <v>0</v>
      </c>
      <c r="J78" s="228" t="s">
        <v>5</v>
      </c>
      <c r="K78" s="228" t="s">
        <v>0</v>
      </c>
      <c r="L78" s="229" t="s">
        <v>5</v>
      </c>
    </row>
    <row r="79" spans="2:14" ht="15" customHeight="1" thickTop="1">
      <c r="B79" s="197" t="s">
        <v>240</v>
      </c>
      <c r="C79" s="198">
        <v>3</v>
      </c>
      <c r="D79" s="199">
        <v>0.3</v>
      </c>
      <c r="E79" s="200">
        <v>3</v>
      </c>
      <c r="F79" s="199">
        <v>0.3</v>
      </c>
      <c r="G79" s="200">
        <v>3</v>
      </c>
      <c r="H79" s="199">
        <v>0.3</v>
      </c>
      <c r="I79" s="200">
        <v>0</v>
      </c>
      <c r="J79" s="199">
        <v>0</v>
      </c>
      <c r="K79" s="200">
        <v>1</v>
      </c>
      <c r="L79" s="201">
        <v>0.1</v>
      </c>
    </row>
    <row r="80" spans="2:14" ht="15" customHeight="1">
      <c r="B80" s="202" t="s">
        <v>244</v>
      </c>
      <c r="C80" s="203">
        <v>9</v>
      </c>
      <c r="D80" s="204">
        <v>0.6428571428571429</v>
      </c>
      <c r="E80" s="205">
        <v>5</v>
      </c>
      <c r="F80" s="204">
        <v>0.35714285714285715</v>
      </c>
      <c r="G80" s="205">
        <v>0</v>
      </c>
      <c r="H80" s="204">
        <v>0</v>
      </c>
      <c r="I80" s="205">
        <v>0</v>
      </c>
      <c r="J80" s="204">
        <v>0</v>
      </c>
      <c r="K80" s="205">
        <v>0</v>
      </c>
      <c r="L80" s="206">
        <v>0</v>
      </c>
    </row>
    <row r="81" spans="2:12" ht="15" customHeight="1" thickBot="1">
      <c r="B81" s="207" t="s">
        <v>245</v>
      </c>
      <c r="C81" s="208">
        <v>12</v>
      </c>
      <c r="D81" s="209">
        <v>0.5</v>
      </c>
      <c r="E81" s="210">
        <v>8</v>
      </c>
      <c r="F81" s="209">
        <v>0.33333333333333337</v>
      </c>
      <c r="G81" s="210">
        <v>3</v>
      </c>
      <c r="H81" s="209">
        <v>0.125</v>
      </c>
      <c r="I81" s="210">
        <v>0</v>
      </c>
      <c r="J81" s="209">
        <v>0</v>
      </c>
      <c r="K81" s="210">
        <v>1</v>
      </c>
      <c r="L81" s="211">
        <v>4.1666666666666671E-2</v>
      </c>
    </row>
    <row r="82" spans="2:12" ht="15" customHeight="1" thickTop="1"/>
    <row r="83" spans="2:12" ht="15" customHeight="1">
      <c r="B83" s="388" t="s">
        <v>450</v>
      </c>
    </row>
    <row r="84" spans="2:12" ht="15" customHeight="1" thickBot="1">
      <c r="B84" s="324" t="s">
        <v>200</v>
      </c>
      <c r="C84" s="324"/>
      <c r="D84" s="324"/>
      <c r="E84" s="324"/>
      <c r="F84" s="324"/>
    </row>
    <row r="85" spans="2:12" ht="15" customHeight="1" thickTop="1">
      <c r="B85" s="325"/>
      <c r="C85" s="328" t="s">
        <v>276</v>
      </c>
      <c r="D85" s="329"/>
      <c r="E85" s="329"/>
      <c r="F85" s="330"/>
    </row>
    <row r="86" spans="2:12" ht="15" customHeight="1">
      <c r="B86" s="326"/>
      <c r="C86" s="331" t="s">
        <v>277</v>
      </c>
      <c r="D86" s="332"/>
      <c r="E86" s="332" t="s">
        <v>278</v>
      </c>
      <c r="F86" s="333"/>
    </row>
    <row r="87" spans="2:12" ht="15" customHeight="1" thickBot="1">
      <c r="B87" s="327"/>
      <c r="C87" s="227" t="s">
        <v>0</v>
      </c>
      <c r="D87" s="228" t="s">
        <v>5</v>
      </c>
      <c r="E87" s="228" t="s">
        <v>0</v>
      </c>
      <c r="F87" s="229" t="s">
        <v>5</v>
      </c>
    </row>
    <row r="88" spans="2:12" ht="15" customHeight="1" thickTop="1">
      <c r="B88" s="197" t="s">
        <v>240</v>
      </c>
      <c r="C88" s="198">
        <v>2</v>
      </c>
      <c r="D88" s="199">
        <f>C88/E79</f>
        <v>0.66666666666666663</v>
      </c>
      <c r="E88" s="200">
        <v>1</v>
      </c>
      <c r="F88" s="201">
        <f>E88/E79</f>
        <v>0.33333333333333331</v>
      </c>
    </row>
    <row r="89" spans="2:12" ht="15" customHeight="1">
      <c r="B89" s="202" t="s">
        <v>244</v>
      </c>
      <c r="C89" s="203">
        <v>5</v>
      </c>
      <c r="D89" s="204">
        <f>C89/E80</f>
        <v>1</v>
      </c>
      <c r="E89" s="205">
        <v>0</v>
      </c>
      <c r="F89" s="206">
        <f>E89/E80</f>
        <v>0</v>
      </c>
    </row>
    <row r="90" spans="2:12" ht="15" customHeight="1" thickBot="1">
      <c r="B90" s="207" t="s">
        <v>245</v>
      </c>
      <c r="C90" s="208">
        <v>7</v>
      </c>
      <c r="D90" s="209">
        <v>0.875</v>
      </c>
      <c r="E90" s="210">
        <v>1</v>
      </c>
      <c r="F90" s="211">
        <v>0.125</v>
      </c>
    </row>
    <row r="91" spans="2:12" ht="15" customHeight="1" thickTop="1"/>
    <row r="92" spans="2:12" ht="15" customHeight="1">
      <c r="B92" s="388" t="s">
        <v>451</v>
      </c>
    </row>
    <row r="93" spans="2:12" ht="15" customHeight="1" thickBot="1">
      <c r="B93" s="324" t="s">
        <v>279</v>
      </c>
      <c r="C93" s="324"/>
      <c r="D93" s="324"/>
      <c r="E93" s="324"/>
      <c r="F93" s="324"/>
    </row>
    <row r="94" spans="2:12" ht="15" customHeight="1" thickTop="1">
      <c r="B94" s="325"/>
      <c r="C94" s="328" t="s">
        <v>456</v>
      </c>
      <c r="D94" s="329"/>
      <c r="E94" s="329"/>
      <c r="F94" s="330"/>
    </row>
    <row r="95" spans="2:12" ht="15" customHeight="1">
      <c r="B95" s="326"/>
      <c r="C95" s="331" t="s">
        <v>12</v>
      </c>
      <c r="D95" s="332"/>
      <c r="E95" s="332" t="s">
        <v>95</v>
      </c>
      <c r="F95" s="333"/>
    </row>
    <row r="96" spans="2:12" ht="15" customHeight="1" thickBot="1">
      <c r="B96" s="327"/>
      <c r="C96" s="227" t="s">
        <v>0</v>
      </c>
      <c r="D96" s="228" t="s">
        <v>5</v>
      </c>
      <c r="E96" s="228" t="s">
        <v>0</v>
      </c>
      <c r="F96" s="229" t="s">
        <v>5</v>
      </c>
    </row>
    <row r="97" spans="2:20" ht="15" customHeight="1" thickTop="1">
      <c r="B97" s="197" t="s">
        <v>240</v>
      </c>
      <c r="C97" s="198">
        <v>7</v>
      </c>
      <c r="D97" s="199">
        <v>0.7</v>
      </c>
      <c r="E97" s="200">
        <v>3</v>
      </c>
      <c r="F97" s="201">
        <v>0.3</v>
      </c>
    </row>
    <row r="98" spans="2:20" ht="15" customHeight="1">
      <c r="B98" s="202" t="s">
        <v>244</v>
      </c>
      <c r="C98" s="203">
        <v>0</v>
      </c>
      <c r="D98" s="204">
        <v>0</v>
      </c>
      <c r="E98" s="205">
        <v>14</v>
      </c>
      <c r="F98" s="206">
        <v>1</v>
      </c>
    </row>
    <row r="99" spans="2:20" ht="15" customHeight="1" thickBot="1">
      <c r="B99" s="207" t="s">
        <v>245</v>
      </c>
      <c r="C99" s="208">
        <v>7</v>
      </c>
      <c r="D99" s="209">
        <v>0.29166666666666669</v>
      </c>
      <c r="E99" s="210">
        <v>17</v>
      </c>
      <c r="F99" s="211">
        <v>0.70833333333333326</v>
      </c>
    </row>
    <row r="100" spans="2:20" ht="15" customHeight="1" thickTop="1"/>
    <row r="101" spans="2:20" ht="15" customHeight="1">
      <c r="B101" s="388" t="s">
        <v>452</v>
      </c>
    </row>
    <row r="102" spans="2:20" ht="15" customHeight="1" thickBot="1">
      <c r="B102" s="324" t="s">
        <v>281</v>
      </c>
      <c r="C102" s="324"/>
      <c r="D102" s="324"/>
      <c r="E102" s="324"/>
      <c r="F102" s="324"/>
      <c r="G102" s="324"/>
      <c r="H102" s="324"/>
    </row>
    <row r="103" spans="2:20" ht="15" customHeight="1" thickTop="1">
      <c r="B103" s="325"/>
      <c r="C103" s="328" t="s">
        <v>282</v>
      </c>
      <c r="D103" s="329"/>
      <c r="E103" s="329"/>
      <c r="F103" s="329"/>
      <c r="G103" s="329"/>
      <c r="H103" s="330"/>
    </row>
    <row r="104" spans="2:20" ht="15" customHeight="1">
      <c r="B104" s="326"/>
      <c r="C104" s="331" t="s">
        <v>283</v>
      </c>
      <c r="D104" s="332"/>
      <c r="E104" s="332" t="s">
        <v>284</v>
      </c>
      <c r="F104" s="332"/>
      <c r="G104" s="332" t="s">
        <v>263</v>
      </c>
      <c r="H104" s="333"/>
    </row>
    <row r="105" spans="2:20" ht="15" customHeight="1" thickBot="1">
      <c r="B105" s="327"/>
      <c r="C105" s="227" t="s">
        <v>0</v>
      </c>
      <c r="D105" s="228" t="s">
        <v>5</v>
      </c>
      <c r="E105" s="228" t="s">
        <v>0</v>
      </c>
      <c r="F105" s="228" t="s">
        <v>5</v>
      </c>
      <c r="G105" s="228" t="s">
        <v>0</v>
      </c>
      <c r="H105" s="229" t="s">
        <v>5</v>
      </c>
    </row>
    <row r="106" spans="2:20" ht="15" customHeight="1" thickTop="1">
      <c r="B106" s="197" t="s">
        <v>240</v>
      </c>
      <c r="C106" s="198">
        <v>0</v>
      </c>
      <c r="D106" s="199">
        <v>0</v>
      </c>
      <c r="E106" s="200">
        <v>1</v>
      </c>
      <c r="F106" s="199">
        <v>0.5</v>
      </c>
      <c r="G106" s="200">
        <v>1</v>
      </c>
      <c r="H106" s="201">
        <v>0.5</v>
      </c>
    </row>
    <row r="107" spans="2:20" ht="15" customHeight="1" thickBot="1">
      <c r="B107" s="207" t="s">
        <v>245</v>
      </c>
      <c r="C107" s="208">
        <v>0</v>
      </c>
      <c r="D107" s="209">
        <v>0</v>
      </c>
      <c r="E107" s="210">
        <v>1</v>
      </c>
      <c r="F107" s="209">
        <v>0.5</v>
      </c>
      <c r="G107" s="210">
        <v>1</v>
      </c>
      <c r="H107" s="211">
        <v>0.5</v>
      </c>
    </row>
    <row r="108" spans="2:20" ht="15" customHeight="1" thickTop="1"/>
    <row r="109" spans="2:20" ht="15" customHeight="1" thickBot="1">
      <c r="B109" s="324" t="s">
        <v>150</v>
      </c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</row>
    <row r="110" spans="2:20" ht="15" customHeight="1" thickTop="1">
      <c r="B110" s="325"/>
      <c r="C110" s="328" t="s">
        <v>285</v>
      </c>
      <c r="D110" s="329"/>
      <c r="E110" s="329"/>
      <c r="F110" s="329"/>
      <c r="G110" s="329" t="s">
        <v>286</v>
      </c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30"/>
    </row>
    <row r="111" spans="2:20" ht="15" customHeight="1">
      <c r="B111" s="326"/>
      <c r="C111" s="331" t="s">
        <v>58</v>
      </c>
      <c r="D111" s="332"/>
      <c r="E111" s="332" t="s">
        <v>59</v>
      </c>
      <c r="F111" s="332"/>
      <c r="G111" s="332" t="s">
        <v>60</v>
      </c>
      <c r="H111" s="332"/>
      <c r="I111" s="332" t="s">
        <v>61</v>
      </c>
      <c r="J111" s="332"/>
      <c r="K111" s="332" t="s">
        <v>62</v>
      </c>
      <c r="L111" s="332"/>
      <c r="M111" s="332" t="s">
        <v>63</v>
      </c>
      <c r="N111" s="332"/>
      <c r="O111" s="332" t="s">
        <v>287</v>
      </c>
      <c r="P111" s="332"/>
      <c r="Q111" s="332" t="s">
        <v>65</v>
      </c>
      <c r="R111" s="332"/>
      <c r="S111" s="332" t="s">
        <v>288</v>
      </c>
      <c r="T111" s="333"/>
    </row>
    <row r="112" spans="2:20" ht="15" customHeight="1" thickBot="1">
      <c r="B112" s="327"/>
      <c r="C112" s="227" t="s">
        <v>0</v>
      </c>
      <c r="D112" s="228" t="s">
        <v>5</v>
      </c>
      <c r="E112" s="228" t="s">
        <v>0</v>
      </c>
      <c r="F112" s="228" t="s">
        <v>5</v>
      </c>
      <c r="G112" s="228" t="s">
        <v>0</v>
      </c>
      <c r="H112" s="228" t="s">
        <v>5</v>
      </c>
      <c r="I112" s="228" t="s">
        <v>0</v>
      </c>
      <c r="J112" s="228" t="s">
        <v>5</v>
      </c>
      <c r="K112" s="228" t="s">
        <v>0</v>
      </c>
      <c r="L112" s="228" t="s">
        <v>5</v>
      </c>
      <c r="M112" s="228" t="s">
        <v>0</v>
      </c>
      <c r="N112" s="228" t="s">
        <v>5</v>
      </c>
      <c r="O112" s="228" t="s">
        <v>0</v>
      </c>
      <c r="P112" s="228" t="s">
        <v>5</v>
      </c>
      <c r="Q112" s="228" t="s">
        <v>0</v>
      </c>
      <c r="R112" s="228" t="s">
        <v>5</v>
      </c>
      <c r="S112" s="228" t="s">
        <v>0</v>
      </c>
      <c r="T112" s="229" t="s">
        <v>5</v>
      </c>
    </row>
    <row r="113" spans="2:20" ht="15" customHeight="1" thickTop="1">
      <c r="B113" s="197" t="s">
        <v>240</v>
      </c>
      <c r="C113" s="198">
        <v>1</v>
      </c>
      <c r="D113" s="199">
        <v>0.1</v>
      </c>
      <c r="E113" s="200">
        <v>9</v>
      </c>
      <c r="F113" s="199">
        <v>0.9</v>
      </c>
      <c r="G113" s="200">
        <v>9</v>
      </c>
      <c r="H113" s="199">
        <v>0.9</v>
      </c>
      <c r="I113" s="200">
        <v>0</v>
      </c>
      <c r="J113" s="199">
        <v>0</v>
      </c>
      <c r="K113" s="200">
        <v>0</v>
      </c>
      <c r="L113" s="199">
        <v>0</v>
      </c>
      <c r="M113" s="200">
        <v>0</v>
      </c>
      <c r="N113" s="199">
        <v>0</v>
      </c>
      <c r="O113" s="200">
        <v>1</v>
      </c>
      <c r="P113" s="199">
        <v>0.1</v>
      </c>
      <c r="Q113" s="200">
        <v>0</v>
      </c>
      <c r="R113" s="199">
        <v>0</v>
      </c>
      <c r="S113" s="200">
        <v>0</v>
      </c>
      <c r="T113" s="201">
        <v>0</v>
      </c>
    </row>
    <row r="114" spans="2:20" ht="15" customHeight="1">
      <c r="B114" s="202" t="s">
        <v>244</v>
      </c>
      <c r="C114" s="203">
        <v>0</v>
      </c>
      <c r="D114" s="204">
        <v>0</v>
      </c>
      <c r="E114" s="205">
        <v>14</v>
      </c>
      <c r="F114" s="204">
        <v>1</v>
      </c>
      <c r="G114" s="205">
        <v>13</v>
      </c>
      <c r="H114" s="204">
        <v>0.9285714285714286</v>
      </c>
      <c r="I114" s="205">
        <v>0</v>
      </c>
      <c r="J114" s="204">
        <v>0</v>
      </c>
      <c r="K114" s="205">
        <v>0</v>
      </c>
      <c r="L114" s="204">
        <v>0</v>
      </c>
      <c r="M114" s="205">
        <v>0</v>
      </c>
      <c r="N114" s="204">
        <v>0</v>
      </c>
      <c r="O114" s="205">
        <v>0</v>
      </c>
      <c r="P114" s="204">
        <v>0</v>
      </c>
      <c r="Q114" s="205">
        <v>0</v>
      </c>
      <c r="R114" s="204">
        <v>0</v>
      </c>
      <c r="S114" s="205">
        <v>1</v>
      </c>
      <c r="T114" s="206">
        <v>7.1428571428571438E-2</v>
      </c>
    </row>
    <row r="115" spans="2:20" ht="15" customHeight="1" thickBot="1">
      <c r="B115" s="207" t="s">
        <v>245</v>
      </c>
      <c r="C115" s="208">
        <v>1</v>
      </c>
      <c r="D115" s="209">
        <v>4.1666666666666671E-2</v>
      </c>
      <c r="E115" s="210">
        <v>23</v>
      </c>
      <c r="F115" s="209">
        <v>0.95833333333333326</v>
      </c>
      <c r="G115" s="210">
        <v>22</v>
      </c>
      <c r="H115" s="209">
        <v>0.91666666666666674</v>
      </c>
      <c r="I115" s="210">
        <v>0</v>
      </c>
      <c r="J115" s="209">
        <v>0</v>
      </c>
      <c r="K115" s="210">
        <v>0</v>
      </c>
      <c r="L115" s="209">
        <v>0</v>
      </c>
      <c r="M115" s="210">
        <v>0</v>
      </c>
      <c r="N115" s="209">
        <v>0</v>
      </c>
      <c r="O115" s="210">
        <v>1</v>
      </c>
      <c r="P115" s="209">
        <v>4.1666666666666671E-2</v>
      </c>
      <c r="Q115" s="210">
        <v>0</v>
      </c>
      <c r="R115" s="209">
        <v>0</v>
      </c>
      <c r="S115" s="210">
        <v>1</v>
      </c>
      <c r="T115" s="211">
        <v>4.1666666666666671E-2</v>
      </c>
    </row>
    <row r="116" spans="2:20" ht="15" customHeight="1" thickTop="1"/>
    <row r="117" spans="2:20" ht="15" customHeight="1" thickBot="1">
      <c r="B117" s="324" t="s">
        <v>151</v>
      </c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</row>
    <row r="118" spans="2:20" ht="15" customHeight="1" thickTop="1">
      <c r="B118" s="325"/>
      <c r="C118" s="328" t="s">
        <v>289</v>
      </c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30"/>
    </row>
    <row r="119" spans="2:20" ht="15" customHeight="1">
      <c r="B119" s="326"/>
      <c r="C119" s="331" t="s">
        <v>290</v>
      </c>
      <c r="D119" s="332"/>
      <c r="E119" s="332" t="s">
        <v>291</v>
      </c>
      <c r="F119" s="332"/>
      <c r="G119" s="332" t="s">
        <v>292</v>
      </c>
      <c r="H119" s="332"/>
      <c r="I119" s="332" t="s">
        <v>293</v>
      </c>
      <c r="J119" s="332"/>
      <c r="K119" s="332" t="s">
        <v>294</v>
      </c>
      <c r="L119" s="332"/>
      <c r="M119" s="332" t="s">
        <v>295</v>
      </c>
      <c r="N119" s="332"/>
      <c r="O119" s="332" t="s">
        <v>296</v>
      </c>
      <c r="P119" s="332"/>
      <c r="Q119" s="332" t="s">
        <v>297</v>
      </c>
      <c r="R119" s="333"/>
    </row>
    <row r="120" spans="2:20" ht="15" customHeight="1" thickBot="1">
      <c r="B120" s="327"/>
      <c r="C120" s="227" t="s">
        <v>0</v>
      </c>
      <c r="D120" s="228" t="s">
        <v>5</v>
      </c>
      <c r="E120" s="228" t="s">
        <v>0</v>
      </c>
      <c r="F120" s="228" t="s">
        <v>5</v>
      </c>
      <c r="G120" s="228" t="s">
        <v>0</v>
      </c>
      <c r="H120" s="228" t="s">
        <v>5</v>
      </c>
      <c r="I120" s="228" t="s">
        <v>0</v>
      </c>
      <c r="J120" s="228" t="s">
        <v>5</v>
      </c>
      <c r="K120" s="228" t="s">
        <v>0</v>
      </c>
      <c r="L120" s="228" t="s">
        <v>5</v>
      </c>
      <c r="M120" s="228" t="s">
        <v>0</v>
      </c>
      <c r="N120" s="228" t="s">
        <v>5</v>
      </c>
      <c r="O120" s="228" t="s">
        <v>0</v>
      </c>
      <c r="P120" s="228" t="s">
        <v>5</v>
      </c>
      <c r="Q120" s="228" t="s">
        <v>0</v>
      </c>
      <c r="R120" s="229" t="s">
        <v>5</v>
      </c>
    </row>
    <row r="121" spans="2:20" ht="15" customHeight="1" thickTop="1">
      <c r="B121" s="197" t="s">
        <v>240</v>
      </c>
      <c r="C121" s="198">
        <v>2</v>
      </c>
      <c r="D121" s="199">
        <v>0.22222222222222221</v>
      </c>
      <c r="E121" s="200">
        <v>5</v>
      </c>
      <c r="F121" s="199">
        <v>0.55555555555555558</v>
      </c>
      <c r="G121" s="200">
        <v>1</v>
      </c>
      <c r="H121" s="199">
        <v>0.1111111111111111</v>
      </c>
      <c r="I121" s="200">
        <v>0</v>
      </c>
      <c r="J121" s="199">
        <v>0</v>
      </c>
      <c r="K121" s="200">
        <v>1</v>
      </c>
      <c r="L121" s="199">
        <v>0.1111111111111111</v>
      </c>
      <c r="M121" s="200">
        <v>0</v>
      </c>
      <c r="N121" s="199">
        <v>0</v>
      </c>
      <c r="O121" s="200">
        <v>0</v>
      </c>
      <c r="P121" s="199">
        <v>0</v>
      </c>
      <c r="Q121" s="200">
        <v>0</v>
      </c>
      <c r="R121" s="201">
        <v>0</v>
      </c>
    </row>
    <row r="122" spans="2:20" ht="15" customHeight="1">
      <c r="B122" s="202" t="s">
        <v>244</v>
      </c>
      <c r="C122" s="203">
        <v>1</v>
      </c>
      <c r="D122" s="204">
        <v>7.1428571428571438E-2</v>
      </c>
      <c r="E122" s="205">
        <v>1</v>
      </c>
      <c r="F122" s="204">
        <v>7.1428571428571438E-2</v>
      </c>
      <c r="G122" s="205">
        <v>3</v>
      </c>
      <c r="H122" s="204">
        <v>0.21428571428571427</v>
      </c>
      <c r="I122" s="205">
        <v>1</v>
      </c>
      <c r="J122" s="204">
        <v>7.1428571428571438E-2</v>
      </c>
      <c r="K122" s="205">
        <v>1</v>
      </c>
      <c r="L122" s="204">
        <v>7.1428571428571438E-2</v>
      </c>
      <c r="M122" s="205">
        <v>5</v>
      </c>
      <c r="N122" s="204">
        <v>0.35714285714285715</v>
      </c>
      <c r="O122" s="205">
        <v>1</v>
      </c>
      <c r="P122" s="204">
        <v>7.1428571428571438E-2</v>
      </c>
      <c r="Q122" s="205">
        <v>1</v>
      </c>
      <c r="R122" s="206">
        <v>7.1428571428571438E-2</v>
      </c>
    </row>
    <row r="123" spans="2:20" ht="15" customHeight="1" thickBot="1">
      <c r="B123" s="207" t="s">
        <v>245</v>
      </c>
      <c r="C123" s="208">
        <v>3</v>
      </c>
      <c r="D123" s="209">
        <v>0.13043478260869565</v>
      </c>
      <c r="E123" s="210">
        <v>6</v>
      </c>
      <c r="F123" s="209">
        <v>0.2608695652173913</v>
      </c>
      <c r="G123" s="210">
        <v>4</v>
      </c>
      <c r="H123" s="209">
        <v>0.17391304347826086</v>
      </c>
      <c r="I123" s="210">
        <v>1</v>
      </c>
      <c r="J123" s="209">
        <v>4.3478260869565216E-2</v>
      </c>
      <c r="K123" s="210">
        <v>2</v>
      </c>
      <c r="L123" s="209">
        <v>8.6956521739130432E-2</v>
      </c>
      <c r="M123" s="210">
        <v>5</v>
      </c>
      <c r="N123" s="209">
        <v>0.21739130434782608</v>
      </c>
      <c r="O123" s="210">
        <v>1</v>
      </c>
      <c r="P123" s="209">
        <v>4.3478260869565216E-2</v>
      </c>
      <c r="Q123" s="210">
        <v>1</v>
      </c>
      <c r="R123" s="211">
        <v>4.3478260869565216E-2</v>
      </c>
    </row>
    <row r="124" spans="2:20" ht="15" customHeight="1" thickTop="1"/>
    <row r="125" spans="2:20" ht="15" customHeight="1" thickBot="1">
      <c r="B125" s="324" t="s">
        <v>298</v>
      </c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</row>
    <row r="126" spans="2:20" ht="15" customHeight="1" thickTop="1">
      <c r="B126" s="325"/>
      <c r="C126" s="328" t="s">
        <v>299</v>
      </c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30"/>
    </row>
    <row r="127" spans="2:20" ht="15" customHeight="1">
      <c r="B127" s="326"/>
      <c r="C127" s="331" t="s">
        <v>300</v>
      </c>
      <c r="D127" s="332"/>
      <c r="E127" s="332" t="s">
        <v>301</v>
      </c>
      <c r="F127" s="332"/>
      <c r="G127" s="332" t="s">
        <v>152</v>
      </c>
      <c r="H127" s="332"/>
      <c r="I127" s="332" t="s">
        <v>153</v>
      </c>
      <c r="J127" s="332"/>
      <c r="K127" s="332" t="s">
        <v>154</v>
      </c>
      <c r="L127" s="332"/>
      <c r="M127" s="332" t="s">
        <v>155</v>
      </c>
      <c r="N127" s="333"/>
    </row>
    <row r="128" spans="2:20" ht="15" customHeight="1" thickBot="1">
      <c r="B128" s="327"/>
      <c r="C128" s="227" t="s">
        <v>0</v>
      </c>
      <c r="D128" s="228" t="s">
        <v>5</v>
      </c>
      <c r="E128" s="228" t="s">
        <v>0</v>
      </c>
      <c r="F128" s="228" t="s">
        <v>5</v>
      </c>
      <c r="G128" s="228" t="s">
        <v>0</v>
      </c>
      <c r="H128" s="228" t="s">
        <v>5</v>
      </c>
      <c r="I128" s="228" t="s">
        <v>0</v>
      </c>
      <c r="J128" s="228" t="s">
        <v>5</v>
      </c>
      <c r="K128" s="228" t="s">
        <v>0</v>
      </c>
      <c r="L128" s="228" t="s">
        <v>5</v>
      </c>
      <c r="M128" s="228" t="s">
        <v>0</v>
      </c>
      <c r="N128" s="229" t="s">
        <v>5</v>
      </c>
    </row>
    <row r="129" spans="2:58" ht="15" customHeight="1" thickTop="1">
      <c r="B129" s="197" t="s">
        <v>240</v>
      </c>
      <c r="C129" s="198">
        <v>7</v>
      </c>
      <c r="D129" s="199">
        <v>0.7</v>
      </c>
      <c r="E129" s="200">
        <v>1</v>
      </c>
      <c r="F129" s="199">
        <v>0.1</v>
      </c>
      <c r="G129" s="200">
        <v>1</v>
      </c>
      <c r="H129" s="199">
        <v>0.1</v>
      </c>
      <c r="I129" s="200">
        <v>0</v>
      </c>
      <c r="J129" s="199">
        <v>0</v>
      </c>
      <c r="K129" s="200">
        <v>0</v>
      </c>
      <c r="L129" s="199">
        <v>0</v>
      </c>
      <c r="M129" s="200">
        <v>1</v>
      </c>
      <c r="N129" s="201">
        <v>0.1</v>
      </c>
    </row>
    <row r="130" spans="2:58" ht="15" customHeight="1">
      <c r="B130" s="202" t="s">
        <v>244</v>
      </c>
      <c r="C130" s="203">
        <v>6</v>
      </c>
      <c r="D130" s="204">
        <v>0.42857142857142855</v>
      </c>
      <c r="E130" s="205">
        <v>3</v>
      </c>
      <c r="F130" s="204">
        <v>0.21428571428571427</v>
      </c>
      <c r="G130" s="205">
        <v>0</v>
      </c>
      <c r="H130" s="204">
        <v>0</v>
      </c>
      <c r="I130" s="205">
        <v>1</v>
      </c>
      <c r="J130" s="204">
        <v>7.1428571428571438E-2</v>
      </c>
      <c r="K130" s="205">
        <v>3</v>
      </c>
      <c r="L130" s="204">
        <v>0.21428571428571427</v>
      </c>
      <c r="M130" s="205">
        <v>1</v>
      </c>
      <c r="N130" s="206">
        <v>7.1428571428571438E-2</v>
      </c>
    </row>
    <row r="131" spans="2:58" ht="15" customHeight="1" thickBot="1">
      <c r="B131" s="207" t="s">
        <v>245</v>
      </c>
      <c r="C131" s="208">
        <v>13</v>
      </c>
      <c r="D131" s="209">
        <v>0.54166666666666663</v>
      </c>
      <c r="E131" s="210">
        <v>4</v>
      </c>
      <c r="F131" s="209">
        <v>0.16666666666666669</v>
      </c>
      <c r="G131" s="210">
        <v>1</v>
      </c>
      <c r="H131" s="209">
        <v>4.1666666666666671E-2</v>
      </c>
      <c r="I131" s="210">
        <v>1</v>
      </c>
      <c r="J131" s="209">
        <v>4.1666666666666671E-2</v>
      </c>
      <c r="K131" s="210">
        <v>3</v>
      </c>
      <c r="L131" s="209">
        <v>0.125</v>
      </c>
      <c r="M131" s="210">
        <v>2</v>
      </c>
      <c r="N131" s="211">
        <v>8.3333333333333343E-2</v>
      </c>
    </row>
    <row r="132" spans="2:58" ht="15" customHeight="1" thickTop="1"/>
    <row r="133" spans="2:58" ht="15" customHeight="1" thickBot="1">
      <c r="B133" s="324" t="s">
        <v>187</v>
      </c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</row>
    <row r="134" spans="2:58" ht="45.75" customHeight="1" thickTop="1">
      <c r="B134" s="240"/>
      <c r="C134" s="328" t="s">
        <v>302</v>
      </c>
      <c r="D134" s="329"/>
      <c r="E134" s="329" t="s">
        <v>303</v>
      </c>
      <c r="F134" s="329"/>
      <c r="G134" s="329" t="s">
        <v>304</v>
      </c>
      <c r="H134" s="329"/>
      <c r="I134" s="329" t="s">
        <v>305</v>
      </c>
      <c r="J134" s="329"/>
      <c r="K134" s="329" t="s">
        <v>306</v>
      </c>
      <c r="L134" s="329"/>
      <c r="M134" s="329" t="s">
        <v>307</v>
      </c>
      <c r="N134" s="329"/>
      <c r="O134" s="329" t="s">
        <v>308</v>
      </c>
      <c r="P134" s="329"/>
      <c r="Q134" s="329" t="s">
        <v>309</v>
      </c>
      <c r="R134" s="329"/>
      <c r="S134" s="329" t="s">
        <v>310</v>
      </c>
      <c r="T134" s="330"/>
    </row>
    <row r="135" spans="2:58" ht="15" customHeight="1" thickBot="1">
      <c r="B135" s="241"/>
      <c r="C135" s="227" t="s">
        <v>0</v>
      </c>
      <c r="D135" s="228" t="s">
        <v>5</v>
      </c>
      <c r="E135" s="228" t="s">
        <v>0</v>
      </c>
      <c r="F135" s="228" t="s">
        <v>5</v>
      </c>
      <c r="G135" s="228" t="s">
        <v>0</v>
      </c>
      <c r="H135" s="228" t="s">
        <v>5</v>
      </c>
      <c r="I135" s="228" t="s">
        <v>0</v>
      </c>
      <c r="J135" s="228" t="s">
        <v>5</v>
      </c>
      <c r="K135" s="228" t="s">
        <v>0</v>
      </c>
      <c r="L135" s="228" t="s">
        <v>5</v>
      </c>
      <c r="M135" s="228" t="s">
        <v>0</v>
      </c>
      <c r="N135" s="228" t="s">
        <v>5</v>
      </c>
      <c r="O135" s="228" t="s">
        <v>0</v>
      </c>
      <c r="P135" s="228" t="s">
        <v>5</v>
      </c>
      <c r="Q135" s="228" t="s">
        <v>0</v>
      </c>
      <c r="R135" s="228" t="s">
        <v>5</v>
      </c>
      <c r="S135" s="228" t="s">
        <v>0</v>
      </c>
      <c r="T135" s="229" t="s">
        <v>5</v>
      </c>
    </row>
    <row r="136" spans="2:58" ht="15" customHeight="1" thickTop="1">
      <c r="B136" s="197" t="s">
        <v>240</v>
      </c>
      <c r="C136" s="198">
        <v>1</v>
      </c>
      <c r="D136" s="199">
        <v>6.25E-2</v>
      </c>
      <c r="E136" s="200">
        <v>2</v>
      </c>
      <c r="F136" s="199">
        <v>0.125</v>
      </c>
      <c r="G136" s="200">
        <v>3</v>
      </c>
      <c r="H136" s="199">
        <v>0.1875</v>
      </c>
      <c r="I136" s="200">
        <v>0</v>
      </c>
      <c r="J136" s="199">
        <v>0</v>
      </c>
      <c r="K136" s="200">
        <v>0</v>
      </c>
      <c r="L136" s="199">
        <v>0</v>
      </c>
      <c r="M136" s="200">
        <v>3</v>
      </c>
      <c r="N136" s="199">
        <v>0.1875</v>
      </c>
      <c r="O136" s="200">
        <v>5</v>
      </c>
      <c r="P136" s="199">
        <v>0.3125</v>
      </c>
      <c r="Q136" s="200">
        <v>0</v>
      </c>
      <c r="R136" s="199">
        <v>0</v>
      </c>
      <c r="S136" s="200">
        <v>2</v>
      </c>
      <c r="T136" s="201">
        <v>0.125</v>
      </c>
    </row>
    <row r="137" spans="2:58" ht="15" customHeight="1">
      <c r="B137" s="202" t="s">
        <v>244</v>
      </c>
      <c r="C137" s="203">
        <v>5</v>
      </c>
      <c r="D137" s="204">
        <v>0.21739130434782608</v>
      </c>
      <c r="E137" s="205">
        <v>1</v>
      </c>
      <c r="F137" s="204">
        <v>4.3478260869565216E-2</v>
      </c>
      <c r="G137" s="205">
        <v>0</v>
      </c>
      <c r="H137" s="204">
        <v>0</v>
      </c>
      <c r="I137" s="205">
        <v>0</v>
      </c>
      <c r="J137" s="204">
        <v>0</v>
      </c>
      <c r="K137" s="205">
        <v>0</v>
      </c>
      <c r="L137" s="204">
        <v>0</v>
      </c>
      <c r="M137" s="205">
        <v>6</v>
      </c>
      <c r="N137" s="204">
        <v>0.2608695652173913</v>
      </c>
      <c r="O137" s="205">
        <v>11</v>
      </c>
      <c r="P137" s="204">
        <v>0.47826086956521741</v>
      </c>
      <c r="Q137" s="205">
        <v>0</v>
      </c>
      <c r="R137" s="204">
        <v>0</v>
      </c>
      <c r="S137" s="205">
        <v>0</v>
      </c>
      <c r="T137" s="206">
        <v>0</v>
      </c>
    </row>
    <row r="138" spans="2:58" ht="15" customHeight="1" thickBot="1">
      <c r="B138" s="207" t="s">
        <v>245</v>
      </c>
      <c r="C138" s="208">
        <f>SUM(C136:C137)</f>
        <v>6</v>
      </c>
      <c r="D138" s="209">
        <f>C138/($C138+$E138+$G138+$I138+$K138+$M138+$O138+$Q138+$S138)</f>
        <v>0.15384615384615385</v>
      </c>
      <c r="E138" s="208">
        <f>SUM(E136:E137)</f>
        <v>3</v>
      </c>
      <c r="F138" s="209">
        <f>E138/($C138+$E138+$G138+$I138+$K138+$M138+$O138+$Q138+$S138)</f>
        <v>7.6923076923076927E-2</v>
      </c>
      <c r="G138" s="208">
        <f>SUM(G136:G137)</f>
        <v>3</v>
      </c>
      <c r="H138" s="209">
        <f>G138/($C138+$E138+$G138+$I138+$K138+$M138+$O138+$Q138+$S138)</f>
        <v>7.6923076923076927E-2</v>
      </c>
      <c r="I138" s="208">
        <f>SUM(I136:I137)</f>
        <v>0</v>
      </c>
      <c r="J138" s="209">
        <f>I138/($C138+$E138+$G138+$I138+$K138+$M138+$O138+$Q138+$S138)</f>
        <v>0</v>
      </c>
      <c r="K138" s="208">
        <f>SUM(K136:K137)</f>
        <v>0</v>
      </c>
      <c r="L138" s="209">
        <f>K138/($C138+$E138+$G138+$I138+$K138+$M138+$O138+$Q138+$S138)</f>
        <v>0</v>
      </c>
      <c r="M138" s="208">
        <f>SUM(M136:M137)</f>
        <v>9</v>
      </c>
      <c r="N138" s="209">
        <f>M138/($C138+$E138+$G138+$I138+$K138+$M138+$O138+$Q138+$S138)</f>
        <v>0.23076923076923078</v>
      </c>
      <c r="O138" s="208">
        <f>SUM(O136:O137)</f>
        <v>16</v>
      </c>
      <c r="P138" s="209">
        <f>O138/($C138+$E138+$G138+$I138+$K138+$M138+$O138+$Q138+$S138)</f>
        <v>0.41025641025641024</v>
      </c>
      <c r="Q138" s="208">
        <f>SUM(Q136:Q137)</f>
        <v>0</v>
      </c>
      <c r="R138" s="209">
        <f>Q138/($C138+$E138+$G138+$I138+$K138+$M138+$O138+$Q138+$S138)</f>
        <v>0</v>
      </c>
      <c r="S138" s="208">
        <f>SUM(S136:S137)</f>
        <v>2</v>
      </c>
      <c r="T138" s="209">
        <f>S138/($C138+$E138+$G138+$I138+$K138+$M138+$O138+$Q138+$S138)</f>
        <v>5.128205128205128E-2</v>
      </c>
    </row>
    <row r="139" spans="2:58" ht="15" customHeight="1" thickTop="1"/>
    <row r="140" spans="2:58" ht="15" customHeight="1" thickBot="1">
      <c r="B140" s="324" t="s">
        <v>188</v>
      </c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324"/>
      <c r="AY140" s="324"/>
      <c r="AZ140" s="324"/>
      <c r="BA140" s="324"/>
      <c r="BB140" s="324"/>
      <c r="BC140" s="324"/>
      <c r="BD140" s="324"/>
      <c r="BE140" s="324"/>
      <c r="BF140" s="324"/>
    </row>
    <row r="141" spans="2:58" ht="15" customHeight="1" thickTop="1">
      <c r="B141" s="325"/>
      <c r="C141" s="328" t="s">
        <v>312</v>
      </c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30"/>
    </row>
    <row r="142" spans="2:58" ht="56.25" customHeight="1">
      <c r="B142" s="326"/>
      <c r="C142" s="331" t="s">
        <v>313</v>
      </c>
      <c r="D142" s="332"/>
      <c r="E142" s="332" t="s">
        <v>314</v>
      </c>
      <c r="F142" s="332"/>
      <c r="G142" s="332" t="s">
        <v>315</v>
      </c>
      <c r="H142" s="332"/>
      <c r="I142" s="332" t="s">
        <v>316</v>
      </c>
      <c r="J142" s="332"/>
      <c r="K142" s="332" t="s">
        <v>317</v>
      </c>
      <c r="L142" s="332"/>
      <c r="M142" s="332" t="s">
        <v>318</v>
      </c>
      <c r="N142" s="332"/>
      <c r="O142" s="332" t="s">
        <v>319</v>
      </c>
      <c r="P142" s="332"/>
      <c r="Q142" s="332" t="s">
        <v>320</v>
      </c>
      <c r="R142" s="332"/>
      <c r="S142" s="332" t="s">
        <v>321</v>
      </c>
      <c r="T142" s="332"/>
      <c r="U142" s="332" t="s">
        <v>322</v>
      </c>
      <c r="V142" s="332"/>
      <c r="W142" s="332" t="s">
        <v>323</v>
      </c>
      <c r="X142" s="332"/>
      <c r="Y142" s="332" t="s">
        <v>324</v>
      </c>
      <c r="Z142" s="332"/>
      <c r="AA142" s="332" t="s">
        <v>325</v>
      </c>
      <c r="AB142" s="332"/>
      <c r="AC142" s="332" t="s">
        <v>326</v>
      </c>
      <c r="AD142" s="332"/>
      <c r="AE142" s="332" t="s">
        <v>327</v>
      </c>
      <c r="AF142" s="332"/>
      <c r="AG142" s="332" t="s">
        <v>328</v>
      </c>
      <c r="AH142" s="332"/>
      <c r="AI142" s="332" t="s">
        <v>329</v>
      </c>
      <c r="AJ142" s="332"/>
      <c r="AK142" s="332" t="s">
        <v>330</v>
      </c>
      <c r="AL142" s="332"/>
      <c r="AM142" s="332" t="s">
        <v>331</v>
      </c>
      <c r="AN142" s="332"/>
      <c r="AO142" s="332" t="s">
        <v>332</v>
      </c>
      <c r="AP142" s="332"/>
      <c r="AQ142" s="332" t="s">
        <v>333</v>
      </c>
      <c r="AR142" s="332"/>
      <c r="AS142" s="332" t="s">
        <v>334</v>
      </c>
      <c r="AT142" s="332"/>
      <c r="AU142" s="332" t="s">
        <v>335</v>
      </c>
      <c r="AV142" s="332"/>
      <c r="AW142" s="332" t="s">
        <v>336</v>
      </c>
      <c r="AX142" s="332"/>
      <c r="AY142" s="332" t="s">
        <v>337</v>
      </c>
      <c r="AZ142" s="332"/>
      <c r="BA142" s="332" t="s">
        <v>338</v>
      </c>
      <c r="BB142" s="332"/>
      <c r="BC142" s="332" t="s">
        <v>339</v>
      </c>
      <c r="BD142" s="332"/>
      <c r="BE142" s="332" t="s">
        <v>340</v>
      </c>
      <c r="BF142" s="333"/>
    </row>
    <row r="143" spans="2:58" ht="15" customHeight="1" thickBot="1">
      <c r="B143" s="327"/>
      <c r="C143" s="227" t="s">
        <v>0</v>
      </c>
      <c r="D143" s="228" t="s">
        <v>5</v>
      </c>
      <c r="E143" s="228" t="s">
        <v>0</v>
      </c>
      <c r="F143" s="228" t="s">
        <v>5</v>
      </c>
      <c r="G143" s="228" t="s">
        <v>0</v>
      </c>
      <c r="H143" s="228" t="s">
        <v>5</v>
      </c>
      <c r="I143" s="228" t="s">
        <v>0</v>
      </c>
      <c r="J143" s="228" t="s">
        <v>5</v>
      </c>
      <c r="K143" s="228" t="s">
        <v>0</v>
      </c>
      <c r="L143" s="228" t="s">
        <v>5</v>
      </c>
      <c r="M143" s="228" t="s">
        <v>0</v>
      </c>
      <c r="N143" s="228" t="s">
        <v>5</v>
      </c>
      <c r="O143" s="228" t="s">
        <v>0</v>
      </c>
      <c r="P143" s="228" t="s">
        <v>5</v>
      </c>
      <c r="Q143" s="228" t="s">
        <v>0</v>
      </c>
      <c r="R143" s="228" t="s">
        <v>5</v>
      </c>
      <c r="S143" s="228" t="s">
        <v>0</v>
      </c>
      <c r="T143" s="228" t="s">
        <v>5</v>
      </c>
      <c r="U143" s="228" t="s">
        <v>0</v>
      </c>
      <c r="V143" s="228" t="s">
        <v>5</v>
      </c>
      <c r="W143" s="228" t="s">
        <v>0</v>
      </c>
      <c r="X143" s="228" t="s">
        <v>5</v>
      </c>
      <c r="Y143" s="228" t="s">
        <v>0</v>
      </c>
      <c r="Z143" s="228" t="s">
        <v>5</v>
      </c>
      <c r="AA143" s="228" t="s">
        <v>0</v>
      </c>
      <c r="AB143" s="228" t="s">
        <v>5</v>
      </c>
      <c r="AC143" s="228" t="s">
        <v>0</v>
      </c>
      <c r="AD143" s="228" t="s">
        <v>5</v>
      </c>
      <c r="AE143" s="228" t="s">
        <v>0</v>
      </c>
      <c r="AF143" s="228" t="s">
        <v>5</v>
      </c>
      <c r="AG143" s="228" t="s">
        <v>0</v>
      </c>
      <c r="AH143" s="228" t="s">
        <v>5</v>
      </c>
      <c r="AI143" s="228" t="s">
        <v>0</v>
      </c>
      <c r="AJ143" s="228" t="s">
        <v>5</v>
      </c>
      <c r="AK143" s="228" t="s">
        <v>0</v>
      </c>
      <c r="AL143" s="228" t="s">
        <v>5</v>
      </c>
      <c r="AM143" s="228" t="s">
        <v>0</v>
      </c>
      <c r="AN143" s="228" t="s">
        <v>5</v>
      </c>
      <c r="AO143" s="228" t="s">
        <v>0</v>
      </c>
      <c r="AP143" s="228" t="s">
        <v>5</v>
      </c>
      <c r="AQ143" s="228" t="s">
        <v>0</v>
      </c>
      <c r="AR143" s="228" t="s">
        <v>5</v>
      </c>
      <c r="AS143" s="228" t="s">
        <v>0</v>
      </c>
      <c r="AT143" s="228" t="s">
        <v>5</v>
      </c>
      <c r="AU143" s="228" t="s">
        <v>0</v>
      </c>
      <c r="AV143" s="228" t="s">
        <v>5</v>
      </c>
      <c r="AW143" s="228" t="s">
        <v>0</v>
      </c>
      <c r="AX143" s="228" t="s">
        <v>5</v>
      </c>
      <c r="AY143" s="228" t="s">
        <v>0</v>
      </c>
      <c r="AZ143" s="228" t="s">
        <v>5</v>
      </c>
      <c r="BA143" s="228" t="s">
        <v>0</v>
      </c>
      <c r="BB143" s="228" t="s">
        <v>5</v>
      </c>
      <c r="BC143" s="228" t="s">
        <v>0</v>
      </c>
      <c r="BD143" s="228" t="s">
        <v>5</v>
      </c>
      <c r="BE143" s="228" t="s">
        <v>0</v>
      </c>
      <c r="BF143" s="229" t="s">
        <v>5</v>
      </c>
    </row>
    <row r="144" spans="2:58" ht="15" customHeight="1" thickTop="1">
      <c r="B144" s="197" t="s">
        <v>240</v>
      </c>
      <c r="C144" s="198">
        <v>0</v>
      </c>
      <c r="D144" s="199">
        <v>0</v>
      </c>
      <c r="E144" s="200">
        <v>0</v>
      </c>
      <c r="F144" s="199">
        <v>0</v>
      </c>
      <c r="G144" s="200">
        <v>0</v>
      </c>
      <c r="H144" s="199">
        <v>0</v>
      </c>
      <c r="I144" s="200">
        <v>0</v>
      </c>
      <c r="J144" s="199">
        <v>0</v>
      </c>
      <c r="K144" s="200">
        <v>0</v>
      </c>
      <c r="L144" s="199">
        <v>0</v>
      </c>
      <c r="M144" s="200">
        <v>0</v>
      </c>
      <c r="N144" s="199">
        <v>0</v>
      </c>
      <c r="O144" s="200">
        <v>0</v>
      </c>
      <c r="P144" s="199">
        <v>0</v>
      </c>
      <c r="Q144" s="200">
        <v>0</v>
      </c>
      <c r="R144" s="199">
        <v>0</v>
      </c>
      <c r="S144" s="200">
        <v>0</v>
      </c>
      <c r="T144" s="199">
        <v>0</v>
      </c>
      <c r="U144" s="200">
        <v>1</v>
      </c>
      <c r="V144" s="199">
        <v>0.1</v>
      </c>
      <c r="W144" s="200">
        <v>0</v>
      </c>
      <c r="X144" s="199">
        <v>0</v>
      </c>
      <c r="Y144" s="200">
        <v>0</v>
      </c>
      <c r="Z144" s="199">
        <v>0</v>
      </c>
      <c r="AA144" s="200">
        <v>1</v>
      </c>
      <c r="AB144" s="199">
        <v>0.1</v>
      </c>
      <c r="AC144" s="200">
        <v>0</v>
      </c>
      <c r="AD144" s="199">
        <v>0</v>
      </c>
      <c r="AE144" s="200">
        <v>0</v>
      </c>
      <c r="AF144" s="199">
        <v>0</v>
      </c>
      <c r="AG144" s="200">
        <v>1</v>
      </c>
      <c r="AH144" s="199">
        <v>0.1</v>
      </c>
      <c r="AI144" s="200">
        <v>0</v>
      </c>
      <c r="AJ144" s="199">
        <v>0</v>
      </c>
      <c r="AK144" s="200">
        <v>1</v>
      </c>
      <c r="AL144" s="199">
        <v>0.1</v>
      </c>
      <c r="AM144" s="200">
        <v>0</v>
      </c>
      <c r="AN144" s="199">
        <v>0</v>
      </c>
      <c r="AO144" s="200">
        <v>2</v>
      </c>
      <c r="AP144" s="199">
        <v>0.2</v>
      </c>
      <c r="AQ144" s="200">
        <v>0</v>
      </c>
      <c r="AR144" s="199">
        <v>0</v>
      </c>
      <c r="AS144" s="200">
        <v>2</v>
      </c>
      <c r="AT144" s="199">
        <v>0.2</v>
      </c>
      <c r="AU144" s="200">
        <v>0</v>
      </c>
      <c r="AV144" s="199">
        <v>0</v>
      </c>
      <c r="AW144" s="200">
        <v>2</v>
      </c>
      <c r="AX144" s="199">
        <v>0.2</v>
      </c>
      <c r="AY144" s="200">
        <v>0</v>
      </c>
      <c r="AZ144" s="199">
        <v>0</v>
      </c>
      <c r="BA144" s="200">
        <v>0</v>
      </c>
      <c r="BB144" s="199">
        <v>0</v>
      </c>
      <c r="BC144" s="200">
        <v>0</v>
      </c>
      <c r="BD144" s="199">
        <v>0</v>
      </c>
      <c r="BE144" s="200">
        <v>0</v>
      </c>
      <c r="BF144" s="201">
        <v>0</v>
      </c>
    </row>
    <row r="145" spans="2:58" ht="15" customHeight="1">
      <c r="B145" s="202" t="s">
        <v>244</v>
      </c>
      <c r="C145" s="203">
        <v>0</v>
      </c>
      <c r="D145" s="204">
        <v>0</v>
      </c>
      <c r="E145" s="205">
        <v>0</v>
      </c>
      <c r="F145" s="204">
        <v>0</v>
      </c>
      <c r="G145" s="205">
        <v>0</v>
      </c>
      <c r="H145" s="204">
        <v>0</v>
      </c>
      <c r="I145" s="205">
        <v>0</v>
      </c>
      <c r="J145" s="204">
        <v>0</v>
      </c>
      <c r="K145" s="205">
        <v>0</v>
      </c>
      <c r="L145" s="204">
        <v>0</v>
      </c>
      <c r="M145" s="205">
        <v>0</v>
      </c>
      <c r="N145" s="204">
        <v>0</v>
      </c>
      <c r="O145" s="205">
        <v>0</v>
      </c>
      <c r="P145" s="204">
        <v>0</v>
      </c>
      <c r="Q145" s="205">
        <v>0</v>
      </c>
      <c r="R145" s="204">
        <v>0</v>
      </c>
      <c r="S145" s="205">
        <v>0</v>
      </c>
      <c r="T145" s="204">
        <v>0</v>
      </c>
      <c r="U145" s="205">
        <v>0</v>
      </c>
      <c r="V145" s="204">
        <v>0</v>
      </c>
      <c r="W145" s="205">
        <v>0</v>
      </c>
      <c r="X145" s="204">
        <v>0</v>
      </c>
      <c r="Y145" s="205">
        <v>0</v>
      </c>
      <c r="Z145" s="204">
        <v>0</v>
      </c>
      <c r="AA145" s="205">
        <v>0</v>
      </c>
      <c r="AB145" s="204">
        <v>0</v>
      </c>
      <c r="AC145" s="205">
        <v>0</v>
      </c>
      <c r="AD145" s="204">
        <v>0</v>
      </c>
      <c r="AE145" s="205">
        <v>0</v>
      </c>
      <c r="AF145" s="204">
        <v>0</v>
      </c>
      <c r="AG145" s="205">
        <v>3</v>
      </c>
      <c r="AH145" s="204">
        <v>0.21428571428571427</v>
      </c>
      <c r="AI145" s="205">
        <v>0</v>
      </c>
      <c r="AJ145" s="204">
        <v>0</v>
      </c>
      <c r="AK145" s="205">
        <v>0</v>
      </c>
      <c r="AL145" s="204">
        <v>0</v>
      </c>
      <c r="AM145" s="205">
        <v>8</v>
      </c>
      <c r="AN145" s="204">
        <v>0.57142857142857151</v>
      </c>
      <c r="AO145" s="205">
        <v>3</v>
      </c>
      <c r="AP145" s="204">
        <v>0.21428571428571427</v>
      </c>
      <c r="AQ145" s="205">
        <v>0</v>
      </c>
      <c r="AR145" s="204">
        <v>0</v>
      </c>
      <c r="AS145" s="205">
        <v>0</v>
      </c>
      <c r="AT145" s="204">
        <v>0</v>
      </c>
      <c r="AU145" s="205">
        <v>0</v>
      </c>
      <c r="AV145" s="204">
        <v>0</v>
      </c>
      <c r="AW145" s="205">
        <v>0</v>
      </c>
      <c r="AX145" s="204">
        <v>0</v>
      </c>
      <c r="AY145" s="205">
        <v>0</v>
      </c>
      <c r="AZ145" s="204">
        <v>0</v>
      </c>
      <c r="BA145" s="205">
        <v>0</v>
      </c>
      <c r="BB145" s="204">
        <v>0</v>
      </c>
      <c r="BC145" s="205">
        <v>0</v>
      </c>
      <c r="BD145" s="204">
        <v>0</v>
      </c>
      <c r="BE145" s="205">
        <v>0</v>
      </c>
      <c r="BF145" s="206">
        <v>0</v>
      </c>
    </row>
    <row r="146" spans="2:58" ht="15" customHeight="1" thickBot="1">
      <c r="B146" s="207" t="s">
        <v>245</v>
      </c>
      <c r="C146" s="208">
        <v>0</v>
      </c>
      <c r="D146" s="209">
        <v>0</v>
      </c>
      <c r="E146" s="210">
        <v>0</v>
      </c>
      <c r="F146" s="209">
        <v>0</v>
      </c>
      <c r="G146" s="210">
        <v>0</v>
      </c>
      <c r="H146" s="209">
        <v>0</v>
      </c>
      <c r="I146" s="210">
        <v>0</v>
      </c>
      <c r="J146" s="209">
        <v>0</v>
      </c>
      <c r="K146" s="210">
        <v>0</v>
      </c>
      <c r="L146" s="209">
        <v>0</v>
      </c>
      <c r="M146" s="210">
        <v>0</v>
      </c>
      <c r="N146" s="209">
        <v>0</v>
      </c>
      <c r="O146" s="210">
        <v>0</v>
      </c>
      <c r="P146" s="209">
        <v>0</v>
      </c>
      <c r="Q146" s="210">
        <v>0</v>
      </c>
      <c r="R146" s="209">
        <v>0</v>
      </c>
      <c r="S146" s="210">
        <v>0</v>
      </c>
      <c r="T146" s="209">
        <v>0</v>
      </c>
      <c r="U146" s="210">
        <v>1</v>
      </c>
      <c r="V146" s="209">
        <v>4.1666666666666671E-2</v>
      </c>
      <c r="W146" s="210">
        <v>0</v>
      </c>
      <c r="X146" s="209">
        <v>0</v>
      </c>
      <c r="Y146" s="210">
        <v>0</v>
      </c>
      <c r="Z146" s="209">
        <v>0</v>
      </c>
      <c r="AA146" s="210">
        <v>1</v>
      </c>
      <c r="AB146" s="209">
        <v>4.1666666666666671E-2</v>
      </c>
      <c r="AC146" s="210">
        <v>0</v>
      </c>
      <c r="AD146" s="209">
        <v>0</v>
      </c>
      <c r="AE146" s="210">
        <v>0</v>
      </c>
      <c r="AF146" s="209">
        <v>0</v>
      </c>
      <c r="AG146" s="210">
        <v>4</v>
      </c>
      <c r="AH146" s="209">
        <v>0.16666666666666669</v>
      </c>
      <c r="AI146" s="210">
        <v>0</v>
      </c>
      <c r="AJ146" s="209">
        <v>0</v>
      </c>
      <c r="AK146" s="210">
        <v>1</v>
      </c>
      <c r="AL146" s="209">
        <v>4.1666666666666671E-2</v>
      </c>
      <c r="AM146" s="210">
        <v>8</v>
      </c>
      <c r="AN146" s="209">
        <v>0.33333333333333337</v>
      </c>
      <c r="AO146" s="210">
        <v>5</v>
      </c>
      <c r="AP146" s="209">
        <v>0.20833333333333331</v>
      </c>
      <c r="AQ146" s="210">
        <v>0</v>
      </c>
      <c r="AR146" s="209">
        <v>0</v>
      </c>
      <c r="AS146" s="210">
        <v>2</v>
      </c>
      <c r="AT146" s="209">
        <v>8.3333333333333343E-2</v>
      </c>
      <c r="AU146" s="210">
        <v>0</v>
      </c>
      <c r="AV146" s="209">
        <v>0</v>
      </c>
      <c r="AW146" s="210">
        <v>2</v>
      </c>
      <c r="AX146" s="209">
        <v>8.3333333333333343E-2</v>
      </c>
      <c r="AY146" s="210">
        <v>0</v>
      </c>
      <c r="AZ146" s="209">
        <v>0</v>
      </c>
      <c r="BA146" s="210">
        <v>0</v>
      </c>
      <c r="BB146" s="209">
        <v>0</v>
      </c>
      <c r="BC146" s="210">
        <v>0</v>
      </c>
      <c r="BD146" s="209">
        <v>0</v>
      </c>
      <c r="BE146" s="210">
        <v>0</v>
      </c>
      <c r="BF146" s="211">
        <v>0</v>
      </c>
    </row>
    <row r="147" spans="2:58" ht="15" customHeight="1" thickTop="1">
      <c r="B147" s="246"/>
      <c r="C147" s="250"/>
      <c r="D147" s="243"/>
      <c r="E147" s="250"/>
      <c r="F147" s="243"/>
      <c r="G147" s="250"/>
      <c r="H147" s="243"/>
      <c r="I147" s="250"/>
      <c r="J147" s="243"/>
      <c r="K147" s="250"/>
      <c r="L147" s="243"/>
      <c r="M147" s="250"/>
      <c r="N147" s="243"/>
      <c r="O147" s="250"/>
      <c r="P147" s="243"/>
      <c r="Q147" s="250"/>
      <c r="R147" s="243"/>
      <c r="S147" s="250"/>
      <c r="T147" s="243"/>
      <c r="U147" s="250"/>
      <c r="V147" s="243"/>
      <c r="W147" s="250"/>
      <c r="X147" s="243"/>
      <c r="Y147" s="250"/>
      <c r="Z147" s="243"/>
      <c r="AA147" s="250"/>
      <c r="AB147" s="243"/>
      <c r="AC147" s="250"/>
      <c r="AD147" s="243"/>
      <c r="AE147" s="250"/>
      <c r="AF147" s="243"/>
      <c r="AG147" s="250"/>
      <c r="AH147" s="243"/>
      <c r="AI147" s="250"/>
      <c r="AJ147" s="243"/>
      <c r="AK147" s="250"/>
      <c r="AL147" s="243"/>
      <c r="AM147" s="250"/>
      <c r="AN147" s="243"/>
      <c r="AO147" s="250"/>
      <c r="AP147" s="243"/>
      <c r="AQ147" s="250"/>
      <c r="AR147" s="243"/>
      <c r="AS147" s="250"/>
      <c r="AT147" s="243"/>
      <c r="AU147" s="250"/>
      <c r="AV147" s="243"/>
      <c r="AW147" s="250"/>
      <c r="AX147" s="243"/>
      <c r="AY147" s="250"/>
      <c r="AZ147" s="243"/>
      <c r="BA147" s="250"/>
      <c r="BB147" s="243"/>
      <c r="BC147" s="250"/>
      <c r="BD147" s="243"/>
      <c r="BE147" s="250"/>
      <c r="BF147" s="243"/>
    </row>
    <row r="148" spans="2:58" ht="24" customHeight="1">
      <c r="B148" s="58" t="s">
        <v>156</v>
      </c>
      <c r="C148" s="250"/>
      <c r="D148" s="243"/>
      <c r="E148" s="250"/>
      <c r="F148" s="243"/>
      <c r="G148" s="250"/>
      <c r="H148" s="243"/>
      <c r="I148" s="250"/>
      <c r="J148" s="243"/>
      <c r="K148" s="250"/>
      <c r="L148" s="243"/>
      <c r="M148" s="250"/>
      <c r="N148" s="243"/>
      <c r="O148" s="250"/>
      <c r="P148" s="243"/>
      <c r="Q148" s="250"/>
      <c r="R148" s="243"/>
      <c r="S148" s="250"/>
      <c r="T148" s="243"/>
      <c r="U148" s="250"/>
      <c r="V148" s="243"/>
      <c r="W148" s="250"/>
      <c r="X148" s="243"/>
      <c r="Y148" s="250"/>
      <c r="Z148" s="243"/>
      <c r="AA148" s="250"/>
      <c r="AB148" s="243"/>
      <c r="AC148" s="250"/>
      <c r="AD148" s="243"/>
      <c r="AE148" s="250"/>
      <c r="AF148" s="243"/>
      <c r="AG148" s="250"/>
      <c r="AH148" s="243"/>
      <c r="AI148" s="250"/>
      <c r="AJ148" s="243"/>
      <c r="AK148" s="250"/>
      <c r="AL148" s="243"/>
      <c r="AM148" s="250"/>
      <c r="AN148" s="243"/>
      <c r="AO148" s="250"/>
      <c r="AP148" s="243"/>
      <c r="AQ148" s="250"/>
      <c r="AR148" s="243"/>
      <c r="AS148" s="250"/>
      <c r="AT148" s="243"/>
      <c r="AU148" s="250"/>
      <c r="AV148" s="243"/>
      <c r="AW148" s="250"/>
      <c r="AX148" s="243"/>
      <c r="AY148" s="250"/>
      <c r="AZ148" s="243"/>
      <c r="BA148" s="250"/>
      <c r="BB148" s="243"/>
      <c r="BC148" s="250"/>
      <c r="BD148" s="243"/>
      <c r="BE148" s="250"/>
      <c r="BF148" s="243"/>
    </row>
    <row r="149" spans="2:58">
      <c r="B149" s="388" t="s">
        <v>453</v>
      </c>
      <c r="C149" s="250"/>
      <c r="D149" s="243"/>
      <c r="E149" s="250"/>
      <c r="F149" s="243"/>
      <c r="G149" s="250"/>
      <c r="H149" s="243"/>
      <c r="I149" s="250"/>
      <c r="J149" s="243"/>
      <c r="K149" s="250"/>
      <c r="L149" s="243"/>
      <c r="M149" s="250"/>
      <c r="N149" s="243"/>
      <c r="O149" s="250"/>
      <c r="P149" s="243"/>
      <c r="Q149" s="250"/>
      <c r="R149" s="243"/>
      <c r="S149" s="250"/>
      <c r="T149" s="243"/>
      <c r="U149" s="250"/>
      <c r="V149" s="243"/>
      <c r="W149" s="250"/>
      <c r="X149" s="243"/>
      <c r="Y149" s="250"/>
      <c r="Z149" s="243"/>
      <c r="AA149" s="250"/>
      <c r="AB149" s="243"/>
      <c r="AC149" s="250"/>
      <c r="AD149" s="243"/>
      <c r="AE149" s="250"/>
      <c r="AF149" s="243"/>
      <c r="AG149" s="250"/>
      <c r="AH149" s="243"/>
      <c r="AI149" s="250"/>
      <c r="AJ149" s="243"/>
      <c r="AK149" s="250"/>
      <c r="AL149" s="243"/>
      <c r="AM149" s="250"/>
      <c r="AN149" s="243"/>
      <c r="AO149" s="250"/>
      <c r="AP149" s="243"/>
      <c r="AQ149" s="250"/>
      <c r="AR149" s="243"/>
      <c r="AS149" s="250"/>
      <c r="AT149" s="243"/>
      <c r="AU149" s="250"/>
      <c r="AV149" s="243"/>
      <c r="AW149" s="250"/>
      <c r="AX149" s="243"/>
      <c r="AY149" s="250"/>
      <c r="AZ149" s="243"/>
      <c r="BA149" s="250"/>
      <c r="BB149" s="243"/>
      <c r="BC149" s="250"/>
      <c r="BD149" s="243"/>
      <c r="BE149" s="250"/>
      <c r="BF149" s="243"/>
    </row>
    <row r="150" spans="2:58" ht="15" customHeight="1"/>
    <row r="151" spans="2:58" ht="15" customHeight="1" thickBot="1">
      <c r="B151" s="343" t="s">
        <v>341</v>
      </c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</row>
    <row r="152" spans="2:58" ht="15" customHeight="1" thickTop="1">
      <c r="B152" s="325" t="s">
        <v>460</v>
      </c>
      <c r="C152" s="328" t="s">
        <v>51</v>
      </c>
      <c r="D152" s="329"/>
      <c r="E152" s="329"/>
      <c r="F152" s="329" t="s">
        <v>52</v>
      </c>
      <c r="G152" s="329"/>
      <c r="H152" s="329"/>
      <c r="I152" s="329" t="s">
        <v>342</v>
      </c>
      <c r="J152" s="329"/>
      <c r="K152" s="329"/>
      <c r="L152" s="329" t="s">
        <v>343</v>
      </c>
      <c r="M152" s="329"/>
      <c r="N152" s="329"/>
      <c r="O152" s="392" t="s">
        <v>344</v>
      </c>
      <c r="P152" s="329"/>
      <c r="Q152" s="329"/>
      <c r="R152" s="329" t="s">
        <v>53</v>
      </c>
      <c r="S152" s="329"/>
      <c r="T152" s="329"/>
      <c r="U152" s="329" t="s">
        <v>345</v>
      </c>
      <c r="V152" s="329"/>
      <c r="W152" s="329"/>
      <c r="X152" s="329" t="s">
        <v>346</v>
      </c>
      <c r="Y152" s="329"/>
      <c r="Z152" s="330"/>
    </row>
    <row r="153" spans="2:58" ht="15" customHeight="1" thickBot="1">
      <c r="B153" s="327"/>
      <c r="C153" s="227" t="s">
        <v>0</v>
      </c>
      <c r="D153" s="228" t="s">
        <v>54</v>
      </c>
      <c r="E153" s="228" t="s">
        <v>55</v>
      </c>
      <c r="F153" s="228" t="s">
        <v>0</v>
      </c>
      <c r="G153" s="228" t="s">
        <v>54</v>
      </c>
      <c r="H153" s="228" t="s">
        <v>55</v>
      </c>
      <c r="I153" s="228" t="s">
        <v>0</v>
      </c>
      <c r="J153" s="228" t="s">
        <v>54</v>
      </c>
      <c r="K153" s="228" t="s">
        <v>55</v>
      </c>
      <c r="L153" s="228" t="s">
        <v>0</v>
      </c>
      <c r="M153" s="228" t="s">
        <v>54</v>
      </c>
      <c r="N153" s="228" t="s">
        <v>55</v>
      </c>
      <c r="O153" s="393" t="s">
        <v>0</v>
      </c>
      <c r="P153" s="228" t="s">
        <v>54</v>
      </c>
      <c r="Q153" s="228" t="s">
        <v>55</v>
      </c>
      <c r="R153" s="228" t="s">
        <v>0</v>
      </c>
      <c r="S153" s="228" t="s">
        <v>54</v>
      </c>
      <c r="T153" s="228" t="s">
        <v>55</v>
      </c>
      <c r="U153" s="228" t="s">
        <v>0</v>
      </c>
      <c r="V153" s="228" t="s">
        <v>54</v>
      </c>
      <c r="W153" s="228" t="s">
        <v>55</v>
      </c>
      <c r="X153" s="228" t="s">
        <v>0</v>
      </c>
      <c r="Y153" s="228" t="s">
        <v>54</v>
      </c>
      <c r="Z153" s="229" t="s">
        <v>55</v>
      </c>
    </row>
    <row r="154" spans="2:58" ht="15" customHeight="1" thickTop="1">
      <c r="B154" s="197" t="s">
        <v>240</v>
      </c>
      <c r="C154" s="198">
        <v>7</v>
      </c>
      <c r="D154" s="212">
        <v>5.2857142857142856</v>
      </c>
      <c r="E154" s="219">
        <v>1.9760470401187074</v>
      </c>
      <c r="F154" s="200">
        <v>7</v>
      </c>
      <c r="G154" s="212">
        <v>5</v>
      </c>
      <c r="H154" s="212">
        <v>1.9148542155126764</v>
      </c>
      <c r="I154" s="200">
        <v>7</v>
      </c>
      <c r="J154" s="212">
        <v>4.2857142857142856</v>
      </c>
      <c r="K154" s="212">
        <v>2.2146697055682831</v>
      </c>
      <c r="L154" s="200">
        <v>7</v>
      </c>
      <c r="M154" s="212">
        <v>4.5714285714285712</v>
      </c>
      <c r="N154" s="212">
        <v>2.5071326821120348</v>
      </c>
      <c r="O154" s="394">
        <v>7</v>
      </c>
      <c r="P154" s="212">
        <v>5</v>
      </c>
      <c r="Q154" s="219">
        <v>1.8257418583505538</v>
      </c>
      <c r="R154" s="200">
        <v>7</v>
      </c>
      <c r="S154" s="212">
        <v>4.5714285714285712</v>
      </c>
      <c r="T154" s="212">
        <v>1.7182493859684491</v>
      </c>
      <c r="U154" s="200">
        <v>7</v>
      </c>
      <c r="V154" s="212">
        <v>4.2857142857142856</v>
      </c>
      <c r="W154" s="212">
        <v>2.3603873774083297</v>
      </c>
      <c r="X154" s="200">
        <v>7</v>
      </c>
      <c r="Y154" s="212">
        <v>3.8571428571428572</v>
      </c>
      <c r="Z154" s="213">
        <v>2.4784787961282104</v>
      </c>
    </row>
    <row r="155" spans="2:58" ht="15" customHeight="1">
      <c r="B155" s="202" t="s">
        <v>244</v>
      </c>
      <c r="C155" s="203">
        <v>9</v>
      </c>
      <c r="D155" s="214">
        <v>4.7777777777777777</v>
      </c>
      <c r="E155" s="214">
        <v>1.2018504251546629</v>
      </c>
      <c r="F155" s="205">
        <v>9</v>
      </c>
      <c r="G155" s="214">
        <v>6.2222222222222223</v>
      </c>
      <c r="H155" s="214">
        <v>0.83333333333333337</v>
      </c>
      <c r="I155" s="205">
        <v>9</v>
      </c>
      <c r="J155" s="214">
        <v>5</v>
      </c>
      <c r="K155" s="215">
        <v>1.6583123951777001</v>
      </c>
      <c r="L155" s="205">
        <v>9</v>
      </c>
      <c r="M155" s="214">
        <v>5.4444444444444446</v>
      </c>
      <c r="N155" s="215">
        <v>1.8782379449307738</v>
      </c>
      <c r="O155" s="395">
        <v>9</v>
      </c>
      <c r="P155" s="214">
        <v>5.4444444444444446</v>
      </c>
      <c r="Q155" s="214">
        <v>0.88191710368819676</v>
      </c>
      <c r="R155" s="205">
        <v>9</v>
      </c>
      <c r="S155" s="214">
        <v>5.4444444444444446</v>
      </c>
      <c r="T155" s="214">
        <v>0.88191710368819676</v>
      </c>
      <c r="U155" s="205">
        <v>9</v>
      </c>
      <c r="V155" s="214">
        <v>6.1111111111111107</v>
      </c>
      <c r="W155" s="215">
        <v>0.92796072713833688</v>
      </c>
      <c r="X155" s="205">
        <v>9</v>
      </c>
      <c r="Y155" s="214">
        <v>4.2222222222222214</v>
      </c>
      <c r="Z155" s="216">
        <v>1.9860625479688305</v>
      </c>
    </row>
    <row r="156" spans="2:58" ht="15" customHeight="1" thickBot="1">
      <c r="B156" s="207" t="s">
        <v>245</v>
      </c>
      <c r="C156" s="208">
        <v>16</v>
      </c>
      <c r="D156" s="217">
        <v>4.9999999999999991</v>
      </c>
      <c r="E156" s="217">
        <v>1.5491933384829668</v>
      </c>
      <c r="F156" s="210">
        <v>16</v>
      </c>
      <c r="G156" s="217">
        <v>5.6875</v>
      </c>
      <c r="H156" s="217">
        <v>1.4930394055974097</v>
      </c>
      <c r="I156" s="210">
        <v>16</v>
      </c>
      <c r="J156" s="217">
        <v>4.6875</v>
      </c>
      <c r="K156" s="217">
        <v>1.8874586088176875</v>
      </c>
      <c r="L156" s="210">
        <v>16</v>
      </c>
      <c r="M156" s="217">
        <v>5.0625</v>
      </c>
      <c r="N156" s="217">
        <v>2.1437894797142123</v>
      </c>
      <c r="O156" s="396">
        <v>16</v>
      </c>
      <c r="P156" s="217">
        <v>5.2499999999999991</v>
      </c>
      <c r="Q156" s="217">
        <v>1.3416407864998736</v>
      </c>
      <c r="R156" s="210">
        <v>16</v>
      </c>
      <c r="S156" s="217">
        <v>5.0625</v>
      </c>
      <c r="T156" s="217">
        <v>1.340087061848346</v>
      </c>
      <c r="U156" s="210">
        <v>16</v>
      </c>
      <c r="V156" s="217">
        <v>5.3125</v>
      </c>
      <c r="W156" s="217">
        <v>1.8874586088176875</v>
      </c>
      <c r="X156" s="210">
        <v>16</v>
      </c>
      <c r="Y156" s="217">
        <v>4.0624999999999991</v>
      </c>
      <c r="Z156" s="218">
        <v>2.1437894797142123</v>
      </c>
    </row>
    <row r="157" spans="2:58" ht="15" customHeight="1" thickTop="1">
      <c r="B157" s="246"/>
      <c r="C157" s="250"/>
      <c r="D157" s="248"/>
      <c r="E157" s="248"/>
      <c r="F157" s="250"/>
      <c r="G157" s="248"/>
      <c r="H157" s="248"/>
      <c r="I157" s="250"/>
      <c r="J157" s="248"/>
      <c r="K157" s="248"/>
      <c r="L157" s="250"/>
      <c r="M157" s="248"/>
      <c r="N157" s="248"/>
      <c r="O157" s="248"/>
      <c r="P157" s="248"/>
      <c r="Q157" s="250"/>
      <c r="R157" s="248"/>
      <c r="S157" s="248"/>
      <c r="T157" s="250"/>
      <c r="U157" s="248"/>
      <c r="V157" s="248"/>
      <c r="W157" s="250"/>
      <c r="X157" s="248"/>
      <c r="Y157" s="248"/>
    </row>
    <row r="158" spans="2:58" ht="24.75" customHeight="1">
      <c r="B158" s="58" t="s">
        <v>189</v>
      </c>
      <c r="C158" s="250"/>
      <c r="D158" s="248"/>
      <c r="E158" s="248"/>
      <c r="F158" s="250"/>
      <c r="G158" s="248"/>
      <c r="H158" s="248"/>
      <c r="I158" s="250"/>
      <c r="J158" s="248"/>
      <c r="K158" s="248"/>
      <c r="L158" s="250"/>
      <c r="M158" s="248"/>
      <c r="N158" s="248"/>
      <c r="O158" s="250"/>
      <c r="P158" s="248"/>
      <c r="Q158" s="248"/>
      <c r="R158" s="250"/>
      <c r="S158" s="248"/>
      <c r="T158" s="248"/>
      <c r="U158" s="250"/>
      <c r="V158" s="248"/>
      <c r="W158" s="248"/>
      <c r="X158" s="250"/>
      <c r="Y158" s="248"/>
      <c r="Z158" s="248"/>
    </row>
    <row r="159" spans="2:58">
      <c r="B159" s="388" t="s">
        <v>454</v>
      </c>
      <c r="C159" s="250"/>
      <c r="D159" s="248"/>
      <c r="E159" s="248"/>
      <c r="F159" s="250"/>
      <c r="G159" s="248"/>
      <c r="H159" s="248"/>
      <c r="I159" s="250"/>
      <c r="J159" s="248"/>
      <c r="K159" s="248"/>
      <c r="L159" s="250"/>
      <c r="M159" s="248"/>
      <c r="N159" s="248"/>
      <c r="O159" s="250"/>
      <c r="P159" s="248"/>
      <c r="Q159" s="248"/>
      <c r="R159" s="250"/>
      <c r="S159" s="248"/>
      <c r="T159" s="248"/>
      <c r="U159" s="250"/>
      <c r="V159" s="248"/>
      <c r="W159" s="248"/>
      <c r="X159" s="250"/>
      <c r="Y159" s="248"/>
      <c r="Z159" s="248"/>
    </row>
    <row r="160" spans="2:58" ht="15" customHeight="1"/>
    <row r="161" spans="2:18" ht="15" customHeight="1" thickBot="1">
      <c r="B161" s="389" t="s">
        <v>347</v>
      </c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7"/>
    </row>
    <row r="162" spans="2:18" ht="15" customHeight="1" thickTop="1">
      <c r="B162" s="325" t="s">
        <v>460</v>
      </c>
      <c r="C162" s="328" t="s">
        <v>348</v>
      </c>
      <c r="D162" s="329"/>
      <c r="E162" s="329"/>
      <c r="F162" s="329" t="s">
        <v>349</v>
      </c>
      <c r="G162" s="329"/>
      <c r="H162" s="329"/>
      <c r="I162" s="329" t="s">
        <v>350</v>
      </c>
      <c r="J162" s="329"/>
      <c r="K162" s="329"/>
      <c r="L162" s="329" t="s">
        <v>351</v>
      </c>
      <c r="M162" s="329"/>
      <c r="N162" s="329"/>
      <c r="O162" s="329" t="s">
        <v>352</v>
      </c>
      <c r="P162" s="329"/>
      <c r="Q162" s="330"/>
      <c r="R162" s="397"/>
    </row>
    <row r="163" spans="2:18" ht="15" customHeight="1" thickBot="1">
      <c r="B163" s="327"/>
      <c r="C163" s="227" t="s">
        <v>0</v>
      </c>
      <c r="D163" s="228" t="s">
        <v>54</v>
      </c>
      <c r="E163" s="228" t="s">
        <v>55</v>
      </c>
      <c r="F163" s="228" t="s">
        <v>0</v>
      </c>
      <c r="G163" s="228" t="s">
        <v>54</v>
      </c>
      <c r="H163" s="228" t="s">
        <v>55</v>
      </c>
      <c r="I163" s="228" t="s">
        <v>0</v>
      </c>
      <c r="J163" s="228" t="s">
        <v>54</v>
      </c>
      <c r="K163" s="228" t="s">
        <v>55</v>
      </c>
      <c r="L163" s="228" t="s">
        <v>0</v>
      </c>
      <c r="M163" s="228" t="s">
        <v>54</v>
      </c>
      <c r="N163" s="228" t="s">
        <v>55</v>
      </c>
      <c r="O163" s="228" t="s">
        <v>0</v>
      </c>
      <c r="P163" s="228" t="s">
        <v>54</v>
      </c>
      <c r="Q163" s="229" t="s">
        <v>55</v>
      </c>
      <c r="R163" s="397"/>
    </row>
    <row r="164" spans="2:18" ht="15" customHeight="1" thickTop="1">
      <c r="B164" s="197" t="s">
        <v>240</v>
      </c>
      <c r="C164" s="198">
        <v>7</v>
      </c>
      <c r="D164" s="212">
        <v>5.5714285714285712</v>
      </c>
      <c r="E164" s="219">
        <v>0.97590007294853309</v>
      </c>
      <c r="F164" s="200">
        <v>7</v>
      </c>
      <c r="G164" s="212">
        <v>4.4285714285714279</v>
      </c>
      <c r="H164" s="212">
        <v>1.902379462422684</v>
      </c>
      <c r="I164" s="200">
        <v>7</v>
      </c>
      <c r="J164" s="212">
        <v>5.4285714285714279</v>
      </c>
      <c r="K164" s="212">
        <v>1.511857892036909</v>
      </c>
      <c r="L164" s="200">
        <v>7</v>
      </c>
      <c r="M164" s="212">
        <v>4.2857142857142856</v>
      </c>
      <c r="N164" s="212">
        <v>2.4976179127511156</v>
      </c>
      <c r="O164" s="200">
        <v>7</v>
      </c>
      <c r="P164" s="212">
        <v>5.4285714285714288</v>
      </c>
      <c r="Q164" s="220">
        <v>0.7867957924694432</v>
      </c>
      <c r="R164" s="397"/>
    </row>
    <row r="165" spans="2:18" ht="15" customHeight="1">
      <c r="B165" s="202" t="s">
        <v>244</v>
      </c>
      <c r="C165" s="203">
        <v>12</v>
      </c>
      <c r="D165" s="214">
        <v>5.7499999999999991</v>
      </c>
      <c r="E165" s="214">
        <v>1.864744681524183</v>
      </c>
      <c r="F165" s="205">
        <v>12</v>
      </c>
      <c r="G165" s="214">
        <v>5</v>
      </c>
      <c r="H165" s="214">
        <v>2.0449494325821802</v>
      </c>
      <c r="I165" s="205">
        <v>12</v>
      </c>
      <c r="J165" s="214">
        <v>4.916666666666667</v>
      </c>
      <c r="K165" s="215">
        <v>0.90033663737851999</v>
      </c>
      <c r="L165" s="205">
        <v>12</v>
      </c>
      <c r="M165" s="214">
        <v>4.416666666666667</v>
      </c>
      <c r="N165" s="215">
        <v>1.6764862244009229</v>
      </c>
      <c r="O165" s="205">
        <v>12</v>
      </c>
      <c r="P165" s="214">
        <v>5.583333333333333</v>
      </c>
      <c r="Q165" s="216">
        <v>1.3113721705515067</v>
      </c>
      <c r="R165" s="397"/>
    </row>
    <row r="166" spans="2:18" ht="15" customHeight="1" thickBot="1">
      <c r="B166" s="207" t="s">
        <v>245</v>
      </c>
      <c r="C166" s="208">
        <v>19</v>
      </c>
      <c r="D166" s="217">
        <v>5.6842105263157885</v>
      </c>
      <c r="E166" s="217">
        <v>1.5653409844697797</v>
      </c>
      <c r="F166" s="210">
        <v>19</v>
      </c>
      <c r="G166" s="217">
        <v>4.7894736842105265</v>
      </c>
      <c r="H166" s="217">
        <v>1.9601288894248496</v>
      </c>
      <c r="I166" s="210">
        <v>19</v>
      </c>
      <c r="J166" s="217">
        <v>5.1052631578947372</v>
      </c>
      <c r="K166" s="217">
        <v>1.1496249070460265</v>
      </c>
      <c r="L166" s="210">
        <v>19</v>
      </c>
      <c r="M166" s="217">
        <v>4.3684210526315796</v>
      </c>
      <c r="N166" s="217">
        <v>1.9496588395520065</v>
      </c>
      <c r="O166" s="210">
        <v>19</v>
      </c>
      <c r="P166" s="217">
        <v>5.5263157894736841</v>
      </c>
      <c r="Q166" s="218">
        <v>1.1239029738980326</v>
      </c>
      <c r="R166" s="397"/>
    </row>
    <row r="167" spans="2:18" ht="15" customHeight="1" thickTop="1">
      <c r="B167" s="246"/>
      <c r="C167" s="250"/>
      <c r="D167" s="248"/>
      <c r="E167" s="248"/>
      <c r="F167" s="250"/>
      <c r="G167" s="248"/>
      <c r="H167" s="248"/>
      <c r="I167" s="250"/>
      <c r="J167" s="248"/>
      <c r="K167" s="248"/>
      <c r="L167" s="250"/>
      <c r="M167" s="248"/>
      <c r="N167" s="248"/>
      <c r="O167" s="250"/>
      <c r="P167" s="248"/>
      <c r="Q167" s="248"/>
    </row>
    <row r="168" spans="2:18" ht="24" customHeight="1">
      <c r="B168" s="58" t="s">
        <v>190</v>
      </c>
      <c r="C168" s="250"/>
      <c r="D168" s="248"/>
      <c r="E168" s="248"/>
      <c r="F168" s="250"/>
      <c r="G168" s="248"/>
      <c r="H168" s="248"/>
      <c r="I168" s="250"/>
      <c r="J168" s="248"/>
      <c r="K168" s="248"/>
      <c r="L168" s="250"/>
      <c r="M168" s="248"/>
      <c r="N168" s="248"/>
      <c r="O168" s="250"/>
      <c r="P168" s="248"/>
      <c r="Q168" s="248"/>
    </row>
    <row r="169" spans="2:18">
      <c r="B169" s="388" t="s">
        <v>455</v>
      </c>
      <c r="C169" s="250"/>
      <c r="D169" s="248"/>
      <c r="E169" s="248"/>
      <c r="F169" s="250"/>
      <c r="G169" s="248"/>
      <c r="H169" s="248"/>
      <c r="I169" s="250"/>
      <c r="J169" s="248"/>
      <c r="K169" s="248"/>
      <c r="L169" s="250"/>
      <c r="M169" s="248"/>
      <c r="N169" s="248"/>
      <c r="O169" s="250"/>
      <c r="P169" s="248"/>
      <c r="Q169" s="248"/>
    </row>
    <row r="170" spans="2:18" ht="15" customHeight="1"/>
    <row r="171" spans="2:18" ht="15" customHeight="1" thickBot="1">
      <c r="B171" s="389" t="s">
        <v>157</v>
      </c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</row>
    <row r="172" spans="2:18" ht="15" customHeight="1" thickTop="1">
      <c r="B172" s="325" t="s">
        <v>460</v>
      </c>
      <c r="C172" s="328" t="s">
        <v>74</v>
      </c>
      <c r="D172" s="329"/>
      <c r="E172" s="329"/>
      <c r="F172" s="329" t="s">
        <v>74</v>
      </c>
      <c r="G172" s="329"/>
      <c r="H172" s="329"/>
      <c r="I172" s="329" t="s">
        <v>75</v>
      </c>
      <c r="J172" s="329"/>
      <c r="K172" s="329"/>
      <c r="L172" s="329" t="s">
        <v>75</v>
      </c>
      <c r="M172" s="329"/>
      <c r="N172" s="330"/>
    </row>
    <row r="173" spans="2:18" ht="15" customHeight="1" thickBot="1">
      <c r="B173" s="327"/>
      <c r="C173" s="227" t="s">
        <v>0</v>
      </c>
      <c r="D173" s="228" t="s">
        <v>54</v>
      </c>
      <c r="E173" s="228" t="s">
        <v>55</v>
      </c>
      <c r="F173" s="228" t="s">
        <v>0</v>
      </c>
      <c r="G173" s="228" t="s">
        <v>54</v>
      </c>
      <c r="H173" s="228" t="s">
        <v>55</v>
      </c>
      <c r="I173" s="228" t="s">
        <v>0</v>
      </c>
      <c r="J173" s="228" t="s">
        <v>54</v>
      </c>
      <c r="K173" s="228" t="s">
        <v>461</v>
      </c>
      <c r="L173" s="228" t="s">
        <v>0</v>
      </c>
      <c r="M173" s="228" t="s">
        <v>54</v>
      </c>
      <c r="N173" s="229" t="s">
        <v>461</v>
      </c>
    </row>
    <row r="174" spans="2:18" ht="15" customHeight="1" thickTop="1">
      <c r="B174" s="197" t="s">
        <v>240</v>
      </c>
      <c r="C174" s="198">
        <v>10</v>
      </c>
      <c r="D174" s="212">
        <v>5.5999999999999988</v>
      </c>
      <c r="E174" s="219">
        <v>0.8432740427115677</v>
      </c>
      <c r="F174" s="200">
        <v>10</v>
      </c>
      <c r="G174" s="212">
        <v>4.6000000000000005</v>
      </c>
      <c r="H174" s="212">
        <v>2.2705848487901865</v>
      </c>
      <c r="I174" s="200">
        <v>10</v>
      </c>
      <c r="J174" s="212">
        <v>4.7</v>
      </c>
      <c r="K174" s="212">
        <v>1.8287822299126937</v>
      </c>
      <c r="L174" s="200">
        <v>10</v>
      </c>
      <c r="M174" s="212">
        <v>4.3999999999999986</v>
      </c>
      <c r="N174" s="213">
        <v>2.3664319132398464</v>
      </c>
    </row>
    <row r="175" spans="2:18" ht="15" customHeight="1">
      <c r="B175" s="202" t="s">
        <v>244</v>
      </c>
      <c r="C175" s="203">
        <v>13</v>
      </c>
      <c r="D175" s="214">
        <v>4.7692307692307692</v>
      </c>
      <c r="E175" s="214">
        <v>0.83205029433784383</v>
      </c>
      <c r="F175" s="205">
        <v>14</v>
      </c>
      <c r="G175" s="214">
        <v>5</v>
      </c>
      <c r="H175" s="214">
        <v>1.3587324409735151</v>
      </c>
      <c r="I175" s="205">
        <v>14</v>
      </c>
      <c r="J175" s="214">
        <v>5.2142857142857144</v>
      </c>
      <c r="K175" s="215">
        <v>0.80178372573727319</v>
      </c>
      <c r="L175" s="205">
        <v>14</v>
      </c>
      <c r="M175" s="214">
        <v>5.0714285714285703</v>
      </c>
      <c r="N175" s="221">
        <v>1.4392458342578485</v>
      </c>
    </row>
    <row r="176" spans="2:18" ht="15" customHeight="1" thickBot="1">
      <c r="B176" s="207" t="s">
        <v>245</v>
      </c>
      <c r="C176" s="208">
        <v>23</v>
      </c>
      <c r="D176" s="217">
        <v>5.1304347826086953</v>
      </c>
      <c r="E176" s="217">
        <v>0.91970093093980365</v>
      </c>
      <c r="F176" s="210">
        <v>24</v>
      </c>
      <c r="G176" s="217">
        <v>4.8333333333333339</v>
      </c>
      <c r="H176" s="217">
        <v>1.7610932046210157</v>
      </c>
      <c r="I176" s="210">
        <v>24</v>
      </c>
      <c r="J176" s="217">
        <v>5.0000000000000009</v>
      </c>
      <c r="K176" s="217">
        <v>1.318760946791574</v>
      </c>
      <c r="L176" s="210">
        <v>24</v>
      </c>
      <c r="M176" s="217">
        <v>4.7916666666666652</v>
      </c>
      <c r="N176" s="218">
        <v>1.8645238736369985</v>
      </c>
    </row>
    <row r="177" spans="2:20" ht="15" customHeight="1" thickTop="1"/>
    <row r="178" spans="2:20" ht="15" customHeight="1" thickBot="1">
      <c r="B178" s="389" t="s">
        <v>158</v>
      </c>
      <c r="C178" s="390"/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</row>
    <row r="179" spans="2:20" ht="15" customHeight="1" thickTop="1">
      <c r="B179" s="325" t="s">
        <v>460</v>
      </c>
      <c r="C179" s="328" t="s">
        <v>78</v>
      </c>
      <c r="D179" s="329"/>
      <c r="E179" s="329"/>
      <c r="F179" s="329" t="s">
        <v>78</v>
      </c>
      <c r="G179" s="329"/>
      <c r="H179" s="329"/>
      <c r="I179" s="329" t="s">
        <v>79</v>
      </c>
      <c r="J179" s="329"/>
      <c r="K179" s="329"/>
      <c r="L179" s="329" t="s">
        <v>79</v>
      </c>
      <c r="M179" s="329"/>
      <c r="N179" s="329"/>
      <c r="O179" s="392" t="s">
        <v>353</v>
      </c>
      <c r="P179" s="329"/>
      <c r="Q179" s="329"/>
      <c r="R179" s="329" t="s">
        <v>353</v>
      </c>
      <c r="S179" s="329"/>
      <c r="T179" s="330"/>
    </row>
    <row r="180" spans="2:20" ht="15" customHeight="1" thickBot="1">
      <c r="B180" s="327"/>
      <c r="C180" s="227" t="s">
        <v>0</v>
      </c>
      <c r="D180" s="228" t="s">
        <v>54</v>
      </c>
      <c r="E180" s="228" t="s">
        <v>55</v>
      </c>
      <c r="F180" s="228" t="s">
        <v>0</v>
      </c>
      <c r="G180" s="228" t="s">
        <v>54</v>
      </c>
      <c r="H180" s="228" t="s">
        <v>55</v>
      </c>
      <c r="I180" s="228" t="s">
        <v>0</v>
      </c>
      <c r="J180" s="228" t="s">
        <v>54</v>
      </c>
      <c r="K180" s="228" t="s">
        <v>55</v>
      </c>
      <c r="L180" s="228" t="s">
        <v>0</v>
      </c>
      <c r="M180" s="228" t="s">
        <v>54</v>
      </c>
      <c r="N180" s="228" t="s">
        <v>55</v>
      </c>
      <c r="O180" s="393" t="s">
        <v>0</v>
      </c>
      <c r="P180" s="228" t="s">
        <v>54</v>
      </c>
      <c r="Q180" s="228" t="s">
        <v>55</v>
      </c>
      <c r="R180" s="228" t="s">
        <v>0</v>
      </c>
      <c r="S180" s="228" t="s">
        <v>54</v>
      </c>
      <c r="T180" s="229" t="s">
        <v>55</v>
      </c>
    </row>
    <row r="181" spans="2:20" ht="15" customHeight="1" thickTop="1">
      <c r="B181" s="197" t="s">
        <v>240</v>
      </c>
      <c r="C181" s="198">
        <v>10</v>
      </c>
      <c r="D181" s="212">
        <v>6.1999999999999993</v>
      </c>
      <c r="E181" s="219">
        <v>0.91893658347268148</v>
      </c>
      <c r="F181" s="200">
        <v>10</v>
      </c>
      <c r="G181" s="212">
        <v>5.4</v>
      </c>
      <c r="H181" s="212">
        <v>2.1705094128132942</v>
      </c>
      <c r="I181" s="200">
        <v>10</v>
      </c>
      <c r="J181" s="212">
        <v>3.7</v>
      </c>
      <c r="K181" s="212">
        <v>2.0027758514399734</v>
      </c>
      <c r="L181" s="200">
        <v>10</v>
      </c>
      <c r="M181" s="212">
        <v>4.6000000000000005</v>
      </c>
      <c r="N181" s="212">
        <v>2.0655911179772888</v>
      </c>
      <c r="O181" s="394">
        <v>10</v>
      </c>
      <c r="P181" s="212">
        <v>4.6999999999999993</v>
      </c>
      <c r="Q181" s="219">
        <v>0.94868329805051366</v>
      </c>
      <c r="R181" s="200">
        <v>10</v>
      </c>
      <c r="S181" s="212">
        <v>4.3999999999999995</v>
      </c>
      <c r="T181" s="213">
        <v>1.8973665961010278</v>
      </c>
    </row>
    <row r="182" spans="2:20" ht="15" customHeight="1">
      <c r="B182" s="202" t="s">
        <v>244</v>
      </c>
      <c r="C182" s="203">
        <v>14</v>
      </c>
      <c r="D182" s="214">
        <v>5.5</v>
      </c>
      <c r="E182" s="214">
        <v>0.94053994312596012</v>
      </c>
      <c r="F182" s="205">
        <v>14</v>
      </c>
      <c r="G182" s="214">
        <v>5.5714285714285703</v>
      </c>
      <c r="H182" s="214">
        <v>1.5045717874984441</v>
      </c>
      <c r="I182" s="205">
        <v>14</v>
      </c>
      <c r="J182" s="214">
        <v>3.4285714285714284</v>
      </c>
      <c r="K182" s="215">
        <v>1.3985864135061359</v>
      </c>
      <c r="L182" s="205">
        <v>14</v>
      </c>
      <c r="M182" s="214">
        <v>4.7142857142857144</v>
      </c>
      <c r="N182" s="215">
        <v>1.6837947722821909</v>
      </c>
      <c r="O182" s="395">
        <v>14</v>
      </c>
      <c r="P182" s="214">
        <v>4.7857142857142856</v>
      </c>
      <c r="Q182" s="214">
        <v>1.3688047244316384</v>
      </c>
      <c r="R182" s="205">
        <v>14</v>
      </c>
      <c r="S182" s="214">
        <v>5.2857142857142856</v>
      </c>
      <c r="T182" s="216">
        <v>1.8156825980064073</v>
      </c>
    </row>
    <row r="183" spans="2:20" ht="15" customHeight="1" thickBot="1">
      <c r="B183" s="207" t="s">
        <v>245</v>
      </c>
      <c r="C183" s="208">
        <v>24</v>
      </c>
      <c r="D183" s="217">
        <v>5.791666666666667</v>
      </c>
      <c r="E183" s="217">
        <v>0.97709270027338557</v>
      </c>
      <c r="F183" s="210">
        <v>24</v>
      </c>
      <c r="G183" s="217">
        <v>5.4999999999999982</v>
      </c>
      <c r="H183" s="217">
        <v>1.7693034738587654</v>
      </c>
      <c r="I183" s="210">
        <v>24</v>
      </c>
      <c r="J183" s="217">
        <v>3.5416666666666665</v>
      </c>
      <c r="K183" s="217">
        <v>1.6412923504696368</v>
      </c>
      <c r="L183" s="210">
        <v>24</v>
      </c>
      <c r="M183" s="217">
        <v>4.6666666666666652</v>
      </c>
      <c r="N183" s="217">
        <v>1.8097962092016271</v>
      </c>
      <c r="O183" s="396">
        <v>24</v>
      </c>
      <c r="P183" s="217">
        <v>4.7500000000000009</v>
      </c>
      <c r="Q183" s="217">
        <v>1.1887150534341147</v>
      </c>
      <c r="R183" s="210">
        <v>24</v>
      </c>
      <c r="S183" s="217">
        <v>4.916666666666667</v>
      </c>
      <c r="T183" s="218">
        <v>1.8630658852422861</v>
      </c>
    </row>
    <row r="184" spans="2:20" ht="15" customHeight="1" thickTop="1"/>
    <row r="185" spans="2:20" ht="15" customHeight="1" thickBot="1">
      <c r="B185" s="389" t="s">
        <v>159</v>
      </c>
      <c r="C185" s="390"/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</row>
    <row r="186" spans="2:20" ht="15" customHeight="1" thickTop="1">
      <c r="B186" s="325" t="s">
        <v>460</v>
      </c>
      <c r="C186" s="328" t="s">
        <v>81</v>
      </c>
      <c r="D186" s="329"/>
      <c r="E186" s="329"/>
      <c r="F186" s="329" t="s">
        <v>81</v>
      </c>
      <c r="G186" s="329"/>
      <c r="H186" s="329"/>
      <c r="I186" s="329" t="s">
        <v>354</v>
      </c>
      <c r="J186" s="329"/>
      <c r="K186" s="329"/>
      <c r="L186" s="329" t="s">
        <v>354</v>
      </c>
      <c r="M186" s="329"/>
      <c r="N186" s="329"/>
      <c r="O186" s="392" t="s">
        <v>355</v>
      </c>
      <c r="P186" s="329"/>
      <c r="Q186" s="329"/>
      <c r="R186" s="329" t="s">
        <v>355</v>
      </c>
      <c r="S186" s="329"/>
      <c r="T186" s="330"/>
    </row>
    <row r="187" spans="2:20" ht="15" customHeight="1" thickBot="1">
      <c r="B187" s="327"/>
      <c r="C187" s="227" t="s">
        <v>0</v>
      </c>
      <c r="D187" s="228" t="s">
        <v>54</v>
      </c>
      <c r="E187" s="228" t="s">
        <v>55</v>
      </c>
      <c r="F187" s="228" t="s">
        <v>0</v>
      </c>
      <c r="G187" s="228" t="s">
        <v>54</v>
      </c>
      <c r="H187" s="228" t="s">
        <v>55</v>
      </c>
      <c r="I187" s="228" t="s">
        <v>0</v>
      </c>
      <c r="J187" s="228" t="s">
        <v>54</v>
      </c>
      <c r="K187" s="228" t="s">
        <v>55</v>
      </c>
      <c r="L187" s="228" t="s">
        <v>0</v>
      </c>
      <c r="M187" s="228" t="s">
        <v>54</v>
      </c>
      <c r="N187" s="228" t="s">
        <v>55</v>
      </c>
      <c r="O187" s="393" t="s">
        <v>0</v>
      </c>
      <c r="P187" s="228" t="s">
        <v>54</v>
      </c>
      <c r="Q187" s="228" t="s">
        <v>55</v>
      </c>
      <c r="R187" s="228" t="s">
        <v>0</v>
      </c>
      <c r="S187" s="228" t="s">
        <v>54</v>
      </c>
      <c r="T187" s="229" t="s">
        <v>55</v>
      </c>
    </row>
    <row r="188" spans="2:20" ht="15" customHeight="1" thickTop="1">
      <c r="B188" s="197" t="s">
        <v>240</v>
      </c>
      <c r="C188" s="198">
        <v>10</v>
      </c>
      <c r="D188" s="212">
        <v>5</v>
      </c>
      <c r="E188" s="219">
        <v>1.3333333333333335</v>
      </c>
      <c r="F188" s="200">
        <v>10</v>
      </c>
      <c r="G188" s="212">
        <v>5.0999999999999996</v>
      </c>
      <c r="H188" s="212">
        <v>2.1832697191750419</v>
      </c>
      <c r="I188" s="200">
        <v>10</v>
      </c>
      <c r="J188" s="212">
        <v>4.5</v>
      </c>
      <c r="K188" s="212">
        <v>1.509230856356236</v>
      </c>
      <c r="L188" s="200">
        <v>10</v>
      </c>
      <c r="M188" s="212">
        <v>4.7</v>
      </c>
      <c r="N188" s="212">
        <v>1.4181364924121764</v>
      </c>
      <c r="O188" s="394">
        <v>10</v>
      </c>
      <c r="P188" s="212">
        <v>4.3999999999999995</v>
      </c>
      <c r="Q188" s="219">
        <v>1.2649110640673515</v>
      </c>
      <c r="R188" s="200">
        <v>10</v>
      </c>
      <c r="S188" s="212">
        <v>4.5</v>
      </c>
      <c r="T188" s="213">
        <v>1.7795130420052183</v>
      </c>
    </row>
    <row r="189" spans="2:20" ht="15" customHeight="1">
      <c r="B189" s="202" t="s">
        <v>244</v>
      </c>
      <c r="C189" s="203">
        <v>14</v>
      </c>
      <c r="D189" s="214">
        <v>5.1428571428571423</v>
      </c>
      <c r="E189" s="214">
        <v>1.5118578920369088</v>
      </c>
      <c r="F189" s="205">
        <v>14</v>
      </c>
      <c r="G189" s="214">
        <v>5.7857142857142856</v>
      </c>
      <c r="H189" s="214">
        <v>1.3114039117603011</v>
      </c>
      <c r="I189" s="205">
        <v>14</v>
      </c>
      <c r="J189" s="214">
        <v>4.5</v>
      </c>
      <c r="K189" s="215">
        <v>1.454436184706849</v>
      </c>
      <c r="L189" s="205">
        <v>14</v>
      </c>
      <c r="M189" s="214">
        <v>4.7857142857142847</v>
      </c>
      <c r="N189" s="215">
        <v>1.5281246137553166</v>
      </c>
      <c r="O189" s="395">
        <v>14</v>
      </c>
      <c r="P189" s="214">
        <v>3.9999999999999996</v>
      </c>
      <c r="Q189" s="214">
        <v>1.4142135623730949</v>
      </c>
      <c r="R189" s="205">
        <v>14</v>
      </c>
      <c r="S189" s="214">
        <v>4.2857142857142865</v>
      </c>
      <c r="T189" s="216">
        <v>1.7728105208558365</v>
      </c>
    </row>
    <row r="190" spans="2:20" ht="15" customHeight="1" thickBot="1">
      <c r="B190" s="207" t="s">
        <v>245</v>
      </c>
      <c r="C190" s="208">
        <v>24</v>
      </c>
      <c r="D190" s="217">
        <v>5.083333333333333</v>
      </c>
      <c r="E190" s="217">
        <v>1.4116492564331997</v>
      </c>
      <c r="F190" s="210">
        <v>24</v>
      </c>
      <c r="G190" s="217">
        <v>5.5</v>
      </c>
      <c r="H190" s="217">
        <v>1.7194539072421902</v>
      </c>
      <c r="I190" s="210">
        <v>24</v>
      </c>
      <c r="J190" s="217">
        <v>4.5000000000000009</v>
      </c>
      <c r="K190" s="217">
        <v>1.4446302370292303</v>
      </c>
      <c r="L190" s="210">
        <v>24</v>
      </c>
      <c r="M190" s="217">
        <v>4.7499999999999991</v>
      </c>
      <c r="N190" s="217">
        <v>1.4521348601882378</v>
      </c>
      <c r="O190" s="396">
        <v>24</v>
      </c>
      <c r="P190" s="217">
        <v>4.1666666666666661</v>
      </c>
      <c r="Q190" s="217">
        <v>1.3405601251996728</v>
      </c>
      <c r="R190" s="210">
        <v>24</v>
      </c>
      <c r="S190" s="217">
        <v>4.375</v>
      </c>
      <c r="T190" s="218">
        <v>1.739877556911255</v>
      </c>
    </row>
    <row r="191" spans="2:20" ht="15" customHeight="1" thickTop="1"/>
    <row r="192" spans="2:20" ht="15" customHeight="1" thickBot="1">
      <c r="B192" s="389" t="s">
        <v>159</v>
      </c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  <c r="S192" s="390"/>
      <c r="T192" s="390"/>
    </row>
    <row r="193" spans="2:20" ht="15" customHeight="1" thickTop="1">
      <c r="B193" s="325" t="s">
        <v>460</v>
      </c>
      <c r="C193" s="328" t="s">
        <v>82</v>
      </c>
      <c r="D193" s="329"/>
      <c r="E193" s="329"/>
      <c r="F193" s="329" t="s">
        <v>82</v>
      </c>
      <c r="G193" s="329"/>
      <c r="H193" s="329"/>
      <c r="I193" s="329" t="s">
        <v>83</v>
      </c>
      <c r="J193" s="329"/>
      <c r="K193" s="329"/>
      <c r="L193" s="329" t="s">
        <v>83</v>
      </c>
      <c r="M193" s="329"/>
      <c r="N193" s="329"/>
      <c r="O193" s="392" t="s">
        <v>356</v>
      </c>
      <c r="P193" s="329"/>
      <c r="Q193" s="329"/>
      <c r="R193" s="329" t="s">
        <v>356</v>
      </c>
      <c r="S193" s="329"/>
      <c r="T193" s="330"/>
    </row>
    <row r="194" spans="2:20" ht="15" customHeight="1" thickBot="1">
      <c r="B194" s="327"/>
      <c r="C194" s="227" t="s">
        <v>0</v>
      </c>
      <c r="D194" s="228" t="s">
        <v>54</v>
      </c>
      <c r="E194" s="228" t="s">
        <v>55</v>
      </c>
      <c r="F194" s="228" t="s">
        <v>0</v>
      </c>
      <c r="G194" s="228" t="s">
        <v>54</v>
      </c>
      <c r="H194" s="228" t="s">
        <v>55</v>
      </c>
      <c r="I194" s="228" t="s">
        <v>0</v>
      </c>
      <c r="J194" s="228" t="s">
        <v>54</v>
      </c>
      <c r="K194" s="228" t="s">
        <v>55</v>
      </c>
      <c r="L194" s="228" t="s">
        <v>0</v>
      </c>
      <c r="M194" s="228" t="s">
        <v>54</v>
      </c>
      <c r="N194" s="228" t="s">
        <v>55</v>
      </c>
      <c r="O194" s="393" t="s">
        <v>0</v>
      </c>
      <c r="P194" s="228" t="s">
        <v>54</v>
      </c>
      <c r="Q194" s="228" t="s">
        <v>55</v>
      </c>
      <c r="R194" s="228" t="s">
        <v>0</v>
      </c>
      <c r="S194" s="228" t="s">
        <v>54</v>
      </c>
      <c r="T194" s="229" t="s">
        <v>55</v>
      </c>
    </row>
    <row r="195" spans="2:20" ht="15" customHeight="1" thickTop="1">
      <c r="B195" s="197" t="s">
        <v>240</v>
      </c>
      <c r="C195" s="198">
        <v>10</v>
      </c>
      <c r="D195" s="212">
        <v>5.2</v>
      </c>
      <c r="E195" s="219">
        <v>1.5491933384829668</v>
      </c>
      <c r="F195" s="200">
        <v>10</v>
      </c>
      <c r="G195" s="212">
        <v>4.3999999999999995</v>
      </c>
      <c r="H195" s="212">
        <v>2.1705094128132942</v>
      </c>
      <c r="I195" s="200">
        <v>10</v>
      </c>
      <c r="J195" s="212">
        <v>4</v>
      </c>
      <c r="K195" s="212">
        <v>1.4907119849998598</v>
      </c>
      <c r="L195" s="200">
        <v>10</v>
      </c>
      <c r="M195" s="212">
        <v>4.1999999999999993</v>
      </c>
      <c r="N195" s="212">
        <v>2.1499353995462802</v>
      </c>
      <c r="O195" s="394">
        <v>10</v>
      </c>
      <c r="P195" s="212">
        <v>5.0999999999999996</v>
      </c>
      <c r="Q195" s="219">
        <v>1.7288403306519919</v>
      </c>
      <c r="R195" s="200">
        <v>10</v>
      </c>
      <c r="S195" s="212">
        <v>4.9000000000000004</v>
      </c>
      <c r="T195" s="213">
        <v>2.3781411975649291</v>
      </c>
    </row>
    <row r="196" spans="2:20" ht="15" customHeight="1">
      <c r="B196" s="202" t="s">
        <v>244</v>
      </c>
      <c r="C196" s="203">
        <v>14</v>
      </c>
      <c r="D196" s="214">
        <v>5.9285714285714288</v>
      </c>
      <c r="E196" s="214">
        <v>0.82874193016474473</v>
      </c>
      <c r="F196" s="205">
        <v>14</v>
      </c>
      <c r="G196" s="214">
        <v>5.7142857142857135</v>
      </c>
      <c r="H196" s="214">
        <v>1.6374732612530445</v>
      </c>
      <c r="I196" s="205">
        <v>14</v>
      </c>
      <c r="J196" s="214">
        <v>4.6428571428571432</v>
      </c>
      <c r="K196" s="215">
        <v>1.2157392722216298</v>
      </c>
      <c r="L196" s="205">
        <v>14</v>
      </c>
      <c r="M196" s="214">
        <v>5.3571428571428568</v>
      </c>
      <c r="N196" s="215">
        <v>1.1507283885330302</v>
      </c>
      <c r="O196" s="395">
        <v>14</v>
      </c>
      <c r="P196" s="214">
        <v>5.0714285714285712</v>
      </c>
      <c r="Q196" s="214">
        <v>1.071611705960535</v>
      </c>
      <c r="R196" s="205">
        <v>14</v>
      </c>
      <c r="S196" s="214">
        <v>6</v>
      </c>
      <c r="T196" s="216">
        <v>0.96076892283052262</v>
      </c>
    </row>
    <row r="197" spans="2:20" ht="15" customHeight="1" thickBot="1">
      <c r="B197" s="207" t="s">
        <v>245</v>
      </c>
      <c r="C197" s="208">
        <v>24</v>
      </c>
      <c r="D197" s="217">
        <v>5.6249999999999991</v>
      </c>
      <c r="E197" s="217">
        <v>1.209113940759567</v>
      </c>
      <c r="F197" s="210">
        <v>24</v>
      </c>
      <c r="G197" s="217">
        <v>5.1666666666666661</v>
      </c>
      <c r="H197" s="217">
        <v>1.9486152645597752</v>
      </c>
      <c r="I197" s="210">
        <v>24</v>
      </c>
      <c r="J197" s="217">
        <v>4.3750000000000009</v>
      </c>
      <c r="K197" s="217">
        <v>1.3452816094393218</v>
      </c>
      <c r="L197" s="210">
        <v>24</v>
      </c>
      <c r="M197" s="217">
        <v>4.875</v>
      </c>
      <c r="N197" s="217">
        <v>1.7019809430292641</v>
      </c>
      <c r="O197" s="396">
        <v>24</v>
      </c>
      <c r="P197" s="217">
        <v>5.083333333333333</v>
      </c>
      <c r="Q197" s="217">
        <v>1.3486439781165913</v>
      </c>
      <c r="R197" s="210">
        <v>24</v>
      </c>
      <c r="S197" s="217">
        <v>5.5416666666666661</v>
      </c>
      <c r="T197" s="218">
        <v>1.7440374613713623</v>
      </c>
    </row>
    <row r="198" spans="2:20" ht="15" customHeight="1" thickTop="1"/>
    <row r="199" spans="2:20" ht="15" customHeight="1" thickBot="1">
      <c r="B199" s="389" t="s">
        <v>160</v>
      </c>
      <c r="C199" s="390"/>
      <c r="D199" s="390"/>
      <c r="E199" s="390"/>
      <c r="F199" s="390"/>
      <c r="G199" s="390"/>
      <c r="H199" s="390"/>
      <c r="I199" s="390"/>
      <c r="J199" s="390"/>
      <c r="K199" s="390"/>
      <c r="L199" s="390"/>
      <c r="M199" s="390"/>
      <c r="N199" s="390"/>
      <c r="O199" s="390"/>
      <c r="P199" s="390"/>
      <c r="Q199" s="390"/>
      <c r="R199" s="390"/>
      <c r="S199" s="390"/>
      <c r="T199" s="390"/>
    </row>
    <row r="200" spans="2:20" ht="15" customHeight="1" thickTop="1">
      <c r="B200" s="325" t="s">
        <v>460</v>
      </c>
      <c r="C200" s="328" t="s">
        <v>84</v>
      </c>
      <c r="D200" s="329"/>
      <c r="E200" s="329"/>
      <c r="F200" s="329" t="s">
        <v>84</v>
      </c>
      <c r="G200" s="329"/>
      <c r="H200" s="329"/>
      <c r="I200" s="329" t="s">
        <v>85</v>
      </c>
      <c r="J200" s="329"/>
      <c r="K200" s="329"/>
      <c r="L200" s="329" t="s">
        <v>85</v>
      </c>
      <c r="M200" s="329"/>
      <c r="N200" s="329"/>
      <c r="O200" s="392" t="s">
        <v>86</v>
      </c>
      <c r="P200" s="329"/>
      <c r="Q200" s="329"/>
      <c r="R200" s="329" t="s">
        <v>86</v>
      </c>
      <c r="S200" s="329"/>
      <c r="T200" s="330"/>
    </row>
    <row r="201" spans="2:20" ht="15" customHeight="1" thickBot="1">
      <c r="B201" s="327"/>
      <c r="C201" s="227" t="s">
        <v>0</v>
      </c>
      <c r="D201" s="228" t="s">
        <v>54</v>
      </c>
      <c r="E201" s="228" t="s">
        <v>55</v>
      </c>
      <c r="F201" s="228" t="s">
        <v>0</v>
      </c>
      <c r="G201" s="228" t="s">
        <v>54</v>
      </c>
      <c r="H201" s="228" t="s">
        <v>55</v>
      </c>
      <c r="I201" s="228" t="s">
        <v>0</v>
      </c>
      <c r="J201" s="228" t="s">
        <v>54</v>
      </c>
      <c r="K201" s="228" t="s">
        <v>55</v>
      </c>
      <c r="L201" s="228" t="s">
        <v>0</v>
      </c>
      <c r="M201" s="228" t="s">
        <v>54</v>
      </c>
      <c r="N201" s="228" t="s">
        <v>55</v>
      </c>
      <c r="O201" s="393" t="s">
        <v>0</v>
      </c>
      <c r="P201" s="228" t="s">
        <v>54</v>
      </c>
      <c r="Q201" s="228" t="s">
        <v>55</v>
      </c>
      <c r="R201" s="228" t="s">
        <v>0</v>
      </c>
      <c r="S201" s="228" t="s">
        <v>54</v>
      </c>
      <c r="T201" s="229" t="s">
        <v>55</v>
      </c>
    </row>
    <row r="202" spans="2:20" ht="15" customHeight="1" thickTop="1">
      <c r="B202" s="197" t="s">
        <v>240</v>
      </c>
      <c r="C202" s="198">
        <v>10</v>
      </c>
      <c r="D202" s="212">
        <v>4.7</v>
      </c>
      <c r="E202" s="219">
        <v>1.636391694484477</v>
      </c>
      <c r="F202" s="200">
        <v>10</v>
      </c>
      <c r="G202" s="212">
        <v>4.9000000000000004</v>
      </c>
      <c r="H202" s="212">
        <v>2.2827858224351911</v>
      </c>
      <c r="I202" s="200">
        <v>10</v>
      </c>
      <c r="J202" s="212">
        <v>4.6000000000000005</v>
      </c>
      <c r="K202" s="212">
        <v>1.776388345929897</v>
      </c>
      <c r="L202" s="200">
        <v>10</v>
      </c>
      <c r="M202" s="212">
        <v>4.6000000000000005</v>
      </c>
      <c r="N202" s="212">
        <v>2.2705848487901865</v>
      </c>
      <c r="O202" s="394">
        <v>10</v>
      </c>
      <c r="P202" s="212">
        <v>4.2</v>
      </c>
      <c r="Q202" s="219">
        <v>1.7511900715418263</v>
      </c>
      <c r="R202" s="200">
        <v>10</v>
      </c>
      <c r="S202" s="212">
        <v>4.2</v>
      </c>
      <c r="T202" s="213">
        <v>2.2509257354845511</v>
      </c>
    </row>
    <row r="203" spans="2:20" ht="15" customHeight="1">
      <c r="B203" s="202" t="s">
        <v>244</v>
      </c>
      <c r="C203" s="203">
        <v>14</v>
      </c>
      <c r="D203" s="214">
        <v>4.6428571428571423</v>
      </c>
      <c r="E203" s="214">
        <v>1.2157392722216298</v>
      </c>
      <c r="F203" s="205">
        <v>14</v>
      </c>
      <c r="G203" s="214">
        <v>5.6428571428571432</v>
      </c>
      <c r="H203" s="214">
        <v>0.928782731664065</v>
      </c>
      <c r="I203" s="205">
        <v>14</v>
      </c>
      <c r="J203" s="214">
        <v>5.3571428571428577</v>
      </c>
      <c r="K203" s="215">
        <v>1.1507283885330299</v>
      </c>
      <c r="L203" s="205">
        <v>14</v>
      </c>
      <c r="M203" s="214">
        <v>5.1428571428571432</v>
      </c>
      <c r="N203" s="215">
        <v>1.6104057232283402</v>
      </c>
      <c r="O203" s="395">
        <v>14</v>
      </c>
      <c r="P203" s="214">
        <v>4.8571428571428577</v>
      </c>
      <c r="Q203" s="214">
        <v>1.5619092289760119</v>
      </c>
      <c r="R203" s="205">
        <v>14</v>
      </c>
      <c r="S203" s="214">
        <v>5.4285714285714288</v>
      </c>
      <c r="T203" s="216">
        <v>1.4525460784051258</v>
      </c>
    </row>
    <row r="204" spans="2:20" ht="15" customHeight="1" thickBot="1">
      <c r="B204" s="207" t="s">
        <v>245</v>
      </c>
      <c r="C204" s="208">
        <v>24</v>
      </c>
      <c r="D204" s="217">
        <v>4.6666666666666652</v>
      </c>
      <c r="E204" s="217">
        <v>1.3726099121798925</v>
      </c>
      <c r="F204" s="210">
        <v>24</v>
      </c>
      <c r="G204" s="217">
        <v>5.333333333333333</v>
      </c>
      <c r="H204" s="217">
        <v>1.6329931618554518</v>
      </c>
      <c r="I204" s="210">
        <v>24</v>
      </c>
      <c r="J204" s="217">
        <v>5.0416666666666679</v>
      </c>
      <c r="K204" s="217">
        <v>1.458980187804412</v>
      </c>
      <c r="L204" s="210">
        <v>24</v>
      </c>
      <c r="M204" s="217">
        <v>4.9166666666666661</v>
      </c>
      <c r="N204" s="217">
        <v>1.8862584696941067</v>
      </c>
      <c r="O204" s="396">
        <v>24</v>
      </c>
      <c r="P204" s="217">
        <v>4.583333333333333</v>
      </c>
      <c r="Q204" s="217">
        <v>1.6396358733272001</v>
      </c>
      <c r="R204" s="210">
        <v>24</v>
      </c>
      <c r="S204" s="217">
        <v>4.9166666666666661</v>
      </c>
      <c r="T204" s="218">
        <v>1.8862584696941067</v>
      </c>
    </row>
    <row r="205" spans="2:20" ht="15" customHeight="1" thickTop="1">
      <c r="B205" s="246"/>
      <c r="C205" s="250"/>
      <c r="D205" s="248"/>
      <c r="E205" s="248"/>
      <c r="F205" s="250"/>
      <c r="G205" s="248"/>
      <c r="H205" s="248"/>
      <c r="I205" s="250"/>
      <c r="J205" s="248"/>
      <c r="K205" s="248"/>
    </row>
    <row r="206" spans="2:20" ht="33" customHeight="1" thickBot="1">
      <c r="B206" s="32" t="s">
        <v>161</v>
      </c>
      <c r="C206" s="32"/>
      <c r="D206" s="32"/>
      <c r="E206" s="32"/>
      <c r="F206" s="274"/>
      <c r="G206" s="275"/>
      <c r="H206" s="275"/>
      <c r="I206" s="250"/>
      <c r="J206" s="248"/>
      <c r="K206" s="248"/>
    </row>
    <row r="207" spans="2:20" ht="15" customHeight="1">
      <c r="B207" s="388" t="s">
        <v>457</v>
      </c>
      <c r="C207"/>
      <c r="D207"/>
      <c r="E207"/>
      <c r="F207"/>
      <c r="G207"/>
      <c r="H207"/>
      <c r="I207" s="250"/>
      <c r="J207" s="248"/>
      <c r="K207" s="248"/>
    </row>
    <row r="208" spans="2:20" ht="15" customHeight="1"/>
    <row r="209" spans="2:10" ht="15" customHeight="1" thickBot="1">
      <c r="B209" s="389" t="s">
        <v>357</v>
      </c>
      <c r="C209" s="390"/>
      <c r="D209" s="390"/>
      <c r="E209" s="390"/>
      <c r="F209" s="390"/>
    </row>
    <row r="210" spans="2:10" ht="15" customHeight="1" thickTop="1">
      <c r="B210" s="398" t="s">
        <v>460</v>
      </c>
      <c r="C210" s="399" t="s">
        <v>198</v>
      </c>
      <c r="D210" s="400"/>
      <c r="E210" s="401" t="s">
        <v>462</v>
      </c>
      <c r="F210" s="402"/>
    </row>
    <row r="211" spans="2:10" ht="15" customHeight="1" thickBot="1">
      <c r="B211" s="403"/>
      <c r="C211" s="404" t="s">
        <v>0</v>
      </c>
      <c r="D211" s="405" t="s">
        <v>5</v>
      </c>
      <c r="E211" s="405" t="s">
        <v>0</v>
      </c>
      <c r="F211" s="406" t="s">
        <v>5</v>
      </c>
    </row>
    <row r="212" spans="2:10" ht="15" customHeight="1" thickTop="1">
      <c r="B212" s="407" t="s">
        <v>240</v>
      </c>
      <c r="C212" s="408">
        <v>1</v>
      </c>
      <c r="D212" s="409">
        <v>0.5</v>
      </c>
      <c r="E212" s="410">
        <v>1</v>
      </c>
      <c r="F212" s="411">
        <v>0.5</v>
      </c>
    </row>
    <row r="213" spans="2:10" ht="15" customHeight="1">
      <c r="B213" s="412" t="s">
        <v>244</v>
      </c>
      <c r="C213" s="413">
        <v>1</v>
      </c>
      <c r="D213" s="414">
        <v>0.5</v>
      </c>
      <c r="E213" s="391">
        <v>1</v>
      </c>
      <c r="F213" s="415">
        <v>0.5</v>
      </c>
    </row>
    <row r="214" spans="2:10" ht="15" customHeight="1" thickBot="1">
      <c r="B214" s="416" t="s">
        <v>245</v>
      </c>
      <c r="C214" s="417">
        <v>2</v>
      </c>
      <c r="D214" s="418">
        <v>0.5</v>
      </c>
      <c r="E214" s="419">
        <v>2</v>
      </c>
      <c r="F214" s="420">
        <v>0.5</v>
      </c>
    </row>
    <row r="215" spans="2:10" ht="15" customHeight="1" thickTop="1">
      <c r="B215" s="246"/>
      <c r="C215" s="250"/>
      <c r="D215" s="243"/>
      <c r="E215" s="250"/>
      <c r="F215" s="243"/>
    </row>
    <row r="216" spans="2:10" ht="25.5" customHeight="1">
      <c r="B216" s="58" t="s">
        <v>167</v>
      </c>
      <c r="C216" s="250"/>
      <c r="D216" s="243"/>
      <c r="E216" s="250"/>
      <c r="F216" s="243"/>
      <c r="G216" s="250"/>
      <c r="H216" s="243"/>
      <c r="I216" s="250"/>
      <c r="J216" s="243"/>
    </row>
    <row r="217" spans="2:10">
      <c r="B217" s="388" t="s">
        <v>458</v>
      </c>
      <c r="C217" s="250"/>
      <c r="D217" s="243"/>
      <c r="E217" s="250"/>
      <c r="F217" s="243"/>
      <c r="G217" s="250"/>
      <c r="H217" s="243"/>
      <c r="I217" s="250"/>
      <c r="J217" s="243"/>
    </row>
    <row r="218" spans="2:10" ht="15" customHeight="1" thickBot="1">
      <c r="B218" s="355" t="s">
        <v>423</v>
      </c>
      <c r="C218" s="356"/>
      <c r="D218" s="356"/>
      <c r="E218" s="356"/>
      <c r="F218" s="356"/>
      <c r="G218" s="356"/>
      <c r="H218" s="356"/>
    </row>
    <row r="219" spans="2:10" ht="15" customHeight="1" thickTop="1">
      <c r="B219" s="344"/>
      <c r="C219" s="347" t="s">
        <v>419</v>
      </c>
      <c r="D219" s="348"/>
      <c r="E219" s="348"/>
      <c r="F219" s="348"/>
      <c r="G219" s="348"/>
      <c r="H219" s="349"/>
    </row>
    <row r="220" spans="2:10" ht="15" customHeight="1">
      <c r="B220" s="345"/>
      <c r="C220" s="353" t="s">
        <v>420</v>
      </c>
      <c r="D220" s="351"/>
      <c r="E220" s="354" t="s">
        <v>421</v>
      </c>
      <c r="F220" s="351"/>
      <c r="G220" s="351" t="s">
        <v>422</v>
      </c>
      <c r="H220" s="352"/>
    </row>
    <row r="221" spans="2:10" ht="15" customHeight="1" thickBot="1">
      <c r="B221" s="346"/>
      <c r="C221" s="269" t="s">
        <v>0</v>
      </c>
      <c r="D221" s="270" t="s">
        <v>5</v>
      </c>
      <c r="E221" s="270" t="s">
        <v>0</v>
      </c>
      <c r="F221" s="270" t="s">
        <v>5</v>
      </c>
      <c r="G221" s="270" t="s">
        <v>0</v>
      </c>
      <c r="H221" s="271" t="s">
        <v>5</v>
      </c>
    </row>
    <row r="222" spans="2:10" ht="15" customHeight="1" thickTop="1">
      <c r="B222" s="254" t="s">
        <v>240</v>
      </c>
      <c r="C222" s="255">
        <v>0</v>
      </c>
      <c r="D222" s="256">
        <v>0</v>
      </c>
      <c r="E222" s="257">
        <v>1</v>
      </c>
      <c r="F222" s="256">
        <v>1</v>
      </c>
      <c r="G222" s="257">
        <v>0</v>
      </c>
      <c r="H222" s="258">
        <v>0</v>
      </c>
    </row>
    <row r="223" spans="2:10" ht="15" customHeight="1">
      <c r="B223" s="259" t="s">
        <v>244</v>
      </c>
      <c r="C223" s="260">
        <v>1</v>
      </c>
      <c r="D223" s="261">
        <v>1</v>
      </c>
      <c r="E223" s="262">
        <v>0</v>
      </c>
      <c r="F223" s="261">
        <v>0</v>
      </c>
      <c r="G223" s="262">
        <v>0</v>
      </c>
      <c r="H223" s="263">
        <v>0</v>
      </c>
    </row>
    <row r="224" spans="2:10" ht="15" customHeight="1" thickBot="1">
      <c r="B224" s="264" t="s">
        <v>245</v>
      </c>
      <c r="C224" s="265">
        <v>1</v>
      </c>
      <c r="D224" s="266">
        <v>0.5</v>
      </c>
      <c r="E224" s="267">
        <v>1</v>
      </c>
      <c r="F224" s="266">
        <v>0.5</v>
      </c>
      <c r="G224" s="267">
        <v>0</v>
      </c>
      <c r="H224" s="268">
        <v>0</v>
      </c>
    </row>
    <row r="225" spans="2:26" ht="15" customHeight="1" thickTop="1"/>
    <row r="226" spans="2:26" ht="15" customHeight="1" thickBot="1">
      <c r="B226" s="324" t="s">
        <v>163</v>
      </c>
      <c r="C226" s="324"/>
      <c r="D226" s="324"/>
      <c r="E226" s="324"/>
      <c r="F226" s="324"/>
      <c r="G226" s="324"/>
      <c r="H226" s="324"/>
      <c r="I226" s="324"/>
      <c r="J226" s="324"/>
    </row>
    <row r="227" spans="2:26" ht="15" customHeight="1" thickTop="1">
      <c r="B227" s="325"/>
      <c r="C227" s="328" t="s">
        <v>358</v>
      </c>
      <c r="D227" s="329"/>
      <c r="E227" s="329"/>
      <c r="F227" s="329"/>
      <c r="G227" s="329"/>
      <c r="H227" s="329"/>
      <c r="I227" s="329"/>
      <c r="J227" s="330"/>
    </row>
    <row r="228" spans="2:26" ht="15" customHeight="1">
      <c r="B228" s="326"/>
      <c r="C228" s="331" t="s">
        <v>283</v>
      </c>
      <c r="D228" s="332"/>
      <c r="E228" s="332" t="s">
        <v>284</v>
      </c>
      <c r="F228" s="332"/>
      <c r="G228" s="332" t="s">
        <v>359</v>
      </c>
      <c r="H228" s="332"/>
      <c r="I228" s="332" t="s">
        <v>360</v>
      </c>
      <c r="J228" s="333"/>
    </row>
    <row r="229" spans="2:26" ht="15" customHeight="1" thickBot="1">
      <c r="B229" s="327"/>
      <c r="C229" s="227" t="s">
        <v>0</v>
      </c>
      <c r="D229" s="228" t="s">
        <v>5</v>
      </c>
      <c r="E229" s="228" t="s">
        <v>0</v>
      </c>
      <c r="F229" s="228" t="s">
        <v>5</v>
      </c>
      <c r="G229" s="228" t="s">
        <v>0</v>
      </c>
      <c r="H229" s="228" t="s">
        <v>5</v>
      </c>
      <c r="I229" s="228" t="s">
        <v>0</v>
      </c>
      <c r="J229" s="229" t="s">
        <v>5</v>
      </c>
    </row>
    <row r="230" spans="2:26" ht="15" customHeight="1" thickTop="1">
      <c r="B230" s="197" t="s">
        <v>240</v>
      </c>
      <c r="C230" s="198">
        <v>0</v>
      </c>
      <c r="D230" s="199">
        <v>0</v>
      </c>
      <c r="E230" s="200">
        <v>0</v>
      </c>
      <c r="F230" s="199">
        <v>0</v>
      </c>
      <c r="G230" s="200">
        <v>0</v>
      </c>
      <c r="H230" s="199">
        <v>0</v>
      </c>
      <c r="I230" s="200">
        <v>1</v>
      </c>
      <c r="J230" s="201">
        <v>1</v>
      </c>
    </row>
    <row r="231" spans="2:26" ht="15" customHeight="1">
      <c r="B231" s="202" t="s">
        <v>244</v>
      </c>
      <c r="C231" s="203">
        <v>0</v>
      </c>
      <c r="D231" s="204">
        <v>0</v>
      </c>
      <c r="E231" s="205">
        <v>1</v>
      </c>
      <c r="F231" s="204">
        <v>1</v>
      </c>
      <c r="G231" s="205">
        <v>0</v>
      </c>
      <c r="H231" s="204">
        <v>0</v>
      </c>
      <c r="I231" s="205">
        <v>0</v>
      </c>
      <c r="J231" s="206">
        <v>0</v>
      </c>
    </row>
    <row r="232" spans="2:26" ht="15" customHeight="1" thickBot="1">
      <c r="B232" s="207" t="s">
        <v>245</v>
      </c>
      <c r="C232" s="208">
        <v>0</v>
      </c>
      <c r="D232" s="209">
        <v>0</v>
      </c>
      <c r="E232" s="210">
        <v>1</v>
      </c>
      <c r="F232" s="209">
        <v>0.5</v>
      </c>
      <c r="G232" s="210">
        <v>0</v>
      </c>
      <c r="H232" s="209">
        <v>0</v>
      </c>
      <c r="I232" s="210">
        <v>1</v>
      </c>
      <c r="J232" s="211">
        <v>0.5</v>
      </c>
    </row>
    <row r="233" spans="2:26" ht="15" customHeight="1" thickTop="1"/>
    <row r="234" spans="2:26" ht="15" customHeight="1" thickBot="1">
      <c r="B234" s="324" t="s">
        <v>165</v>
      </c>
      <c r="C234" s="324"/>
      <c r="D234" s="324"/>
      <c r="E234" s="324"/>
      <c r="F234" s="324"/>
      <c r="G234" s="32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  <c r="T234" s="324"/>
      <c r="U234" s="324"/>
      <c r="V234" s="324"/>
      <c r="W234" s="324"/>
      <c r="X234" s="324"/>
      <c r="Y234" s="324"/>
      <c r="Z234" s="324"/>
    </row>
    <row r="235" spans="2:26" ht="30" customHeight="1" thickTop="1">
      <c r="B235" s="240"/>
      <c r="C235" s="328" t="s">
        <v>361</v>
      </c>
      <c r="D235" s="329"/>
      <c r="E235" s="329" t="s">
        <v>91</v>
      </c>
      <c r="F235" s="329"/>
      <c r="G235" s="329" t="s">
        <v>362</v>
      </c>
      <c r="H235" s="329"/>
      <c r="I235" s="329" t="s">
        <v>363</v>
      </c>
      <c r="J235" s="329"/>
      <c r="K235" s="329" t="s">
        <v>364</v>
      </c>
      <c r="L235" s="329"/>
      <c r="M235" s="329" t="s">
        <v>365</v>
      </c>
      <c r="N235" s="329"/>
      <c r="O235" s="329" t="s">
        <v>366</v>
      </c>
      <c r="P235" s="329"/>
      <c r="Q235" s="329" t="s">
        <v>367</v>
      </c>
      <c r="R235" s="329"/>
      <c r="S235" s="329" t="s">
        <v>368</v>
      </c>
      <c r="T235" s="329"/>
      <c r="U235" s="329" t="s">
        <v>21</v>
      </c>
      <c r="V235" s="329"/>
      <c r="W235" s="329" t="s">
        <v>369</v>
      </c>
      <c r="X235" s="329"/>
      <c r="Y235" s="329" t="s">
        <v>22</v>
      </c>
      <c r="Z235" s="330"/>
    </row>
    <row r="236" spans="2:26" ht="15" customHeight="1" thickBot="1">
      <c r="B236" s="241"/>
      <c r="C236" s="227" t="s">
        <v>0</v>
      </c>
      <c r="D236" s="228" t="s">
        <v>5</v>
      </c>
      <c r="E236" s="228" t="s">
        <v>0</v>
      </c>
      <c r="F236" s="228" t="s">
        <v>5</v>
      </c>
      <c r="G236" s="228" t="s">
        <v>0</v>
      </c>
      <c r="H236" s="228" t="s">
        <v>5</v>
      </c>
      <c r="I236" s="228" t="s">
        <v>0</v>
      </c>
      <c r="J236" s="228" t="s">
        <v>5</v>
      </c>
      <c r="K236" s="228" t="s">
        <v>0</v>
      </c>
      <c r="L236" s="228" t="s">
        <v>5</v>
      </c>
      <c r="M236" s="228" t="s">
        <v>0</v>
      </c>
      <c r="N236" s="228" t="s">
        <v>5</v>
      </c>
      <c r="O236" s="228" t="s">
        <v>0</v>
      </c>
      <c r="P236" s="228" t="s">
        <v>5</v>
      </c>
      <c r="Q236" s="228" t="s">
        <v>0</v>
      </c>
      <c r="R236" s="228" t="s">
        <v>5</v>
      </c>
      <c r="S236" s="228" t="s">
        <v>0</v>
      </c>
      <c r="T236" s="228" t="s">
        <v>5</v>
      </c>
      <c r="U236" s="228" t="s">
        <v>0</v>
      </c>
      <c r="V236" s="228" t="s">
        <v>5</v>
      </c>
      <c r="W236" s="228" t="s">
        <v>0</v>
      </c>
      <c r="X236" s="228" t="s">
        <v>5</v>
      </c>
      <c r="Y236" s="228" t="s">
        <v>0</v>
      </c>
      <c r="Z236" s="229" t="s">
        <v>5</v>
      </c>
    </row>
    <row r="237" spans="2:26" ht="15" customHeight="1" thickTop="1">
      <c r="B237" s="197" t="s">
        <v>240</v>
      </c>
      <c r="C237" s="198">
        <v>1</v>
      </c>
      <c r="D237" s="199">
        <v>0.16666666666666666</v>
      </c>
      <c r="E237" s="200">
        <v>1</v>
      </c>
      <c r="F237" s="199">
        <v>0.16666666666666666</v>
      </c>
      <c r="G237" s="200">
        <v>0</v>
      </c>
      <c r="H237" s="199">
        <v>0</v>
      </c>
      <c r="I237" s="200">
        <v>0</v>
      </c>
      <c r="J237" s="199">
        <v>0</v>
      </c>
      <c r="K237" s="200">
        <v>1</v>
      </c>
      <c r="L237" s="199">
        <v>0.16666666666666666</v>
      </c>
      <c r="M237" s="200">
        <v>1</v>
      </c>
      <c r="N237" s="199">
        <v>0.16666666666666666</v>
      </c>
      <c r="O237" s="200">
        <v>0</v>
      </c>
      <c r="P237" s="199">
        <v>0</v>
      </c>
      <c r="Q237" s="200">
        <v>0</v>
      </c>
      <c r="R237" s="199">
        <v>0</v>
      </c>
      <c r="S237" s="200">
        <v>0</v>
      </c>
      <c r="T237" s="199">
        <v>0</v>
      </c>
      <c r="U237" s="200">
        <v>1</v>
      </c>
      <c r="V237" s="199">
        <v>0.16666666666666666</v>
      </c>
      <c r="W237" s="200">
        <v>1</v>
      </c>
      <c r="X237" s="199">
        <v>0.16666666666666666</v>
      </c>
      <c r="Y237" s="200">
        <v>0</v>
      </c>
      <c r="Z237" s="201">
        <v>0</v>
      </c>
    </row>
    <row r="238" spans="2:26" ht="15" customHeight="1">
      <c r="B238" s="202" t="s">
        <v>244</v>
      </c>
      <c r="C238" s="203">
        <v>1</v>
      </c>
      <c r="D238" s="204">
        <v>0.2</v>
      </c>
      <c r="E238" s="205">
        <v>1</v>
      </c>
      <c r="F238" s="204">
        <v>0.2</v>
      </c>
      <c r="G238" s="205">
        <v>0</v>
      </c>
      <c r="H238" s="204">
        <v>0</v>
      </c>
      <c r="I238" s="205">
        <v>0</v>
      </c>
      <c r="J238" s="204">
        <v>0</v>
      </c>
      <c r="K238" s="205">
        <v>0</v>
      </c>
      <c r="L238" s="204">
        <v>0</v>
      </c>
      <c r="M238" s="205">
        <v>1</v>
      </c>
      <c r="N238" s="204">
        <v>0.2</v>
      </c>
      <c r="O238" s="205">
        <v>1</v>
      </c>
      <c r="P238" s="204">
        <v>0.2</v>
      </c>
      <c r="Q238" s="205">
        <v>0</v>
      </c>
      <c r="R238" s="204">
        <v>0</v>
      </c>
      <c r="S238" s="205">
        <v>0</v>
      </c>
      <c r="T238" s="204">
        <v>0</v>
      </c>
      <c r="U238" s="205">
        <v>1</v>
      </c>
      <c r="V238" s="204">
        <v>0.2</v>
      </c>
      <c r="W238" s="205">
        <v>0</v>
      </c>
      <c r="X238" s="204">
        <v>0</v>
      </c>
      <c r="Y238" s="205">
        <v>0</v>
      </c>
      <c r="Z238" s="206">
        <v>0</v>
      </c>
    </row>
    <row r="239" spans="2:26" ht="15" customHeight="1" thickBot="1">
      <c r="B239" s="207" t="s">
        <v>245</v>
      </c>
      <c r="C239" s="208">
        <v>2</v>
      </c>
      <c r="D239" s="209">
        <v>0.18181818181818182</v>
      </c>
      <c r="E239" s="210">
        <v>2</v>
      </c>
      <c r="F239" s="209">
        <v>0.18181818181818182</v>
      </c>
      <c r="G239" s="210">
        <v>0</v>
      </c>
      <c r="H239" s="209">
        <v>0</v>
      </c>
      <c r="I239" s="210">
        <v>0</v>
      </c>
      <c r="J239" s="209">
        <v>0</v>
      </c>
      <c r="K239" s="210">
        <v>1</v>
      </c>
      <c r="L239" s="209">
        <v>9.0909090909090912E-2</v>
      </c>
      <c r="M239" s="210">
        <v>2</v>
      </c>
      <c r="N239" s="209">
        <v>0.18181818181818182</v>
      </c>
      <c r="O239" s="210">
        <v>1</v>
      </c>
      <c r="P239" s="209">
        <v>9.0909090909090912E-2</v>
      </c>
      <c r="Q239" s="210">
        <v>0</v>
      </c>
      <c r="R239" s="209">
        <v>0</v>
      </c>
      <c r="S239" s="210">
        <v>0</v>
      </c>
      <c r="T239" s="209">
        <v>0</v>
      </c>
      <c r="U239" s="210">
        <v>2</v>
      </c>
      <c r="V239" s="209">
        <v>0.18181818181818182</v>
      </c>
      <c r="W239" s="210">
        <v>1</v>
      </c>
      <c r="X239" s="209">
        <v>9.0909090909090912E-2</v>
      </c>
      <c r="Y239" s="210">
        <v>0</v>
      </c>
      <c r="Z239" s="211">
        <v>0</v>
      </c>
    </row>
    <row r="240" spans="2:26" ht="15" customHeight="1" thickTop="1"/>
    <row r="241" spans="2:29" ht="15" customHeight="1" thickBot="1">
      <c r="B241" s="324" t="s">
        <v>171</v>
      </c>
      <c r="C241" s="324"/>
      <c r="D241" s="324"/>
      <c r="E241" s="324"/>
      <c r="F241" s="324"/>
      <c r="G241" s="324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</row>
    <row r="242" spans="2:29" ht="30.75" customHeight="1" thickTop="1">
      <c r="B242" s="325"/>
      <c r="C242" s="328" t="s">
        <v>370</v>
      </c>
      <c r="D242" s="329"/>
      <c r="E242" s="329"/>
      <c r="F242" s="329" t="s">
        <v>371</v>
      </c>
      <c r="G242" s="329"/>
      <c r="H242" s="329"/>
      <c r="I242" s="329" t="s">
        <v>372</v>
      </c>
      <c r="J242" s="329"/>
      <c r="K242" s="329"/>
      <c r="L242" s="329" t="s">
        <v>373</v>
      </c>
      <c r="M242" s="329"/>
      <c r="N242" s="329"/>
      <c r="O242" s="329" t="s">
        <v>374</v>
      </c>
      <c r="P242" s="329"/>
      <c r="Q242" s="329"/>
      <c r="R242" s="329" t="s">
        <v>375</v>
      </c>
      <c r="S242" s="329"/>
      <c r="T242" s="329"/>
      <c r="U242" s="329" t="s">
        <v>376</v>
      </c>
      <c r="V242" s="329"/>
      <c r="W242" s="329"/>
      <c r="X242" s="329" t="s">
        <v>377</v>
      </c>
      <c r="Y242" s="329"/>
      <c r="Z242" s="329"/>
      <c r="AA242" s="329" t="s">
        <v>378</v>
      </c>
      <c r="AB242" s="329"/>
      <c r="AC242" s="330"/>
    </row>
    <row r="243" spans="2:29" ht="15" customHeight="1" thickBot="1">
      <c r="B243" s="327"/>
      <c r="C243" s="227" t="s">
        <v>0</v>
      </c>
      <c r="D243" s="228" t="s">
        <v>54</v>
      </c>
      <c r="E243" s="228" t="s">
        <v>55</v>
      </c>
      <c r="F243" s="228" t="s">
        <v>0</v>
      </c>
      <c r="G243" s="228" t="s">
        <v>54</v>
      </c>
      <c r="H243" s="228" t="s">
        <v>55</v>
      </c>
      <c r="I243" s="228" t="s">
        <v>0</v>
      </c>
      <c r="J243" s="228" t="s">
        <v>54</v>
      </c>
      <c r="K243" s="228" t="s">
        <v>55</v>
      </c>
      <c r="L243" s="228" t="s">
        <v>0</v>
      </c>
      <c r="M243" s="228" t="s">
        <v>54</v>
      </c>
      <c r="N243" s="228" t="s">
        <v>55</v>
      </c>
      <c r="O243" s="228" t="s">
        <v>0</v>
      </c>
      <c r="P243" s="228" t="s">
        <v>54</v>
      </c>
      <c r="Q243" s="228" t="s">
        <v>55</v>
      </c>
      <c r="R243" s="228" t="s">
        <v>0</v>
      </c>
      <c r="S243" s="228" t="s">
        <v>54</v>
      </c>
      <c r="T243" s="228" t="s">
        <v>55</v>
      </c>
      <c r="U243" s="228" t="s">
        <v>0</v>
      </c>
      <c r="V243" s="228" t="s">
        <v>54</v>
      </c>
      <c r="W243" s="228" t="s">
        <v>55</v>
      </c>
      <c r="X243" s="228" t="s">
        <v>0</v>
      </c>
      <c r="Y243" s="228" t="s">
        <v>54</v>
      </c>
      <c r="Z243" s="228" t="s">
        <v>55</v>
      </c>
      <c r="AA243" s="228" t="s">
        <v>0</v>
      </c>
      <c r="AB243" s="228" t="s">
        <v>54</v>
      </c>
      <c r="AC243" s="229" t="s">
        <v>55</v>
      </c>
    </row>
    <row r="244" spans="2:29" ht="15" customHeight="1" thickTop="1">
      <c r="B244" s="197" t="s">
        <v>240</v>
      </c>
      <c r="C244" s="198">
        <v>1</v>
      </c>
      <c r="D244" s="212">
        <v>1</v>
      </c>
      <c r="E244" s="223"/>
      <c r="F244" s="200">
        <v>1</v>
      </c>
      <c r="G244" s="212">
        <v>2</v>
      </c>
      <c r="H244" s="223"/>
      <c r="I244" s="200">
        <v>1</v>
      </c>
      <c r="J244" s="212">
        <v>1</v>
      </c>
      <c r="K244" s="223"/>
      <c r="L244" s="200">
        <v>1</v>
      </c>
      <c r="M244" s="212">
        <v>1</v>
      </c>
      <c r="N244" s="223"/>
      <c r="O244" s="200">
        <v>1</v>
      </c>
      <c r="P244" s="212">
        <v>1</v>
      </c>
      <c r="Q244" s="223"/>
      <c r="R244" s="200">
        <v>1</v>
      </c>
      <c r="S244" s="212">
        <v>4</v>
      </c>
      <c r="T244" s="223"/>
      <c r="U244" s="200">
        <v>1</v>
      </c>
      <c r="V244" s="212">
        <v>1</v>
      </c>
      <c r="W244" s="223"/>
      <c r="X244" s="200">
        <v>1</v>
      </c>
      <c r="Y244" s="212">
        <v>1</v>
      </c>
      <c r="Z244" s="223"/>
      <c r="AA244" s="200">
        <v>1</v>
      </c>
      <c r="AB244" s="212">
        <v>3</v>
      </c>
      <c r="AC244" s="224"/>
    </row>
    <row r="245" spans="2:29" ht="15" customHeight="1">
      <c r="B245" s="202" t="s">
        <v>244</v>
      </c>
      <c r="C245" s="203">
        <v>1</v>
      </c>
      <c r="D245" s="214">
        <v>2</v>
      </c>
      <c r="E245" s="225"/>
      <c r="F245" s="205">
        <v>1</v>
      </c>
      <c r="G245" s="214">
        <v>2</v>
      </c>
      <c r="H245" s="225"/>
      <c r="I245" s="205">
        <v>1</v>
      </c>
      <c r="J245" s="214">
        <v>5</v>
      </c>
      <c r="K245" s="225"/>
      <c r="L245" s="205">
        <v>1</v>
      </c>
      <c r="M245" s="214">
        <v>6</v>
      </c>
      <c r="N245" s="225"/>
      <c r="O245" s="205">
        <v>1</v>
      </c>
      <c r="P245" s="214">
        <v>3</v>
      </c>
      <c r="Q245" s="225"/>
      <c r="R245" s="205">
        <v>1</v>
      </c>
      <c r="S245" s="214">
        <v>4</v>
      </c>
      <c r="T245" s="225"/>
      <c r="U245" s="205">
        <v>1</v>
      </c>
      <c r="V245" s="214">
        <v>3</v>
      </c>
      <c r="W245" s="225"/>
      <c r="X245" s="205">
        <v>1</v>
      </c>
      <c r="Y245" s="214">
        <v>1</v>
      </c>
      <c r="Z245" s="225"/>
      <c r="AA245" s="205">
        <v>1</v>
      </c>
      <c r="AB245" s="214">
        <v>3</v>
      </c>
      <c r="AC245" s="226"/>
    </row>
    <row r="246" spans="2:29" ht="15" customHeight="1" thickBot="1">
      <c r="B246" s="207" t="s">
        <v>245</v>
      </c>
      <c r="C246" s="208">
        <v>2</v>
      </c>
      <c r="D246" s="217">
        <v>1.5</v>
      </c>
      <c r="E246" s="222">
        <v>0.70710678118654757</v>
      </c>
      <c r="F246" s="210">
        <v>2</v>
      </c>
      <c r="G246" s="217">
        <v>2</v>
      </c>
      <c r="H246" s="217">
        <v>0</v>
      </c>
      <c r="I246" s="210">
        <v>2</v>
      </c>
      <c r="J246" s="217">
        <v>3</v>
      </c>
      <c r="K246" s="217">
        <v>2.8284271247461903</v>
      </c>
      <c r="L246" s="210">
        <v>2</v>
      </c>
      <c r="M246" s="217">
        <v>3.5</v>
      </c>
      <c r="N246" s="217">
        <v>3.5355339059327378</v>
      </c>
      <c r="O246" s="210">
        <v>2</v>
      </c>
      <c r="P246" s="217">
        <v>2</v>
      </c>
      <c r="Q246" s="217">
        <v>1.4142135623730951</v>
      </c>
      <c r="R246" s="210">
        <v>2</v>
      </c>
      <c r="S246" s="217">
        <v>4</v>
      </c>
      <c r="T246" s="217">
        <v>0</v>
      </c>
      <c r="U246" s="210">
        <v>2</v>
      </c>
      <c r="V246" s="217">
        <v>2</v>
      </c>
      <c r="W246" s="217">
        <v>1.4142135623730951</v>
      </c>
      <c r="X246" s="210">
        <v>2</v>
      </c>
      <c r="Y246" s="217">
        <v>1</v>
      </c>
      <c r="Z246" s="217">
        <v>0</v>
      </c>
      <c r="AA246" s="210">
        <v>2</v>
      </c>
      <c r="AB246" s="217">
        <v>3</v>
      </c>
      <c r="AC246" s="218">
        <v>0</v>
      </c>
    </row>
    <row r="247" spans="2:29" ht="15" customHeight="1" thickTop="1">
      <c r="B247" s="246"/>
      <c r="C247" s="250"/>
      <c r="D247" s="248"/>
      <c r="E247" s="276"/>
      <c r="F247" s="250"/>
      <c r="G247" s="248"/>
      <c r="H247" s="248"/>
      <c r="I247" s="250"/>
      <c r="J247" s="248"/>
      <c r="K247" s="248"/>
      <c r="L247" s="250"/>
      <c r="M247" s="248"/>
      <c r="N247" s="248"/>
      <c r="O247" s="250"/>
      <c r="P247" s="248"/>
      <c r="Q247" s="248"/>
      <c r="R247" s="250"/>
      <c r="S247" s="248"/>
      <c r="T247" s="248"/>
      <c r="U247" s="250"/>
      <c r="V247" s="248"/>
      <c r="W247" s="248"/>
      <c r="X247" s="250"/>
      <c r="Y247" s="248"/>
      <c r="Z247" s="248"/>
      <c r="AA247" s="250"/>
      <c r="AB247" s="248"/>
      <c r="AC247" s="248"/>
    </row>
    <row r="248" spans="2:29" ht="21.75" customHeight="1">
      <c r="B248" s="58" t="s">
        <v>166</v>
      </c>
      <c r="C248" s="250"/>
      <c r="D248" s="248"/>
      <c r="E248" s="276"/>
      <c r="F248" s="250"/>
      <c r="G248" s="248"/>
      <c r="H248" s="248"/>
      <c r="I248" s="250"/>
      <c r="J248" s="248"/>
      <c r="K248" s="248"/>
      <c r="L248" s="250"/>
      <c r="M248" s="248"/>
      <c r="N248" s="248"/>
      <c r="O248" s="250"/>
      <c r="P248" s="248"/>
      <c r="Q248" s="248"/>
      <c r="R248" s="250"/>
      <c r="S248" s="248"/>
      <c r="T248" s="248"/>
      <c r="U248" s="250"/>
      <c r="V248" s="248"/>
      <c r="W248" s="248"/>
      <c r="X248" s="250"/>
      <c r="Y248" s="248"/>
      <c r="Z248" s="248"/>
      <c r="AA248" s="250"/>
      <c r="AB248" s="248"/>
      <c r="AC248" s="248"/>
    </row>
    <row r="249" spans="2:29" ht="15" customHeight="1">
      <c r="B249" s="388" t="s">
        <v>459</v>
      </c>
    </row>
    <row r="250" spans="2:29" ht="15" customHeight="1" thickBot="1">
      <c r="B250" s="324" t="s">
        <v>379</v>
      </c>
      <c r="C250" s="324"/>
      <c r="D250" s="324"/>
      <c r="E250" s="324"/>
      <c r="F250" s="324"/>
      <c r="G250" s="324"/>
      <c r="H250" s="324"/>
    </row>
    <row r="251" spans="2:29" ht="15" customHeight="1" thickTop="1">
      <c r="B251" s="325"/>
      <c r="C251" s="328" t="s">
        <v>380</v>
      </c>
      <c r="D251" s="329"/>
      <c r="E251" s="329"/>
      <c r="F251" s="329"/>
      <c r="G251" s="329"/>
      <c r="H251" s="330"/>
    </row>
    <row r="252" spans="2:29" ht="15" customHeight="1">
      <c r="B252" s="326"/>
      <c r="C252" s="331" t="s">
        <v>381</v>
      </c>
      <c r="D252" s="332"/>
      <c r="E252" s="332" t="s">
        <v>382</v>
      </c>
      <c r="F252" s="332"/>
      <c r="G252" s="332" t="s">
        <v>22</v>
      </c>
      <c r="H252" s="333"/>
    </row>
    <row r="253" spans="2:29" ht="15" customHeight="1" thickBot="1">
      <c r="B253" s="327"/>
      <c r="C253" s="227" t="s">
        <v>0</v>
      </c>
      <c r="D253" s="228" t="s">
        <v>5</v>
      </c>
      <c r="E253" s="228" t="s">
        <v>0</v>
      </c>
      <c r="F253" s="228" t="s">
        <v>5</v>
      </c>
      <c r="G253" s="228" t="s">
        <v>0</v>
      </c>
      <c r="H253" s="229" t="s">
        <v>5</v>
      </c>
    </row>
    <row r="254" spans="2:29" ht="15" customHeight="1" thickTop="1">
      <c r="B254" s="197" t="s">
        <v>240</v>
      </c>
      <c r="C254" s="198">
        <v>0</v>
      </c>
      <c r="D254" s="199">
        <v>0</v>
      </c>
      <c r="E254" s="200">
        <v>1</v>
      </c>
      <c r="F254" s="199">
        <v>1</v>
      </c>
      <c r="G254" s="200">
        <v>0</v>
      </c>
      <c r="H254" s="201">
        <v>0</v>
      </c>
    </row>
    <row r="255" spans="2:29" ht="15" customHeight="1">
      <c r="B255" s="202" t="s">
        <v>244</v>
      </c>
      <c r="C255" s="203">
        <v>1</v>
      </c>
      <c r="D255" s="204">
        <v>1</v>
      </c>
      <c r="E255" s="205">
        <v>0</v>
      </c>
      <c r="F255" s="204">
        <v>0</v>
      </c>
      <c r="G255" s="205">
        <v>0</v>
      </c>
      <c r="H255" s="206">
        <v>0</v>
      </c>
    </row>
    <row r="256" spans="2:29" ht="15" customHeight="1" thickBot="1">
      <c r="B256" s="207" t="s">
        <v>245</v>
      </c>
      <c r="C256" s="208">
        <v>1</v>
      </c>
      <c r="D256" s="209">
        <v>0.5</v>
      </c>
      <c r="E256" s="210">
        <v>1</v>
      </c>
      <c r="F256" s="209">
        <v>0.5</v>
      </c>
      <c r="G256" s="210">
        <v>0</v>
      </c>
      <c r="H256" s="211">
        <v>0</v>
      </c>
    </row>
    <row r="257" spans="2:18" ht="15" customHeight="1" thickTop="1">
      <c r="B257" s="246"/>
      <c r="C257" s="250"/>
      <c r="D257" s="243"/>
      <c r="E257" s="250"/>
      <c r="F257" s="243"/>
      <c r="G257" s="250"/>
      <c r="H257" s="243"/>
    </row>
    <row r="258" spans="2:18" ht="39.75" customHeight="1" thickBot="1">
      <c r="B258" s="32" t="s">
        <v>122</v>
      </c>
      <c r="C258" s="32"/>
      <c r="D258" s="32"/>
      <c r="E258" s="32"/>
      <c r="F258" s="32"/>
      <c r="G258" s="32"/>
      <c r="H258" s="32"/>
      <c r="I258" s="32"/>
      <c r="J258"/>
    </row>
    <row r="259" spans="2:18" ht="15" customHeight="1"/>
    <row r="260" spans="2:18" ht="15" customHeight="1" thickBot="1">
      <c r="B260" s="324" t="s">
        <v>383</v>
      </c>
      <c r="C260" s="324"/>
      <c r="D260" s="324"/>
      <c r="E260" s="324"/>
      <c r="F260" s="324"/>
      <c r="G260" s="324"/>
      <c r="H260" s="324"/>
      <c r="I260" s="324"/>
      <c r="J260" s="324"/>
    </row>
    <row r="261" spans="2:18" ht="15" customHeight="1" thickTop="1">
      <c r="B261" s="325"/>
      <c r="C261" s="328" t="s">
        <v>92</v>
      </c>
      <c r="D261" s="329"/>
      <c r="E261" s="329"/>
      <c r="F261" s="329"/>
      <c r="G261" s="329" t="s">
        <v>384</v>
      </c>
      <c r="H261" s="329"/>
      <c r="I261" s="329"/>
      <c r="J261" s="330"/>
    </row>
    <row r="262" spans="2:18" ht="15" customHeight="1">
      <c r="B262" s="326"/>
      <c r="C262" s="331" t="s">
        <v>385</v>
      </c>
      <c r="D262" s="332"/>
      <c r="E262" s="332" t="s">
        <v>311</v>
      </c>
      <c r="F262" s="332"/>
      <c r="G262" s="332" t="s">
        <v>385</v>
      </c>
      <c r="H262" s="332"/>
      <c r="I262" s="332" t="s">
        <v>311</v>
      </c>
      <c r="J262" s="333"/>
    </row>
    <row r="263" spans="2:18" ht="15" customHeight="1" thickBot="1">
      <c r="B263" s="327"/>
      <c r="C263" s="227" t="s">
        <v>0</v>
      </c>
      <c r="D263" s="228" t="s">
        <v>5</v>
      </c>
      <c r="E263" s="228" t="s">
        <v>0</v>
      </c>
      <c r="F263" s="228" t="s">
        <v>5</v>
      </c>
      <c r="G263" s="228" t="s">
        <v>0</v>
      </c>
      <c r="H263" s="228" t="s">
        <v>5</v>
      </c>
      <c r="I263" s="228" t="s">
        <v>0</v>
      </c>
      <c r="J263" s="229" t="s">
        <v>5</v>
      </c>
    </row>
    <row r="264" spans="2:18" ht="15" customHeight="1" thickTop="1">
      <c r="B264" s="197" t="s">
        <v>240</v>
      </c>
      <c r="C264" s="198">
        <v>2</v>
      </c>
      <c r="D264" s="199">
        <v>0.2</v>
      </c>
      <c r="E264" s="200">
        <v>8</v>
      </c>
      <c r="F264" s="199">
        <v>0.8</v>
      </c>
      <c r="G264" s="200">
        <v>2</v>
      </c>
      <c r="H264" s="199">
        <v>0.22222222222222221</v>
      </c>
      <c r="I264" s="200">
        <v>7</v>
      </c>
      <c r="J264" s="201">
        <v>0.77777777777777768</v>
      </c>
    </row>
    <row r="265" spans="2:18" ht="15" customHeight="1">
      <c r="B265" s="202" t="s">
        <v>244</v>
      </c>
      <c r="C265" s="203">
        <v>7</v>
      </c>
      <c r="D265" s="204">
        <v>0.5</v>
      </c>
      <c r="E265" s="205">
        <v>7</v>
      </c>
      <c r="F265" s="204">
        <v>0.5</v>
      </c>
      <c r="G265" s="205">
        <v>2</v>
      </c>
      <c r="H265" s="204">
        <v>0.14285714285714288</v>
      </c>
      <c r="I265" s="205">
        <v>12</v>
      </c>
      <c r="J265" s="206">
        <v>0.8571428571428571</v>
      </c>
    </row>
    <row r="266" spans="2:18" ht="15" customHeight="1" thickBot="1">
      <c r="B266" s="207" t="s">
        <v>245</v>
      </c>
      <c r="C266" s="208">
        <v>9</v>
      </c>
      <c r="D266" s="209">
        <v>0.375</v>
      </c>
      <c r="E266" s="210">
        <v>15</v>
      </c>
      <c r="F266" s="209">
        <v>0.625</v>
      </c>
      <c r="G266" s="210">
        <v>4</v>
      </c>
      <c r="H266" s="209">
        <v>0.17391304347826086</v>
      </c>
      <c r="I266" s="210">
        <v>19</v>
      </c>
      <c r="J266" s="211">
        <v>0.82608695652173902</v>
      </c>
    </row>
    <row r="267" spans="2:18" ht="15" customHeight="1" thickTop="1"/>
    <row r="268" spans="2:18" ht="15" customHeight="1" thickBot="1">
      <c r="B268" s="324" t="s">
        <v>169</v>
      </c>
      <c r="C268" s="324"/>
      <c r="D268" s="324"/>
      <c r="E268" s="324"/>
      <c r="F268" s="324"/>
      <c r="G268" s="324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</row>
    <row r="269" spans="2:18" ht="15" customHeight="1" thickTop="1">
      <c r="B269" s="325"/>
      <c r="C269" s="328" t="s">
        <v>94</v>
      </c>
      <c r="D269" s="329"/>
      <c r="E269" s="329"/>
      <c r="F269" s="329"/>
      <c r="G269" s="329"/>
      <c r="H269" s="329"/>
      <c r="I269" s="329"/>
      <c r="J269" s="329"/>
      <c r="K269" s="329"/>
      <c r="L269" s="329"/>
      <c r="M269" s="329"/>
      <c r="N269" s="329"/>
      <c r="O269" s="329" t="s">
        <v>386</v>
      </c>
      <c r="P269" s="329"/>
      <c r="Q269" s="329"/>
      <c r="R269" s="330"/>
    </row>
    <row r="270" spans="2:18" ht="15" customHeight="1">
      <c r="B270" s="326"/>
      <c r="C270" s="331" t="s">
        <v>12</v>
      </c>
      <c r="D270" s="332"/>
      <c r="E270" s="332" t="s">
        <v>387</v>
      </c>
      <c r="F270" s="332"/>
      <c r="G270" s="332" t="s">
        <v>388</v>
      </c>
      <c r="H270" s="332"/>
      <c r="I270" s="332" t="s">
        <v>389</v>
      </c>
      <c r="J270" s="332"/>
      <c r="K270" s="332" t="s">
        <v>390</v>
      </c>
      <c r="L270" s="332"/>
      <c r="M270" s="332" t="s">
        <v>391</v>
      </c>
      <c r="N270" s="332"/>
      <c r="O270" s="332" t="s">
        <v>385</v>
      </c>
      <c r="P270" s="332"/>
      <c r="Q270" s="332" t="s">
        <v>311</v>
      </c>
      <c r="R270" s="333"/>
    </row>
    <row r="271" spans="2:18" ht="15" customHeight="1" thickBot="1">
      <c r="B271" s="327"/>
      <c r="C271" s="227" t="s">
        <v>0</v>
      </c>
      <c r="D271" s="228" t="s">
        <v>5</v>
      </c>
      <c r="E271" s="228" t="s">
        <v>0</v>
      </c>
      <c r="F271" s="228" t="s">
        <v>5</v>
      </c>
      <c r="G271" s="228" t="s">
        <v>0</v>
      </c>
      <c r="H271" s="228" t="s">
        <v>5</v>
      </c>
      <c r="I271" s="228" t="s">
        <v>0</v>
      </c>
      <c r="J271" s="228" t="s">
        <v>5</v>
      </c>
      <c r="K271" s="228" t="s">
        <v>0</v>
      </c>
      <c r="L271" s="228" t="s">
        <v>5</v>
      </c>
      <c r="M271" s="228" t="s">
        <v>0</v>
      </c>
      <c r="N271" s="228" t="s">
        <v>5</v>
      </c>
      <c r="O271" s="228" t="s">
        <v>0</v>
      </c>
      <c r="P271" s="228" t="s">
        <v>5</v>
      </c>
      <c r="Q271" s="228" t="s">
        <v>0</v>
      </c>
      <c r="R271" s="229" t="s">
        <v>5</v>
      </c>
    </row>
    <row r="272" spans="2:18" ht="15" customHeight="1" thickTop="1">
      <c r="B272" s="197" t="s">
        <v>240</v>
      </c>
      <c r="C272" s="198">
        <v>5</v>
      </c>
      <c r="D272" s="199">
        <v>0.5</v>
      </c>
      <c r="E272" s="200">
        <v>0</v>
      </c>
      <c r="F272" s="199">
        <v>0</v>
      </c>
      <c r="G272" s="200">
        <v>0</v>
      </c>
      <c r="H272" s="199">
        <v>0</v>
      </c>
      <c r="I272" s="200">
        <v>1</v>
      </c>
      <c r="J272" s="199">
        <v>0.1</v>
      </c>
      <c r="K272" s="200">
        <v>0</v>
      </c>
      <c r="L272" s="199">
        <v>0</v>
      </c>
      <c r="M272" s="200">
        <v>4</v>
      </c>
      <c r="N272" s="199">
        <v>0.4</v>
      </c>
      <c r="O272" s="200">
        <v>4</v>
      </c>
      <c r="P272" s="199">
        <v>0.8</v>
      </c>
      <c r="Q272" s="200">
        <v>1</v>
      </c>
      <c r="R272" s="201">
        <v>0.2</v>
      </c>
    </row>
    <row r="273" spans="2:18" ht="15" customHeight="1">
      <c r="B273" s="202" t="s">
        <v>244</v>
      </c>
      <c r="C273" s="203">
        <v>6</v>
      </c>
      <c r="D273" s="204">
        <v>0.42857142857142855</v>
      </c>
      <c r="E273" s="205">
        <v>3</v>
      </c>
      <c r="F273" s="204">
        <v>0.21428571428571427</v>
      </c>
      <c r="G273" s="205">
        <v>1</v>
      </c>
      <c r="H273" s="204">
        <v>7.1428571428571438E-2</v>
      </c>
      <c r="I273" s="205">
        <v>4</v>
      </c>
      <c r="J273" s="204">
        <v>0.28571428571428575</v>
      </c>
      <c r="K273" s="205">
        <v>0</v>
      </c>
      <c r="L273" s="204">
        <v>0</v>
      </c>
      <c r="M273" s="205">
        <v>0</v>
      </c>
      <c r="N273" s="204">
        <v>0</v>
      </c>
      <c r="O273" s="205">
        <v>6</v>
      </c>
      <c r="P273" s="204">
        <v>0.75</v>
      </c>
      <c r="Q273" s="205">
        <v>2</v>
      </c>
      <c r="R273" s="206">
        <v>0.25</v>
      </c>
    </row>
    <row r="274" spans="2:18" ht="15" customHeight="1" thickBot="1">
      <c r="B274" s="207" t="s">
        <v>245</v>
      </c>
      <c r="C274" s="208">
        <v>11</v>
      </c>
      <c r="D274" s="209">
        <v>0.45833333333333337</v>
      </c>
      <c r="E274" s="210">
        <v>3</v>
      </c>
      <c r="F274" s="209">
        <v>0.125</v>
      </c>
      <c r="G274" s="210">
        <v>1</v>
      </c>
      <c r="H274" s="209">
        <v>4.1666666666666671E-2</v>
      </c>
      <c r="I274" s="210">
        <v>5</v>
      </c>
      <c r="J274" s="209">
        <v>0.20833333333333331</v>
      </c>
      <c r="K274" s="210">
        <v>0</v>
      </c>
      <c r="L274" s="209">
        <v>0</v>
      </c>
      <c r="M274" s="210">
        <v>4</v>
      </c>
      <c r="N274" s="209">
        <v>0.16666666666666669</v>
      </c>
      <c r="O274" s="210">
        <v>10</v>
      </c>
      <c r="P274" s="209">
        <v>0.76923076923076916</v>
      </c>
      <c r="Q274" s="210">
        <v>3</v>
      </c>
      <c r="R274" s="211">
        <v>0.23076923076923075</v>
      </c>
    </row>
    <row r="275" spans="2:18" ht="15" customHeight="1" thickTop="1"/>
    <row r="276" spans="2:18" ht="15" customHeight="1" thickBot="1">
      <c r="B276" s="324" t="s">
        <v>170</v>
      </c>
      <c r="C276" s="324"/>
      <c r="D276" s="324"/>
      <c r="E276" s="324"/>
      <c r="F276" s="324"/>
      <c r="G276" s="324"/>
      <c r="H276" s="324"/>
      <c r="I276" s="324"/>
      <c r="J276" s="324"/>
    </row>
    <row r="277" spans="2:18" ht="15" customHeight="1" thickTop="1">
      <c r="B277" s="325"/>
      <c r="C277" s="328" t="s">
        <v>392</v>
      </c>
      <c r="D277" s="329"/>
      <c r="E277" s="329"/>
      <c r="F277" s="329"/>
      <c r="G277" s="329"/>
      <c r="H277" s="329"/>
      <c r="I277" s="329"/>
      <c r="J277" s="330"/>
    </row>
    <row r="278" spans="2:18" ht="15" customHeight="1">
      <c r="B278" s="326"/>
      <c r="C278" s="331" t="s">
        <v>12</v>
      </c>
      <c r="D278" s="332"/>
      <c r="E278" s="332" t="s">
        <v>393</v>
      </c>
      <c r="F278" s="332"/>
      <c r="G278" s="332" t="s">
        <v>394</v>
      </c>
      <c r="H278" s="332"/>
      <c r="I278" s="332" t="s">
        <v>98</v>
      </c>
      <c r="J278" s="333"/>
    </row>
    <row r="279" spans="2:18" ht="15" customHeight="1" thickBot="1">
      <c r="B279" s="327"/>
      <c r="C279" s="227" t="s">
        <v>0</v>
      </c>
      <c r="D279" s="228" t="s">
        <v>5</v>
      </c>
      <c r="E279" s="228" t="s">
        <v>0</v>
      </c>
      <c r="F279" s="228" t="s">
        <v>5</v>
      </c>
      <c r="G279" s="228" t="s">
        <v>0</v>
      </c>
      <c r="H279" s="228" t="s">
        <v>5</v>
      </c>
      <c r="I279" s="228" t="s">
        <v>0</v>
      </c>
      <c r="J279" s="229" t="s">
        <v>5</v>
      </c>
    </row>
    <row r="280" spans="2:18" ht="15" customHeight="1" thickTop="1">
      <c r="B280" s="197" t="s">
        <v>240</v>
      </c>
      <c r="C280" s="198">
        <v>6</v>
      </c>
      <c r="D280" s="199">
        <v>0.6</v>
      </c>
      <c r="E280" s="200">
        <v>2</v>
      </c>
      <c r="F280" s="199">
        <v>0.2</v>
      </c>
      <c r="G280" s="200">
        <v>1</v>
      </c>
      <c r="H280" s="199">
        <v>0.1</v>
      </c>
      <c r="I280" s="200">
        <v>1</v>
      </c>
      <c r="J280" s="201">
        <v>0.1</v>
      </c>
    </row>
    <row r="281" spans="2:18" ht="15" customHeight="1">
      <c r="B281" s="202" t="s">
        <v>244</v>
      </c>
      <c r="C281" s="203">
        <v>9</v>
      </c>
      <c r="D281" s="204">
        <v>0.6428571428571429</v>
      </c>
      <c r="E281" s="205">
        <v>1</v>
      </c>
      <c r="F281" s="204">
        <v>7.1428571428571438E-2</v>
      </c>
      <c r="G281" s="205">
        <v>2</v>
      </c>
      <c r="H281" s="204">
        <v>0.14285714285714288</v>
      </c>
      <c r="I281" s="205">
        <v>2</v>
      </c>
      <c r="J281" s="206">
        <v>0.14285714285714288</v>
      </c>
    </row>
    <row r="282" spans="2:18" ht="15" customHeight="1" thickBot="1">
      <c r="B282" s="207" t="s">
        <v>245</v>
      </c>
      <c r="C282" s="208">
        <v>15</v>
      </c>
      <c r="D282" s="209">
        <v>0.625</v>
      </c>
      <c r="E282" s="210">
        <v>3</v>
      </c>
      <c r="F282" s="209">
        <v>0.125</v>
      </c>
      <c r="G282" s="210">
        <v>3</v>
      </c>
      <c r="H282" s="209">
        <v>0.125</v>
      </c>
      <c r="I282" s="210">
        <v>3</v>
      </c>
      <c r="J282" s="211">
        <v>0.125</v>
      </c>
    </row>
    <row r="283" spans="2:18" ht="15" customHeight="1" thickTop="1">
      <c r="B283" s="246"/>
      <c r="C283" s="250"/>
      <c r="D283" s="243"/>
      <c r="E283" s="250"/>
      <c r="F283" s="243"/>
      <c r="G283" s="250"/>
      <c r="H283" s="243"/>
      <c r="I283" s="250"/>
      <c r="J283" s="243"/>
    </row>
    <row r="284" spans="2:18" ht="33" customHeight="1" thickBot="1">
      <c r="B284" s="32" t="s">
        <v>134</v>
      </c>
      <c r="C284" s="32"/>
      <c r="D284" s="32"/>
      <c r="E284" s="32"/>
      <c r="F284" s="32"/>
      <c r="G284" s="32"/>
      <c r="H284" s="32"/>
      <c r="I284" s="32"/>
      <c r="J284"/>
    </row>
    <row r="285" spans="2:18" ht="15" customHeight="1"/>
    <row r="286" spans="2:18" ht="15" customHeight="1" thickBot="1">
      <c r="B286" s="324" t="s">
        <v>172</v>
      </c>
      <c r="C286" s="324"/>
      <c r="D286" s="324"/>
      <c r="E286" s="324"/>
      <c r="F286" s="324"/>
      <c r="G286" s="324"/>
      <c r="H286" s="324"/>
      <c r="I286" s="324"/>
      <c r="J286" s="324"/>
    </row>
    <row r="287" spans="2:18" ht="15" customHeight="1" thickTop="1">
      <c r="B287" s="325"/>
      <c r="C287" s="328" t="s">
        <v>395</v>
      </c>
      <c r="D287" s="329"/>
      <c r="E287" s="329"/>
      <c r="F287" s="329"/>
      <c r="G287" s="329"/>
      <c r="H287" s="329"/>
      <c r="I287" s="329"/>
      <c r="J287" s="330"/>
    </row>
    <row r="288" spans="2:18" ht="15" customHeight="1">
      <c r="B288" s="326"/>
      <c r="C288" s="331" t="s">
        <v>173</v>
      </c>
      <c r="D288" s="332"/>
      <c r="E288" s="332" t="s">
        <v>174</v>
      </c>
      <c r="F288" s="332"/>
      <c r="G288" s="332" t="s">
        <v>175</v>
      </c>
      <c r="H288" s="332"/>
      <c r="I288" s="332" t="s">
        <v>396</v>
      </c>
      <c r="J288" s="333"/>
    </row>
    <row r="289" spans="2:12" ht="15" customHeight="1" thickBot="1">
      <c r="B289" s="327"/>
      <c r="C289" s="227" t="s">
        <v>0</v>
      </c>
      <c r="D289" s="228" t="s">
        <v>5</v>
      </c>
      <c r="E289" s="228" t="s">
        <v>0</v>
      </c>
      <c r="F289" s="228" t="s">
        <v>5</v>
      </c>
      <c r="G289" s="228" t="s">
        <v>0</v>
      </c>
      <c r="H289" s="228" t="s">
        <v>5</v>
      </c>
      <c r="I289" s="228" t="s">
        <v>0</v>
      </c>
      <c r="J289" s="229" t="s">
        <v>5</v>
      </c>
    </row>
    <row r="290" spans="2:12" ht="15" customHeight="1" thickTop="1">
      <c r="B290" s="197" t="s">
        <v>240</v>
      </c>
      <c r="C290" s="198">
        <v>2</v>
      </c>
      <c r="D290" s="199">
        <v>0.2</v>
      </c>
      <c r="E290" s="200">
        <v>7</v>
      </c>
      <c r="F290" s="199">
        <v>0.7</v>
      </c>
      <c r="G290" s="200">
        <v>1</v>
      </c>
      <c r="H290" s="199">
        <v>0.1</v>
      </c>
      <c r="I290" s="200">
        <v>0</v>
      </c>
      <c r="J290" s="201">
        <v>0</v>
      </c>
    </row>
    <row r="291" spans="2:12" ht="15" customHeight="1">
      <c r="B291" s="202" t="s">
        <v>244</v>
      </c>
      <c r="C291" s="203">
        <v>4</v>
      </c>
      <c r="D291" s="204">
        <v>0.28571428571428575</v>
      </c>
      <c r="E291" s="205">
        <v>10</v>
      </c>
      <c r="F291" s="204">
        <v>0.7142857142857143</v>
      </c>
      <c r="G291" s="205">
        <v>0</v>
      </c>
      <c r="H291" s="204">
        <v>0</v>
      </c>
      <c r="I291" s="205">
        <v>0</v>
      </c>
      <c r="J291" s="206">
        <v>0</v>
      </c>
    </row>
    <row r="292" spans="2:12" ht="15" customHeight="1" thickBot="1">
      <c r="B292" s="207" t="s">
        <v>245</v>
      </c>
      <c r="C292" s="208">
        <v>6</v>
      </c>
      <c r="D292" s="209">
        <v>0.25</v>
      </c>
      <c r="E292" s="210">
        <v>17</v>
      </c>
      <c r="F292" s="209">
        <v>0.70833333333333326</v>
      </c>
      <c r="G292" s="210">
        <v>1</v>
      </c>
      <c r="H292" s="209">
        <v>4.1666666666666671E-2</v>
      </c>
      <c r="I292" s="210">
        <v>0</v>
      </c>
      <c r="J292" s="211">
        <v>0</v>
      </c>
    </row>
    <row r="293" spans="2:12" ht="15" customHeight="1" thickTop="1"/>
    <row r="294" spans="2:12" ht="15" customHeight="1" thickBot="1">
      <c r="B294" s="324" t="s">
        <v>397</v>
      </c>
      <c r="C294" s="324"/>
      <c r="D294" s="324"/>
      <c r="E294" s="324"/>
      <c r="F294" s="324"/>
      <c r="G294" s="324"/>
      <c r="H294" s="324"/>
      <c r="I294" s="324"/>
      <c r="J294" s="324"/>
      <c r="K294" s="324"/>
      <c r="L294" s="324"/>
    </row>
    <row r="295" spans="2:12" ht="15" customHeight="1" thickTop="1">
      <c r="B295" s="325"/>
      <c r="C295" s="328" t="s">
        <v>398</v>
      </c>
      <c r="D295" s="329"/>
      <c r="E295" s="329"/>
      <c r="F295" s="329"/>
      <c r="G295" s="329"/>
      <c r="H295" s="329"/>
      <c r="I295" s="329"/>
      <c r="J295" s="329"/>
      <c r="K295" s="329"/>
      <c r="L295" s="330"/>
    </row>
    <row r="296" spans="2:12" ht="24.75" customHeight="1">
      <c r="B296" s="326"/>
      <c r="C296" s="331" t="s">
        <v>399</v>
      </c>
      <c r="D296" s="332"/>
      <c r="E296" s="332" t="s">
        <v>177</v>
      </c>
      <c r="F296" s="332"/>
      <c r="G296" s="332" t="s">
        <v>400</v>
      </c>
      <c r="H296" s="332"/>
      <c r="I296" s="332" t="s">
        <v>179</v>
      </c>
      <c r="J296" s="332"/>
      <c r="K296" s="332" t="s">
        <v>401</v>
      </c>
      <c r="L296" s="333"/>
    </row>
    <row r="297" spans="2:12" ht="15" customHeight="1" thickBot="1">
      <c r="B297" s="327"/>
      <c r="C297" s="227" t="s">
        <v>0</v>
      </c>
      <c r="D297" s="228" t="s">
        <v>5</v>
      </c>
      <c r="E297" s="228" t="s">
        <v>0</v>
      </c>
      <c r="F297" s="228" t="s">
        <v>5</v>
      </c>
      <c r="G297" s="228" t="s">
        <v>0</v>
      </c>
      <c r="H297" s="228" t="s">
        <v>5</v>
      </c>
      <c r="I297" s="228" t="s">
        <v>0</v>
      </c>
      <c r="J297" s="228" t="s">
        <v>5</v>
      </c>
      <c r="K297" s="228" t="s">
        <v>0</v>
      </c>
      <c r="L297" s="229" t="s">
        <v>5</v>
      </c>
    </row>
    <row r="298" spans="2:12" ht="15" customHeight="1" thickTop="1">
      <c r="B298" s="197" t="s">
        <v>240</v>
      </c>
      <c r="C298" s="198">
        <v>0</v>
      </c>
      <c r="D298" s="199">
        <v>0</v>
      </c>
      <c r="E298" s="200">
        <v>1</v>
      </c>
      <c r="F298" s="199">
        <v>0.1</v>
      </c>
      <c r="G298" s="200">
        <v>3</v>
      </c>
      <c r="H298" s="199">
        <v>0.3</v>
      </c>
      <c r="I298" s="200">
        <v>1</v>
      </c>
      <c r="J298" s="199">
        <v>0.1</v>
      </c>
      <c r="K298" s="200">
        <v>5</v>
      </c>
      <c r="L298" s="201">
        <v>0.5</v>
      </c>
    </row>
    <row r="299" spans="2:12" ht="15" customHeight="1">
      <c r="B299" s="202" t="s">
        <v>244</v>
      </c>
      <c r="C299" s="203">
        <v>0</v>
      </c>
      <c r="D299" s="204">
        <v>0</v>
      </c>
      <c r="E299" s="205">
        <v>0</v>
      </c>
      <c r="F299" s="204">
        <v>0</v>
      </c>
      <c r="G299" s="205">
        <v>3</v>
      </c>
      <c r="H299" s="204">
        <v>0.21428571428571427</v>
      </c>
      <c r="I299" s="205">
        <v>6</v>
      </c>
      <c r="J299" s="204">
        <v>0.42857142857142855</v>
      </c>
      <c r="K299" s="205">
        <v>5</v>
      </c>
      <c r="L299" s="206">
        <v>0.35714285714285715</v>
      </c>
    </row>
    <row r="300" spans="2:12" ht="15" customHeight="1" thickBot="1">
      <c r="B300" s="207" t="s">
        <v>245</v>
      </c>
      <c r="C300" s="208">
        <v>0</v>
      </c>
      <c r="D300" s="209">
        <v>0</v>
      </c>
      <c r="E300" s="210">
        <v>1</v>
      </c>
      <c r="F300" s="209">
        <v>4.1666666666666671E-2</v>
      </c>
      <c r="G300" s="210">
        <v>6</v>
      </c>
      <c r="H300" s="209">
        <v>0.25</v>
      </c>
      <c r="I300" s="210">
        <v>7</v>
      </c>
      <c r="J300" s="209">
        <v>0.29166666666666669</v>
      </c>
      <c r="K300" s="210">
        <v>10</v>
      </c>
      <c r="L300" s="211">
        <v>0.41666666666666663</v>
      </c>
    </row>
    <row r="301" spans="2:12" ht="15" customHeight="1" thickTop="1"/>
  </sheetData>
  <mergeCells count="314">
    <mergeCell ref="B186:B187"/>
    <mergeCell ref="C186:E186"/>
    <mergeCell ref="F186:H186"/>
    <mergeCell ref="I186:K186"/>
    <mergeCell ref="L186:N186"/>
    <mergeCell ref="O186:Q186"/>
    <mergeCell ref="R186:T186"/>
    <mergeCell ref="B192:T192"/>
    <mergeCell ref="B193:B194"/>
    <mergeCell ref="C193:E193"/>
    <mergeCell ref="F193:H193"/>
    <mergeCell ref="I193:K193"/>
    <mergeCell ref="L193:N193"/>
    <mergeCell ref="O193:Q193"/>
    <mergeCell ref="R193:T193"/>
    <mergeCell ref="B161:Q161"/>
    <mergeCell ref="B162:B163"/>
    <mergeCell ref="C162:E162"/>
    <mergeCell ref="F162:H162"/>
    <mergeCell ref="I162:K162"/>
    <mergeCell ref="L162:N162"/>
    <mergeCell ref="O162:Q162"/>
    <mergeCell ref="B171:N171"/>
    <mergeCell ref="B172:B173"/>
    <mergeCell ref="C172:E172"/>
    <mergeCell ref="F172:H172"/>
    <mergeCell ref="I172:K172"/>
    <mergeCell ref="L172:N172"/>
    <mergeCell ref="B152:B153"/>
    <mergeCell ref="C152:E152"/>
    <mergeCell ref="F152:H152"/>
    <mergeCell ref="I152:K152"/>
    <mergeCell ref="L152:N152"/>
    <mergeCell ref="O152:Q152"/>
    <mergeCell ref="R152:T152"/>
    <mergeCell ref="U152:W152"/>
    <mergeCell ref="X152:Z152"/>
    <mergeCell ref="Y48:Z48"/>
    <mergeCell ref="B219:B221"/>
    <mergeCell ref="C219:H219"/>
    <mergeCell ref="C220:D220"/>
    <mergeCell ref="E220:F220"/>
    <mergeCell ref="G220:H220"/>
    <mergeCell ref="B218:H218"/>
    <mergeCell ref="B10:F10"/>
    <mergeCell ref="B11:B13"/>
    <mergeCell ref="C11:F11"/>
    <mergeCell ref="C12:D12"/>
    <mergeCell ref="E12:F12"/>
    <mergeCell ref="B18:H18"/>
    <mergeCell ref="B19:B21"/>
    <mergeCell ref="C19:H19"/>
    <mergeCell ref="C20:D20"/>
    <mergeCell ref="E20:F20"/>
    <mergeCell ref="G20:H20"/>
    <mergeCell ref="B26:L26"/>
    <mergeCell ref="B38:R38"/>
    <mergeCell ref="B39:B41"/>
    <mergeCell ref="C39:F39"/>
    <mergeCell ref="G39:R39"/>
    <mergeCell ref="C40:D40"/>
    <mergeCell ref="B2:O2"/>
    <mergeCell ref="G11:H12"/>
    <mergeCell ref="C58:L58"/>
    <mergeCell ref="B57:L57"/>
    <mergeCell ref="B47:B49"/>
    <mergeCell ref="C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B27:B29"/>
    <mergeCell ref="C27:L27"/>
    <mergeCell ref="C28:D28"/>
    <mergeCell ref="E28:F28"/>
    <mergeCell ref="G28:H28"/>
    <mergeCell ref="I28:J28"/>
    <mergeCell ref="K28:L28"/>
    <mergeCell ref="E40:F40"/>
    <mergeCell ref="G40:H40"/>
    <mergeCell ref="I40:J40"/>
    <mergeCell ref="K40:L40"/>
    <mergeCell ref="M40:N40"/>
    <mergeCell ref="O40:P40"/>
    <mergeCell ref="Q40:R40"/>
    <mergeCell ref="B58:B60"/>
    <mergeCell ref="C59:D59"/>
    <mergeCell ref="E59:F59"/>
    <mergeCell ref="G59:H59"/>
    <mergeCell ref="I59:J59"/>
    <mergeCell ref="K59:L59"/>
    <mergeCell ref="B46:R46"/>
    <mergeCell ref="S46:Z46"/>
    <mergeCell ref="M69:N69"/>
    <mergeCell ref="B75:L75"/>
    <mergeCell ref="B65:N65"/>
    <mergeCell ref="B66:B70"/>
    <mergeCell ref="C66:N66"/>
    <mergeCell ref="C67:F67"/>
    <mergeCell ref="G67:J67"/>
    <mergeCell ref="K67:N67"/>
    <mergeCell ref="C68:F68"/>
    <mergeCell ref="G68:J68"/>
    <mergeCell ref="K68:N68"/>
    <mergeCell ref="C69:D69"/>
    <mergeCell ref="E69:F69"/>
    <mergeCell ref="G69:H69"/>
    <mergeCell ref="I69:J69"/>
    <mergeCell ref="K69:L69"/>
    <mergeCell ref="B84:F84"/>
    <mergeCell ref="B85:B87"/>
    <mergeCell ref="C85:F85"/>
    <mergeCell ref="C86:D86"/>
    <mergeCell ref="E86:F86"/>
    <mergeCell ref="B93:F93"/>
    <mergeCell ref="B76:B78"/>
    <mergeCell ref="C76:L76"/>
    <mergeCell ref="C77:D77"/>
    <mergeCell ref="E77:F77"/>
    <mergeCell ref="G77:H77"/>
    <mergeCell ref="I77:J77"/>
    <mergeCell ref="K77:L77"/>
    <mergeCell ref="B94:B96"/>
    <mergeCell ref="C94:F94"/>
    <mergeCell ref="C95:D95"/>
    <mergeCell ref="E95:F95"/>
    <mergeCell ref="B102:H102"/>
    <mergeCell ref="B103:B105"/>
    <mergeCell ref="C103:H103"/>
    <mergeCell ref="C104:D104"/>
    <mergeCell ref="E104:F104"/>
    <mergeCell ref="G104:H104"/>
    <mergeCell ref="B109:T109"/>
    <mergeCell ref="B110:B112"/>
    <mergeCell ref="C110:F110"/>
    <mergeCell ref="G110:T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B117:R117"/>
    <mergeCell ref="B118:B120"/>
    <mergeCell ref="C118:R118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B125:N125"/>
    <mergeCell ref="B126:B128"/>
    <mergeCell ref="C126:N126"/>
    <mergeCell ref="C127:D127"/>
    <mergeCell ref="E127:F127"/>
    <mergeCell ref="G127:H127"/>
    <mergeCell ref="I127:J127"/>
    <mergeCell ref="K127:L127"/>
    <mergeCell ref="M127:N127"/>
    <mergeCell ref="B133:T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B140:BF140"/>
    <mergeCell ref="B141:B143"/>
    <mergeCell ref="C141:BF141"/>
    <mergeCell ref="C142:D142"/>
    <mergeCell ref="E142:F142"/>
    <mergeCell ref="G142:H142"/>
    <mergeCell ref="I142:J142"/>
    <mergeCell ref="W142:X142"/>
    <mergeCell ref="Y142:Z142"/>
    <mergeCell ref="AA142:AB142"/>
    <mergeCell ref="AC142:AD142"/>
    <mergeCell ref="AE142:AF142"/>
    <mergeCell ref="AG142:AH142"/>
    <mergeCell ref="K142:L142"/>
    <mergeCell ref="M142:N142"/>
    <mergeCell ref="O142:P142"/>
    <mergeCell ref="Q142:R142"/>
    <mergeCell ref="S142:T142"/>
    <mergeCell ref="U142:V142"/>
    <mergeCell ref="AU142:AV142"/>
    <mergeCell ref="AW142:AX142"/>
    <mergeCell ref="AY142:AZ142"/>
    <mergeCell ref="BA142:BB142"/>
    <mergeCell ref="BC142:BD142"/>
    <mergeCell ref="BE142:BF142"/>
    <mergeCell ref="AI142:AJ142"/>
    <mergeCell ref="AK142:AL142"/>
    <mergeCell ref="AM142:AN142"/>
    <mergeCell ref="AO142:AP142"/>
    <mergeCell ref="AQ142:AR142"/>
    <mergeCell ref="AS142:AT142"/>
    <mergeCell ref="B151:Z151"/>
    <mergeCell ref="B179:B180"/>
    <mergeCell ref="C179:E179"/>
    <mergeCell ref="F179:H179"/>
    <mergeCell ref="I179:K179"/>
    <mergeCell ref="B178:T178"/>
    <mergeCell ref="L179:N179"/>
    <mergeCell ref="O179:Q179"/>
    <mergeCell ref="R179:T179"/>
    <mergeCell ref="B185:T185"/>
    <mergeCell ref="B200:B201"/>
    <mergeCell ref="C200:E200"/>
    <mergeCell ref="F200:H200"/>
    <mergeCell ref="I200:K200"/>
    <mergeCell ref="B199:T199"/>
    <mergeCell ref="L200:N200"/>
    <mergeCell ref="O200:Q200"/>
    <mergeCell ref="R200:T200"/>
    <mergeCell ref="B226:J226"/>
    <mergeCell ref="B227:B229"/>
    <mergeCell ref="C227:J227"/>
    <mergeCell ref="C228:D228"/>
    <mergeCell ref="E228:F228"/>
    <mergeCell ref="G228:H228"/>
    <mergeCell ref="I228:J228"/>
    <mergeCell ref="B209:F209"/>
    <mergeCell ref="B210:B211"/>
    <mergeCell ref="C210:D210"/>
    <mergeCell ref="E210:F210"/>
    <mergeCell ref="B234:Z234"/>
    <mergeCell ref="C235:D235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U235:V235"/>
    <mergeCell ref="W235:X235"/>
    <mergeCell ref="Y235:Z235"/>
    <mergeCell ref="B241:AC241"/>
    <mergeCell ref="B242:B243"/>
    <mergeCell ref="C242:E242"/>
    <mergeCell ref="F242:H242"/>
    <mergeCell ref="I242:K242"/>
    <mergeCell ref="L242:N242"/>
    <mergeCell ref="O242:Q242"/>
    <mergeCell ref="R242:T242"/>
    <mergeCell ref="U242:W242"/>
    <mergeCell ref="X242:Z242"/>
    <mergeCell ref="B260:J260"/>
    <mergeCell ref="B261:B263"/>
    <mergeCell ref="C261:F261"/>
    <mergeCell ref="G261:J261"/>
    <mergeCell ref="C262:D262"/>
    <mergeCell ref="E262:F262"/>
    <mergeCell ref="G262:H262"/>
    <mergeCell ref="I262:J262"/>
    <mergeCell ref="AA242:AC242"/>
    <mergeCell ref="B250:H250"/>
    <mergeCell ref="B251:B253"/>
    <mergeCell ref="C251:H251"/>
    <mergeCell ref="C252:D252"/>
    <mergeCell ref="E252:F252"/>
    <mergeCell ref="G252:H252"/>
    <mergeCell ref="B268:R268"/>
    <mergeCell ref="B269:B271"/>
    <mergeCell ref="C269:N269"/>
    <mergeCell ref="O269:R269"/>
    <mergeCell ref="C270:D270"/>
    <mergeCell ref="E270:F270"/>
    <mergeCell ref="G270:H270"/>
    <mergeCell ref="I270:J270"/>
    <mergeCell ref="K270:L270"/>
    <mergeCell ref="M270:N270"/>
    <mergeCell ref="O270:P270"/>
    <mergeCell ref="Q270:R270"/>
    <mergeCell ref="B276:J276"/>
    <mergeCell ref="B277:B279"/>
    <mergeCell ref="C277:J277"/>
    <mergeCell ref="C278:D278"/>
    <mergeCell ref="E278:F278"/>
    <mergeCell ref="G278:H278"/>
    <mergeCell ref="I278:J278"/>
    <mergeCell ref="B294:L294"/>
    <mergeCell ref="B295:B297"/>
    <mergeCell ref="C295:L295"/>
    <mergeCell ref="C296:D296"/>
    <mergeCell ref="E296:F296"/>
    <mergeCell ref="G296:H296"/>
    <mergeCell ref="I296:J296"/>
    <mergeCell ref="K296:L296"/>
    <mergeCell ref="B286:J286"/>
    <mergeCell ref="B287:B289"/>
    <mergeCell ref="C287:J287"/>
    <mergeCell ref="C288:D288"/>
    <mergeCell ref="E288:F288"/>
    <mergeCell ref="G288:H288"/>
    <mergeCell ref="I288:J288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6"/>
  <sheetViews>
    <sheetView showGridLines="0" topLeftCell="A178" zoomScale="90" zoomScaleNormal="90" workbookViewId="0"/>
  </sheetViews>
  <sheetFormatPr defaultColWidth="9.140625" defaultRowHeight="15"/>
  <cols>
    <col min="1" max="1" width="4.7109375" style="46" customWidth="1"/>
    <col min="2" max="2" width="4" style="40" customWidth="1"/>
    <col min="3" max="19" width="9.140625" style="40"/>
    <col min="20" max="20" width="9.140625" style="46"/>
    <col min="21" max="28" width="9.140625" style="40" customWidth="1"/>
    <col min="29" max="16384" width="9.140625" style="40"/>
  </cols>
  <sheetData>
    <row r="1" spans="1:22" s="1" customFormat="1" ht="18.75" customHeight="1">
      <c r="A1" s="8"/>
    </row>
    <row r="2" spans="1:22" s="1" customFormat="1" ht="47.25" customHeight="1">
      <c r="A2" s="59"/>
      <c r="B2" s="323" t="s">
        <v>239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22" s="1" customFormat="1" ht="18.75" customHeight="1">
      <c r="A3" s="8"/>
    </row>
    <row r="4" spans="1:22" s="1" customFormat="1" ht="18.75" customHeight="1">
      <c r="A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22" s="1" customFormat="1" ht="33.75" customHeight="1" thickBot="1">
      <c r="A5" s="8"/>
      <c r="B5" s="60" t="s">
        <v>402</v>
      </c>
      <c r="C5" s="61"/>
      <c r="D5" s="61"/>
      <c r="E5" s="62"/>
      <c r="F5" s="62"/>
      <c r="G5" s="62"/>
      <c r="H5" s="62"/>
      <c r="I5" s="62"/>
      <c r="J5" s="8"/>
      <c r="K5" s="8"/>
    </row>
    <row r="6" spans="1:22" s="1" customFormat="1" ht="18.75" customHeight="1">
      <c r="A6" s="8"/>
      <c r="C6" s="7"/>
    </row>
    <row r="7" spans="1:22" s="1" customFormat="1" ht="18.75" customHeight="1">
      <c r="A7" s="8"/>
      <c r="C7" s="7"/>
    </row>
    <row r="8" spans="1:22" s="1" customFormat="1" ht="18.75" customHeight="1">
      <c r="A8" s="8"/>
      <c r="C8" s="7"/>
    </row>
    <row r="9" spans="1:22" ht="32.25" thickBot="1">
      <c r="B9" s="54" t="s">
        <v>106</v>
      </c>
      <c r="C9" s="55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3"/>
      <c r="R9" s="53"/>
      <c r="S9" s="53"/>
    </row>
    <row r="10" spans="1:22" ht="31.5">
      <c r="B10" s="41"/>
      <c r="C10" s="42"/>
      <c r="D10" s="43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2" spans="1:22" ht="21">
      <c r="C12" s="45" t="s">
        <v>194</v>
      </c>
    </row>
    <row r="13" spans="1:22" ht="15" customHeight="1"/>
    <row r="14" spans="1:22" ht="15" customHeight="1"/>
    <row r="15" spans="1:22" s="103" customFormat="1" ht="15" customHeight="1">
      <c r="A15" s="46"/>
      <c r="B15" s="40"/>
      <c r="C15" s="359" t="s">
        <v>192</v>
      </c>
      <c r="D15" s="359" t="s">
        <v>193</v>
      </c>
      <c r="E15" s="359" t="s">
        <v>2</v>
      </c>
      <c r="F15" s="40"/>
      <c r="T15" s="102"/>
      <c r="U15" s="102"/>
      <c r="V15" s="102"/>
    </row>
    <row r="16" spans="1:22" s="103" customFormat="1" ht="15" customHeight="1">
      <c r="A16" s="46"/>
      <c r="B16" s="40"/>
      <c r="C16" s="360"/>
      <c r="D16" s="360"/>
      <c r="E16" s="360"/>
      <c r="F16" s="40"/>
      <c r="T16" s="102"/>
      <c r="U16" s="102"/>
      <c r="V16" s="102"/>
    </row>
    <row r="17" spans="1:22" s="103" customFormat="1" ht="15" customHeight="1">
      <c r="A17" s="46"/>
      <c r="B17" s="144" t="e">
        <f>#REF!</f>
        <v>#REF!</v>
      </c>
      <c r="C17" s="9" t="e">
        <f>#REF!</f>
        <v>#REF!</v>
      </c>
      <c r="D17" s="9" t="e">
        <f>#REF!</f>
        <v>#REF!</v>
      </c>
      <c r="E17" s="10" t="e">
        <f>D17/C17</f>
        <v>#REF!</v>
      </c>
      <c r="F17" s="40"/>
      <c r="T17" s="244" t="s">
        <v>240</v>
      </c>
      <c r="U17" s="285">
        <v>19</v>
      </c>
      <c r="V17" s="102">
        <v>10</v>
      </c>
    </row>
    <row r="18" spans="1:22" s="103" customFormat="1" ht="15" customHeight="1">
      <c r="A18" s="46"/>
      <c r="B18" s="144" t="e">
        <f>#REF!</f>
        <v>#REF!</v>
      </c>
      <c r="C18" s="9" t="e">
        <f>#REF!</f>
        <v>#REF!</v>
      </c>
      <c r="D18" s="9" t="e">
        <f>#REF!</f>
        <v>#REF!</v>
      </c>
      <c r="E18" s="10" t="e">
        <f>D18/C18</f>
        <v>#REF!</v>
      </c>
      <c r="F18" s="40"/>
      <c r="T18" s="244" t="s">
        <v>244</v>
      </c>
      <c r="U18" s="285">
        <v>18</v>
      </c>
      <c r="V18" s="102">
        <v>14</v>
      </c>
    </row>
    <row r="19" spans="1:22" s="103" customFormat="1" ht="15" customHeight="1">
      <c r="A19" s="46"/>
      <c r="B19" s="144" t="e">
        <f>#REF!</f>
        <v>#REF!</v>
      </c>
      <c r="C19" s="9" t="e">
        <f>#REF!</f>
        <v>#REF!</v>
      </c>
      <c r="D19" s="9" t="e">
        <f>#REF!</f>
        <v>#REF!</v>
      </c>
      <c r="E19" s="10" t="e">
        <f>D19/C19</f>
        <v>#REF!</v>
      </c>
      <c r="F19" s="40"/>
      <c r="T19" s="102"/>
      <c r="U19" s="102"/>
      <c r="V19" s="102"/>
    </row>
    <row r="20" spans="1:22" s="103" customFormat="1" ht="15" customHeight="1">
      <c r="A20" s="46"/>
      <c r="B20" s="40"/>
      <c r="C20" s="40"/>
      <c r="D20" s="40"/>
      <c r="E20" s="40"/>
      <c r="F20" s="40"/>
      <c r="T20" s="102"/>
      <c r="U20" s="102"/>
      <c r="V20" s="102"/>
    </row>
    <row r="21" spans="1:22" s="103" customFormat="1" ht="15" customHeight="1">
      <c r="A21" s="102"/>
      <c r="T21" s="102"/>
    </row>
    <row r="22" spans="1:22" s="103" customFormat="1" ht="15" customHeight="1">
      <c r="A22" s="102"/>
      <c r="T22" s="102"/>
    </row>
    <row r="23" spans="1:22" s="103" customFormat="1" ht="15" customHeight="1">
      <c r="A23" s="102"/>
      <c r="T23" s="102"/>
    </row>
    <row r="24" spans="1:22" s="103" customFormat="1" ht="15" customHeight="1">
      <c r="A24" s="102"/>
      <c r="T24" s="102"/>
    </row>
    <row r="25" spans="1:22" s="103" customFormat="1" ht="15" customHeight="1">
      <c r="A25" s="102"/>
      <c r="T25" s="102"/>
    </row>
    <row r="26" spans="1:22" s="103" customFormat="1" ht="15" customHeight="1">
      <c r="A26" s="102"/>
      <c r="T26" s="102"/>
    </row>
    <row r="27" spans="1:22" s="103" customFormat="1" ht="15" customHeight="1">
      <c r="A27" s="102"/>
      <c r="T27" s="102"/>
    </row>
    <row r="28" spans="1:22" s="103" customFormat="1" ht="15" customHeight="1">
      <c r="A28" s="102"/>
      <c r="T28" s="102"/>
    </row>
    <row r="29" spans="1:22" s="103" customFormat="1" ht="15" customHeight="1">
      <c r="A29" s="102"/>
      <c r="T29" s="102"/>
    </row>
    <row r="30" spans="1:22" ht="15" customHeight="1"/>
    <row r="31" spans="1:22" ht="15" customHeight="1"/>
    <row r="32" spans="1:22" ht="15" customHeight="1"/>
    <row r="33" spans="1:22" ht="15" customHeight="1">
      <c r="C33" s="45" t="s">
        <v>195</v>
      </c>
    </row>
    <row r="34" spans="1:22" ht="15" customHeight="1"/>
    <row r="35" spans="1:22" ht="15" customHeight="1"/>
    <row r="36" spans="1:22" s="103" customFormat="1" ht="15" customHeight="1">
      <c r="A36" s="102"/>
      <c r="T36" s="102"/>
    </row>
    <row r="37" spans="1:22" s="103" customFormat="1" ht="15" customHeight="1">
      <c r="A37" s="102"/>
      <c r="T37" s="102"/>
    </row>
    <row r="38" spans="1:22" s="103" customFormat="1" ht="15" customHeight="1">
      <c r="A38" s="102"/>
      <c r="R38" s="102"/>
      <c r="S38" s="102"/>
      <c r="T38" s="102"/>
    </row>
    <row r="39" spans="1:22" s="103" customFormat="1" ht="15" customHeight="1">
      <c r="A39" s="102"/>
      <c r="F39" s="40"/>
      <c r="G39" s="40"/>
      <c r="H39" s="145" t="s">
        <v>4</v>
      </c>
      <c r="I39" s="145" t="s">
        <v>3</v>
      </c>
      <c r="R39" s="102"/>
      <c r="S39" s="102" t="s">
        <v>235</v>
      </c>
      <c r="T39" s="102"/>
      <c r="U39"/>
      <c r="V39"/>
    </row>
    <row r="40" spans="1:22" s="103" customFormat="1" ht="15" customHeight="1">
      <c r="A40" s="102"/>
      <c r="F40" s="40"/>
      <c r="G40" s="144" t="e">
        <f>#REF!</f>
        <v>#REF!</v>
      </c>
      <c r="H40" s="10" t="e">
        <f>#REF!</f>
        <v>#REF!</v>
      </c>
      <c r="I40" s="146" t="e">
        <f>#REF!</f>
        <v>#REF!</v>
      </c>
      <c r="R40" s="102"/>
      <c r="S40" s="102"/>
      <c r="T40" s="102"/>
      <c r="V40"/>
    </row>
    <row r="41" spans="1:22" s="103" customFormat="1" ht="15" customHeight="1">
      <c r="A41" s="102"/>
      <c r="F41" s="40"/>
      <c r="G41" s="144" t="e">
        <f>#REF!</f>
        <v>#REF!</v>
      </c>
      <c r="H41" s="10" t="e">
        <f>#REF!</f>
        <v>#REF!</v>
      </c>
      <c r="I41" s="146" t="e">
        <f>#REF!</f>
        <v>#REF!</v>
      </c>
      <c r="R41" s="102"/>
      <c r="S41" s="102" t="s">
        <v>242</v>
      </c>
      <c r="T41" s="102" t="s">
        <v>243</v>
      </c>
    </row>
    <row r="42" spans="1:22" s="103" customFormat="1" ht="15" customHeight="1">
      <c r="A42" s="102"/>
      <c r="F42" s="40"/>
      <c r="G42" s="144" t="e">
        <f>#REF!</f>
        <v>#REF!</v>
      </c>
      <c r="H42" s="10" t="e">
        <f>#REF!</f>
        <v>#REF!</v>
      </c>
      <c r="I42" s="146" t="e">
        <f>#REF!</f>
        <v>#REF!</v>
      </c>
      <c r="R42" s="244" t="s">
        <v>240</v>
      </c>
      <c r="S42" s="245">
        <v>0.6</v>
      </c>
      <c r="T42" s="245">
        <v>0.4</v>
      </c>
    </row>
    <row r="43" spans="1:22" s="103" customFormat="1" ht="15" customHeight="1">
      <c r="A43" s="102"/>
      <c r="F43" s="40"/>
      <c r="G43" s="40"/>
      <c r="H43" s="12"/>
      <c r="I43" s="12"/>
      <c r="R43" s="244" t="s">
        <v>244</v>
      </c>
      <c r="S43" s="245">
        <v>7.1428571428571438E-2</v>
      </c>
      <c r="T43" s="245">
        <v>0.9285714285714286</v>
      </c>
    </row>
    <row r="44" spans="1:22" s="103" customFormat="1" ht="15" customHeight="1">
      <c r="A44" s="102"/>
      <c r="B44" s="102"/>
      <c r="R44" s="102"/>
      <c r="S44" s="102"/>
      <c r="T44" s="102"/>
    </row>
    <row r="45" spans="1:22" s="103" customFormat="1" ht="15" customHeight="1">
      <c r="A45" s="102"/>
      <c r="B45" s="104"/>
      <c r="R45" s="102"/>
      <c r="S45" s="102"/>
      <c r="T45" s="102"/>
    </row>
    <row r="46" spans="1:22" s="103" customFormat="1" ht="15" customHeight="1">
      <c r="A46" s="102"/>
      <c r="T46" s="102"/>
    </row>
    <row r="47" spans="1:22" s="103" customFormat="1" ht="15" customHeight="1">
      <c r="A47" s="102"/>
      <c r="T47" s="102"/>
    </row>
    <row r="48" spans="1:22" s="103" customFormat="1" ht="15" customHeight="1">
      <c r="A48" s="102"/>
      <c r="T48" s="102"/>
    </row>
    <row r="49" spans="1:23" s="103" customFormat="1" ht="15" customHeight="1">
      <c r="A49" s="102"/>
      <c r="T49" s="102"/>
    </row>
    <row r="50" spans="1:23" s="103" customFormat="1" ht="15" customHeight="1">
      <c r="A50" s="102"/>
      <c r="T50" s="102"/>
    </row>
    <row r="51" spans="1:23" s="103" customFormat="1" ht="15" customHeight="1">
      <c r="A51" s="102"/>
      <c r="T51" s="102"/>
    </row>
    <row r="52" spans="1:23" s="103" customFormat="1" ht="15" customHeight="1">
      <c r="A52" s="102"/>
      <c r="T52" s="102"/>
    </row>
    <row r="53" spans="1:23" s="103" customFormat="1" ht="15" customHeight="1">
      <c r="A53" s="102"/>
      <c r="T53" s="102"/>
    </row>
    <row r="54" spans="1:23" s="103" customFormat="1" ht="15" customHeight="1">
      <c r="A54" s="102"/>
      <c r="T54" s="102"/>
    </row>
    <row r="55" spans="1:23" s="103" customFormat="1" ht="15" customHeight="1">
      <c r="A55" s="102"/>
      <c r="T55" s="102"/>
    </row>
    <row r="56" spans="1:23" ht="15" customHeight="1"/>
    <row r="57" spans="1:23" ht="15" customHeight="1"/>
    <row r="58" spans="1:23" ht="15" customHeight="1"/>
    <row r="59" spans="1:23" ht="15" customHeight="1">
      <c r="C59" s="45" t="s">
        <v>6</v>
      </c>
    </row>
    <row r="60" spans="1:23" ht="15" customHeight="1"/>
    <row r="61" spans="1:23" s="103" customFormat="1" ht="15" customHeight="1">
      <c r="A61" s="102"/>
      <c r="Q61" s="102"/>
      <c r="R61" s="102"/>
      <c r="S61" s="102"/>
      <c r="T61" s="102"/>
      <c r="U61" s="102"/>
      <c r="V61" s="102"/>
      <c r="W61" s="102"/>
    </row>
    <row r="62" spans="1:23" s="103" customFormat="1" ht="15" customHeight="1">
      <c r="A62" s="102"/>
      <c r="C62" s="40"/>
      <c r="D62" s="40"/>
      <c r="E62" s="40"/>
      <c r="F62" s="40"/>
      <c r="G62" s="40"/>
      <c r="H62" s="40"/>
      <c r="I62" s="40"/>
      <c r="Q62" s="102"/>
      <c r="R62" s="102"/>
      <c r="S62" s="102"/>
      <c r="T62" s="102"/>
      <c r="U62" s="102"/>
      <c r="V62" s="102"/>
      <c r="W62" s="102"/>
    </row>
    <row r="63" spans="1:23" s="103" customFormat="1" ht="15" customHeight="1">
      <c r="A63" s="102"/>
      <c r="C63" s="40"/>
      <c r="D63" s="40"/>
      <c r="E63" s="40" t="e">
        <f>#REF!</f>
        <v>#REF!</v>
      </c>
      <c r="F63" s="40" t="e">
        <f>#REF!</f>
        <v>#REF!</v>
      </c>
      <c r="G63" s="40" t="e">
        <f>#REF!</f>
        <v>#REF!</v>
      </c>
      <c r="H63" s="40"/>
      <c r="I63" s="40"/>
      <c r="Q63" s="102"/>
      <c r="R63" s="102"/>
      <c r="S63" s="102"/>
      <c r="T63" s="102"/>
      <c r="U63" s="102"/>
      <c r="V63" s="102"/>
      <c r="W63" s="102"/>
    </row>
    <row r="64" spans="1:23" s="103" customFormat="1" ht="15" customHeight="1">
      <c r="A64" s="102"/>
      <c r="C64" s="40"/>
      <c r="D64" s="40" t="s">
        <v>7</v>
      </c>
      <c r="E64" s="109" t="e">
        <f>#REF!</f>
        <v>#REF!</v>
      </c>
      <c r="F64" s="109" t="e">
        <f>#REF!</f>
        <v>#REF!</v>
      </c>
      <c r="G64" s="109" t="e">
        <f>#REF!</f>
        <v>#REF!</v>
      </c>
      <c r="H64" s="40"/>
      <c r="I64" s="40"/>
      <c r="Q64" s="102"/>
      <c r="R64" s="102"/>
      <c r="S64" s="102"/>
      <c r="T64" s="102"/>
      <c r="U64" s="102"/>
      <c r="V64" s="102"/>
      <c r="W64" s="102"/>
    </row>
    <row r="65" spans="1:24" s="103" customFormat="1" ht="15" customHeight="1">
      <c r="A65" s="102"/>
      <c r="C65" s="40"/>
      <c r="D65" s="40" t="s">
        <v>8</v>
      </c>
      <c r="E65" s="109" t="e">
        <f>#REF!</f>
        <v>#REF!</v>
      </c>
      <c r="F65" s="109" t="e">
        <f>#REF!</f>
        <v>#REF!</v>
      </c>
      <c r="G65" s="109" t="e">
        <f>#REF!</f>
        <v>#REF!</v>
      </c>
      <c r="H65" s="40"/>
      <c r="I65" s="40"/>
      <c r="Q65" s="102"/>
      <c r="R65" s="102"/>
      <c r="S65" s="102" t="s">
        <v>246</v>
      </c>
      <c r="T65" s="102"/>
      <c r="U65" s="102"/>
      <c r="V65" s="102"/>
      <c r="W65" s="102"/>
      <c r="X65"/>
    </row>
    <row r="66" spans="1:24" s="103" customFormat="1" ht="15" customHeight="1">
      <c r="A66" s="102"/>
      <c r="C66" s="40"/>
      <c r="D66" s="40" t="s">
        <v>9</v>
      </c>
      <c r="E66" s="109" t="e">
        <f>#REF!</f>
        <v>#REF!</v>
      </c>
      <c r="F66" s="109" t="e">
        <f>#REF!</f>
        <v>#REF!</v>
      </c>
      <c r="G66" s="109" t="e">
        <f>#REF!</f>
        <v>#REF!</v>
      </c>
      <c r="H66" s="40"/>
      <c r="I66" s="40"/>
      <c r="Q66" s="102"/>
      <c r="R66" s="102"/>
      <c r="S66" s="102"/>
      <c r="T66" s="102"/>
      <c r="U66" s="102"/>
      <c r="V66" s="102"/>
      <c r="W66" s="102"/>
    </row>
    <row r="67" spans="1:24" s="103" customFormat="1" ht="15" customHeight="1">
      <c r="A67" s="102"/>
      <c r="C67" s="40"/>
      <c r="D67" s="40"/>
      <c r="E67" s="40"/>
      <c r="F67" s="40"/>
      <c r="G67" s="40"/>
      <c r="H67" s="40"/>
      <c r="I67" s="40"/>
      <c r="Q67" s="102"/>
      <c r="R67" s="102"/>
      <c r="S67" s="102" t="s">
        <v>247</v>
      </c>
      <c r="T67" s="102" t="s">
        <v>248</v>
      </c>
      <c r="U67" s="102" t="s">
        <v>249</v>
      </c>
      <c r="V67" s="102"/>
      <c r="W67" s="102"/>
    </row>
    <row r="68" spans="1:24" s="103" customFormat="1" ht="15" customHeight="1">
      <c r="A68" s="102"/>
      <c r="Q68" s="102"/>
      <c r="R68" s="244" t="s">
        <v>240</v>
      </c>
      <c r="S68" s="245">
        <v>0.8</v>
      </c>
      <c r="T68" s="245">
        <v>0.2</v>
      </c>
      <c r="U68" s="245">
        <v>0</v>
      </c>
      <c r="V68" s="102"/>
      <c r="W68" s="102"/>
    </row>
    <row r="69" spans="1:24" s="103" customFormat="1" ht="15" customHeight="1">
      <c r="A69" s="102"/>
      <c r="Q69" s="102"/>
      <c r="R69" s="244" t="s">
        <v>244</v>
      </c>
      <c r="S69" s="245">
        <v>0.8571428571428571</v>
      </c>
      <c r="T69" s="245">
        <v>0.14285714285714288</v>
      </c>
      <c r="U69" s="245">
        <v>0</v>
      </c>
      <c r="V69" s="102"/>
      <c r="W69" s="102"/>
    </row>
    <row r="70" spans="1:24" s="103" customFormat="1" ht="15" customHeight="1">
      <c r="A70" s="102"/>
      <c r="Q70" s="102"/>
      <c r="R70" s="102"/>
      <c r="S70" s="102"/>
      <c r="T70" s="102"/>
      <c r="U70" s="102"/>
      <c r="V70" s="102"/>
      <c r="W70" s="102"/>
    </row>
    <row r="71" spans="1:24" s="103" customFormat="1" ht="15" customHeight="1">
      <c r="A71" s="102"/>
      <c r="Q71" s="102"/>
      <c r="R71" s="102"/>
      <c r="S71" s="102"/>
      <c r="T71" s="102"/>
      <c r="U71" s="102"/>
      <c r="V71" s="102"/>
      <c r="W71" s="102"/>
    </row>
    <row r="72" spans="1:24" s="103" customFormat="1" ht="15" customHeight="1">
      <c r="A72" s="102"/>
      <c r="Q72" s="102"/>
      <c r="R72" s="102"/>
      <c r="S72" s="102"/>
      <c r="T72" s="102"/>
      <c r="U72" s="102"/>
      <c r="V72" s="102"/>
      <c r="W72" s="102"/>
    </row>
    <row r="73" spans="1:24" s="103" customFormat="1" ht="15" customHeight="1">
      <c r="A73" s="102"/>
      <c r="T73" s="102"/>
    </row>
    <row r="74" spans="1:24" s="103" customFormat="1" ht="15" customHeight="1">
      <c r="A74" s="102"/>
      <c r="T74" s="102"/>
    </row>
    <row r="75" spans="1:24" s="103" customFormat="1" ht="15" customHeight="1">
      <c r="A75" s="102"/>
      <c r="T75" s="102"/>
    </row>
    <row r="76" spans="1:24" s="103" customFormat="1" ht="15" customHeight="1">
      <c r="A76" s="102"/>
      <c r="T76" s="102"/>
    </row>
    <row r="77" spans="1:24" s="103" customFormat="1" ht="15" customHeight="1">
      <c r="A77" s="102"/>
      <c r="T77" s="102"/>
    </row>
    <row r="78" spans="1:24" s="103" customFormat="1" ht="15" customHeight="1">
      <c r="A78" s="102"/>
      <c r="T78" s="102"/>
    </row>
    <row r="79" spans="1:24" s="103" customFormat="1" ht="15" customHeight="1">
      <c r="A79" s="102"/>
      <c r="T79" s="102"/>
    </row>
    <row r="80" spans="1:24" s="103" customFormat="1" ht="15" customHeight="1">
      <c r="A80" s="102"/>
      <c r="T80" s="102"/>
    </row>
    <row r="81" spans="1:23" s="103" customFormat="1" ht="15" customHeight="1">
      <c r="A81" s="102"/>
      <c r="T81" s="102"/>
    </row>
    <row r="82" spans="1:23" s="103" customFormat="1" ht="15" customHeight="1">
      <c r="A82" s="102"/>
      <c r="T82" s="102"/>
    </row>
    <row r="83" spans="1:23" s="103" customFormat="1" ht="15" customHeight="1">
      <c r="A83" s="102"/>
      <c r="T83" s="102"/>
    </row>
    <row r="84" spans="1:23" ht="15" customHeight="1"/>
    <row r="85" spans="1:23" ht="30.75" customHeight="1" thickBot="1">
      <c r="B85" s="54" t="s">
        <v>109</v>
      </c>
      <c r="C85" s="55"/>
      <c r="D85" s="56"/>
      <c r="E85" s="56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3"/>
      <c r="R85" s="53"/>
      <c r="S85" s="53"/>
    </row>
    <row r="86" spans="1:23" ht="15" customHeight="1"/>
    <row r="87" spans="1:23" ht="15" customHeight="1"/>
    <row r="88" spans="1:23" s="48" customFormat="1" ht="30.75" customHeight="1">
      <c r="A88" s="42"/>
      <c r="B88" s="58" t="s">
        <v>142</v>
      </c>
      <c r="D88" s="43"/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T88" s="42"/>
    </row>
    <row r="89" spans="1:23" ht="15" customHeight="1"/>
    <row r="90" spans="1:23" ht="15" customHeight="1"/>
    <row r="91" spans="1:23" ht="15" customHeight="1">
      <c r="C91" s="45" t="s">
        <v>144</v>
      </c>
    </row>
    <row r="92" spans="1:23" ht="15" customHeight="1"/>
    <row r="93" spans="1:23" ht="15" customHeight="1"/>
    <row r="94" spans="1:23" s="103" customFormat="1" ht="15" customHeight="1">
      <c r="A94" s="102"/>
      <c r="C94" s="40"/>
      <c r="D94" s="40"/>
      <c r="E94" s="40"/>
      <c r="F94" s="40"/>
      <c r="G94" s="108" t="s">
        <v>10</v>
      </c>
      <c r="H94" s="108"/>
      <c r="I94" s="358" t="s">
        <v>11</v>
      </c>
      <c r="J94" s="358"/>
      <c r="K94" s="358"/>
      <c r="L94" s="358"/>
      <c r="M94" s="358"/>
      <c r="N94" s="358"/>
      <c r="O94" s="40"/>
      <c r="P94" s="40"/>
      <c r="Q94" s="40"/>
      <c r="T94" s="102"/>
    </row>
    <row r="95" spans="1:23" s="103" customFormat="1" ht="15" customHeight="1">
      <c r="A95" s="102"/>
      <c r="C95" s="40"/>
      <c r="D95" s="40"/>
      <c r="E95" s="40"/>
      <c r="F95" s="40"/>
      <c r="G95" s="40" t="s">
        <v>12</v>
      </c>
      <c r="H95" s="40" t="s">
        <v>13</v>
      </c>
      <c r="I95" s="40" t="s">
        <v>14</v>
      </c>
      <c r="J95" s="40" t="s">
        <v>15</v>
      </c>
      <c r="K95" s="40" t="s">
        <v>16</v>
      </c>
      <c r="L95" s="40" t="s">
        <v>17</v>
      </c>
      <c r="M95" s="40" t="s">
        <v>18</v>
      </c>
      <c r="N95" s="40" t="s">
        <v>19</v>
      </c>
      <c r="O95" s="40"/>
      <c r="P95" s="40"/>
      <c r="Q95" s="40"/>
      <c r="S95" s="102"/>
      <c r="T95" s="102"/>
      <c r="U95" s="102"/>
      <c r="V95" s="102"/>
      <c r="W95" s="102"/>
    </row>
    <row r="96" spans="1:23" s="103" customFormat="1" ht="15" customHeight="1">
      <c r="A96" s="102"/>
      <c r="C96" s="40"/>
      <c r="D96" s="40"/>
      <c r="E96" s="40"/>
      <c r="F96" s="40" t="e">
        <f>#REF!</f>
        <v>#REF!</v>
      </c>
      <c r="G96" s="109" t="e">
        <f>#REF!</f>
        <v>#REF!</v>
      </c>
      <c r="H96" s="109" t="e">
        <f>#REF!</f>
        <v>#REF!</v>
      </c>
      <c r="I96" s="109" t="e">
        <f>#REF!</f>
        <v>#REF!</v>
      </c>
      <c r="J96" s="109" t="e">
        <f>#REF!</f>
        <v>#REF!</v>
      </c>
      <c r="K96" s="109" t="e">
        <f>#REF!</f>
        <v>#REF!</v>
      </c>
      <c r="L96" s="109" t="e">
        <f>#REF!</f>
        <v>#REF!</v>
      </c>
      <c r="M96" s="109" t="e">
        <f>#REF!</f>
        <v>#REF!</v>
      </c>
      <c r="N96" s="109" t="e">
        <f>#REF!</f>
        <v>#REF!</v>
      </c>
      <c r="O96" s="40"/>
      <c r="P96" s="40"/>
      <c r="Q96" s="40"/>
      <c r="S96" s="102"/>
      <c r="T96" s="102"/>
      <c r="U96" s="102"/>
      <c r="V96" s="102"/>
      <c r="W96" s="102"/>
    </row>
    <row r="97" spans="1:23" s="103" customFormat="1" ht="15" customHeight="1">
      <c r="A97" s="102"/>
      <c r="C97" s="40"/>
      <c r="D97" s="40"/>
      <c r="E97" s="40"/>
      <c r="F97" s="40" t="e">
        <f>#REF!</f>
        <v>#REF!</v>
      </c>
      <c r="G97" s="109" t="e">
        <f>#REF!</f>
        <v>#REF!</v>
      </c>
      <c r="H97" s="109" t="e">
        <f>#REF!</f>
        <v>#REF!</v>
      </c>
      <c r="I97" s="109" t="e">
        <f>#REF!</f>
        <v>#REF!</v>
      </c>
      <c r="J97" s="109" t="e">
        <f>#REF!</f>
        <v>#REF!</v>
      </c>
      <c r="K97" s="109" t="e">
        <f>#REF!</f>
        <v>#REF!</v>
      </c>
      <c r="L97" s="109" t="e">
        <f>#REF!</f>
        <v>#REF!</v>
      </c>
      <c r="M97" s="109" t="e">
        <f>#REF!</f>
        <v>#REF!</v>
      </c>
      <c r="N97" s="109" t="e">
        <f>#REF!</f>
        <v>#REF!</v>
      </c>
      <c r="O97" s="40"/>
      <c r="P97" s="40"/>
      <c r="Q97" s="40"/>
      <c r="S97" s="102"/>
      <c r="T97" s="102" t="s">
        <v>256</v>
      </c>
      <c r="U97" s="102"/>
      <c r="V97" s="102"/>
      <c r="W97" s="102"/>
    </row>
    <row r="98" spans="1:23" s="103" customFormat="1" ht="15" customHeight="1">
      <c r="A98" s="102"/>
      <c r="C98" s="40"/>
      <c r="D98" s="40"/>
      <c r="E98" s="40"/>
      <c r="F98" s="40" t="e">
        <f>#REF!</f>
        <v>#REF!</v>
      </c>
      <c r="G98" s="109" t="e">
        <f>#REF!</f>
        <v>#REF!</v>
      </c>
      <c r="H98" s="109" t="e">
        <f>#REF!</f>
        <v>#REF!</v>
      </c>
      <c r="I98" s="109" t="e">
        <f>#REF!</f>
        <v>#REF!</v>
      </c>
      <c r="J98" s="109" t="e">
        <f>#REF!</f>
        <v>#REF!</v>
      </c>
      <c r="K98" s="109" t="e">
        <f>#REF!</f>
        <v>#REF!</v>
      </c>
      <c r="L98" s="109" t="e">
        <f>#REF!</f>
        <v>#REF!</v>
      </c>
      <c r="M98" s="109" t="e">
        <f>#REF!</f>
        <v>#REF!</v>
      </c>
      <c r="N98" s="109" t="e">
        <f>#REF!</f>
        <v>#REF!</v>
      </c>
      <c r="O98" s="40"/>
      <c r="P98" s="40"/>
      <c r="Q98" s="40"/>
      <c r="S98" s="102"/>
      <c r="T98" s="102"/>
      <c r="U98" s="102"/>
      <c r="V98" s="102"/>
      <c r="W98" s="102"/>
    </row>
    <row r="99" spans="1:23" s="103" customFormat="1" ht="15" customHeight="1">
      <c r="A99" s="102"/>
      <c r="C99" s="40"/>
      <c r="D99" s="40"/>
      <c r="E99" s="40"/>
      <c r="F99" s="40"/>
      <c r="G99" s="109"/>
      <c r="H99" s="109"/>
      <c r="I99" s="109"/>
      <c r="J99" s="109"/>
      <c r="K99" s="109"/>
      <c r="L99" s="109"/>
      <c r="M99" s="109"/>
      <c r="N99" s="109"/>
      <c r="O99" s="40"/>
      <c r="P99" s="40"/>
      <c r="Q99" s="40"/>
      <c r="S99" s="102"/>
      <c r="T99" s="102" t="s">
        <v>12</v>
      </c>
      <c r="U99" s="102" t="s">
        <v>95</v>
      </c>
      <c r="V99" s="102"/>
      <c r="W99" s="102"/>
    </row>
    <row r="100" spans="1:23" s="103" customFormat="1" ht="15" customHeight="1">
      <c r="A100" s="102"/>
      <c r="C100" s="40"/>
      <c r="D100" s="40"/>
      <c r="E100" s="40"/>
      <c r="F100" s="40"/>
      <c r="G100" s="109"/>
      <c r="H100" s="109"/>
      <c r="I100" s="109"/>
      <c r="J100" s="109"/>
      <c r="K100" s="109"/>
      <c r="L100" s="109"/>
      <c r="M100" s="109"/>
      <c r="N100" s="109"/>
      <c r="O100" s="40"/>
      <c r="P100" s="40"/>
      <c r="Q100" s="40"/>
      <c r="S100" s="244" t="s">
        <v>240</v>
      </c>
      <c r="T100" s="245">
        <v>0.8</v>
      </c>
      <c r="U100" s="245">
        <v>0.2</v>
      </c>
      <c r="V100" s="102"/>
      <c r="W100" s="102"/>
    </row>
    <row r="101" spans="1:23" s="103" customFormat="1" ht="15" customHeight="1">
      <c r="A101" s="102"/>
      <c r="C101" s="40"/>
      <c r="D101" s="40"/>
      <c r="E101" s="40"/>
      <c r="F101" s="40"/>
      <c r="G101" s="109"/>
      <c r="H101" s="109"/>
      <c r="I101" s="109"/>
      <c r="J101" s="109"/>
      <c r="K101" s="109"/>
      <c r="L101" s="109"/>
      <c r="M101" s="109"/>
      <c r="N101" s="109"/>
      <c r="O101" s="40"/>
      <c r="P101" s="40"/>
      <c r="Q101" s="40"/>
      <c r="S101" s="244" t="s">
        <v>244</v>
      </c>
      <c r="T101" s="245">
        <v>0.7142857142857143</v>
      </c>
      <c r="U101" s="245">
        <v>0.28571428571428575</v>
      </c>
      <c r="V101" s="102"/>
      <c r="W101" s="102"/>
    </row>
    <row r="102" spans="1:23" s="103" customFormat="1" ht="15" customHeight="1">
      <c r="A102" s="102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S102" s="102"/>
      <c r="T102" s="102"/>
      <c r="U102" s="102"/>
      <c r="V102" s="102"/>
      <c r="W102" s="102"/>
    </row>
    <row r="103" spans="1:23" s="103" customFormat="1" ht="15" customHeight="1">
      <c r="A103" s="102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S103" s="102"/>
      <c r="T103" s="102"/>
      <c r="U103" s="102"/>
      <c r="V103" s="102"/>
      <c r="W103" s="102"/>
    </row>
    <row r="104" spans="1:23" s="103" customFormat="1" ht="15" customHeight="1">
      <c r="A104" s="102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T104" s="102"/>
    </row>
    <row r="105" spans="1:23" s="103" customFormat="1" ht="15" customHeight="1">
      <c r="A105" s="102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T105" s="102"/>
    </row>
    <row r="106" spans="1:23" s="103" customFormat="1" ht="15" customHeight="1">
      <c r="A106" s="102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T106" s="102"/>
    </row>
    <row r="107" spans="1:23" s="103" customFormat="1" ht="15" customHeight="1">
      <c r="A107" s="102"/>
      <c r="T107" s="102"/>
    </row>
    <row r="108" spans="1:23" s="103" customFormat="1" ht="15" customHeight="1">
      <c r="A108" s="102"/>
      <c r="T108" s="102"/>
    </row>
    <row r="109" spans="1:23" s="103" customFormat="1" ht="15" customHeight="1">
      <c r="A109" s="102"/>
      <c r="T109" s="102"/>
    </row>
    <row r="110" spans="1:23" s="103" customFormat="1" ht="15" customHeight="1">
      <c r="A110" s="102"/>
      <c r="T110" s="102"/>
    </row>
    <row r="111" spans="1:23" s="103" customFormat="1" ht="15" customHeight="1">
      <c r="A111" s="102"/>
      <c r="T111" s="102"/>
    </row>
    <row r="112" spans="1:23" s="103" customFormat="1" ht="15" customHeight="1">
      <c r="A112" s="102"/>
      <c r="T112" s="102"/>
    </row>
    <row r="113" spans="1:32" s="103" customFormat="1" ht="15" customHeight="1">
      <c r="A113" s="102"/>
      <c r="T113" s="102"/>
    </row>
    <row r="114" spans="1:32" s="103" customFormat="1" ht="15" customHeight="1">
      <c r="A114" s="102"/>
      <c r="T114" s="102"/>
    </row>
    <row r="115" spans="1:32" s="103" customFormat="1" ht="15" customHeight="1">
      <c r="A115" s="102"/>
      <c r="T115" s="102"/>
    </row>
    <row r="116" spans="1:32" s="103" customFormat="1" ht="15" customHeight="1">
      <c r="A116" s="102"/>
      <c r="T116" s="102"/>
    </row>
    <row r="117" spans="1:32" s="103" customFormat="1" ht="15" customHeight="1">
      <c r="A117" s="102"/>
      <c r="T117" s="102"/>
    </row>
    <row r="118" spans="1:32" s="103" customFormat="1" ht="15" customHeight="1">
      <c r="A118" s="102"/>
      <c r="T118" s="102"/>
    </row>
    <row r="119" spans="1:32" s="103" customFormat="1" ht="15" customHeight="1">
      <c r="A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</row>
    <row r="120" spans="1:32" s="103" customFormat="1" ht="15" customHeight="1">
      <c r="A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</row>
    <row r="121" spans="1:32" s="103" customFormat="1" ht="15" customHeight="1">
      <c r="A121" s="102"/>
      <c r="S121" s="102"/>
      <c r="T121" s="102"/>
      <c r="U121" s="102" t="s">
        <v>257</v>
      </c>
      <c r="V121" s="102"/>
      <c r="W121" s="102"/>
      <c r="X121" s="102"/>
      <c r="Y121" s="102"/>
      <c r="Z121" s="102"/>
      <c r="AA121" s="102"/>
      <c r="AB121" s="102"/>
      <c r="AC121"/>
      <c r="AD121"/>
      <c r="AE121"/>
      <c r="AF121"/>
    </row>
    <row r="122" spans="1:32" s="103" customFormat="1" ht="15" customHeight="1">
      <c r="A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</row>
    <row r="123" spans="1:32" s="103" customFormat="1" ht="15" customHeight="1">
      <c r="A123" s="102"/>
      <c r="S123" s="102"/>
      <c r="T123" s="102"/>
      <c r="U123" s="102" t="s">
        <v>258</v>
      </c>
      <c r="V123" s="102" t="s">
        <v>259</v>
      </c>
      <c r="W123" s="102" t="s">
        <v>260</v>
      </c>
      <c r="X123" s="102" t="s">
        <v>261</v>
      </c>
      <c r="Y123" s="102" t="s">
        <v>262</v>
      </c>
      <c r="Z123" s="102" t="s">
        <v>263</v>
      </c>
      <c r="AA123" s="102"/>
      <c r="AB123" s="102"/>
    </row>
    <row r="124" spans="1:32" s="103" customFormat="1" ht="15" customHeight="1">
      <c r="A124" s="102"/>
      <c r="S124" s="102"/>
      <c r="T124" s="244" t="s">
        <v>240</v>
      </c>
      <c r="U124" s="245">
        <v>0.3</v>
      </c>
      <c r="V124" s="245">
        <v>0</v>
      </c>
      <c r="W124" s="245">
        <v>0</v>
      </c>
      <c r="X124" s="245">
        <v>0.2</v>
      </c>
      <c r="Y124" s="245">
        <v>0.1</v>
      </c>
      <c r="Z124" s="245">
        <v>0.4</v>
      </c>
      <c r="AA124" s="102"/>
      <c r="AB124" s="102"/>
    </row>
    <row r="125" spans="1:32" s="103" customFormat="1" ht="15" customHeight="1">
      <c r="A125" s="102"/>
      <c r="S125" s="102"/>
      <c r="T125" s="244" t="s">
        <v>244</v>
      </c>
      <c r="U125" s="245">
        <v>0.42857142857142855</v>
      </c>
      <c r="V125" s="245">
        <v>0.21428571428571427</v>
      </c>
      <c r="W125" s="245">
        <v>0.21428571428571427</v>
      </c>
      <c r="X125" s="245">
        <v>7.1428571428571438E-2</v>
      </c>
      <c r="Y125" s="245">
        <v>0</v>
      </c>
      <c r="Z125" s="245">
        <v>7.1428571428571438E-2</v>
      </c>
      <c r="AA125" s="102"/>
      <c r="AB125" s="102"/>
    </row>
    <row r="126" spans="1:32" s="103" customFormat="1" ht="15" customHeight="1">
      <c r="A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</row>
    <row r="127" spans="1:32" s="103" customFormat="1" ht="15" customHeight="1">
      <c r="A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</row>
    <row r="128" spans="1:32" s="103" customFormat="1" ht="15" customHeight="1">
      <c r="A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</row>
    <row r="129" spans="1:28" s="103" customFormat="1" ht="15" customHeight="1">
      <c r="A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</row>
    <row r="130" spans="1:28" s="103" customFormat="1" ht="15" customHeight="1">
      <c r="A130" s="102"/>
      <c r="T130" s="102"/>
    </row>
    <row r="131" spans="1:28" s="103" customFormat="1" ht="15" customHeight="1">
      <c r="A131" s="102"/>
      <c r="T131" s="102"/>
    </row>
    <row r="132" spans="1:28" s="103" customFormat="1" ht="15" customHeight="1">
      <c r="A132" s="102"/>
      <c r="T132" s="102"/>
    </row>
    <row r="133" spans="1:28" s="103" customFormat="1" ht="15" customHeight="1">
      <c r="A133" s="102"/>
      <c r="T133" s="102"/>
    </row>
    <row r="134" spans="1:28" s="103" customFormat="1" ht="15" customHeight="1">
      <c r="A134" s="102"/>
      <c r="T134" s="102"/>
    </row>
    <row r="135" spans="1:28" s="103" customFormat="1" ht="15" customHeight="1">
      <c r="A135" s="102"/>
      <c r="T135" s="102"/>
    </row>
    <row r="136" spans="1:28" s="103" customFormat="1" ht="15" customHeight="1">
      <c r="A136" s="102"/>
      <c r="T136" s="102"/>
    </row>
    <row r="137" spans="1:28" s="103" customFormat="1" ht="15" customHeight="1">
      <c r="A137" s="102"/>
      <c r="T137" s="102"/>
    </row>
    <row r="138" spans="1:28" s="103" customFormat="1" ht="15" customHeight="1">
      <c r="A138" s="102"/>
      <c r="T138" s="102"/>
    </row>
    <row r="139" spans="1:28" ht="15" customHeight="1"/>
    <row r="140" spans="1:28" ht="15" customHeight="1"/>
    <row r="141" spans="1:28" ht="15" customHeight="1"/>
    <row r="142" spans="1:28" ht="15" customHeight="1">
      <c r="C142" s="45" t="s">
        <v>143</v>
      </c>
    </row>
    <row r="143" spans="1:28" ht="15" customHeight="1"/>
    <row r="144" spans="1:28" ht="15" customHeight="1"/>
    <row r="145" spans="1:45" s="103" customFormat="1" ht="15" customHeight="1">
      <c r="A145" s="102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Z145" s="102"/>
    </row>
    <row r="146" spans="1:45" s="103" customFormat="1" ht="15" customHeight="1">
      <c r="A146" s="102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W146" s="102"/>
    </row>
    <row r="147" spans="1:45" s="103" customFormat="1" ht="15" customHeight="1">
      <c r="A147" s="102"/>
      <c r="C147" s="40"/>
      <c r="D147" s="40"/>
      <c r="E147" s="40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40"/>
      <c r="Q147" s="40"/>
      <c r="R147" s="40"/>
      <c r="S147" s="40"/>
      <c r="W147" s="102"/>
    </row>
    <row r="148" spans="1:45" s="103" customFormat="1" ht="15" customHeight="1">
      <c r="A148" s="102"/>
      <c r="C148" s="40"/>
      <c r="D148" s="40"/>
      <c r="E148" s="40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40"/>
      <c r="Q148" s="40"/>
      <c r="R148" s="40"/>
      <c r="S148" s="40"/>
      <c r="U148" s="102"/>
      <c r="V148" s="102"/>
      <c r="W148" s="102"/>
      <c r="X148" s="102"/>
      <c r="Y148" s="102"/>
      <c r="Z148" s="102"/>
      <c r="AA148" s="102"/>
    </row>
    <row r="149" spans="1:45" s="103" customFormat="1" ht="15" customHeight="1">
      <c r="A149" s="102"/>
      <c r="C149" s="40"/>
      <c r="D149" s="40"/>
      <c r="E149" s="40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40"/>
      <c r="Q149" s="40"/>
      <c r="R149" s="40"/>
      <c r="S149" s="40"/>
      <c r="U149" s="102"/>
      <c r="V149" s="102" t="s">
        <v>409</v>
      </c>
      <c r="W149" s="102"/>
      <c r="X149" s="102"/>
      <c r="Y149" s="102"/>
      <c r="Z149" s="102"/>
      <c r="AA149" s="102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s="103" customFormat="1" ht="15" customHeight="1">
      <c r="A150" s="102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T150" s="102"/>
      <c r="U150" s="102"/>
      <c r="V150" s="102"/>
      <c r="W150" s="102"/>
      <c r="X150" s="102"/>
      <c r="Y150" s="102"/>
      <c r="Z150" s="102"/>
      <c r="AA150" s="102"/>
    </row>
    <row r="151" spans="1:45" s="103" customFormat="1" ht="15" customHeight="1">
      <c r="A151" s="102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T151" s="102"/>
      <c r="U151" s="102"/>
      <c r="V151" s="102" t="s">
        <v>410</v>
      </c>
      <c r="W151" s="102" t="s">
        <v>413</v>
      </c>
      <c r="X151" s="102" t="s">
        <v>415</v>
      </c>
      <c r="Y151" s="102" t="s">
        <v>417</v>
      </c>
      <c r="Z151" s="102" t="s">
        <v>21</v>
      </c>
      <c r="AA151" s="102"/>
    </row>
    <row r="152" spans="1:45" s="103" customFormat="1" ht="15" customHeight="1">
      <c r="A152" s="102"/>
      <c r="T152" s="102"/>
      <c r="U152" s="272" t="s">
        <v>240</v>
      </c>
      <c r="V152" s="273">
        <v>0.6</v>
      </c>
      <c r="W152" s="273">
        <v>0.1</v>
      </c>
      <c r="X152" s="273">
        <v>0.1</v>
      </c>
      <c r="Y152" s="273">
        <v>0.1</v>
      </c>
      <c r="Z152" s="273">
        <v>0.1</v>
      </c>
      <c r="AA152" s="102"/>
    </row>
    <row r="153" spans="1:45" s="103" customFormat="1" ht="15" customHeight="1">
      <c r="A153" s="102"/>
      <c r="T153" s="102"/>
      <c r="U153" s="272" t="s">
        <v>244</v>
      </c>
      <c r="V153" s="273">
        <v>0.42857142857142855</v>
      </c>
      <c r="W153" s="273">
        <v>0</v>
      </c>
      <c r="X153" s="273">
        <v>0.14285714285714288</v>
      </c>
      <c r="Y153" s="273">
        <v>0.21428571428571427</v>
      </c>
      <c r="Z153" s="273">
        <v>0.21428571428571427</v>
      </c>
      <c r="AA153" s="102"/>
    </row>
    <row r="154" spans="1:45" s="103" customFormat="1" ht="15" customHeight="1">
      <c r="A154" s="102"/>
      <c r="T154" s="102"/>
      <c r="U154" s="102"/>
      <c r="V154" s="102"/>
      <c r="W154" s="102"/>
      <c r="X154" s="102"/>
      <c r="Y154" s="102"/>
      <c r="Z154" s="102"/>
      <c r="AA154" s="102"/>
    </row>
    <row r="155" spans="1:45" s="103" customFormat="1" ht="15" customHeight="1">
      <c r="A155" s="102"/>
      <c r="T155" s="102"/>
      <c r="U155" s="102"/>
      <c r="V155" s="102"/>
      <c r="W155" s="102"/>
      <c r="X155" s="102"/>
      <c r="Y155" s="102"/>
      <c r="Z155" s="102"/>
      <c r="AA155" s="102"/>
    </row>
    <row r="156" spans="1:45" s="103" customFormat="1" ht="15" customHeight="1">
      <c r="A156" s="102"/>
      <c r="T156" s="102"/>
    </row>
    <row r="157" spans="1:45" s="103" customFormat="1" ht="15" customHeight="1">
      <c r="A157" s="102"/>
      <c r="T157" s="102"/>
    </row>
    <row r="158" spans="1:45" s="103" customFormat="1" ht="15" customHeight="1">
      <c r="A158" s="102"/>
      <c r="T158" s="102"/>
    </row>
    <row r="159" spans="1:45" s="103" customFormat="1" ht="15" customHeight="1">
      <c r="A159" s="102"/>
      <c r="T159" s="102"/>
    </row>
    <row r="160" spans="1:45" s="103" customFormat="1" ht="15" customHeight="1">
      <c r="A160" s="102"/>
      <c r="T160" s="102"/>
    </row>
    <row r="161" spans="1:28" s="103" customFormat="1" ht="15" customHeight="1">
      <c r="A161" s="102"/>
      <c r="T161" s="102"/>
    </row>
    <row r="162" spans="1:28" s="103" customFormat="1" ht="15" customHeight="1">
      <c r="A162" s="102"/>
      <c r="T162" s="102"/>
    </row>
    <row r="163" spans="1:28" s="103" customFormat="1" ht="15" customHeight="1">
      <c r="A163" s="102"/>
      <c r="T163" s="102"/>
    </row>
    <row r="164" spans="1:28" s="103" customFormat="1" ht="15" customHeight="1">
      <c r="A164" s="102"/>
      <c r="T164" s="102"/>
    </row>
    <row r="165" spans="1:28" s="103" customFormat="1" ht="15" customHeight="1">
      <c r="A165" s="102"/>
      <c r="T165" s="102"/>
    </row>
    <row r="166" spans="1:28" s="103" customFormat="1" ht="15" customHeight="1">
      <c r="A166" s="102"/>
      <c r="T166" s="102"/>
    </row>
    <row r="167" spans="1:28" ht="15" customHeight="1"/>
    <row r="168" spans="1:28" ht="15" customHeight="1"/>
    <row r="169" spans="1:28" ht="15" customHeight="1"/>
    <row r="170" spans="1:28" ht="15" customHeight="1"/>
    <row r="171" spans="1:28" ht="27" customHeight="1">
      <c r="B171" s="58" t="s">
        <v>145</v>
      </c>
      <c r="C171" s="47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</row>
    <row r="172" spans="1:28" ht="15" customHeight="1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</row>
    <row r="173" spans="1:28" ht="15" customHeight="1">
      <c r="B173" s="46"/>
      <c r="C173" s="45" t="s">
        <v>146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</row>
    <row r="174" spans="1:28" ht="15" customHeight="1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</row>
    <row r="175" spans="1:28" ht="15" customHeight="1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</row>
    <row r="176" spans="1:28" s="103" customFormat="1" ht="1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40"/>
      <c r="V176" s="40"/>
      <c r="W176" s="40"/>
      <c r="X176" s="40"/>
      <c r="Y176" s="40"/>
      <c r="Z176" s="40"/>
      <c r="AA176" s="40"/>
      <c r="AB176" s="40"/>
    </row>
    <row r="177" spans="1:33" s="103" customFormat="1" ht="1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40"/>
      <c r="V177" s="40"/>
      <c r="W177" s="40"/>
      <c r="X177" s="40"/>
      <c r="Y177" s="40"/>
      <c r="Z177" s="40"/>
      <c r="AA177" s="40"/>
      <c r="AB177" s="40"/>
    </row>
    <row r="178" spans="1:33" s="103" customFormat="1" ht="15" customHeight="1">
      <c r="A178" s="102"/>
      <c r="B178" s="102"/>
      <c r="C178" s="102"/>
      <c r="D178" s="102"/>
      <c r="E178" s="315"/>
      <c r="F178" s="315" t="s">
        <v>36</v>
      </c>
      <c r="G178" s="315"/>
      <c r="H178" s="315" t="s">
        <v>37</v>
      </c>
      <c r="I178" s="315"/>
      <c r="J178" s="315" t="s">
        <v>38</v>
      </c>
      <c r="K178" s="315"/>
      <c r="L178" s="46"/>
      <c r="M178" s="46"/>
      <c r="N178" s="102"/>
      <c r="O178" s="102"/>
      <c r="P178" s="102"/>
      <c r="Q178" s="102"/>
      <c r="R178" s="102"/>
      <c r="S178" s="102"/>
      <c r="T178" s="102"/>
      <c r="U178" s="40"/>
      <c r="V178" s="40"/>
      <c r="W178" s="40"/>
      <c r="X178" s="40"/>
      <c r="Y178" s="40"/>
      <c r="Z178" s="40"/>
      <c r="AA178" s="40"/>
      <c r="AB178" s="40"/>
    </row>
    <row r="179" spans="1:33" s="103" customFormat="1" ht="15" customHeight="1">
      <c r="A179" s="102"/>
      <c r="B179" s="102"/>
      <c r="C179" s="102"/>
      <c r="D179" s="102"/>
      <c r="E179" s="315"/>
      <c r="F179" s="315" t="s">
        <v>47</v>
      </c>
      <c r="G179" s="315" t="s">
        <v>48</v>
      </c>
      <c r="H179" s="315" t="s">
        <v>47</v>
      </c>
      <c r="I179" s="315" t="s">
        <v>48</v>
      </c>
      <c r="J179" s="315" t="s">
        <v>49</v>
      </c>
      <c r="K179" s="315" t="s">
        <v>50</v>
      </c>
      <c r="L179" s="46"/>
      <c r="M179" s="46"/>
      <c r="N179" s="102"/>
      <c r="O179" s="102"/>
      <c r="P179" s="102"/>
      <c r="Q179" s="102"/>
      <c r="R179" s="102"/>
      <c r="S179" s="102"/>
      <c r="T179" s="102"/>
      <c r="U179" s="46"/>
      <c r="V179" s="46"/>
      <c r="W179" s="46"/>
      <c r="X179" s="46"/>
      <c r="Y179" s="46"/>
      <c r="Z179" s="46"/>
      <c r="AA179" s="40"/>
      <c r="AB179" s="40"/>
    </row>
    <row r="180" spans="1:33" s="103" customFormat="1" ht="15" customHeight="1">
      <c r="A180" s="102"/>
      <c r="B180" s="102"/>
      <c r="C180" s="102"/>
      <c r="D180" s="102"/>
      <c r="E180" s="315" t="e">
        <f>#REF!</f>
        <v>#REF!</v>
      </c>
      <c r="F180" s="316" t="e">
        <f>#REF!</f>
        <v>#REF!</v>
      </c>
      <c r="G180" s="316" t="e">
        <f>#REF!</f>
        <v>#REF!</v>
      </c>
      <c r="H180" s="316" t="e">
        <f>#REF!</f>
        <v>#REF!</v>
      </c>
      <c r="I180" s="316" t="e">
        <f>#REF!</f>
        <v>#REF!</v>
      </c>
      <c r="J180" s="316" t="e">
        <f>#REF!</f>
        <v>#REF!</v>
      </c>
      <c r="K180" s="316" t="e">
        <f>#REF!</f>
        <v>#REF!</v>
      </c>
      <c r="L180" s="46"/>
      <c r="M180" s="46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46"/>
      <c r="AD180" s="102"/>
    </row>
    <row r="181" spans="1:33" s="103" customFormat="1" ht="15" customHeight="1">
      <c r="A181" s="102"/>
      <c r="B181" s="102"/>
      <c r="C181" s="102"/>
      <c r="D181" s="102"/>
      <c r="E181" s="315" t="e">
        <f>#REF!</f>
        <v>#REF!</v>
      </c>
      <c r="F181" s="316" t="e">
        <f>#REF!</f>
        <v>#REF!</v>
      </c>
      <c r="G181" s="316" t="e">
        <f>#REF!</f>
        <v>#REF!</v>
      </c>
      <c r="H181" s="316" t="e">
        <f>#REF!</f>
        <v>#REF!</v>
      </c>
      <c r="I181" s="316" t="e">
        <f>#REF!</f>
        <v>#REF!</v>
      </c>
      <c r="J181" s="316" t="e">
        <f>#REF!</f>
        <v>#REF!</v>
      </c>
      <c r="K181" s="316" t="e">
        <f>#REF!</f>
        <v>#REF!</v>
      </c>
      <c r="L181" s="46"/>
      <c r="M181" s="46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46"/>
      <c r="AD181" s="102"/>
    </row>
    <row r="182" spans="1:33" s="103" customFormat="1" ht="15" customHeight="1">
      <c r="A182" s="102"/>
      <c r="B182" s="102"/>
      <c r="C182" s="102"/>
      <c r="D182" s="102"/>
      <c r="E182" s="315" t="e">
        <f>#REF!</f>
        <v>#REF!</v>
      </c>
      <c r="F182" s="316" t="e">
        <f>#REF!</f>
        <v>#REF!</v>
      </c>
      <c r="G182" s="316" t="e">
        <f>#REF!</f>
        <v>#REF!</v>
      </c>
      <c r="H182" s="316" t="e">
        <f>#REF!</f>
        <v>#REF!</v>
      </c>
      <c r="I182" s="316" t="e">
        <f>#REF!</f>
        <v>#REF!</v>
      </c>
      <c r="J182" s="316" t="e">
        <f>#REF!</f>
        <v>#REF!</v>
      </c>
      <c r="K182" s="316" t="e">
        <f>#REF!</f>
        <v>#REF!</v>
      </c>
      <c r="L182" s="46"/>
      <c r="M182" s="46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46"/>
      <c r="AD182" s="102"/>
    </row>
    <row r="183" spans="1:33" s="103" customFormat="1" ht="15" customHeight="1">
      <c r="A183" s="102"/>
      <c r="B183" s="102"/>
      <c r="C183" s="102"/>
      <c r="D183" s="102"/>
      <c r="E183" s="315"/>
      <c r="F183" s="315"/>
      <c r="G183" s="315"/>
      <c r="H183" s="315"/>
      <c r="I183" s="315"/>
      <c r="J183" s="315"/>
      <c r="K183" s="315"/>
      <c r="L183" s="46"/>
      <c r="M183" s="46"/>
      <c r="N183" s="102"/>
      <c r="O183" s="102"/>
      <c r="P183" s="102"/>
      <c r="Q183" s="102"/>
      <c r="R183" s="102"/>
      <c r="S183" s="102"/>
      <c r="T183" s="102"/>
      <c r="U183" s="102"/>
      <c r="V183" s="102" t="s">
        <v>267</v>
      </c>
      <c r="W183" s="102"/>
      <c r="X183" s="102"/>
      <c r="Y183" s="102"/>
      <c r="Z183" s="102"/>
      <c r="AA183" s="102"/>
      <c r="AB183" s="102"/>
      <c r="AC183" s="46"/>
      <c r="AD183" s="102"/>
      <c r="AE183"/>
      <c r="AF183"/>
      <c r="AG183"/>
    </row>
    <row r="184" spans="1:33" s="103" customFormat="1" ht="1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46"/>
      <c r="AD184" s="102"/>
      <c r="AE184"/>
      <c r="AF184"/>
      <c r="AG184"/>
    </row>
    <row r="185" spans="1:33" s="103" customFormat="1" ht="1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 t="s">
        <v>268</v>
      </c>
      <c r="W185" s="102"/>
      <c r="X185" s="102" t="s">
        <v>269</v>
      </c>
      <c r="Y185" s="102"/>
      <c r="Z185" s="102" t="s">
        <v>270</v>
      </c>
      <c r="AA185" s="102"/>
      <c r="AB185" s="102"/>
      <c r="AC185" s="46"/>
      <c r="AD185" s="102"/>
      <c r="AE185"/>
      <c r="AF185"/>
      <c r="AG185"/>
    </row>
    <row r="186" spans="1:33" s="103" customFormat="1" ht="1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 t="s">
        <v>271</v>
      </c>
      <c r="W186" s="102"/>
      <c r="X186" s="102" t="s">
        <v>271</v>
      </c>
      <c r="Y186" s="102"/>
      <c r="Z186" s="102" t="s">
        <v>271</v>
      </c>
      <c r="AA186" s="102"/>
      <c r="AB186" s="102"/>
      <c r="AC186" s="46"/>
      <c r="AD186" s="102"/>
    </row>
    <row r="187" spans="1:33" s="103" customFormat="1" ht="1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 t="s">
        <v>408</v>
      </c>
      <c r="W187" s="102" t="s">
        <v>47</v>
      </c>
      <c r="X187" s="102" t="s">
        <v>408</v>
      </c>
      <c r="Y187" s="102" t="s">
        <v>47</v>
      </c>
      <c r="Z187" s="102" t="s">
        <v>408</v>
      </c>
      <c r="AA187" s="102" t="s">
        <v>47</v>
      </c>
      <c r="AB187" s="102"/>
      <c r="AC187" s="46"/>
      <c r="AD187" s="102"/>
    </row>
    <row r="188" spans="1:33" s="103" customFormat="1" ht="1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244" t="s">
        <v>240</v>
      </c>
      <c r="V188" s="245">
        <v>0</v>
      </c>
      <c r="W188" s="245">
        <v>0.2</v>
      </c>
      <c r="X188" s="245">
        <v>0</v>
      </c>
      <c r="Y188" s="245">
        <v>0</v>
      </c>
      <c r="Z188" s="245">
        <v>0.5</v>
      </c>
      <c r="AA188" s="245">
        <v>0.3</v>
      </c>
      <c r="AB188" s="102"/>
      <c r="AC188" s="46"/>
      <c r="AD188" s="102"/>
    </row>
    <row r="189" spans="1:33" s="103" customFormat="1" ht="1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244" t="s">
        <v>244</v>
      </c>
      <c r="V189" s="245">
        <v>0</v>
      </c>
      <c r="W189" s="245">
        <v>0.14285714285714285</v>
      </c>
      <c r="X189" s="245">
        <v>0.14285714285714285</v>
      </c>
      <c r="Y189" s="245">
        <v>0.14285714285714285</v>
      </c>
      <c r="Z189" s="245">
        <v>0.42857142857142855</v>
      </c>
      <c r="AA189" s="245">
        <v>0.14285714285714285</v>
      </c>
      <c r="AB189" s="102"/>
      <c r="AC189" s="46"/>
      <c r="AD189" s="102"/>
    </row>
    <row r="190" spans="1:33" s="103" customFormat="1" ht="1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46"/>
      <c r="AD190" s="102"/>
    </row>
    <row r="191" spans="1:33" s="103" customFormat="1" ht="1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46"/>
      <c r="AD191" s="102"/>
    </row>
    <row r="192" spans="1:33" s="103" customFormat="1" ht="1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AC192" s="40"/>
    </row>
    <row r="193" spans="1:20" s="103" customFormat="1" ht="1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</row>
    <row r="194" spans="1:20" s="103" customFormat="1" ht="1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</row>
    <row r="195" spans="1:20" s="103" customFormat="1" ht="1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</row>
    <row r="196" spans="1:20" s="103" customFormat="1" ht="1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</row>
    <row r="197" spans="1:20" s="103" customFormat="1" ht="1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</row>
    <row r="198" spans="1:20" s="103" customFormat="1" ht="1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</row>
    <row r="199" spans="1:20" s="103" customFormat="1" ht="1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</row>
    <row r="200" spans="1:20" s="103" customFormat="1" ht="1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</row>
    <row r="201" spans="1:20" ht="15" customHeight="1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</row>
    <row r="202" spans="1:20" ht="15" customHeight="1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</row>
    <row r="203" spans="1:20" ht="15" customHeight="1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</row>
    <row r="204" spans="1:20" ht="15" customHeight="1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</row>
    <row r="205" spans="1:20" ht="15" customHeight="1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</row>
    <row r="206" spans="1:20" ht="15" customHeight="1"/>
    <row r="207" spans="1:20" ht="15" customHeight="1"/>
    <row r="208" spans="1:20" ht="15" customHeight="1">
      <c r="C208" s="45" t="s">
        <v>147</v>
      </c>
    </row>
    <row r="209" spans="1:31" ht="15" customHeight="1">
      <c r="C209" s="45"/>
      <c r="T209" s="102"/>
      <c r="U209" s="102"/>
      <c r="V209" s="102"/>
      <c r="W209" s="102"/>
      <c r="X209" s="102"/>
      <c r="Y209" s="102"/>
      <c r="Z209" s="102"/>
      <c r="AA209" s="102"/>
      <c r="AB209" s="102"/>
    </row>
    <row r="210" spans="1:31" s="103" customFormat="1" ht="15" customHeight="1">
      <c r="A210" s="102"/>
      <c r="C210" s="105"/>
      <c r="T210" s="102"/>
      <c r="U210" s="102"/>
      <c r="V210" s="102"/>
      <c r="W210" s="102"/>
      <c r="X210" s="102"/>
      <c r="Y210" s="102"/>
      <c r="Z210" s="102"/>
      <c r="AA210" s="102"/>
      <c r="AB210" s="102"/>
    </row>
    <row r="211" spans="1:31" s="103" customFormat="1" ht="15" customHeight="1">
      <c r="A211" s="102"/>
      <c r="T211" s="102"/>
      <c r="U211" s="102"/>
      <c r="V211" s="102"/>
      <c r="W211" s="102"/>
      <c r="X211" s="102"/>
      <c r="Y211" s="102"/>
      <c r="Z211" s="102"/>
      <c r="AA211" s="102"/>
      <c r="AB211" s="102"/>
    </row>
    <row r="212" spans="1:31" s="103" customFormat="1" ht="15" customHeight="1">
      <c r="A212" s="102"/>
      <c r="E212" s="103" t="s">
        <v>28</v>
      </c>
      <c r="F212" s="103" t="s">
        <v>29</v>
      </c>
      <c r="G212" s="103" t="s">
        <v>30</v>
      </c>
      <c r="H212" s="103" t="s">
        <v>31</v>
      </c>
      <c r="I212" s="103" t="s">
        <v>32</v>
      </c>
      <c r="T212" s="102"/>
      <c r="U212" s="102"/>
      <c r="V212" s="102"/>
      <c r="W212" s="102"/>
      <c r="X212" s="102"/>
      <c r="Y212" s="102"/>
      <c r="Z212" s="102"/>
      <c r="AA212" s="102"/>
      <c r="AB212" s="102"/>
    </row>
    <row r="213" spans="1:31" s="103" customFormat="1" ht="15" customHeight="1">
      <c r="A213" s="102"/>
      <c r="D213" s="103" t="e">
        <f>#REF!</f>
        <v>#REF!</v>
      </c>
      <c r="E213" s="175" t="e">
        <f>#REF!</f>
        <v>#REF!</v>
      </c>
      <c r="F213" s="175" t="e">
        <f>#REF!</f>
        <v>#REF!</v>
      </c>
      <c r="G213" s="175" t="e">
        <f>#REF!</f>
        <v>#REF!</v>
      </c>
      <c r="H213" s="175" t="e">
        <f>#REF!</f>
        <v>#REF!</v>
      </c>
      <c r="I213" s="175" t="e">
        <f>#REF!</f>
        <v>#REF!</v>
      </c>
      <c r="T213" s="102"/>
      <c r="U213" s="102"/>
      <c r="V213" s="102"/>
      <c r="W213" s="102"/>
      <c r="X213" s="102"/>
      <c r="Y213" s="102"/>
      <c r="Z213" s="102"/>
      <c r="AA213" s="102"/>
      <c r="AB213" s="102"/>
    </row>
    <row r="214" spans="1:31" s="103" customFormat="1" ht="15" customHeight="1">
      <c r="A214" s="102"/>
      <c r="D214" s="103" t="e">
        <f>#REF!</f>
        <v>#REF!</v>
      </c>
      <c r="E214" s="175" t="e">
        <f>#REF!</f>
        <v>#REF!</v>
      </c>
      <c r="F214" s="175" t="e">
        <f>#REF!</f>
        <v>#REF!</v>
      </c>
      <c r="G214" s="175" t="e">
        <f>#REF!</f>
        <v>#REF!</v>
      </c>
      <c r="H214" s="175" t="e">
        <f>#REF!</f>
        <v>#REF!</v>
      </c>
      <c r="I214" s="175" t="e">
        <f>#REF!</f>
        <v>#REF!</v>
      </c>
      <c r="T214" s="102"/>
      <c r="U214" s="102"/>
      <c r="V214" s="102"/>
      <c r="W214" s="102"/>
      <c r="X214" s="102"/>
      <c r="Y214" s="102"/>
      <c r="Z214" s="102"/>
      <c r="AA214" s="102"/>
      <c r="AB214" s="102"/>
    </row>
    <row r="215" spans="1:31" s="103" customFormat="1" ht="15" customHeight="1">
      <c r="A215" s="102"/>
      <c r="D215" s="103" t="e">
        <f>#REF!</f>
        <v>#REF!</v>
      </c>
      <c r="E215" s="175" t="e">
        <f>#REF!</f>
        <v>#REF!</v>
      </c>
      <c r="F215" s="175" t="e">
        <f>#REF!</f>
        <v>#REF!</v>
      </c>
      <c r="G215" s="175" t="e">
        <f>#REF!</f>
        <v>#REF!</v>
      </c>
      <c r="H215" s="175" t="e">
        <f>#REF!</f>
        <v>#REF!</v>
      </c>
      <c r="I215" s="175" t="e">
        <f>#REF!</f>
        <v>#REF!</v>
      </c>
      <c r="T215" s="102"/>
      <c r="U215" s="102"/>
      <c r="V215" s="102" t="s">
        <v>272</v>
      </c>
      <c r="W215" s="102"/>
      <c r="X215" s="102"/>
      <c r="Y215" s="102"/>
      <c r="Z215" s="102"/>
      <c r="AA215" s="102"/>
      <c r="AB215" s="102"/>
      <c r="AC215"/>
      <c r="AD215"/>
      <c r="AE215"/>
    </row>
    <row r="216" spans="1:31" s="103" customFormat="1" ht="15" customHeight="1">
      <c r="A216" s="102"/>
      <c r="T216" s="102"/>
      <c r="U216" s="102"/>
      <c r="V216" s="102"/>
      <c r="W216" s="102"/>
      <c r="X216" s="102"/>
      <c r="Y216" s="102"/>
      <c r="Z216" s="102"/>
      <c r="AA216" s="102"/>
      <c r="AB216" s="102"/>
    </row>
    <row r="217" spans="1:31" s="103" customFormat="1" ht="15" customHeight="1">
      <c r="A217" s="102"/>
      <c r="T217" s="102"/>
      <c r="U217" s="102"/>
      <c r="V217" s="102" t="s">
        <v>28</v>
      </c>
      <c r="W217" s="102" t="s">
        <v>273</v>
      </c>
      <c r="X217" s="102" t="s">
        <v>30</v>
      </c>
      <c r="Y217" s="102" t="s">
        <v>274</v>
      </c>
      <c r="Z217" s="102" t="s">
        <v>275</v>
      </c>
      <c r="AA217" s="102"/>
      <c r="AB217" s="102"/>
    </row>
    <row r="218" spans="1:31" s="103" customFormat="1" ht="15" customHeight="1">
      <c r="A218" s="102"/>
      <c r="D218" s="40"/>
      <c r="E218" s="40"/>
      <c r="F218" s="40"/>
      <c r="G218" s="40"/>
      <c r="H218" s="40"/>
      <c r="I218" s="40"/>
      <c r="J218" s="40"/>
      <c r="T218" s="102"/>
      <c r="U218" s="244" t="s">
        <v>240</v>
      </c>
      <c r="V218" s="245">
        <v>0.3</v>
      </c>
      <c r="W218" s="245">
        <v>0.3</v>
      </c>
      <c r="X218" s="245">
        <v>0.3</v>
      </c>
      <c r="Y218" s="245">
        <v>0</v>
      </c>
      <c r="Z218" s="245">
        <v>0.1</v>
      </c>
      <c r="AA218" s="102"/>
      <c r="AB218" s="102"/>
    </row>
    <row r="219" spans="1:31" s="103" customFormat="1" ht="15" customHeight="1">
      <c r="A219" s="102"/>
      <c r="T219" s="102"/>
      <c r="U219" s="244" t="s">
        <v>244</v>
      </c>
      <c r="V219" s="245">
        <v>0.6428571428571429</v>
      </c>
      <c r="W219" s="245">
        <v>0.35714285714285715</v>
      </c>
      <c r="X219" s="245">
        <v>0</v>
      </c>
      <c r="Y219" s="245">
        <v>0</v>
      </c>
      <c r="Z219" s="245">
        <v>0</v>
      </c>
      <c r="AA219" s="102"/>
      <c r="AB219" s="102"/>
    </row>
    <row r="220" spans="1:31" s="103" customFormat="1" ht="15" customHeight="1">
      <c r="A220" s="102"/>
      <c r="T220" s="102"/>
      <c r="U220" s="102"/>
      <c r="V220" s="102"/>
      <c r="W220" s="102"/>
      <c r="X220" s="102"/>
      <c r="Y220" s="102"/>
      <c r="Z220" s="102"/>
      <c r="AA220" s="102"/>
      <c r="AB220" s="102"/>
    </row>
    <row r="221" spans="1:31" s="103" customFormat="1" ht="15" customHeight="1">
      <c r="A221" s="102"/>
      <c r="T221" s="102"/>
      <c r="U221" s="102"/>
      <c r="V221" s="102"/>
      <c r="W221" s="102"/>
      <c r="X221" s="102"/>
      <c r="Y221" s="102"/>
      <c r="Z221" s="102"/>
      <c r="AA221" s="102"/>
      <c r="AB221" s="102"/>
    </row>
    <row r="222" spans="1:31" s="103" customFormat="1" ht="15" customHeight="1">
      <c r="A222" s="102"/>
      <c r="T222" s="102"/>
      <c r="U222" s="102"/>
      <c r="V222" s="102"/>
      <c r="W222" s="102"/>
      <c r="X222" s="102"/>
      <c r="Y222" s="102"/>
      <c r="Z222" s="102"/>
      <c r="AA222" s="102"/>
      <c r="AB222" s="102"/>
    </row>
    <row r="223" spans="1:31" s="103" customFormat="1" ht="15" customHeight="1">
      <c r="A223" s="102"/>
      <c r="T223" s="102"/>
    </row>
    <row r="224" spans="1:31" s="103" customFormat="1" ht="15" customHeight="1">
      <c r="A224" s="102"/>
      <c r="T224" s="102"/>
    </row>
    <row r="225" spans="1:20" s="103" customFormat="1" ht="15" customHeight="1">
      <c r="A225" s="102"/>
      <c r="T225" s="102"/>
    </row>
    <row r="226" spans="1:20" s="103" customFormat="1" ht="15" customHeight="1">
      <c r="A226" s="102"/>
      <c r="T226" s="102"/>
    </row>
    <row r="227" spans="1:20" s="103" customFormat="1" ht="15" customHeight="1">
      <c r="A227" s="102"/>
      <c r="T227" s="102"/>
    </row>
    <row r="228" spans="1:20" s="103" customFormat="1" ht="15" customHeight="1">
      <c r="A228" s="102"/>
      <c r="T228" s="102"/>
    </row>
    <row r="229" spans="1:20" s="103" customFormat="1" ht="15" customHeight="1">
      <c r="A229" s="102"/>
      <c r="T229" s="102"/>
    </row>
    <row r="230" spans="1:20" s="103" customFormat="1" ht="15" customHeight="1">
      <c r="A230" s="102"/>
      <c r="T230" s="102"/>
    </row>
    <row r="231" spans="1:20" s="103" customFormat="1" ht="15" customHeight="1">
      <c r="A231" s="102"/>
      <c r="T231" s="102"/>
    </row>
    <row r="232" spans="1:20" s="103" customFormat="1" ht="15" customHeight="1">
      <c r="A232" s="102"/>
      <c r="T232" s="102"/>
    </row>
    <row r="233" spans="1:20" s="103" customFormat="1" ht="15" customHeight="1">
      <c r="A233" s="102"/>
      <c r="T233" s="102"/>
    </row>
    <row r="234" spans="1:20" s="103" customFormat="1" ht="15" customHeight="1">
      <c r="A234" s="102"/>
      <c r="T234" s="102"/>
    </row>
    <row r="235" spans="1:20" ht="15" customHeight="1"/>
    <row r="236" spans="1:20" ht="15" customHeight="1"/>
    <row r="237" spans="1:20" ht="15" customHeight="1"/>
    <row r="238" spans="1:20" ht="15" customHeight="1">
      <c r="C238" s="45" t="s">
        <v>447</v>
      </c>
    </row>
    <row r="239" spans="1:20" ht="15" customHeight="1"/>
    <row r="240" spans="1:20" ht="15" customHeight="1"/>
    <row r="241" spans="1:24" s="103" customFormat="1" ht="15" customHeight="1">
      <c r="A241" s="102"/>
      <c r="D241" s="40"/>
      <c r="E241" s="40"/>
      <c r="F241" s="40"/>
      <c r="G241" s="40"/>
      <c r="H241" s="40"/>
      <c r="I241" s="40"/>
      <c r="T241" s="102"/>
    </row>
    <row r="242" spans="1:24" s="103" customFormat="1" ht="15" customHeight="1">
      <c r="A242" s="102"/>
      <c r="D242" s="40"/>
      <c r="E242" s="40"/>
      <c r="F242" s="40" t="s">
        <v>213</v>
      </c>
      <c r="G242" s="40" t="s">
        <v>148</v>
      </c>
      <c r="H242" s="40"/>
      <c r="I242" s="40"/>
      <c r="T242" s="102"/>
    </row>
    <row r="243" spans="1:24" s="103" customFormat="1" ht="15" customHeight="1">
      <c r="A243" s="102"/>
      <c r="D243" s="40"/>
      <c r="E243" s="40" t="e">
        <f>#REF!</f>
        <v>#REF!</v>
      </c>
      <c r="F243" s="148" t="e">
        <f>#REF!</f>
        <v>#REF!</v>
      </c>
      <c r="G243" s="148" t="e">
        <f>#REF!</f>
        <v>#REF!</v>
      </c>
      <c r="H243" s="40"/>
      <c r="I243" s="40"/>
      <c r="T243" s="102"/>
      <c r="U243" s="102"/>
      <c r="V243" s="102"/>
      <c r="W243" s="102"/>
      <c r="X243" s="102"/>
    </row>
    <row r="244" spans="1:24" s="103" customFormat="1" ht="15" customHeight="1">
      <c r="A244" s="102"/>
      <c r="D244" s="40"/>
      <c r="E244" s="40" t="e">
        <f>#REF!</f>
        <v>#REF!</v>
      </c>
      <c r="F244" s="148" t="e">
        <f>#REF!</f>
        <v>#REF!</v>
      </c>
      <c r="G244" s="148" t="e">
        <f>#REF!</f>
        <v>#REF!</v>
      </c>
      <c r="H244" s="40"/>
      <c r="I244" s="40"/>
      <c r="T244" s="102"/>
      <c r="U244" s="102"/>
      <c r="V244" s="102"/>
      <c r="W244" s="102"/>
      <c r="X244" s="102"/>
    </row>
    <row r="245" spans="1:24" s="103" customFormat="1" ht="15" customHeight="1">
      <c r="A245" s="102"/>
      <c r="D245" s="40"/>
      <c r="E245" s="40" t="e">
        <f>#REF!</f>
        <v>#REF!</v>
      </c>
      <c r="F245" s="148" t="e">
        <f>#REF!</f>
        <v>#REF!</v>
      </c>
      <c r="G245" s="148" t="e">
        <f>#REF!</f>
        <v>#REF!</v>
      </c>
      <c r="H245" s="40"/>
      <c r="I245" s="40"/>
      <c r="T245" s="102"/>
      <c r="U245" s="102" t="s">
        <v>280</v>
      </c>
      <c r="V245" s="102"/>
      <c r="W245" s="102"/>
      <c r="X245" s="102"/>
    </row>
    <row r="246" spans="1:24" s="103" customFormat="1" ht="15" customHeight="1">
      <c r="A246" s="102"/>
      <c r="D246" s="40"/>
      <c r="E246" s="40"/>
      <c r="F246" s="40"/>
      <c r="G246" s="40"/>
      <c r="H246" s="40"/>
      <c r="I246" s="40"/>
      <c r="T246" s="102"/>
      <c r="U246" s="102"/>
      <c r="V246" s="102"/>
      <c r="W246" s="102"/>
      <c r="X246" s="102"/>
    </row>
    <row r="247" spans="1:24" s="103" customFormat="1" ht="15" customHeight="1">
      <c r="A247" s="102"/>
      <c r="D247" s="40"/>
      <c r="E247" s="40"/>
      <c r="F247" s="40"/>
      <c r="G247" s="40"/>
      <c r="H247" s="40"/>
      <c r="I247" s="40"/>
      <c r="T247" s="102"/>
      <c r="U247" s="102" t="s">
        <v>12</v>
      </c>
      <c r="V247" s="102" t="s">
        <v>95</v>
      </c>
      <c r="W247" s="102"/>
      <c r="X247" s="102"/>
    </row>
    <row r="248" spans="1:24" s="103" customFormat="1" ht="15" customHeight="1">
      <c r="A248" s="102"/>
      <c r="T248" s="244" t="s">
        <v>240</v>
      </c>
      <c r="U248" s="245">
        <v>0.7</v>
      </c>
      <c r="V248" s="245">
        <v>0.3</v>
      </c>
      <c r="W248" s="102"/>
      <c r="X248" s="102"/>
    </row>
    <row r="249" spans="1:24" s="103" customFormat="1" ht="15" customHeight="1">
      <c r="A249" s="102"/>
      <c r="T249" s="244" t="s">
        <v>244</v>
      </c>
      <c r="U249" s="245">
        <v>0</v>
      </c>
      <c r="V249" s="245">
        <v>1</v>
      </c>
      <c r="W249" s="102"/>
      <c r="X249" s="102"/>
    </row>
    <row r="250" spans="1:24" s="103" customFormat="1" ht="15" customHeight="1">
      <c r="A250" s="102"/>
      <c r="T250" s="102"/>
      <c r="U250" s="102"/>
      <c r="V250" s="102"/>
      <c r="W250" s="102"/>
      <c r="X250" s="102"/>
    </row>
    <row r="251" spans="1:24" s="103" customFormat="1" ht="15" customHeight="1">
      <c r="A251" s="102"/>
      <c r="T251" s="102"/>
    </row>
    <row r="252" spans="1:24" s="103" customFormat="1" ht="15" customHeight="1">
      <c r="A252" s="102"/>
      <c r="T252" s="102"/>
    </row>
    <row r="253" spans="1:24" s="103" customFormat="1" ht="15" customHeight="1">
      <c r="A253" s="102"/>
      <c r="T253" s="102"/>
    </row>
    <row r="254" spans="1:24" s="103" customFormat="1" ht="15" customHeight="1">
      <c r="A254" s="102"/>
      <c r="T254" s="102"/>
    </row>
    <row r="255" spans="1:24" s="103" customFormat="1" ht="15" customHeight="1">
      <c r="A255" s="102"/>
      <c r="T255" s="102"/>
    </row>
    <row r="256" spans="1:24" s="103" customFormat="1" ht="15" customHeight="1">
      <c r="A256" s="102"/>
      <c r="T256" s="102"/>
    </row>
    <row r="257" spans="1:24" s="103" customFormat="1" ht="15" customHeight="1">
      <c r="A257" s="102"/>
      <c r="T257" s="102"/>
    </row>
    <row r="258" spans="1:24" s="103" customFormat="1" ht="15" customHeight="1">
      <c r="A258" s="102"/>
      <c r="T258" s="102"/>
    </row>
    <row r="259" spans="1:24" s="103" customFormat="1" ht="15" customHeight="1">
      <c r="A259" s="102"/>
      <c r="T259" s="102"/>
    </row>
    <row r="260" spans="1:24" ht="15" customHeight="1"/>
    <row r="261" spans="1:24" ht="15" customHeight="1"/>
    <row r="262" spans="1:24" ht="15" customHeight="1"/>
    <row r="263" spans="1:24" ht="15" customHeight="1"/>
    <row r="264" spans="1:24" ht="15" customHeight="1">
      <c r="C264" s="45" t="s">
        <v>149</v>
      </c>
    </row>
    <row r="265" spans="1:24" ht="15" customHeight="1">
      <c r="C265" s="49" t="s">
        <v>185</v>
      </c>
    </row>
    <row r="266" spans="1:24" ht="15" customHeight="1"/>
    <row r="267" spans="1:24" s="103" customFormat="1" ht="15" customHeight="1">
      <c r="A267" s="102"/>
      <c r="T267" s="102"/>
    </row>
    <row r="268" spans="1:24" s="103" customFormat="1" ht="15" customHeight="1">
      <c r="A268" s="102"/>
      <c r="E268" s="40"/>
      <c r="F268" s="40"/>
      <c r="G268" s="40" t="s">
        <v>33</v>
      </c>
      <c r="H268" s="40" t="s">
        <v>34</v>
      </c>
      <c r="I268" s="40" t="s">
        <v>35</v>
      </c>
      <c r="J268" s="40"/>
      <c r="K268" s="40"/>
      <c r="L268" s="40"/>
      <c r="T268" s="102"/>
    </row>
    <row r="269" spans="1:24" s="103" customFormat="1" ht="15" customHeight="1">
      <c r="A269" s="102"/>
      <c r="E269" s="40"/>
      <c r="F269" s="40" t="e">
        <f>#REF!</f>
        <v>#REF!</v>
      </c>
      <c r="G269" s="148" t="e">
        <f>#REF!</f>
        <v>#REF!</v>
      </c>
      <c r="H269" s="148" t="e">
        <f>#REF!</f>
        <v>#REF!</v>
      </c>
      <c r="I269" s="148" t="e">
        <f>#REF!</f>
        <v>#REF!</v>
      </c>
      <c r="J269" s="40"/>
      <c r="K269" s="40"/>
      <c r="L269" s="40"/>
      <c r="T269" s="102"/>
    </row>
    <row r="270" spans="1:24" s="103" customFormat="1" ht="15" customHeight="1">
      <c r="A270" s="102"/>
      <c r="E270" s="40"/>
      <c r="F270" s="40" t="e">
        <f>#REF!</f>
        <v>#REF!</v>
      </c>
      <c r="G270" s="148" t="e">
        <f>#REF!</f>
        <v>#REF!</v>
      </c>
      <c r="H270" s="148" t="e">
        <f>#REF!</f>
        <v>#REF!</v>
      </c>
      <c r="I270" s="148" t="e">
        <f>#REF!</f>
        <v>#REF!</v>
      </c>
      <c r="J270" s="40"/>
      <c r="K270" s="40"/>
      <c r="L270" s="40"/>
      <c r="T270" s="102"/>
    </row>
    <row r="271" spans="1:24" s="103" customFormat="1" ht="15" customHeight="1">
      <c r="A271" s="102"/>
      <c r="E271" s="40"/>
      <c r="F271" s="40" t="e">
        <f>#REF!</f>
        <v>#REF!</v>
      </c>
      <c r="G271" s="148" t="e">
        <f>#REF!</f>
        <v>#REF!</v>
      </c>
      <c r="H271" s="148" t="e">
        <f>#REF!</f>
        <v>#REF!</v>
      </c>
      <c r="I271" s="148" t="e">
        <f>#REF!</f>
        <v>#REF!</v>
      </c>
      <c r="J271" s="40"/>
      <c r="K271" s="40"/>
      <c r="L271" s="40"/>
      <c r="T271" s="102"/>
    </row>
    <row r="272" spans="1:24" s="103" customFormat="1" ht="15" customHeight="1">
      <c r="A272" s="102"/>
      <c r="E272" s="40"/>
      <c r="F272" s="40"/>
      <c r="G272" s="40"/>
      <c r="H272" s="40"/>
      <c r="I272" s="40"/>
      <c r="J272" s="40"/>
      <c r="K272" s="40"/>
      <c r="L272" s="40"/>
      <c r="T272" s="102"/>
      <c r="U272" s="102"/>
      <c r="V272" s="102"/>
      <c r="W272" s="102"/>
      <c r="X272" s="102"/>
    </row>
    <row r="273" spans="1:26" s="103" customFormat="1" ht="15" customHeight="1">
      <c r="A273" s="102"/>
      <c r="E273" s="40"/>
      <c r="F273" s="40"/>
      <c r="G273" s="40"/>
      <c r="H273" s="40"/>
      <c r="I273" s="40"/>
      <c r="J273" s="40"/>
      <c r="K273" s="40"/>
      <c r="L273" s="40"/>
      <c r="T273" s="102"/>
      <c r="U273" s="102"/>
      <c r="V273" s="102"/>
      <c r="W273" s="102"/>
      <c r="X273" s="102"/>
    </row>
    <row r="274" spans="1:26" s="103" customFormat="1" ht="15" customHeight="1">
      <c r="A274" s="102"/>
      <c r="T274" s="102"/>
      <c r="U274" s="102" t="s">
        <v>282</v>
      </c>
      <c r="V274" s="102"/>
      <c r="W274" s="102"/>
      <c r="X274" s="102"/>
      <c r="Y274"/>
      <c r="Z274"/>
    </row>
    <row r="275" spans="1:26" s="103" customFormat="1" ht="15" customHeight="1">
      <c r="A275" s="102"/>
      <c r="T275" s="102"/>
      <c r="U275" s="102"/>
      <c r="V275" s="102"/>
      <c r="W275" s="102"/>
      <c r="X275" s="102"/>
    </row>
    <row r="276" spans="1:26" s="103" customFormat="1" ht="15" customHeight="1">
      <c r="A276" s="102"/>
      <c r="T276" s="102"/>
      <c r="U276" s="102" t="s">
        <v>283</v>
      </c>
      <c r="V276" s="102" t="s">
        <v>284</v>
      </c>
      <c r="W276" s="102" t="s">
        <v>263</v>
      </c>
      <c r="X276" s="102"/>
    </row>
    <row r="277" spans="1:26" s="103" customFormat="1" ht="15" customHeight="1">
      <c r="A277" s="102"/>
      <c r="T277" s="244" t="s">
        <v>240</v>
      </c>
      <c r="U277" s="245">
        <v>0</v>
      </c>
      <c r="V277" s="245">
        <v>0.5</v>
      </c>
      <c r="W277" s="245">
        <v>0.5</v>
      </c>
      <c r="X277" s="102"/>
    </row>
    <row r="278" spans="1:26" s="103" customFormat="1" ht="15" customHeight="1">
      <c r="A278" s="102"/>
      <c r="T278" s="102"/>
      <c r="U278" s="102"/>
      <c r="V278" s="102"/>
      <c r="W278" s="102"/>
      <c r="X278" s="102"/>
    </row>
    <row r="279" spans="1:26" s="103" customFormat="1" ht="15" customHeight="1">
      <c r="A279" s="102"/>
      <c r="T279" s="102"/>
      <c r="U279" s="102"/>
      <c r="V279" s="102"/>
      <c r="W279" s="102"/>
      <c r="X279" s="102"/>
    </row>
    <row r="280" spans="1:26" s="103" customFormat="1" ht="15" customHeight="1">
      <c r="A280" s="102"/>
      <c r="T280" s="102"/>
    </row>
    <row r="281" spans="1:26" s="103" customFormat="1" ht="15" customHeight="1">
      <c r="A281" s="102"/>
      <c r="T281" s="102"/>
    </row>
    <row r="282" spans="1:26" s="103" customFormat="1" ht="15" customHeight="1">
      <c r="A282" s="102"/>
      <c r="T282" s="102"/>
    </row>
    <row r="283" spans="1:26" s="103" customFormat="1" ht="15" customHeight="1">
      <c r="A283" s="102"/>
      <c r="T283" s="102"/>
    </row>
    <row r="284" spans="1:26" s="103" customFormat="1" ht="15" customHeight="1">
      <c r="A284" s="102"/>
      <c r="T284" s="102"/>
    </row>
    <row r="285" spans="1:26" s="103" customFormat="1" ht="15" customHeight="1">
      <c r="A285" s="102"/>
      <c r="T285" s="102"/>
    </row>
    <row r="286" spans="1:26" s="103" customFormat="1" ht="15" customHeight="1">
      <c r="A286" s="102"/>
      <c r="T286" s="102"/>
    </row>
    <row r="287" spans="1:26" s="103" customFormat="1" ht="15" customHeight="1">
      <c r="A287" s="102"/>
      <c r="T287" s="102"/>
    </row>
    <row r="288" spans="1:26" ht="15" customHeight="1"/>
    <row r="289" spans="1:23" ht="15" customHeight="1"/>
    <row r="290" spans="1:23" ht="15" customHeight="1"/>
    <row r="291" spans="1:23" ht="15" customHeight="1">
      <c r="C291" s="45" t="s">
        <v>150</v>
      </c>
    </row>
    <row r="292" spans="1:23" ht="15" customHeight="1"/>
    <row r="293" spans="1:23" ht="15" customHeight="1"/>
    <row r="294" spans="1:23" s="103" customFormat="1" ht="15" customHeight="1">
      <c r="A294" s="102"/>
      <c r="T294" s="102"/>
    </row>
    <row r="295" spans="1:23" s="103" customFormat="1" ht="15" customHeight="1">
      <c r="A295" s="102"/>
      <c r="F295" s="103" t="s">
        <v>56</v>
      </c>
      <c r="T295" s="102"/>
    </row>
    <row r="296" spans="1:23" s="103" customFormat="1" ht="15" customHeight="1">
      <c r="A296" s="102"/>
      <c r="E296" s="40"/>
      <c r="F296" s="40" t="s">
        <v>99</v>
      </c>
      <c r="G296" s="40" t="s">
        <v>58</v>
      </c>
      <c r="H296" s="40" t="s">
        <v>59</v>
      </c>
      <c r="I296" s="40"/>
      <c r="S296" s="102"/>
      <c r="T296" s="102"/>
      <c r="U296" s="102"/>
      <c r="V296" s="102"/>
    </row>
    <row r="297" spans="1:23" s="103" customFormat="1" ht="15" customHeight="1">
      <c r="A297" s="102"/>
      <c r="E297" s="40" t="e">
        <f>#REF!</f>
        <v>#REF!</v>
      </c>
      <c r="F297" s="148" t="e">
        <f>#REF!</f>
        <v>#REF!</v>
      </c>
      <c r="G297" s="148" t="e">
        <f>#REF!</f>
        <v>#REF!</v>
      </c>
      <c r="H297" s="148" t="e">
        <f>#REF!</f>
        <v>#REF!</v>
      </c>
      <c r="I297" s="40"/>
      <c r="S297" s="102"/>
      <c r="T297" s="102" t="s">
        <v>285</v>
      </c>
      <c r="U297" s="102"/>
      <c r="V297" s="102"/>
      <c r="W297"/>
    </row>
    <row r="298" spans="1:23" s="103" customFormat="1" ht="15" customHeight="1">
      <c r="A298" s="102"/>
      <c r="E298" s="40" t="e">
        <f>#REF!</f>
        <v>#REF!</v>
      </c>
      <c r="F298" s="148" t="e">
        <f>#REF!</f>
        <v>#REF!</v>
      </c>
      <c r="G298" s="148" t="e">
        <f>#REF!</f>
        <v>#REF!</v>
      </c>
      <c r="H298" s="148" t="e">
        <f>#REF!</f>
        <v>#REF!</v>
      </c>
      <c r="I298" s="40"/>
      <c r="S298" s="102"/>
      <c r="T298" s="102"/>
      <c r="U298" s="102"/>
      <c r="V298" s="102"/>
    </row>
    <row r="299" spans="1:23" s="103" customFormat="1" ht="15" customHeight="1">
      <c r="A299" s="102"/>
      <c r="E299" s="40" t="e">
        <f>#REF!</f>
        <v>#REF!</v>
      </c>
      <c r="F299" s="148" t="e">
        <f>#REF!</f>
        <v>#REF!</v>
      </c>
      <c r="G299" s="148" t="e">
        <f>#REF!</f>
        <v>#REF!</v>
      </c>
      <c r="H299" s="148" t="e">
        <f>#REF!</f>
        <v>#REF!</v>
      </c>
      <c r="I299" s="40"/>
      <c r="S299" s="102"/>
      <c r="T299" s="102" t="s">
        <v>58</v>
      </c>
      <c r="U299" s="102" t="s">
        <v>59</v>
      </c>
      <c r="V299" s="102"/>
    </row>
    <row r="300" spans="1:23" s="103" customFormat="1" ht="15" customHeight="1">
      <c r="A300" s="102"/>
      <c r="E300" s="40"/>
      <c r="F300" s="40"/>
      <c r="G300" s="40"/>
      <c r="H300" s="40"/>
      <c r="I300" s="40"/>
      <c r="S300" s="244" t="s">
        <v>240</v>
      </c>
      <c r="T300" s="245">
        <v>0.1</v>
      </c>
      <c r="U300" s="245">
        <v>0.9</v>
      </c>
      <c r="V300" s="102"/>
    </row>
    <row r="301" spans="1:23" s="103" customFormat="1" ht="15" customHeight="1">
      <c r="A301" s="102"/>
      <c r="S301" s="244" t="s">
        <v>244</v>
      </c>
      <c r="T301" s="245">
        <v>0</v>
      </c>
      <c r="U301" s="245">
        <v>1</v>
      </c>
      <c r="V301" s="102"/>
    </row>
    <row r="302" spans="1:23" s="103" customFormat="1" ht="15" customHeight="1">
      <c r="A302" s="102"/>
      <c r="S302" s="102"/>
      <c r="T302" s="102"/>
      <c r="U302" s="102"/>
      <c r="V302" s="102"/>
    </row>
    <row r="303" spans="1:23" s="103" customFormat="1" ht="15" customHeight="1">
      <c r="A303" s="102"/>
      <c r="S303" s="102"/>
      <c r="T303" s="102"/>
      <c r="U303" s="102"/>
      <c r="V303" s="102"/>
    </row>
    <row r="304" spans="1:23" s="103" customFormat="1" ht="15" customHeight="1">
      <c r="A304" s="102"/>
      <c r="T304" s="102"/>
    </row>
    <row r="305" spans="1:33" s="103" customFormat="1" ht="15" customHeight="1">
      <c r="A305" s="102"/>
      <c r="T305" s="102"/>
    </row>
    <row r="306" spans="1:33" s="103" customFormat="1" ht="15" customHeight="1">
      <c r="A306" s="102"/>
      <c r="T306" s="102"/>
    </row>
    <row r="307" spans="1:33" s="103" customFormat="1" ht="15" customHeight="1">
      <c r="A307" s="102"/>
      <c r="T307" s="102"/>
    </row>
    <row r="308" spans="1:33" s="103" customFormat="1" ht="15" customHeight="1">
      <c r="A308" s="102"/>
      <c r="T308" s="102"/>
    </row>
    <row r="309" spans="1:33" s="103" customFormat="1" ht="15" customHeight="1">
      <c r="A309" s="102"/>
      <c r="T309" s="102"/>
    </row>
    <row r="310" spans="1:33" s="103" customFormat="1" ht="15" customHeight="1">
      <c r="A310" s="102"/>
      <c r="T310" s="102"/>
    </row>
    <row r="311" spans="1:33" s="103" customFormat="1" ht="15" customHeight="1">
      <c r="A311" s="102"/>
      <c r="T311" s="102"/>
    </row>
    <row r="312" spans="1:33" s="103" customFormat="1" ht="15" customHeight="1">
      <c r="A312" s="102"/>
      <c r="T312" s="102"/>
    </row>
    <row r="313" spans="1:33" s="103" customFormat="1" ht="15" customHeight="1">
      <c r="A313" s="102"/>
      <c r="T313" s="102"/>
    </row>
    <row r="314" spans="1:33" s="103" customFormat="1" ht="15" customHeight="1">
      <c r="A314" s="102"/>
      <c r="T314" s="102"/>
    </row>
    <row r="315" spans="1:33" s="103" customFormat="1" ht="15" customHeight="1">
      <c r="A315" s="102"/>
      <c r="T315" s="102"/>
    </row>
    <row r="316" spans="1:33" s="103" customFormat="1" ht="15" customHeight="1">
      <c r="A316" s="102"/>
      <c r="T316" s="102"/>
    </row>
    <row r="317" spans="1:33" s="103" customFormat="1" ht="15" customHeight="1">
      <c r="A317" s="102"/>
      <c r="S317" s="102"/>
      <c r="T317" s="102"/>
      <c r="U317" s="102"/>
      <c r="V317" s="102"/>
      <c r="W317" s="102"/>
      <c r="X317" s="102"/>
      <c r="Y317" s="102"/>
      <c r="Z317" s="102"/>
      <c r="AA317" s="102"/>
    </row>
    <row r="318" spans="1:33" s="103" customFormat="1" ht="15" customHeight="1">
      <c r="A318" s="102"/>
      <c r="S318" s="102"/>
      <c r="T318" s="102"/>
      <c r="U318" s="102"/>
      <c r="V318" s="102"/>
      <c r="W318" s="102"/>
      <c r="X318" s="102"/>
      <c r="Y318" s="102"/>
      <c r="Z318" s="102"/>
      <c r="AA318" s="102"/>
    </row>
    <row r="319" spans="1:33" s="103" customFormat="1" ht="15" customHeight="1">
      <c r="A319" s="102"/>
      <c r="S319" s="102"/>
      <c r="T319" s="102" t="s">
        <v>286</v>
      </c>
      <c r="U319" s="102"/>
      <c r="V319" s="102"/>
      <c r="W319" s="102"/>
      <c r="X319" s="102"/>
      <c r="Y319" s="102"/>
      <c r="Z319" s="102"/>
      <c r="AA319" s="102"/>
      <c r="AB319"/>
      <c r="AC319"/>
      <c r="AD319"/>
      <c r="AE319"/>
      <c r="AF319"/>
      <c r="AG319"/>
    </row>
    <row r="320" spans="1:33" s="103" customFormat="1" ht="15" customHeight="1">
      <c r="A320" s="102"/>
      <c r="S320" s="102"/>
      <c r="T320" s="102"/>
      <c r="U320" s="102"/>
      <c r="V320" s="102"/>
      <c r="W320" s="102"/>
      <c r="X320" s="102"/>
      <c r="Y320" s="102"/>
      <c r="Z320" s="102"/>
      <c r="AA320" s="102"/>
    </row>
    <row r="321" spans="1:27" s="103" customFormat="1" ht="15" customHeight="1">
      <c r="A321" s="102"/>
      <c r="S321" s="102"/>
      <c r="T321" s="102" t="s">
        <v>60</v>
      </c>
      <c r="U321" s="102" t="s">
        <v>61</v>
      </c>
      <c r="V321" s="102" t="s">
        <v>62</v>
      </c>
      <c r="W321" s="102" t="s">
        <v>63</v>
      </c>
      <c r="X321" s="102" t="s">
        <v>287</v>
      </c>
      <c r="Y321" s="102" t="s">
        <v>65</v>
      </c>
      <c r="Z321" s="102" t="s">
        <v>288</v>
      </c>
      <c r="AA321" s="102"/>
    </row>
    <row r="322" spans="1:27" s="103" customFormat="1" ht="15" customHeight="1">
      <c r="A322" s="102"/>
      <c r="S322" s="244" t="s">
        <v>240</v>
      </c>
      <c r="T322" s="245">
        <v>0.9</v>
      </c>
      <c r="U322" s="245">
        <v>0</v>
      </c>
      <c r="V322" s="245">
        <v>0</v>
      </c>
      <c r="W322" s="245">
        <v>0</v>
      </c>
      <c r="X322" s="245">
        <v>0.1</v>
      </c>
      <c r="Y322" s="245">
        <v>0</v>
      </c>
      <c r="Z322" s="245">
        <v>0</v>
      </c>
      <c r="AA322" s="102"/>
    </row>
    <row r="323" spans="1:27" s="103" customFormat="1" ht="15" customHeight="1">
      <c r="A323" s="102"/>
      <c r="S323" s="244" t="s">
        <v>244</v>
      </c>
      <c r="T323" s="245">
        <v>0.9285714285714286</v>
      </c>
      <c r="U323" s="245">
        <v>0</v>
      </c>
      <c r="V323" s="245">
        <v>0</v>
      </c>
      <c r="W323" s="245">
        <v>0</v>
      </c>
      <c r="X323" s="245">
        <v>0</v>
      </c>
      <c r="Y323" s="245">
        <v>0</v>
      </c>
      <c r="Z323" s="245">
        <v>7.1428571428571438E-2</v>
      </c>
      <c r="AA323" s="102"/>
    </row>
    <row r="324" spans="1:27" s="103" customFormat="1" ht="15" customHeight="1">
      <c r="A324" s="102"/>
      <c r="S324" s="102"/>
      <c r="T324" s="102"/>
      <c r="U324" s="102"/>
      <c r="V324" s="102"/>
      <c r="W324" s="102"/>
      <c r="X324" s="102"/>
      <c r="Y324" s="102"/>
      <c r="Z324" s="102"/>
      <c r="AA324" s="102"/>
    </row>
    <row r="325" spans="1:27" s="103" customFormat="1" ht="15" customHeight="1">
      <c r="A325" s="102"/>
      <c r="S325" s="102"/>
      <c r="T325" s="102"/>
      <c r="U325" s="102"/>
      <c r="V325" s="102"/>
      <c r="W325" s="102"/>
      <c r="X325" s="102"/>
      <c r="Y325" s="102"/>
      <c r="Z325" s="102"/>
      <c r="AA325" s="102"/>
    </row>
    <row r="326" spans="1:27" s="103" customFormat="1" ht="15" customHeight="1">
      <c r="A326" s="102"/>
      <c r="D326" s="40"/>
      <c r="E326" s="40"/>
      <c r="F326" s="40" t="s">
        <v>57</v>
      </c>
      <c r="G326" s="40"/>
      <c r="H326" s="40"/>
      <c r="I326" s="40"/>
      <c r="J326" s="40"/>
      <c r="K326" s="40"/>
      <c r="L326" s="40"/>
      <c r="M326" s="40"/>
      <c r="N326" s="40"/>
      <c r="O326" s="40"/>
      <c r="S326" s="102"/>
      <c r="T326" s="102"/>
      <c r="U326" s="102"/>
      <c r="V326" s="102"/>
      <c r="W326" s="102"/>
      <c r="X326" s="102"/>
      <c r="Y326" s="102"/>
      <c r="Z326" s="102"/>
      <c r="AA326" s="102"/>
    </row>
    <row r="327" spans="1:27" s="103" customFormat="1" ht="15" customHeight="1">
      <c r="A327" s="102"/>
      <c r="D327" s="40"/>
      <c r="E327" s="40"/>
      <c r="F327" s="40" t="s">
        <v>60</v>
      </c>
      <c r="G327" s="40" t="s">
        <v>61</v>
      </c>
      <c r="H327" s="40" t="s">
        <v>62</v>
      </c>
      <c r="I327" s="40" t="s">
        <v>63</v>
      </c>
      <c r="J327" s="40" t="s">
        <v>64</v>
      </c>
      <c r="K327" s="40" t="s">
        <v>65</v>
      </c>
      <c r="L327" s="40" t="s">
        <v>66</v>
      </c>
      <c r="M327" s="40"/>
      <c r="N327" s="40"/>
      <c r="O327" s="40"/>
      <c r="T327" s="102"/>
    </row>
    <row r="328" spans="1:27" s="103" customFormat="1" ht="15" customHeight="1">
      <c r="A328" s="102"/>
      <c r="D328" s="40"/>
      <c r="E328" s="40" t="e">
        <f>#REF!</f>
        <v>#REF!</v>
      </c>
      <c r="F328" s="148" t="e">
        <f>#REF!</f>
        <v>#REF!</v>
      </c>
      <c r="G328" s="148" t="e">
        <f>#REF!</f>
        <v>#REF!</v>
      </c>
      <c r="H328" s="148" t="e">
        <f>#REF!</f>
        <v>#REF!</v>
      </c>
      <c r="I328" s="148" t="e">
        <f>#REF!</f>
        <v>#REF!</v>
      </c>
      <c r="J328" s="148" t="e">
        <f>#REF!</f>
        <v>#REF!</v>
      </c>
      <c r="K328" s="148" t="e">
        <f>#REF!</f>
        <v>#REF!</v>
      </c>
      <c r="L328" s="148" t="e">
        <f>#REF!</f>
        <v>#REF!</v>
      </c>
      <c r="M328" s="40"/>
      <c r="N328" s="40"/>
      <c r="O328" s="40"/>
      <c r="T328" s="102"/>
    </row>
    <row r="329" spans="1:27" s="103" customFormat="1" ht="15" customHeight="1">
      <c r="A329" s="102"/>
      <c r="D329" s="40"/>
      <c r="E329" s="40" t="e">
        <f>#REF!</f>
        <v>#REF!</v>
      </c>
      <c r="F329" s="148" t="e">
        <f>#REF!</f>
        <v>#REF!</v>
      </c>
      <c r="G329" s="148" t="e">
        <f>#REF!</f>
        <v>#REF!</v>
      </c>
      <c r="H329" s="148" t="e">
        <f>#REF!</f>
        <v>#REF!</v>
      </c>
      <c r="I329" s="148" t="e">
        <f>#REF!</f>
        <v>#REF!</v>
      </c>
      <c r="J329" s="148" t="e">
        <f>#REF!</f>
        <v>#REF!</v>
      </c>
      <c r="K329" s="148" t="e">
        <f>#REF!</f>
        <v>#REF!</v>
      </c>
      <c r="L329" s="148" t="e">
        <f>#REF!</f>
        <v>#REF!</v>
      </c>
      <c r="M329" s="40"/>
      <c r="N329" s="40"/>
      <c r="O329" s="40"/>
      <c r="T329" s="102"/>
    </row>
    <row r="330" spans="1:27" s="103" customFormat="1" ht="15" customHeight="1">
      <c r="A330" s="102"/>
      <c r="D330" s="40"/>
      <c r="E330" s="40" t="e">
        <f>#REF!</f>
        <v>#REF!</v>
      </c>
      <c r="F330" s="148" t="e">
        <f>#REF!</f>
        <v>#REF!</v>
      </c>
      <c r="G330" s="148" t="e">
        <f>#REF!</f>
        <v>#REF!</v>
      </c>
      <c r="H330" s="148" t="e">
        <f>#REF!</f>
        <v>#REF!</v>
      </c>
      <c r="I330" s="148" t="e">
        <f>#REF!</f>
        <v>#REF!</v>
      </c>
      <c r="J330" s="148" t="e">
        <f>#REF!</f>
        <v>#REF!</v>
      </c>
      <c r="K330" s="148" t="e">
        <f>#REF!</f>
        <v>#REF!</v>
      </c>
      <c r="L330" s="148" t="e">
        <f>#REF!</f>
        <v>#REF!</v>
      </c>
      <c r="M330" s="40"/>
      <c r="N330" s="40"/>
      <c r="O330" s="40"/>
      <c r="T330" s="102"/>
    </row>
    <row r="331" spans="1:27" s="103" customFormat="1" ht="15" customHeight="1">
      <c r="A331" s="102"/>
      <c r="D331" s="40"/>
      <c r="E331" s="40"/>
      <c r="F331" s="148"/>
      <c r="G331" s="40"/>
      <c r="H331" s="40"/>
      <c r="I331" s="40"/>
      <c r="J331" s="40"/>
      <c r="K331" s="40"/>
      <c r="L331" s="40"/>
      <c r="M331" s="40"/>
      <c r="N331" s="40"/>
      <c r="O331" s="40"/>
      <c r="T331" s="102"/>
    </row>
    <row r="332" spans="1:27" s="103" customFormat="1" ht="15" customHeight="1">
      <c r="A332" s="102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T332" s="102"/>
    </row>
    <row r="333" spans="1:27" s="103" customFormat="1" ht="15" customHeight="1">
      <c r="A333" s="102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T333" s="102"/>
    </row>
    <row r="334" spans="1:27" s="103" customFormat="1" ht="15" customHeight="1">
      <c r="A334" s="102"/>
      <c r="T334" s="102"/>
    </row>
    <row r="335" spans="1:27" s="103" customFormat="1" ht="15" customHeight="1">
      <c r="A335" s="102"/>
      <c r="T335" s="102"/>
    </row>
    <row r="336" spans="1:27" s="103" customFormat="1" ht="15" customHeight="1">
      <c r="A336" s="102"/>
      <c r="T336" s="102"/>
    </row>
    <row r="337" spans="1:20" s="103" customFormat="1" ht="15" customHeight="1">
      <c r="A337" s="102"/>
      <c r="T337" s="102"/>
    </row>
    <row r="338" spans="1:20" s="103" customFormat="1" ht="15" customHeight="1">
      <c r="A338" s="102"/>
      <c r="T338" s="102"/>
    </row>
    <row r="339" spans="1:20" s="103" customFormat="1" ht="15" customHeight="1">
      <c r="A339" s="102"/>
      <c r="T339" s="102"/>
    </row>
    <row r="340" spans="1:20" ht="15" customHeight="1"/>
    <row r="341" spans="1:20" ht="15" customHeight="1"/>
    <row r="342" spans="1:20" ht="15" customHeight="1"/>
    <row r="343" spans="1:20" ht="15" customHeight="1"/>
    <row r="344" spans="1:20" ht="15" customHeight="1"/>
    <row r="345" spans="1:20" ht="15" customHeight="1">
      <c r="C345" s="45" t="s">
        <v>151</v>
      </c>
    </row>
    <row r="346" spans="1:20" ht="15" customHeight="1"/>
    <row r="347" spans="1:20" ht="15" customHeight="1"/>
    <row r="348" spans="1:20" ht="15" customHeight="1"/>
    <row r="349" spans="1:20" s="103" customFormat="1" ht="15" customHeight="1">
      <c r="A349" s="102"/>
      <c r="T349" s="102"/>
    </row>
    <row r="350" spans="1:20" s="103" customFormat="1" ht="15" customHeight="1">
      <c r="A350" s="102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T350" s="102"/>
    </row>
    <row r="351" spans="1:20" s="103" customFormat="1" ht="15" customHeight="1">
      <c r="A351" s="102"/>
      <c r="E351" s="40"/>
      <c r="F351" s="149"/>
      <c r="G351" s="149"/>
      <c r="H351" s="149"/>
      <c r="I351" s="149"/>
      <c r="J351" s="149"/>
      <c r="K351" s="149"/>
      <c r="L351" s="149"/>
      <c r="M351" s="149"/>
      <c r="N351" s="149"/>
      <c r="O351" s="40"/>
      <c r="P351" s="40"/>
      <c r="T351" s="102"/>
    </row>
    <row r="352" spans="1:20" s="103" customFormat="1" ht="15" customHeight="1">
      <c r="A352" s="102"/>
      <c r="E352" s="40"/>
      <c r="F352" s="149"/>
      <c r="G352" s="149"/>
      <c r="H352" s="149"/>
      <c r="I352" s="149"/>
      <c r="J352" s="149"/>
      <c r="K352" s="149"/>
      <c r="L352" s="149"/>
      <c r="M352" s="149"/>
      <c r="N352" s="149"/>
      <c r="O352" s="40"/>
      <c r="P352" s="40"/>
      <c r="T352" s="102"/>
    </row>
    <row r="353" spans="1:37" s="103" customFormat="1" ht="15" customHeight="1">
      <c r="A353" s="102"/>
      <c r="E353" s="40"/>
      <c r="F353" s="149"/>
      <c r="G353" s="149"/>
      <c r="H353" s="149"/>
      <c r="I353" s="149"/>
      <c r="J353" s="149"/>
      <c r="K353" s="149"/>
      <c r="L353" s="149"/>
      <c r="M353" s="149"/>
      <c r="N353" s="149"/>
      <c r="O353" s="40"/>
      <c r="P353" s="40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</row>
    <row r="354" spans="1:37" s="103" customFormat="1" ht="15" customHeight="1">
      <c r="A354" s="102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</row>
    <row r="355" spans="1:37" s="103" customFormat="1" ht="15" customHeight="1">
      <c r="A355" s="102"/>
      <c r="T355" s="102"/>
      <c r="U355" s="102"/>
      <c r="V355" s="102" t="s">
        <v>289</v>
      </c>
      <c r="W355" s="102"/>
      <c r="X355" s="102"/>
      <c r="Y355" s="102"/>
      <c r="Z355" s="102"/>
      <c r="AA355" s="102"/>
      <c r="AB355" s="102"/>
      <c r="AC355" s="102"/>
      <c r="AD355"/>
      <c r="AE355"/>
      <c r="AF355"/>
      <c r="AG355"/>
      <c r="AH355"/>
      <c r="AI355"/>
      <c r="AJ355"/>
      <c r="AK355"/>
    </row>
    <row r="356" spans="1:37" s="103" customFormat="1" ht="15" customHeight="1">
      <c r="A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/>
    </row>
    <row r="357" spans="1:37" s="103" customFormat="1" ht="15" customHeight="1">
      <c r="A357" s="102"/>
      <c r="T357" s="102"/>
      <c r="U357" s="102"/>
      <c r="V357" s="102" t="s">
        <v>290</v>
      </c>
      <c r="W357" s="102" t="s">
        <v>291</v>
      </c>
      <c r="X357" s="102" t="s">
        <v>292</v>
      </c>
      <c r="Y357" s="102" t="s">
        <v>293</v>
      </c>
      <c r="Z357" s="102" t="s">
        <v>294</v>
      </c>
      <c r="AA357" s="102" t="s">
        <v>295</v>
      </c>
      <c r="AB357" s="102" t="s">
        <v>296</v>
      </c>
      <c r="AC357" s="102" t="s">
        <v>297</v>
      </c>
    </row>
    <row r="358" spans="1:37" s="103" customFormat="1" ht="15" customHeight="1">
      <c r="A358" s="102"/>
      <c r="T358" s="102"/>
      <c r="U358" s="244" t="s">
        <v>240</v>
      </c>
      <c r="V358" s="245">
        <v>0.22222222222222221</v>
      </c>
      <c r="W358" s="245">
        <v>0.55555555555555558</v>
      </c>
      <c r="X358" s="245">
        <v>0.1111111111111111</v>
      </c>
      <c r="Y358" s="245">
        <v>0</v>
      </c>
      <c r="Z358" s="245">
        <v>0.1111111111111111</v>
      </c>
      <c r="AA358" s="245">
        <v>0</v>
      </c>
      <c r="AB358" s="245">
        <v>0</v>
      </c>
      <c r="AC358" s="245">
        <v>0</v>
      </c>
    </row>
    <row r="359" spans="1:37" s="103" customFormat="1" ht="15" customHeight="1">
      <c r="A359" s="102"/>
      <c r="T359" s="102"/>
      <c r="U359" s="244" t="s">
        <v>244</v>
      </c>
      <c r="V359" s="245">
        <v>7.1428571428571438E-2</v>
      </c>
      <c r="W359" s="245">
        <v>7.1428571428571438E-2</v>
      </c>
      <c r="X359" s="245">
        <v>0.21428571428571427</v>
      </c>
      <c r="Y359" s="245">
        <v>7.1428571428571438E-2</v>
      </c>
      <c r="Z359" s="245">
        <v>7.1428571428571438E-2</v>
      </c>
      <c r="AA359" s="245">
        <v>0.35714285714285715</v>
      </c>
      <c r="AB359" s="245">
        <v>7.1428571428571438E-2</v>
      </c>
      <c r="AC359" s="245">
        <v>7.1428571428571438E-2</v>
      </c>
    </row>
    <row r="360" spans="1:37" s="103" customFormat="1" ht="15" customHeight="1">
      <c r="A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</row>
    <row r="361" spans="1:37" s="103" customFormat="1" ht="15" customHeight="1">
      <c r="A361" s="102"/>
      <c r="T361" s="102"/>
    </row>
    <row r="362" spans="1:37" s="103" customFormat="1" ht="15" customHeight="1">
      <c r="A362" s="102"/>
      <c r="T362" s="102"/>
    </row>
    <row r="363" spans="1:37" s="103" customFormat="1" ht="15" customHeight="1">
      <c r="A363" s="102"/>
      <c r="T363" s="102"/>
    </row>
    <row r="364" spans="1:37" s="103" customFormat="1" ht="15" customHeight="1">
      <c r="A364" s="102"/>
      <c r="T364" s="102"/>
    </row>
    <row r="365" spans="1:37" s="103" customFormat="1" ht="15" customHeight="1">
      <c r="A365" s="102"/>
      <c r="T365" s="102"/>
    </row>
    <row r="366" spans="1:37" s="103" customFormat="1" ht="15" customHeight="1">
      <c r="A366" s="102"/>
      <c r="T366" s="102"/>
    </row>
    <row r="367" spans="1:37" s="103" customFormat="1" ht="15" customHeight="1">
      <c r="A367" s="102"/>
      <c r="T367" s="102"/>
    </row>
    <row r="368" spans="1:37" s="103" customFormat="1" ht="15" customHeight="1">
      <c r="A368" s="102"/>
      <c r="T368" s="102"/>
    </row>
    <row r="369" spans="1:20" s="103" customFormat="1" ht="15" customHeight="1">
      <c r="A369" s="102"/>
      <c r="T369" s="102"/>
    </row>
    <row r="370" spans="1:20" s="103" customFormat="1" ht="15" customHeight="1">
      <c r="A370" s="102"/>
      <c r="T370" s="102"/>
    </row>
    <row r="371" spans="1:20" s="103" customFormat="1" ht="15" customHeight="1">
      <c r="A371" s="102"/>
      <c r="T371" s="102"/>
    </row>
    <row r="372" spans="1:20" s="103" customFormat="1" ht="15" customHeight="1">
      <c r="A372" s="102"/>
      <c r="T372" s="102"/>
    </row>
    <row r="373" spans="1:20" s="103" customFormat="1" ht="15" customHeight="1">
      <c r="A373" s="102"/>
      <c r="T373" s="102"/>
    </row>
    <row r="374" spans="1:20" s="103" customFormat="1" ht="15" customHeight="1">
      <c r="A374" s="102"/>
      <c r="T374" s="102"/>
    </row>
    <row r="375" spans="1:20" s="103" customFormat="1" ht="15" customHeight="1">
      <c r="A375" s="102"/>
      <c r="T375" s="102"/>
    </row>
    <row r="376" spans="1:20" s="103" customFormat="1" ht="15" customHeight="1">
      <c r="A376" s="102"/>
      <c r="T376" s="102"/>
    </row>
    <row r="377" spans="1:20" s="103" customFormat="1" ht="15" customHeight="1">
      <c r="A377" s="102"/>
      <c r="T377" s="102"/>
    </row>
    <row r="378" spans="1:20" s="103" customFormat="1" ht="15" customHeight="1">
      <c r="A378" s="102"/>
      <c r="T378" s="102"/>
    </row>
    <row r="379" spans="1:20" s="103" customFormat="1" ht="15" customHeight="1">
      <c r="A379" s="102"/>
      <c r="T379" s="102"/>
    </row>
    <row r="380" spans="1:20" ht="15" customHeight="1"/>
    <row r="381" spans="1:20" ht="15" customHeight="1"/>
    <row r="382" spans="1:20" ht="15" customHeight="1"/>
    <row r="383" spans="1:20" ht="15" customHeight="1">
      <c r="C383" s="45" t="s">
        <v>187</v>
      </c>
    </row>
    <row r="384" spans="1:20" ht="15" customHeight="1"/>
    <row r="385" spans="1:30" s="103" customFormat="1" ht="15" customHeight="1">
      <c r="A385" s="102"/>
      <c r="T385" s="102"/>
    </row>
    <row r="386" spans="1:30" s="103" customFormat="1" ht="15" customHeight="1">
      <c r="A386" s="102"/>
      <c r="T386" s="102"/>
    </row>
    <row r="387" spans="1:30" s="103" customFormat="1" ht="15" customHeight="1">
      <c r="A387" s="102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T387" s="102"/>
    </row>
    <row r="388" spans="1:30" s="103" customFormat="1" ht="15" customHeight="1">
      <c r="A388" s="102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T388" s="102"/>
    </row>
    <row r="389" spans="1:30" s="103" customFormat="1" ht="15" customHeight="1">
      <c r="A389" s="102"/>
      <c r="C389" s="40"/>
      <c r="D389" s="40"/>
      <c r="E389" s="40"/>
      <c r="F389" s="40"/>
      <c r="G389" s="40" t="s">
        <v>67</v>
      </c>
      <c r="H389" s="40" t="s">
        <v>68</v>
      </c>
      <c r="I389" s="40" t="s">
        <v>69</v>
      </c>
      <c r="J389" s="40" t="s">
        <v>70</v>
      </c>
      <c r="K389" s="40" t="s">
        <v>71</v>
      </c>
      <c r="L389" s="40" t="s">
        <v>72</v>
      </c>
      <c r="M389" s="40" t="s">
        <v>73</v>
      </c>
      <c r="N389" s="40"/>
      <c r="O389" s="40"/>
      <c r="P389" s="40"/>
      <c r="Q389" s="40"/>
      <c r="R389" s="40"/>
      <c r="T389" s="102"/>
    </row>
    <row r="390" spans="1:30" s="103" customFormat="1" ht="15" customHeight="1">
      <c r="A390" s="102"/>
      <c r="C390" s="40"/>
      <c r="D390" s="40"/>
      <c r="E390" s="40"/>
      <c r="F390" s="40" t="e">
        <f>#REF!</f>
        <v>#REF!</v>
      </c>
      <c r="G390" s="150" t="e">
        <f>#REF!</f>
        <v>#REF!</v>
      </c>
      <c r="H390" s="150" t="e">
        <f>#REF!</f>
        <v>#REF!</v>
      </c>
      <c r="I390" s="150" t="e">
        <f>#REF!</f>
        <v>#REF!</v>
      </c>
      <c r="J390" s="150" t="e">
        <f>#REF!</f>
        <v>#REF!</v>
      </c>
      <c r="K390" s="150" t="e">
        <f>#REF!</f>
        <v>#REF!</v>
      </c>
      <c r="L390" s="150" t="e">
        <f>#REF!</f>
        <v>#REF!</v>
      </c>
      <c r="M390" s="150" t="e">
        <f>#REF!</f>
        <v>#REF!</v>
      </c>
      <c r="N390" s="150"/>
      <c r="O390" s="150"/>
      <c r="P390" s="40"/>
      <c r="Q390" s="40"/>
      <c r="R390" s="40"/>
      <c r="T390" s="102"/>
    </row>
    <row r="391" spans="1:30" s="103" customFormat="1" ht="15" customHeight="1">
      <c r="A391" s="102"/>
      <c r="C391" s="40"/>
      <c r="D391" s="40"/>
      <c r="E391" s="40"/>
      <c r="F391" s="40" t="e">
        <f>#REF!</f>
        <v>#REF!</v>
      </c>
      <c r="G391" s="150" t="e">
        <f>#REF!</f>
        <v>#REF!</v>
      </c>
      <c r="H391" s="150" t="e">
        <f>#REF!</f>
        <v>#REF!</v>
      </c>
      <c r="I391" s="150" t="e">
        <f>#REF!</f>
        <v>#REF!</v>
      </c>
      <c r="J391" s="150" t="e">
        <f>#REF!</f>
        <v>#REF!</v>
      </c>
      <c r="K391" s="150" t="e">
        <f>#REF!</f>
        <v>#REF!</v>
      </c>
      <c r="L391" s="150" t="e">
        <f>#REF!</f>
        <v>#REF!</v>
      </c>
      <c r="M391" s="150" t="e">
        <f>#REF!</f>
        <v>#REF!</v>
      </c>
      <c r="N391" s="150"/>
      <c r="O391" s="150"/>
      <c r="P391" s="40"/>
      <c r="Q391" s="40"/>
      <c r="R391" s="40"/>
      <c r="T391" s="102"/>
    </row>
    <row r="392" spans="1:30" s="103" customFormat="1" ht="15" customHeight="1">
      <c r="A392" s="102"/>
      <c r="C392" s="40"/>
      <c r="D392" s="40"/>
      <c r="E392" s="40"/>
      <c r="F392" s="40" t="e">
        <f>#REF!</f>
        <v>#REF!</v>
      </c>
      <c r="G392" s="150" t="e">
        <f>#REF!</f>
        <v>#REF!</v>
      </c>
      <c r="H392" s="150" t="e">
        <f>#REF!</f>
        <v>#REF!</v>
      </c>
      <c r="I392" s="150" t="e">
        <f>#REF!</f>
        <v>#REF!</v>
      </c>
      <c r="J392" s="150" t="e">
        <f>#REF!</f>
        <v>#REF!</v>
      </c>
      <c r="K392" s="150" t="e">
        <f>#REF!</f>
        <v>#REF!</v>
      </c>
      <c r="L392" s="150" t="e">
        <f>#REF!</f>
        <v>#REF!</v>
      </c>
      <c r="M392" s="150" t="e">
        <f>#REF!</f>
        <v>#REF!</v>
      </c>
      <c r="N392" s="150"/>
      <c r="O392" s="150"/>
      <c r="P392" s="40"/>
      <c r="Q392" s="40"/>
      <c r="R392" s="40"/>
      <c r="T392" s="102"/>
    </row>
    <row r="393" spans="1:30" s="103" customFormat="1" ht="15" customHeight="1">
      <c r="A393" s="102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</row>
    <row r="394" spans="1:30" s="103" customFormat="1" ht="15" customHeight="1">
      <c r="A394" s="102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</row>
    <row r="395" spans="1:30" s="103" customFormat="1" ht="15" customHeight="1">
      <c r="A395" s="102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</row>
    <row r="396" spans="1:30" s="103" customFormat="1" ht="15" customHeight="1">
      <c r="A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</row>
    <row r="397" spans="1:30" s="103" customFormat="1" ht="15" customHeight="1">
      <c r="A397" s="102"/>
      <c r="T397" s="102"/>
      <c r="U397" s="102" t="s">
        <v>302</v>
      </c>
      <c r="V397" s="102" t="s">
        <v>303</v>
      </c>
      <c r="W397" s="102" t="s">
        <v>304</v>
      </c>
      <c r="X397" s="102" t="s">
        <v>305</v>
      </c>
      <c r="Y397" s="102" t="s">
        <v>306</v>
      </c>
      <c r="Z397" s="102" t="s">
        <v>307</v>
      </c>
      <c r="AA397" s="102" t="s">
        <v>308</v>
      </c>
      <c r="AB397" s="102" t="s">
        <v>309</v>
      </c>
      <c r="AC397" s="102" t="s">
        <v>310</v>
      </c>
      <c r="AD397" s="102"/>
    </row>
    <row r="398" spans="1:30" s="103" customFormat="1" ht="15" customHeight="1">
      <c r="A398" s="102"/>
      <c r="T398" s="244" t="s">
        <v>240</v>
      </c>
      <c r="U398" s="245">
        <v>6.25E-2</v>
      </c>
      <c r="V398" s="245">
        <v>0.125</v>
      </c>
      <c r="W398" s="245">
        <v>0.1875</v>
      </c>
      <c r="X398" s="245">
        <v>0</v>
      </c>
      <c r="Y398" s="245">
        <v>0</v>
      </c>
      <c r="Z398" s="245">
        <v>0.1875</v>
      </c>
      <c r="AA398" s="245">
        <v>0.3125</v>
      </c>
      <c r="AB398" s="245">
        <v>0</v>
      </c>
      <c r="AC398" s="245">
        <v>0.125</v>
      </c>
      <c r="AD398" s="102"/>
    </row>
    <row r="399" spans="1:30" s="103" customFormat="1" ht="15" customHeight="1">
      <c r="A399" s="102"/>
      <c r="T399" s="244" t="s">
        <v>244</v>
      </c>
      <c r="U399" s="245">
        <v>0.21739130434782608</v>
      </c>
      <c r="V399" s="245">
        <v>4.3478260869565216E-2</v>
      </c>
      <c r="W399" s="245">
        <v>0</v>
      </c>
      <c r="X399" s="245">
        <v>0</v>
      </c>
      <c r="Y399" s="245">
        <v>0</v>
      </c>
      <c r="Z399" s="245">
        <v>0.2608695652173913</v>
      </c>
      <c r="AA399" s="245">
        <v>0.47826086956521741</v>
      </c>
      <c r="AB399" s="245">
        <v>0</v>
      </c>
      <c r="AC399" s="245">
        <v>0</v>
      </c>
      <c r="AD399" s="102"/>
    </row>
    <row r="400" spans="1:30" s="103" customFormat="1" ht="15" customHeight="1">
      <c r="A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</row>
    <row r="401" spans="1:30" s="103" customFormat="1" ht="15" customHeight="1">
      <c r="A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</row>
    <row r="402" spans="1:30" s="103" customFormat="1" ht="15" customHeight="1">
      <c r="A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</row>
    <row r="403" spans="1:30" s="103" customFormat="1" ht="15" customHeight="1">
      <c r="A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</row>
    <row r="404" spans="1:30" s="103" customFormat="1" ht="15" customHeight="1">
      <c r="A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</row>
    <row r="405" spans="1:30" s="103" customFormat="1" ht="15" customHeight="1">
      <c r="A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</row>
    <row r="406" spans="1:30" s="103" customFormat="1" ht="15" customHeight="1">
      <c r="A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</row>
    <row r="407" spans="1:30" s="103" customFormat="1" ht="15" customHeight="1">
      <c r="A407" s="102"/>
      <c r="T407" s="102"/>
    </row>
    <row r="408" spans="1:30" s="103" customFormat="1" ht="15" customHeight="1">
      <c r="A408" s="102"/>
      <c r="T408" s="102"/>
    </row>
    <row r="409" spans="1:30" s="103" customFormat="1" ht="15" customHeight="1">
      <c r="A409" s="102"/>
      <c r="T409" s="102"/>
    </row>
    <row r="410" spans="1:30" s="103" customFormat="1" ht="15" customHeight="1">
      <c r="A410" s="102"/>
      <c r="T410" s="102"/>
    </row>
    <row r="411" spans="1:30" s="103" customFormat="1" ht="15" customHeight="1">
      <c r="A411" s="102"/>
      <c r="T411" s="102"/>
    </row>
    <row r="412" spans="1:30" ht="15" customHeight="1"/>
    <row r="413" spans="1:30" ht="15" customHeight="1"/>
    <row r="414" spans="1:30" ht="15" customHeight="1"/>
    <row r="415" spans="1:30" ht="15" customHeight="1"/>
    <row r="416" spans="1:30" ht="15" customHeight="1"/>
    <row r="417" spans="1:78" ht="15" customHeight="1">
      <c r="C417" s="45" t="s">
        <v>188</v>
      </c>
    </row>
    <row r="418" spans="1:78" ht="15" customHeight="1"/>
    <row r="419" spans="1:78" ht="15" customHeight="1"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2"/>
      <c r="U419" s="103"/>
      <c r="V419" s="103"/>
      <c r="W419" s="103"/>
      <c r="X419" s="103"/>
    </row>
    <row r="420" spans="1:78" s="103" customFormat="1" ht="15" customHeight="1">
      <c r="A420" s="102"/>
      <c r="T420" s="102"/>
    </row>
    <row r="421" spans="1:78" s="103" customFormat="1" ht="15" customHeight="1">
      <c r="A421" s="102"/>
      <c r="T421" s="102"/>
    </row>
    <row r="422" spans="1:78" s="103" customFormat="1" ht="15" customHeight="1">
      <c r="A422" s="102"/>
      <c r="AB422" s="102"/>
    </row>
    <row r="423" spans="1:78" s="103" customFormat="1" ht="15" customHeight="1">
      <c r="A423" s="102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6"/>
      <c r="Q423" s="176"/>
      <c r="R423" s="176"/>
      <c r="S423" s="176"/>
      <c r="T423" s="176"/>
      <c r="U423" s="176"/>
      <c r="V423" s="247"/>
      <c r="W423" s="247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</row>
    <row r="424" spans="1:78" s="103" customFormat="1" ht="15" customHeight="1">
      <c r="A424" s="102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6"/>
      <c r="Q424" s="176"/>
      <c r="R424" s="176"/>
      <c r="S424" s="176"/>
      <c r="T424" s="176"/>
      <c r="U424" s="176"/>
      <c r="V424" s="247"/>
      <c r="W424" s="247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</row>
    <row r="425" spans="1:78" s="103" customFormat="1" ht="15" customHeight="1">
      <c r="A425" s="102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6"/>
      <c r="Q425" s="176"/>
      <c r="R425" s="176"/>
      <c r="S425" s="176"/>
      <c r="T425" s="176"/>
      <c r="U425" s="176"/>
      <c r="V425" s="247"/>
      <c r="W425" s="247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</row>
    <row r="426" spans="1:78" s="103" customFormat="1" ht="15" customHeight="1">
      <c r="A426" s="102"/>
      <c r="T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</row>
    <row r="427" spans="1:78" s="103" customFormat="1" ht="15" customHeight="1">
      <c r="A427" s="102"/>
      <c r="T427" s="102"/>
      <c r="V427" s="102"/>
      <c r="W427" s="102" t="s">
        <v>312</v>
      </c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</row>
    <row r="428" spans="1:78" s="103" customFormat="1" ht="15" customHeight="1">
      <c r="A428" s="102"/>
      <c r="T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</row>
    <row r="429" spans="1:78" s="103" customFormat="1" ht="15" customHeight="1">
      <c r="A429" s="102"/>
      <c r="T429" s="102"/>
      <c r="V429" s="102"/>
      <c r="W429" s="102" t="s">
        <v>322</v>
      </c>
      <c r="X429" s="102" t="s">
        <v>325</v>
      </c>
      <c r="Y429" s="102" t="s">
        <v>328</v>
      </c>
      <c r="Z429" s="102" t="s">
        <v>330</v>
      </c>
      <c r="AA429" s="102" t="s">
        <v>331</v>
      </c>
      <c r="AB429" s="102" t="s">
        <v>332</v>
      </c>
      <c r="AC429" s="102" t="s">
        <v>334</v>
      </c>
      <c r="AD429" s="102" t="s">
        <v>336</v>
      </c>
      <c r="AE429" s="102"/>
      <c r="AF429" s="102"/>
      <c r="AG429" s="102"/>
    </row>
    <row r="430" spans="1:78" s="103" customFormat="1" ht="15" customHeight="1">
      <c r="A430" s="102"/>
      <c r="T430" s="102"/>
      <c r="V430" s="244" t="s">
        <v>240</v>
      </c>
      <c r="W430" s="245">
        <v>0.1</v>
      </c>
      <c r="X430" s="245">
        <v>0.1</v>
      </c>
      <c r="Y430" s="245">
        <v>0.1</v>
      </c>
      <c r="Z430" s="245">
        <v>0.1</v>
      </c>
      <c r="AA430" s="245">
        <v>0</v>
      </c>
      <c r="AB430" s="245">
        <v>0.2</v>
      </c>
      <c r="AC430" s="245">
        <v>0.2</v>
      </c>
      <c r="AD430" s="245">
        <v>0.2</v>
      </c>
      <c r="AE430" s="102"/>
      <c r="AF430" s="102"/>
      <c r="AG430" s="102"/>
    </row>
    <row r="431" spans="1:78" s="103" customFormat="1" ht="15" customHeight="1">
      <c r="A431" s="102"/>
      <c r="T431" s="102"/>
      <c r="V431" s="244" t="s">
        <v>244</v>
      </c>
      <c r="W431" s="245">
        <v>0</v>
      </c>
      <c r="X431" s="245">
        <v>0</v>
      </c>
      <c r="Y431" s="245">
        <v>0.21428571428571427</v>
      </c>
      <c r="Z431" s="245">
        <v>0</v>
      </c>
      <c r="AA431" s="245">
        <v>0.57142857142857151</v>
      </c>
      <c r="AB431" s="245">
        <v>0.21428571428571427</v>
      </c>
      <c r="AC431" s="245">
        <v>0</v>
      </c>
      <c r="AD431" s="245">
        <v>0</v>
      </c>
      <c r="AE431" s="102"/>
      <c r="AF431" s="102"/>
      <c r="AG431" s="102"/>
    </row>
    <row r="432" spans="1:78" s="103" customFormat="1" ht="15" customHeight="1">
      <c r="A432" s="102"/>
      <c r="T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</row>
    <row r="433" spans="1:33" s="103" customFormat="1" ht="15" customHeight="1">
      <c r="A433" s="102"/>
      <c r="T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</row>
    <row r="434" spans="1:33" s="103" customFormat="1" ht="15" customHeight="1">
      <c r="A434" s="102"/>
      <c r="T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</row>
    <row r="435" spans="1:33" s="103" customFormat="1" ht="15" customHeight="1">
      <c r="A435" s="102"/>
      <c r="T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</row>
    <row r="436" spans="1:33" s="103" customFormat="1" ht="15" customHeight="1">
      <c r="A436" s="102"/>
      <c r="T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</row>
    <row r="437" spans="1:33" s="103" customFormat="1" ht="15" customHeight="1">
      <c r="A437" s="102"/>
      <c r="T437" s="102"/>
    </row>
    <row r="438" spans="1:33" s="103" customFormat="1" ht="15" customHeight="1">
      <c r="A438" s="102"/>
      <c r="T438" s="102"/>
    </row>
    <row r="439" spans="1:33" s="103" customFormat="1" ht="15" customHeight="1">
      <c r="A439" s="102"/>
      <c r="T439" s="102"/>
    </row>
    <row r="440" spans="1:33" s="103" customFormat="1" ht="15" customHeight="1">
      <c r="A440" s="102"/>
      <c r="T440" s="102"/>
    </row>
    <row r="441" spans="1:33" s="103" customFormat="1" ht="15" customHeight="1">
      <c r="A441" s="102"/>
      <c r="T441" s="102"/>
    </row>
    <row r="442" spans="1:33" s="103" customFormat="1" ht="15" customHeight="1">
      <c r="A442" s="102"/>
      <c r="T442" s="102"/>
    </row>
    <row r="443" spans="1:33" s="103" customFormat="1" ht="15" customHeight="1">
      <c r="A443" s="102"/>
      <c r="T443" s="102"/>
    </row>
    <row r="444" spans="1:33" s="103" customFormat="1" ht="15" customHeight="1">
      <c r="A444" s="102"/>
      <c r="T444" s="102"/>
    </row>
    <row r="445" spans="1:33" s="103" customFormat="1" ht="15" customHeight="1">
      <c r="A445" s="102"/>
      <c r="T445" s="102"/>
    </row>
    <row r="446" spans="1:33" s="103" customFormat="1" ht="15" customHeight="1">
      <c r="A446" s="102"/>
      <c r="T446" s="102"/>
    </row>
    <row r="447" spans="1:33" ht="15" customHeight="1"/>
    <row r="448" spans="1:33" ht="15" customHeight="1"/>
    <row r="449" spans="1:30" ht="15" customHeight="1"/>
    <row r="450" spans="1:30" ht="15" customHeight="1"/>
    <row r="451" spans="1:30" ht="20.25" customHeight="1">
      <c r="C451" s="58" t="s">
        <v>156</v>
      </c>
    </row>
    <row r="452" spans="1:30" ht="15" customHeight="1">
      <c r="C452" s="47"/>
    </row>
    <row r="453" spans="1:30" s="103" customFormat="1" ht="15" customHeight="1">
      <c r="A453" s="102"/>
      <c r="T453" s="102"/>
    </row>
    <row r="454" spans="1:30" s="103" customFormat="1" ht="15" customHeight="1">
      <c r="A454" s="102"/>
      <c r="T454" s="102"/>
    </row>
    <row r="455" spans="1:30" s="103" customFormat="1" ht="15" customHeight="1">
      <c r="A455" s="102"/>
      <c r="T455" s="102"/>
    </row>
    <row r="456" spans="1:30" s="103" customFormat="1" ht="15" customHeight="1">
      <c r="A456" s="102"/>
      <c r="T456" s="102"/>
    </row>
    <row r="457" spans="1:30" s="103" customFormat="1" ht="15" customHeight="1">
      <c r="A457" s="102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T457" s="102"/>
    </row>
    <row r="458" spans="1:30" s="103" customFormat="1" ht="15" customHeight="1">
      <c r="A458" s="102"/>
      <c r="D458" s="40"/>
      <c r="E458" s="151"/>
      <c r="F458" s="151"/>
      <c r="G458" s="151"/>
      <c r="H458" s="151"/>
      <c r="I458" s="151"/>
      <c r="J458" s="151"/>
      <c r="K458" s="151"/>
      <c r="L458" s="151"/>
      <c r="M458" s="40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</row>
    <row r="459" spans="1:30" s="103" customFormat="1" ht="15" customHeight="1">
      <c r="A459" s="102"/>
      <c r="D459" s="40"/>
      <c r="E459" s="151"/>
      <c r="F459" s="151"/>
      <c r="G459" s="151"/>
      <c r="H459" s="151"/>
      <c r="I459" s="151"/>
      <c r="J459" s="151"/>
      <c r="K459" s="151"/>
      <c r="L459" s="151"/>
      <c r="M459" s="40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</row>
    <row r="460" spans="1:30" s="103" customFormat="1" ht="15" customHeight="1">
      <c r="A460" s="102"/>
      <c r="D460" s="40"/>
      <c r="E460" s="151"/>
      <c r="F460" s="151"/>
      <c r="G460" s="151"/>
      <c r="H460" s="151"/>
      <c r="I460" s="151"/>
      <c r="J460" s="151"/>
      <c r="K460" s="151"/>
      <c r="L460" s="151"/>
      <c r="M460" s="40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/>
    </row>
    <row r="461" spans="1:30" s="103" customFormat="1" ht="15" customHeight="1">
      <c r="A461" s="102"/>
      <c r="D461" s="40"/>
      <c r="E461" s="152"/>
      <c r="F461" s="152"/>
      <c r="G461" s="152"/>
      <c r="H461" s="152"/>
      <c r="I461" s="151"/>
      <c r="J461" s="151"/>
      <c r="K461" s="151"/>
      <c r="L461" s="151"/>
      <c r="M461" s="40"/>
      <c r="T461" s="102"/>
      <c r="U461" s="102" t="s">
        <v>51</v>
      </c>
      <c r="V461" s="102" t="s">
        <v>52</v>
      </c>
      <c r="W461" s="102" t="s">
        <v>342</v>
      </c>
      <c r="X461" s="102" t="s">
        <v>343</v>
      </c>
      <c r="Y461" s="102" t="s">
        <v>344</v>
      </c>
      <c r="Z461" s="102" t="s">
        <v>53</v>
      </c>
      <c r="AA461" s="102" t="s">
        <v>345</v>
      </c>
      <c r="AB461" s="102" t="s">
        <v>346</v>
      </c>
      <c r="AC461" s="102"/>
    </row>
    <row r="462" spans="1:30" s="103" customFormat="1" ht="15" customHeight="1">
      <c r="A462" s="102"/>
      <c r="T462" s="244" t="s">
        <v>240</v>
      </c>
      <c r="U462" s="249">
        <v>5.2857142857142856</v>
      </c>
      <c r="V462" s="249">
        <v>5</v>
      </c>
      <c r="W462" s="249">
        <v>4.2857142857142856</v>
      </c>
      <c r="X462" s="249">
        <v>4.5714285714285712</v>
      </c>
      <c r="Y462" s="249">
        <v>5</v>
      </c>
      <c r="Z462" s="249">
        <v>4.5714285714285712</v>
      </c>
      <c r="AA462" s="249">
        <v>4.2857142857142856</v>
      </c>
      <c r="AB462" s="249">
        <v>3.8571428571428572</v>
      </c>
      <c r="AC462" s="102"/>
    </row>
    <row r="463" spans="1:30" s="103" customFormat="1" ht="15" customHeight="1">
      <c r="A463" s="102"/>
      <c r="T463" s="244" t="s">
        <v>244</v>
      </c>
      <c r="U463" s="249">
        <v>4.7777777777777777</v>
      </c>
      <c r="V463" s="249">
        <v>6.2222222222222223</v>
      </c>
      <c r="W463" s="249">
        <v>5</v>
      </c>
      <c r="X463" s="249">
        <v>5.4444444444444446</v>
      </c>
      <c r="Y463" s="249">
        <v>5.4444444444444446</v>
      </c>
      <c r="Z463" s="249">
        <v>5.4444444444444446</v>
      </c>
      <c r="AA463" s="249">
        <v>6.1111111111111107</v>
      </c>
      <c r="AB463" s="249">
        <v>4.2222222222222214</v>
      </c>
      <c r="AC463" s="102"/>
    </row>
    <row r="464" spans="1:30" s="103" customFormat="1" ht="15" customHeight="1">
      <c r="A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</row>
    <row r="465" spans="1:29" s="103" customFormat="1" ht="15" customHeight="1">
      <c r="A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</row>
    <row r="466" spans="1:29" s="103" customFormat="1" ht="15" customHeight="1">
      <c r="A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</row>
    <row r="467" spans="1:29" s="103" customFormat="1" ht="15" customHeight="1">
      <c r="A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</row>
    <row r="468" spans="1:29" s="103" customFormat="1" ht="15" customHeight="1">
      <c r="A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</row>
    <row r="469" spans="1:29" s="103" customFormat="1" ht="15" customHeight="1">
      <c r="A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</row>
    <row r="470" spans="1:29" s="103" customFormat="1" ht="15" customHeight="1">
      <c r="A470" s="102"/>
      <c r="T470" s="102"/>
    </row>
    <row r="471" spans="1:29" s="103" customFormat="1" ht="15" customHeight="1">
      <c r="A471" s="102"/>
      <c r="T471" s="102"/>
    </row>
    <row r="472" spans="1:29" s="103" customFormat="1" ht="15" customHeight="1">
      <c r="A472" s="102"/>
      <c r="T472" s="102"/>
    </row>
    <row r="473" spans="1:29" s="103" customFormat="1" ht="15" customHeight="1">
      <c r="A473" s="102"/>
      <c r="T473" s="102"/>
    </row>
    <row r="474" spans="1:29" s="103" customFormat="1" ht="15" customHeight="1">
      <c r="A474" s="102"/>
      <c r="T474" s="102"/>
    </row>
    <row r="475" spans="1:29" s="103" customFormat="1" ht="15" customHeight="1">
      <c r="A475" s="102"/>
      <c r="T475" s="102"/>
    </row>
    <row r="476" spans="1:29" s="103" customFormat="1" ht="15" customHeight="1">
      <c r="A476" s="102"/>
      <c r="T476" s="102"/>
    </row>
    <row r="477" spans="1:29" s="103" customFormat="1" ht="15" customHeight="1">
      <c r="A477" s="102"/>
      <c r="T477" s="102"/>
    </row>
    <row r="478" spans="1:29" s="103" customFormat="1" ht="15" customHeight="1">
      <c r="A478" s="102"/>
      <c r="T478" s="102"/>
    </row>
    <row r="479" spans="1:29" s="103" customFormat="1" ht="15" customHeight="1">
      <c r="A479" s="102"/>
      <c r="T479" s="102"/>
    </row>
    <row r="480" spans="1:29" s="103" customFormat="1" ht="15" customHeight="1">
      <c r="A480" s="102"/>
      <c r="T480" s="102"/>
    </row>
    <row r="481" spans="1:27" ht="15" customHeight="1"/>
    <row r="482" spans="1:27" ht="24.75" customHeight="1">
      <c r="C482" s="58" t="s">
        <v>189</v>
      </c>
    </row>
    <row r="483" spans="1:27" ht="15" customHeight="1"/>
    <row r="484" spans="1:27" s="103" customFormat="1" ht="15" customHeight="1">
      <c r="A484" s="102"/>
      <c r="T484" s="102"/>
    </row>
    <row r="485" spans="1:27" s="103" customFormat="1" ht="15" customHeight="1">
      <c r="A485" s="102"/>
      <c r="T485" s="102"/>
    </row>
    <row r="486" spans="1:27" s="103" customFormat="1" ht="15" customHeight="1">
      <c r="A486" s="102"/>
      <c r="T486" s="102"/>
    </row>
    <row r="487" spans="1:27" s="103" customFormat="1" ht="15" customHeight="1">
      <c r="A487" s="102"/>
      <c r="T487" s="102"/>
    </row>
    <row r="488" spans="1:27" s="103" customFormat="1" ht="15" customHeight="1">
      <c r="A488" s="102"/>
      <c r="T488" s="102"/>
      <c r="U488" s="102"/>
      <c r="V488" s="102"/>
      <c r="W488" s="102"/>
      <c r="X488" s="102"/>
      <c r="Y488" s="102"/>
    </row>
    <row r="489" spans="1:27" s="103" customFormat="1" ht="15" customHeight="1">
      <c r="A489" s="102"/>
      <c r="T489" s="102"/>
      <c r="U489" s="102"/>
      <c r="V489" s="102"/>
      <c r="W489" s="102"/>
      <c r="X489" s="102"/>
      <c r="Y489" s="102"/>
      <c r="Z489"/>
      <c r="AA489"/>
    </row>
    <row r="490" spans="1:27" s="103" customFormat="1" ht="15" customHeight="1">
      <c r="A490" s="102"/>
      <c r="T490" s="102"/>
      <c r="U490" s="102" t="s">
        <v>348</v>
      </c>
      <c r="V490" s="102" t="s">
        <v>349</v>
      </c>
      <c r="W490" s="102" t="s">
        <v>350</v>
      </c>
      <c r="X490" s="102" t="s">
        <v>351</v>
      </c>
      <c r="Y490" s="102" t="s">
        <v>352</v>
      </c>
    </row>
    <row r="491" spans="1:27" s="103" customFormat="1" ht="15" customHeight="1">
      <c r="A491" s="102"/>
      <c r="H491" s="40"/>
      <c r="I491" s="40"/>
      <c r="J491" s="40"/>
      <c r="K491" s="40"/>
      <c r="L491" s="40"/>
      <c r="M491" s="40"/>
      <c r="N491" s="40"/>
      <c r="T491" s="244" t="s">
        <v>240</v>
      </c>
      <c r="U491" s="249">
        <v>5.5714285714285712</v>
      </c>
      <c r="V491" s="249">
        <v>4.4285714285714279</v>
      </c>
      <c r="W491" s="249">
        <v>5.4285714285714279</v>
      </c>
      <c r="X491" s="249">
        <v>4.2857142857142856</v>
      </c>
      <c r="Y491" s="249">
        <v>5.4285714285714288</v>
      </c>
    </row>
    <row r="492" spans="1:27" s="103" customFormat="1" ht="15" customHeight="1">
      <c r="A492" s="102"/>
      <c r="H492" s="40"/>
      <c r="I492" s="40"/>
      <c r="J492" s="40"/>
      <c r="K492" s="40"/>
      <c r="L492" s="40"/>
      <c r="M492" s="40"/>
      <c r="N492" s="40"/>
      <c r="T492" s="244" t="s">
        <v>244</v>
      </c>
      <c r="U492" s="249">
        <v>5.7499999999999991</v>
      </c>
      <c r="V492" s="249">
        <v>5</v>
      </c>
      <c r="W492" s="249">
        <v>4.916666666666667</v>
      </c>
      <c r="X492" s="249">
        <v>4.416666666666667</v>
      </c>
      <c r="Y492" s="249">
        <v>5.583333333333333</v>
      </c>
    </row>
    <row r="493" spans="1:27" s="103" customFormat="1" ht="15" customHeight="1">
      <c r="A493" s="102"/>
      <c r="H493" s="40"/>
      <c r="I493" s="151"/>
      <c r="J493" s="151"/>
      <c r="K493" s="151"/>
      <c r="L493" s="151"/>
      <c r="M493" s="151"/>
      <c r="N493" s="40"/>
      <c r="T493" s="102"/>
      <c r="U493" s="102"/>
      <c r="V493" s="102"/>
      <c r="W493" s="102"/>
      <c r="X493" s="102"/>
      <c r="Y493" s="102"/>
    </row>
    <row r="494" spans="1:27" s="103" customFormat="1" ht="15" customHeight="1">
      <c r="A494" s="102"/>
      <c r="H494" s="40"/>
      <c r="I494" s="151"/>
      <c r="J494" s="151"/>
      <c r="K494" s="151"/>
      <c r="L494" s="151"/>
      <c r="M494" s="151"/>
      <c r="N494" s="40"/>
      <c r="T494" s="102"/>
      <c r="U494" s="102"/>
      <c r="V494" s="102"/>
      <c r="W494" s="102"/>
      <c r="X494" s="102"/>
      <c r="Y494" s="102"/>
    </row>
    <row r="495" spans="1:27" s="103" customFormat="1" ht="15" customHeight="1">
      <c r="A495" s="102"/>
      <c r="H495" s="40"/>
      <c r="I495" s="151"/>
      <c r="J495" s="151"/>
      <c r="K495" s="151"/>
      <c r="L495" s="151"/>
      <c r="M495" s="151"/>
      <c r="N495" s="40"/>
      <c r="T495" s="102"/>
      <c r="U495" s="102"/>
      <c r="V495" s="102"/>
      <c r="W495" s="102"/>
      <c r="X495" s="102"/>
      <c r="Y495" s="102"/>
    </row>
    <row r="496" spans="1:27" s="103" customFormat="1" ht="15" customHeight="1">
      <c r="A496" s="102"/>
      <c r="H496" s="40"/>
      <c r="I496" s="151"/>
      <c r="J496" s="151"/>
      <c r="K496" s="151"/>
      <c r="L496" s="151"/>
      <c r="M496" s="151"/>
      <c r="N496" s="40"/>
      <c r="T496" s="102"/>
    </row>
    <row r="497" spans="1:20" s="103" customFormat="1" ht="15" customHeight="1">
      <c r="A497" s="102"/>
      <c r="H497" s="40"/>
      <c r="I497" s="40"/>
      <c r="J497" s="40"/>
      <c r="K497" s="40"/>
      <c r="L497" s="40"/>
      <c r="M497" s="40"/>
      <c r="N497" s="40"/>
      <c r="T497" s="102"/>
    </row>
    <row r="498" spans="1:20" s="103" customFormat="1" ht="15" customHeight="1">
      <c r="A498" s="102"/>
      <c r="H498" s="40"/>
      <c r="I498" s="40"/>
      <c r="J498" s="40"/>
      <c r="K498" s="40"/>
      <c r="L498" s="40"/>
      <c r="M498" s="40"/>
      <c r="N498" s="40"/>
      <c r="T498" s="102"/>
    </row>
    <row r="499" spans="1:20" s="103" customFormat="1" ht="15" customHeight="1">
      <c r="A499" s="102"/>
      <c r="T499" s="102"/>
    </row>
    <row r="500" spans="1:20" s="103" customFormat="1" ht="15" customHeight="1">
      <c r="A500" s="102"/>
      <c r="T500" s="102"/>
    </row>
    <row r="501" spans="1:20" s="103" customFormat="1" ht="15" customHeight="1">
      <c r="A501" s="102"/>
      <c r="T501" s="102"/>
    </row>
    <row r="502" spans="1:20" s="103" customFormat="1" ht="15" customHeight="1">
      <c r="A502" s="102"/>
      <c r="T502" s="102"/>
    </row>
    <row r="503" spans="1:20" s="103" customFormat="1" ht="15" customHeight="1">
      <c r="A503" s="102"/>
      <c r="T503" s="102"/>
    </row>
    <row r="504" spans="1:20" s="103" customFormat="1" ht="15" customHeight="1">
      <c r="A504" s="102"/>
      <c r="T504" s="102"/>
    </row>
    <row r="505" spans="1:20" s="103" customFormat="1" ht="15" customHeight="1">
      <c r="A505" s="102"/>
      <c r="T505" s="102"/>
    </row>
    <row r="506" spans="1:20" s="103" customFormat="1" ht="15" customHeight="1">
      <c r="A506" s="102"/>
      <c r="T506" s="102"/>
    </row>
    <row r="507" spans="1:20" s="103" customFormat="1" ht="15" customHeight="1">
      <c r="A507" s="102"/>
      <c r="T507" s="102"/>
    </row>
    <row r="508" spans="1:20" s="103" customFormat="1" ht="15" customHeight="1">
      <c r="A508" s="102"/>
      <c r="T508" s="102"/>
    </row>
    <row r="509" spans="1:20" s="103" customFormat="1" ht="15" customHeight="1">
      <c r="A509" s="102"/>
      <c r="T509" s="102"/>
    </row>
    <row r="510" spans="1:20" ht="15" customHeight="1"/>
    <row r="511" spans="1:20" ht="15" customHeight="1"/>
    <row r="512" spans="1:20" ht="15" customHeight="1"/>
    <row r="513" spans="1:33" ht="24.75" customHeight="1">
      <c r="C513" s="58" t="s">
        <v>190</v>
      </c>
    </row>
    <row r="514" spans="1:33" ht="15" customHeight="1"/>
    <row r="515" spans="1:33" ht="15" customHeight="1">
      <c r="C515" s="45" t="s">
        <v>157</v>
      </c>
    </row>
    <row r="516" spans="1:33" ht="15" customHeight="1"/>
    <row r="517" spans="1:33" s="103" customFormat="1" ht="15" customHeight="1">
      <c r="A517" s="102"/>
      <c r="T517" s="102"/>
    </row>
    <row r="518" spans="1:33" s="103" customFormat="1" ht="15" customHeight="1">
      <c r="A518" s="102"/>
      <c r="T518" s="102"/>
    </row>
    <row r="519" spans="1:33" s="103" customFormat="1" ht="15" customHeight="1">
      <c r="A519" s="102"/>
      <c r="T519" s="102"/>
    </row>
    <row r="520" spans="1:33" s="103" customFormat="1" ht="15" customHeight="1">
      <c r="A520" s="102"/>
      <c r="T520" s="102"/>
    </row>
    <row r="521" spans="1:33" s="103" customFormat="1" ht="15" customHeight="1">
      <c r="A521" s="102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T521" s="102"/>
    </row>
    <row r="522" spans="1:33" s="103" customFormat="1" ht="15" customHeight="1">
      <c r="A522" s="102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T522" s="102"/>
    </row>
    <row r="523" spans="1:33" s="103" customFormat="1" ht="15" customHeight="1">
      <c r="A523" s="102"/>
      <c r="D523" s="40"/>
      <c r="E523" s="40"/>
      <c r="F523" s="40"/>
      <c r="G523" s="40"/>
      <c r="H523" s="40"/>
      <c r="I523" s="40"/>
      <c r="J523" s="40"/>
      <c r="K523" s="40"/>
      <c r="L523" s="40"/>
      <c r="M523" s="152"/>
      <c r="N523" s="152"/>
      <c r="O523" s="40"/>
      <c r="P523" s="40"/>
      <c r="T523" s="102"/>
    </row>
    <row r="524" spans="1:33" s="103" customFormat="1" ht="15" customHeight="1">
      <c r="A524" s="102"/>
      <c r="D524" s="40"/>
      <c r="E524" s="152"/>
      <c r="F524" s="152"/>
      <c r="G524" s="40"/>
      <c r="H524" s="152"/>
      <c r="I524" s="152"/>
      <c r="J524" s="40"/>
      <c r="K524" s="40"/>
      <c r="L524" s="40"/>
      <c r="M524" s="152"/>
      <c r="N524" s="152"/>
      <c r="O524" s="40"/>
      <c r="P524" s="40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</row>
    <row r="525" spans="1:33" s="103" customFormat="1" ht="15" customHeight="1">
      <c r="A525" s="102"/>
      <c r="D525" s="40"/>
      <c r="E525" s="152"/>
      <c r="F525" s="152"/>
      <c r="G525" s="40"/>
      <c r="H525" s="152"/>
      <c r="I525" s="152"/>
      <c r="J525" s="40"/>
      <c r="K525" s="40"/>
      <c r="L525" s="40"/>
      <c r="M525" s="152"/>
      <c r="N525" s="152"/>
      <c r="O525" s="40"/>
      <c r="P525" s="40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</row>
    <row r="526" spans="1:33" s="103" customFormat="1" ht="15" customHeight="1">
      <c r="A526" s="102"/>
      <c r="D526" s="40"/>
      <c r="E526" s="152"/>
      <c r="F526" s="152"/>
      <c r="G526" s="40"/>
      <c r="H526" s="152"/>
      <c r="I526" s="152"/>
      <c r="J526" s="40"/>
      <c r="K526" s="40"/>
      <c r="L526" s="40"/>
      <c r="M526" s="40"/>
      <c r="N526" s="40"/>
      <c r="O526" s="40"/>
      <c r="P526" s="40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</row>
    <row r="527" spans="1:33" s="103" customFormat="1" ht="15" customHeight="1">
      <c r="A527" s="102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R527" s="280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</row>
    <row r="528" spans="1:33" s="103" customFormat="1" ht="15" customHeight="1">
      <c r="A528" s="102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R528" s="280"/>
      <c r="S528" s="281" t="s">
        <v>426</v>
      </c>
      <c r="T528" s="281" t="s">
        <v>75</v>
      </c>
      <c r="U528" s="281" t="s">
        <v>355</v>
      </c>
      <c r="V528" s="281" t="s">
        <v>354</v>
      </c>
      <c r="W528" s="281" t="s">
        <v>82</v>
      </c>
      <c r="X528" s="281" t="s">
        <v>83</v>
      </c>
      <c r="Y528" s="281" t="s">
        <v>427</v>
      </c>
      <c r="Z528" s="281" t="s">
        <v>84</v>
      </c>
      <c r="AA528" s="281" t="s">
        <v>86</v>
      </c>
      <c r="AB528" s="281" t="s">
        <v>85</v>
      </c>
      <c r="AC528" s="281" t="s">
        <v>81</v>
      </c>
      <c r="AD528" s="281" t="s">
        <v>80</v>
      </c>
      <c r="AE528" s="281" t="s">
        <v>79</v>
      </c>
      <c r="AF528" s="281" t="s">
        <v>78</v>
      </c>
      <c r="AG528" s="102"/>
    </row>
    <row r="529" spans="1:33" s="103" customFormat="1" ht="15" customHeight="1">
      <c r="A529" s="102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R529" s="282" t="s">
        <v>240</v>
      </c>
      <c r="S529" s="283">
        <v>1.0000000000000002</v>
      </c>
      <c r="T529" s="284">
        <v>0.3</v>
      </c>
      <c r="U529" s="284">
        <v>-0.1</v>
      </c>
      <c r="V529" s="284">
        <v>-0.19999999999999998</v>
      </c>
      <c r="W529" s="284">
        <v>0.80000000000000027</v>
      </c>
      <c r="X529" s="284">
        <v>-0.20000000000000004</v>
      </c>
      <c r="Y529" s="284">
        <v>0.19999999999999998</v>
      </c>
      <c r="Z529" s="284">
        <v>-0.19999999999999998</v>
      </c>
      <c r="AA529" s="283">
        <v>0</v>
      </c>
      <c r="AB529" s="283">
        <v>0</v>
      </c>
      <c r="AC529" s="284">
        <v>-0.1</v>
      </c>
      <c r="AD529" s="284">
        <v>0.3</v>
      </c>
      <c r="AE529" s="284">
        <v>-0.89999999999999991</v>
      </c>
      <c r="AF529" s="284">
        <v>0.79999999999999993</v>
      </c>
      <c r="AG529" s="102"/>
    </row>
    <row r="530" spans="1:33" s="103" customFormat="1" ht="15" customHeight="1">
      <c r="A530" s="102"/>
      <c r="R530" s="282" t="s">
        <v>244</v>
      </c>
      <c r="S530" s="284">
        <v>-0.23076923076923075</v>
      </c>
      <c r="T530" s="284">
        <v>0.14285714285714282</v>
      </c>
      <c r="U530" s="284">
        <v>-0.2857142857142857</v>
      </c>
      <c r="V530" s="284">
        <v>-0.2857142857142857</v>
      </c>
      <c r="W530" s="284">
        <v>0.2142857142857143</v>
      </c>
      <c r="X530" s="284">
        <v>-0.7142857142857143</v>
      </c>
      <c r="Y530" s="284">
        <v>-0.92857142857142871</v>
      </c>
      <c r="Z530" s="283">
        <v>-1</v>
      </c>
      <c r="AA530" s="284">
        <v>-0.5714285714285714</v>
      </c>
      <c r="AB530" s="284">
        <v>0.21428571428571425</v>
      </c>
      <c r="AC530" s="284">
        <v>-0.64285714285714279</v>
      </c>
      <c r="AD530" s="284">
        <v>-0.49999999999999994</v>
      </c>
      <c r="AE530" s="283">
        <v>-1.2857142857142856</v>
      </c>
      <c r="AF530" s="284">
        <v>-7.1428571428571452E-2</v>
      </c>
      <c r="AG530" s="102"/>
    </row>
    <row r="531" spans="1:33" s="103" customFormat="1" ht="15" customHeight="1">
      <c r="A531" s="102"/>
      <c r="R531" s="282" t="s">
        <v>245</v>
      </c>
      <c r="S531" s="284">
        <v>0.3043478260869566</v>
      </c>
      <c r="T531" s="284">
        <v>0.20833333333333331</v>
      </c>
      <c r="U531" s="284">
        <v>-0.20833333333333331</v>
      </c>
      <c r="V531" s="284">
        <v>-0.25</v>
      </c>
      <c r="W531" s="284">
        <v>0.45833333333333337</v>
      </c>
      <c r="X531" s="284">
        <v>-0.50000000000000011</v>
      </c>
      <c r="Y531" s="284">
        <v>-0.45833333333333343</v>
      </c>
      <c r="Z531" s="284">
        <v>-0.66666666666666674</v>
      </c>
      <c r="AA531" s="284">
        <v>-0.33333333333333337</v>
      </c>
      <c r="AB531" s="284">
        <v>0.125</v>
      </c>
      <c r="AC531" s="284">
        <v>-0.41666666666666669</v>
      </c>
      <c r="AD531" s="284">
        <v>-0.16666666666666666</v>
      </c>
      <c r="AE531" s="283">
        <v>-1.125</v>
      </c>
      <c r="AF531" s="284">
        <v>0.29166666666666669</v>
      </c>
      <c r="AG531" s="102"/>
    </row>
    <row r="532" spans="1:33" s="103" customFormat="1" ht="15" customHeight="1">
      <c r="A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</row>
    <row r="533" spans="1:33" s="103" customFormat="1" ht="15" customHeight="1">
      <c r="A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</row>
    <row r="534" spans="1:33" s="103" customFormat="1" ht="15" customHeight="1">
      <c r="A534" s="102"/>
      <c r="T534" s="102"/>
    </row>
    <row r="535" spans="1:33" s="103" customFormat="1" ht="15" customHeight="1">
      <c r="A535" s="102"/>
      <c r="T535" s="102"/>
    </row>
    <row r="536" spans="1:33" s="103" customFormat="1" ht="15" customHeight="1">
      <c r="A536" s="102"/>
      <c r="T536" s="102"/>
    </row>
    <row r="537" spans="1:33" s="103" customFormat="1" ht="15" customHeight="1">
      <c r="A537" s="102"/>
      <c r="T537" s="102"/>
    </row>
    <row r="538" spans="1:33" ht="15" customHeight="1"/>
    <row r="539" spans="1:33" ht="15" customHeight="1"/>
    <row r="540" spans="1:33" ht="15" customHeight="1"/>
    <row r="541" spans="1:33" ht="15" customHeight="1">
      <c r="C541" s="45" t="s">
        <v>158</v>
      </c>
    </row>
    <row r="542" spans="1:33" ht="15" customHeight="1"/>
    <row r="543" spans="1:33" ht="15" customHeight="1"/>
    <row r="544" spans="1:33" s="103" customFormat="1" ht="15" customHeight="1">
      <c r="A544" s="102"/>
      <c r="T544" s="102"/>
    </row>
    <row r="545" spans="1:20" s="103" customFormat="1" ht="15" customHeight="1">
      <c r="A545" s="102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T545" s="102"/>
    </row>
    <row r="546" spans="1:20" s="103" customFormat="1" ht="15" customHeight="1">
      <c r="A546" s="102"/>
      <c r="C546" s="40"/>
      <c r="D546" s="40"/>
      <c r="E546" s="40"/>
      <c r="F546" s="40" t="s">
        <v>78</v>
      </c>
      <c r="G546" s="40"/>
      <c r="H546" s="40"/>
      <c r="I546" s="40" t="s">
        <v>78</v>
      </c>
      <c r="J546" s="40"/>
      <c r="K546" s="40"/>
      <c r="L546" s="40" t="s">
        <v>78</v>
      </c>
      <c r="M546" s="40"/>
      <c r="N546" s="40"/>
      <c r="O546" s="40"/>
      <c r="P546" s="40"/>
      <c r="Q546" s="40"/>
      <c r="T546" s="102"/>
    </row>
    <row r="547" spans="1:20" s="103" customFormat="1" ht="15" customHeight="1">
      <c r="A547" s="102"/>
      <c r="C547" s="40"/>
      <c r="D547" s="40"/>
      <c r="E547" s="40"/>
      <c r="F547" s="40" t="s">
        <v>76</v>
      </c>
      <c r="G547" s="40" t="s">
        <v>77</v>
      </c>
      <c r="H547" s="40"/>
      <c r="I547" s="40" t="s">
        <v>76</v>
      </c>
      <c r="J547" s="40" t="s">
        <v>77</v>
      </c>
      <c r="K547" s="40"/>
      <c r="L547" s="40" t="s">
        <v>76</v>
      </c>
      <c r="M547" s="40" t="s">
        <v>77</v>
      </c>
      <c r="N547" s="40"/>
      <c r="O547" s="40"/>
      <c r="P547" s="40"/>
      <c r="Q547" s="40"/>
      <c r="T547" s="102"/>
    </row>
    <row r="548" spans="1:20" s="103" customFormat="1" ht="15" customHeight="1">
      <c r="A548" s="102"/>
      <c r="C548" s="40"/>
      <c r="D548" s="40"/>
      <c r="E548" s="40"/>
      <c r="F548" s="40" t="s">
        <v>54</v>
      </c>
      <c r="G548" s="40" t="s">
        <v>54</v>
      </c>
      <c r="H548" s="40" t="s">
        <v>236</v>
      </c>
      <c r="I548" s="40" t="s">
        <v>54</v>
      </c>
      <c r="J548" s="40" t="s">
        <v>54</v>
      </c>
      <c r="K548" s="40" t="s">
        <v>236</v>
      </c>
      <c r="L548" s="40" t="s">
        <v>54</v>
      </c>
      <c r="M548" s="40" t="s">
        <v>54</v>
      </c>
      <c r="N548" s="40" t="s">
        <v>236</v>
      </c>
      <c r="O548" s="40"/>
      <c r="P548" s="40"/>
      <c r="Q548" s="40"/>
      <c r="T548" s="102"/>
    </row>
    <row r="549" spans="1:20" s="103" customFormat="1" ht="15" customHeight="1">
      <c r="A549" s="102"/>
      <c r="C549" s="40"/>
      <c r="D549" s="40"/>
      <c r="E549" s="40" t="e">
        <f>#REF!</f>
        <v>#REF!</v>
      </c>
      <c r="F549" s="152" t="e">
        <f>#REF!</f>
        <v>#REF!</v>
      </c>
      <c r="G549" s="152" t="e">
        <f>#REF!</f>
        <v>#REF!</v>
      </c>
      <c r="H549" s="40" t="e">
        <f>F549-G549</f>
        <v>#REF!</v>
      </c>
      <c r="I549" s="152" t="e">
        <f>#REF!</f>
        <v>#REF!</v>
      </c>
      <c r="J549" s="152" t="e">
        <f>#REF!</f>
        <v>#REF!</v>
      </c>
      <c r="K549" s="40" t="e">
        <f>I549-J549</f>
        <v>#REF!</v>
      </c>
      <c r="L549" s="152" t="e">
        <f>#REF!</f>
        <v>#REF!</v>
      </c>
      <c r="M549" s="152" t="e">
        <f>#REF!</f>
        <v>#REF!</v>
      </c>
      <c r="N549" s="40" t="e">
        <f>L549-M549</f>
        <v>#REF!</v>
      </c>
      <c r="O549" s="40"/>
      <c r="P549" s="40"/>
      <c r="Q549" s="40"/>
      <c r="T549" s="102"/>
    </row>
    <row r="550" spans="1:20" s="103" customFormat="1" ht="15" customHeight="1">
      <c r="A550" s="102"/>
      <c r="C550" s="40"/>
      <c r="D550" s="40"/>
      <c r="E550" s="40" t="e">
        <f>#REF!</f>
        <v>#REF!</v>
      </c>
      <c r="F550" s="152" t="e">
        <f>#REF!</f>
        <v>#REF!</v>
      </c>
      <c r="G550" s="152" t="e">
        <f>#REF!</f>
        <v>#REF!</v>
      </c>
      <c r="H550" s="40" t="e">
        <f t="shared" ref="H550:H551" si="0">F550-G550</f>
        <v>#REF!</v>
      </c>
      <c r="I550" s="152" t="e">
        <f>#REF!</f>
        <v>#REF!</v>
      </c>
      <c r="J550" s="152" t="e">
        <f>#REF!</f>
        <v>#REF!</v>
      </c>
      <c r="K550" s="40" t="e">
        <f>I550-J550</f>
        <v>#REF!</v>
      </c>
      <c r="L550" s="152" t="e">
        <f>#REF!</f>
        <v>#REF!</v>
      </c>
      <c r="M550" s="152" t="e">
        <f>#REF!</f>
        <v>#REF!</v>
      </c>
      <c r="N550" s="40" t="e">
        <f t="shared" ref="N550:N551" si="1">L550-M550</f>
        <v>#REF!</v>
      </c>
      <c r="O550" s="40"/>
      <c r="P550" s="40"/>
      <c r="Q550" s="40"/>
      <c r="T550" s="102"/>
    </row>
    <row r="551" spans="1:20" s="103" customFormat="1" ht="15" customHeight="1">
      <c r="A551" s="102"/>
      <c r="C551" s="40"/>
      <c r="D551" s="40"/>
      <c r="E551" s="40" t="e">
        <f>#REF!</f>
        <v>#REF!</v>
      </c>
      <c r="F551" s="152" t="e">
        <f>#REF!</f>
        <v>#REF!</v>
      </c>
      <c r="G551" s="152" t="e">
        <f>#REF!</f>
        <v>#REF!</v>
      </c>
      <c r="H551" s="40" t="e">
        <f t="shared" si="0"/>
        <v>#REF!</v>
      </c>
      <c r="I551" s="152" t="e">
        <f>#REF!</f>
        <v>#REF!</v>
      </c>
      <c r="J551" s="152" t="e">
        <f>#REF!</f>
        <v>#REF!</v>
      </c>
      <c r="K551" s="40" t="e">
        <f>I551-J551</f>
        <v>#REF!</v>
      </c>
      <c r="L551" s="152" t="e">
        <f>#REF!</f>
        <v>#REF!</v>
      </c>
      <c r="M551" s="152" t="e">
        <f>#REF!</f>
        <v>#REF!</v>
      </c>
      <c r="N551" s="40" t="e">
        <f t="shared" si="1"/>
        <v>#REF!</v>
      </c>
      <c r="O551" s="40"/>
      <c r="P551" s="40"/>
      <c r="Q551" s="40"/>
      <c r="T551" s="102"/>
    </row>
    <row r="552" spans="1:20" s="103" customFormat="1" ht="15" customHeight="1">
      <c r="A552" s="102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T552" s="102"/>
    </row>
    <row r="553" spans="1:20" s="103" customFormat="1" ht="15" customHeight="1">
      <c r="A553" s="102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T553" s="102"/>
    </row>
    <row r="554" spans="1:20" s="103" customFormat="1" ht="15" customHeight="1">
      <c r="A554" s="102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T554" s="102"/>
    </row>
    <row r="555" spans="1:20" s="103" customFormat="1" ht="15" customHeight="1">
      <c r="A555" s="102"/>
      <c r="C555" s="40"/>
      <c r="D555" s="40"/>
      <c r="E555" s="147"/>
      <c r="F555" s="147" t="s">
        <v>78</v>
      </c>
      <c r="G555" s="147" t="s">
        <v>79</v>
      </c>
      <c r="H555" s="147" t="s">
        <v>80</v>
      </c>
      <c r="I555" s="40"/>
      <c r="J555" s="40"/>
      <c r="K555" s="40"/>
      <c r="L555" s="40"/>
      <c r="M555" s="40"/>
      <c r="N555" s="40"/>
      <c r="O555" s="40"/>
      <c r="P555" s="40"/>
      <c r="Q555" s="40"/>
      <c r="T555" s="102"/>
    </row>
    <row r="556" spans="1:20" s="103" customFormat="1" ht="15" customHeight="1">
      <c r="A556" s="102"/>
      <c r="E556" s="147" t="e">
        <f>E549</f>
        <v>#REF!</v>
      </c>
      <c r="F556" s="153" t="e">
        <f>H549</f>
        <v>#REF!</v>
      </c>
      <c r="G556" s="153" t="e">
        <f>K549</f>
        <v>#REF!</v>
      </c>
      <c r="H556" s="153" t="e">
        <f>N549</f>
        <v>#REF!</v>
      </c>
      <c r="T556" s="102"/>
    </row>
    <row r="557" spans="1:20" s="103" customFormat="1" ht="15" customHeight="1">
      <c r="A557" s="102"/>
      <c r="E557" s="147" t="e">
        <f t="shared" ref="E557:E558" si="2">E550</f>
        <v>#REF!</v>
      </c>
      <c r="F557" s="153" t="e">
        <f t="shared" ref="F557:F558" si="3">H550</f>
        <v>#REF!</v>
      </c>
      <c r="G557" s="153" t="e">
        <f t="shared" ref="G557:G558" si="4">K550</f>
        <v>#REF!</v>
      </c>
      <c r="H557" s="153" t="e">
        <f t="shared" ref="H557:H558" si="5">N550</f>
        <v>#REF!</v>
      </c>
      <c r="T557" s="102"/>
    </row>
    <row r="558" spans="1:20" s="103" customFormat="1" ht="15" customHeight="1">
      <c r="A558" s="102"/>
      <c r="E558" s="147" t="e">
        <f t="shared" si="2"/>
        <v>#REF!</v>
      </c>
      <c r="F558" s="153" t="e">
        <f t="shared" si="3"/>
        <v>#REF!</v>
      </c>
      <c r="G558" s="153" t="e">
        <f t="shared" si="4"/>
        <v>#REF!</v>
      </c>
      <c r="H558" s="153" t="e">
        <f t="shared" si="5"/>
        <v>#REF!</v>
      </c>
      <c r="T558" s="102"/>
    </row>
    <row r="559" spans="1:20" s="103" customFormat="1" ht="15" customHeight="1">
      <c r="A559" s="102"/>
      <c r="E559" s="40"/>
      <c r="F559" s="40"/>
      <c r="G559" s="40"/>
      <c r="H559" s="40"/>
      <c r="T559" s="102"/>
    </row>
    <row r="560" spans="1:20" s="103" customFormat="1" ht="15" customHeight="1">
      <c r="A560" s="102"/>
      <c r="T560" s="102"/>
    </row>
    <row r="561" spans="1:20" s="103" customFormat="1" ht="15" customHeight="1">
      <c r="A561" s="102"/>
      <c r="T561" s="102"/>
    </row>
    <row r="562" spans="1:20" s="103" customFormat="1" ht="15" customHeight="1">
      <c r="A562" s="102"/>
      <c r="T562" s="102"/>
    </row>
    <row r="563" spans="1:20" s="103" customFormat="1" ht="15" customHeight="1">
      <c r="A563" s="102"/>
      <c r="T563" s="102"/>
    </row>
    <row r="564" spans="1:20" s="103" customFormat="1" ht="15" customHeight="1">
      <c r="A564" s="102"/>
      <c r="T564" s="102"/>
    </row>
    <row r="565" spans="1:20" s="103" customFormat="1" ht="15" customHeight="1">
      <c r="A565" s="102"/>
      <c r="T565" s="102"/>
    </row>
    <row r="566" spans="1:20" ht="15" customHeight="1"/>
    <row r="567" spans="1:20" ht="15" customHeight="1"/>
    <row r="568" spans="1:20" ht="15" customHeight="1"/>
    <row r="569" spans="1:20" ht="15" customHeight="1">
      <c r="C569" s="45" t="s">
        <v>159</v>
      </c>
    </row>
    <row r="570" spans="1:20" ht="15" customHeight="1"/>
    <row r="571" spans="1:20" s="103" customFormat="1" ht="15" customHeight="1">
      <c r="A571" s="102"/>
      <c r="T571" s="102"/>
    </row>
    <row r="572" spans="1:20" s="103" customFormat="1" ht="15" customHeight="1">
      <c r="A572" s="102"/>
      <c r="T572" s="102"/>
    </row>
    <row r="573" spans="1:20" s="103" customFormat="1" ht="15" customHeight="1">
      <c r="A573" s="102"/>
      <c r="D573" s="103" t="s">
        <v>81</v>
      </c>
      <c r="T573" s="102"/>
    </row>
    <row r="574" spans="1:20" s="103" customFormat="1" ht="15" customHeight="1">
      <c r="A574" s="102"/>
      <c r="D574" s="103" t="s">
        <v>76</v>
      </c>
      <c r="E574" s="103" t="s">
        <v>77</v>
      </c>
      <c r="T574" s="102"/>
    </row>
    <row r="575" spans="1:20" s="103" customFormat="1" ht="15" customHeight="1">
      <c r="A575" s="102"/>
      <c r="D575" s="103" t="s">
        <v>54</v>
      </c>
      <c r="E575" s="103" t="s">
        <v>54</v>
      </c>
      <c r="T575" s="102"/>
    </row>
    <row r="576" spans="1:20" s="103" customFormat="1" ht="15" customHeight="1">
      <c r="A576" s="102"/>
      <c r="C576" s="103" t="e">
        <f>#REF!</f>
        <v>#REF!</v>
      </c>
      <c r="D576" s="161" t="e">
        <f>#REF!</f>
        <v>#REF!</v>
      </c>
      <c r="E576" s="161" t="e">
        <f>#REF!</f>
        <v>#REF!</v>
      </c>
      <c r="G576" s="161"/>
      <c r="H576" s="161"/>
      <c r="J576" s="161"/>
      <c r="K576" s="161"/>
      <c r="M576" s="161"/>
      <c r="N576" s="161"/>
      <c r="P576" s="161"/>
      <c r="Q576" s="161"/>
      <c r="S576" s="161"/>
      <c r="T576" s="162"/>
    </row>
    <row r="577" spans="1:23" s="103" customFormat="1" ht="15" customHeight="1">
      <c r="A577" s="102"/>
      <c r="C577" s="103" t="e">
        <f>#REF!</f>
        <v>#REF!</v>
      </c>
      <c r="D577" s="161" t="e">
        <f>#REF!</f>
        <v>#REF!</v>
      </c>
      <c r="E577" s="161" t="e">
        <f>#REF!</f>
        <v>#REF!</v>
      </c>
      <c r="G577" s="161"/>
      <c r="H577" s="161"/>
      <c r="J577" s="161"/>
      <c r="K577" s="161"/>
      <c r="M577" s="161"/>
      <c r="N577" s="161"/>
      <c r="P577" s="161"/>
      <c r="Q577" s="161"/>
      <c r="S577" s="161"/>
      <c r="T577" s="162"/>
    </row>
    <row r="578" spans="1:23" s="103" customFormat="1" ht="15" customHeight="1">
      <c r="A578" s="102"/>
      <c r="C578" s="103" t="e">
        <f>#REF!</f>
        <v>#REF!</v>
      </c>
      <c r="D578" s="161" t="e">
        <f>#REF!</f>
        <v>#REF!</v>
      </c>
      <c r="E578" s="161" t="e">
        <f>#REF!</f>
        <v>#REF!</v>
      </c>
      <c r="G578" s="161"/>
      <c r="H578" s="161"/>
      <c r="J578" s="161"/>
      <c r="K578" s="161"/>
      <c r="M578" s="161"/>
      <c r="N578" s="161"/>
      <c r="P578" s="161"/>
      <c r="Q578" s="161"/>
      <c r="S578" s="161"/>
      <c r="T578" s="162"/>
    </row>
    <row r="579" spans="1:23" s="103" customFormat="1" ht="15" customHeight="1">
      <c r="A579" s="102"/>
      <c r="T579" s="102"/>
    </row>
    <row r="580" spans="1:23" s="103" customFormat="1" ht="15" customHeight="1">
      <c r="A580" s="102"/>
      <c r="T580" s="102"/>
    </row>
    <row r="581" spans="1:23" s="103" customFormat="1" ht="15" customHeight="1">
      <c r="A581" s="102"/>
      <c r="T581" s="102"/>
    </row>
    <row r="582" spans="1:23" s="103" customFormat="1" ht="15" customHeight="1">
      <c r="A582" s="102"/>
      <c r="C582" s="40"/>
      <c r="D582" s="40"/>
      <c r="E582" s="40" t="e">
        <f>C576</f>
        <v>#REF!</v>
      </c>
      <c r="F582" s="152"/>
      <c r="G582" s="152"/>
      <c r="H582" s="152"/>
      <c r="I582" s="152"/>
      <c r="J582" s="152"/>
      <c r="K582" s="152"/>
      <c r="L582" s="40"/>
      <c r="M582" s="40"/>
      <c r="N582" s="40"/>
      <c r="O582" s="40"/>
      <c r="P582" s="40"/>
      <c r="Q582" s="40"/>
      <c r="R582" s="40"/>
      <c r="S582" s="40"/>
      <c r="T582" s="46"/>
      <c r="U582" s="40"/>
      <c r="V582" s="40"/>
      <c r="W582" s="40"/>
    </row>
    <row r="583" spans="1:23" s="103" customFormat="1" ht="15" customHeight="1">
      <c r="A583" s="102"/>
      <c r="C583" s="40"/>
      <c r="D583" s="40"/>
      <c r="E583" s="40" t="e">
        <f t="shared" ref="E583:E584" si="6">C577</f>
        <v>#REF!</v>
      </c>
      <c r="F583" s="152"/>
      <c r="G583" s="152"/>
      <c r="H583" s="152"/>
      <c r="I583" s="152"/>
      <c r="J583" s="152"/>
      <c r="K583" s="152"/>
      <c r="L583" s="40"/>
      <c r="M583" s="40"/>
      <c r="N583" s="40"/>
      <c r="O583" s="40"/>
      <c r="P583" s="40"/>
      <c r="Q583" s="40"/>
      <c r="R583" s="40"/>
      <c r="S583" s="40"/>
      <c r="T583" s="46"/>
      <c r="U583" s="40"/>
      <c r="V583" s="40"/>
      <c r="W583" s="40"/>
    </row>
    <row r="584" spans="1:23" s="103" customFormat="1" ht="15" customHeight="1">
      <c r="A584" s="102"/>
      <c r="C584" s="40"/>
      <c r="D584" s="40"/>
      <c r="E584" s="40" t="e">
        <f t="shared" si="6"/>
        <v>#REF!</v>
      </c>
      <c r="F584" s="152"/>
      <c r="G584" s="152"/>
      <c r="H584" s="152"/>
      <c r="I584" s="152"/>
      <c r="J584" s="152"/>
      <c r="K584" s="152"/>
      <c r="L584" s="40"/>
      <c r="M584" s="40"/>
      <c r="N584" s="40"/>
      <c r="O584" s="40"/>
      <c r="P584" s="40"/>
      <c r="Q584" s="40"/>
      <c r="R584" s="40"/>
      <c r="S584" s="40"/>
      <c r="T584" s="46"/>
      <c r="U584" s="40"/>
      <c r="V584" s="40"/>
      <c r="W584" s="40"/>
    </row>
    <row r="585" spans="1:23" s="103" customFormat="1" ht="15" customHeight="1">
      <c r="A585" s="102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6"/>
      <c r="U585" s="40"/>
      <c r="V585" s="40"/>
      <c r="W585" s="40"/>
    </row>
    <row r="586" spans="1:23" s="103" customFormat="1" ht="15" customHeight="1">
      <c r="A586" s="102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6"/>
      <c r="U586" s="40"/>
      <c r="V586" s="40"/>
      <c r="W586" s="40"/>
    </row>
    <row r="587" spans="1:23" s="103" customFormat="1" ht="15" customHeight="1">
      <c r="A587" s="102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6"/>
      <c r="U587" s="40"/>
      <c r="V587" s="40"/>
      <c r="W587" s="40"/>
    </row>
    <row r="588" spans="1:23" s="103" customFormat="1" ht="15" customHeight="1">
      <c r="A588" s="102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6"/>
      <c r="U588" s="40"/>
      <c r="V588" s="40"/>
      <c r="W588" s="40"/>
    </row>
    <row r="589" spans="1:23" s="103" customFormat="1" ht="15" customHeight="1">
      <c r="A589" s="102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6"/>
      <c r="U589" s="40"/>
      <c r="V589" s="40"/>
      <c r="W589" s="40"/>
    </row>
    <row r="590" spans="1:23" s="103" customFormat="1" ht="15" customHeight="1">
      <c r="A590" s="102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6"/>
      <c r="U590" s="40"/>
      <c r="V590" s="40"/>
      <c r="W590" s="40"/>
    </row>
    <row r="591" spans="1:23" s="103" customFormat="1" ht="15" customHeight="1">
      <c r="A591" s="102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6"/>
      <c r="U591" s="40"/>
      <c r="V591" s="40"/>
      <c r="W591" s="40"/>
    </row>
    <row r="592" spans="1:23" s="103" customFormat="1" ht="15" customHeight="1">
      <c r="A592" s="102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6"/>
      <c r="U592" s="40"/>
      <c r="V592" s="40"/>
      <c r="W592" s="40"/>
    </row>
    <row r="593" spans="1:23" s="103" customFormat="1" ht="15" customHeight="1">
      <c r="A593" s="102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6"/>
      <c r="U593" s="40"/>
      <c r="V593" s="40"/>
      <c r="W593" s="40"/>
    </row>
    <row r="594" spans="1:23" s="103" customFormat="1" ht="15" customHeight="1">
      <c r="A594" s="102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6"/>
      <c r="U594" s="40"/>
      <c r="V594" s="40"/>
      <c r="W594" s="40"/>
    </row>
    <row r="595" spans="1:23" s="103" customFormat="1" ht="15" customHeight="1">
      <c r="A595" s="102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6"/>
      <c r="U595" s="40"/>
      <c r="V595" s="40"/>
      <c r="W595" s="40"/>
    </row>
    <row r="596" spans="1:23" s="103" customFormat="1" ht="15" customHeight="1">
      <c r="A596" s="102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6"/>
      <c r="U596" s="40"/>
      <c r="V596" s="40"/>
      <c r="W596" s="40"/>
    </row>
    <row r="597" spans="1:23" s="103" customFormat="1" ht="15" customHeight="1">
      <c r="A597" s="102"/>
      <c r="T597" s="102"/>
    </row>
    <row r="598" spans="1:23" s="103" customFormat="1" ht="15" customHeight="1">
      <c r="A598" s="102"/>
      <c r="T598" s="102"/>
    </row>
    <row r="599" spans="1:23" s="103" customFormat="1" ht="15" customHeight="1">
      <c r="A599" s="102"/>
      <c r="T599" s="102"/>
    </row>
    <row r="600" spans="1:23" s="103" customFormat="1" ht="15" customHeight="1">
      <c r="A600" s="102"/>
      <c r="T600" s="102"/>
    </row>
    <row r="601" spans="1:23" s="103" customFormat="1" ht="15" customHeight="1">
      <c r="A601" s="102"/>
      <c r="T601" s="102"/>
    </row>
    <row r="602" spans="1:23" s="103" customFormat="1" ht="15" customHeight="1">
      <c r="A602" s="102"/>
      <c r="T602" s="102"/>
    </row>
    <row r="603" spans="1:23" s="103" customFormat="1" ht="15" customHeight="1">
      <c r="A603" s="102"/>
      <c r="T603" s="102"/>
    </row>
    <row r="604" spans="1:23" s="103" customFormat="1" ht="15" customHeight="1">
      <c r="A604" s="102"/>
      <c r="T604" s="102"/>
    </row>
    <row r="605" spans="1:23" s="103" customFormat="1" ht="15" customHeight="1">
      <c r="A605" s="102"/>
      <c r="T605" s="102"/>
    </row>
    <row r="606" spans="1:23" s="103" customFormat="1" ht="15" customHeight="1">
      <c r="A606" s="102"/>
      <c r="T606" s="102"/>
    </row>
    <row r="607" spans="1:23" s="103" customFormat="1" ht="15" customHeight="1">
      <c r="A607" s="102"/>
      <c r="T607" s="102"/>
    </row>
    <row r="608" spans="1:23" s="103" customFormat="1" ht="15" customHeight="1">
      <c r="A608" s="102"/>
      <c r="T608" s="102"/>
    </row>
    <row r="609" spans="1:20" s="103" customFormat="1" ht="15" customHeight="1">
      <c r="A609" s="102"/>
      <c r="T609" s="102"/>
    </row>
    <row r="610" spans="1:20" s="103" customFormat="1" ht="15" customHeight="1">
      <c r="A610" s="102"/>
      <c r="T610" s="102"/>
    </row>
    <row r="611" spans="1:20" ht="15" customHeight="1"/>
    <row r="612" spans="1:20" ht="15" customHeight="1"/>
    <row r="613" spans="1:20" ht="15" customHeight="1"/>
    <row r="614" spans="1:20" ht="15" customHeight="1">
      <c r="C614" s="45" t="s">
        <v>160</v>
      </c>
    </row>
    <row r="615" spans="1:20" ht="15" customHeight="1"/>
    <row r="616" spans="1:20" ht="15" customHeight="1"/>
    <row r="617" spans="1:20" s="103" customFormat="1" ht="15" customHeight="1">
      <c r="A617" s="102"/>
      <c r="T617" s="102"/>
    </row>
    <row r="618" spans="1:20" s="103" customFormat="1" ht="15" customHeight="1">
      <c r="A618" s="102"/>
      <c r="E618" s="103" t="s">
        <v>84</v>
      </c>
      <c r="H618" s="103" t="s">
        <v>85</v>
      </c>
      <c r="K618" s="103" t="s">
        <v>86</v>
      </c>
      <c r="T618" s="102"/>
    </row>
    <row r="619" spans="1:20" s="103" customFormat="1" ht="15" customHeight="1">
      <c r="A619" s="102"/>
      <c r="C619" s="40"/>
      <c r="D619" s="40"/>
      <c r="E619" s="40" t="s">
        <v>76</v>
      </c>
      <c r="F619" s="40" t="s">
        <v>77</v>
      </c>
      <c r="G619" s="40"/>
      <c r="H619" s="40" t="s">
        <v>76</v>
      </c>
      <c r="I619" s="40" t="s">
        <v>77</v>
      </c>
      <c r="J619" s="40"/>
      <c r="K619" s="40" t="s">
        <v>76</v>
      </c>
      <c r="L619" s="40" t="s">
        <v>77</v>
      </c>
      <c r="M619" s="40"/>
      <c r="N619" s="40"/>
      <c r="O619" s="40"/>
      <c r="P619" s="40"/>
      <c r="T619" s="102"/>
    </row>
    <row r="620" spans="1:20" s="103" customFormat="1" ht="15" customHeight="1">
      <c r="A620" s="102"/>
      <c r="C620" s="40"/>
      <c r="D620" s="40"/>
      <c r="E620" s="40" t="s">
        <v>54</v>
      </c>
      <c r="F620" s="40" t="s">
        <v>54</v>
      </c>
      <c r="G620" s="40" t="s">
        <v>236</v>
      </c>
      <c r="H620" s="40" t="s">
        <v>54</v>
      </c>
      <c r="I620" s="40" t="s">
        <v>54</v>
      </c>
      <c r="J620" s="40" t="s">
        <v>236</v>
      </c>
      <c r="K620" s="40" t="s">
        <v>54</v>
      </c>
      <c r="L620" s="40" t="s">
        <v>54</v>
      </c>
      <c r="M620" s="40" t="s">
        <v>236</v>
      </c>
      <c r="N620" s="40"/>
      <c r="O620" s="40"/>
      <c r="P620" s="40"/>
      <c r="T620" s="102"/>
    </row>
    <row r="621" spans="1:20" s="103" customFormat="1" ht="15" customHeight="1">
      <c r="A621" s="102"/>
      <c r="C621" s="40"/>
      <c r="D621" s="40" t="e">
        <f>#REF!</f>
        <v>#REF!</v>
      </c>
      <c r="E621" s="152" t="e">
        <f>#REF!</f>
        <v>#REF!</v>
      </c>
      <c r="F621" s="152" t="e">
        <f>#REF!</f>
        <v>#REF!</v>
      </c>
      <c r="G621" s="40" t="e">
        <f>E621-F621</f>
        <v>#REF!</v>
      </c>
      <c r="H621" s="152" t="e">
        <f>#REF!</f>
        <v>#REF!</v>
      </c>
      <c r="I621" s="152" t="e">
        <f>#REF!</f>
        <v>#REF!</v>
      </c>
      <c r="J621" s="40" t="e">
        <f>H621-I621</f>
        <v>#REF!</v>
      </c>
      <c r="K621" s="152" t="e">
        <f>#REF!</f>
        <v>#REF!</v>
      </c>
      <c r="L621" s="152" t="e">
        <f>#REF!</f>
        <v>#REF!</v>
      </c>
      <c r="M621" s="40" t="e">
        <f>K621-L621</f>
        <v>#REF!</v>
      </c>
      <c r="N621" s="40"/>
      <c r="O621" s="40"/>
      <c r="P621" s="40"/>
      <c r="T621" s="102"/>
    </row>
    <row r="622" spans="1:20" s="103" customFormat="1" ht="15" customHeight="1">
      <c r="A622" s="102"/>
      <c r="C622" s="40"/>
      <c r="D622" s="40" t="e">
        <f>#REF!</f>
        <v>#REF!</v>
      </c>
      <c r="E622" s="152" t="e">
        <f>#REF!</f>
        <v>#REF!</v>
      </c>
      <c r="F622" s="152" t="e">
        <f>#REF!</f>
        <v>#REF!</v>
      </c>
      <c r="G622" s="40" t="e">
        <f t="shared" ref="G622:G623" si="7">E622-F622</f>
        <v>#REF!</v>
      </c>
      <c r="H622" s="152" t="e">
        <f>#REF!</f>
        <v>#REF!</v>
      </c>
      <c r="I622" s="152" t="e">
        <f>#REF!</f>
        <v>#REF!</v>
      </c>
      <c r="J622" s="40" t="e">
        <f t="shared" ref="J622:J623" si="8">H622-I622</f>
        <v>#REF!</v>
      </c>
      <c r="K622" s="152" t="e">
        <f>#REF!</f>
        <v>#REF!</v>
      </c>
      <c r="L622" s="152" t="e">
        <f>#REF!</f>
        <v>#REF!</v>
      </c>
      <c r="M622" s="40" t="e">
        <f t="shared" ref="M622:M623" si="9">K622-L622</f>
        <v>#REF!</v>
      </c>
      <c r="N622" s="40"/>
      <c r="O622" s="40"/>
      <c r="P622" s="40"/>
      <c r="T622" s="102"/>
    </row>
    <row r="623" spans="1:20" s="103" customFormat="1" ht="15" customHeight="1">
      <c r="A623" s="102"/>
      <c r="C623" s="40"/>
      <c r="D623" s="40" t="e">
        <f>#REF!</f>
        <v>#REF!</v>
      </c>
      <c r="E623" s="152" t="e">
        <f>#REF!</f>
        <v>#REF!</v>
      </c>
      <c r="F623" s="152" t="e">
        <f>#REF!</f>
        <v>#REF!</v>
      </c>
      <c r="G623" s="40" t="e">
        <f t="shared" si="7"/>
        <v>#REF!</v>
      </c>
      <c r="H623" s="152" t="e">
        <f>#REF!</f>
        <v>#REF!</v>
      </c>
      <c r="I623" s="152" t="e">
        <f>#REF!</f>
        <v>#REF!</v>
      </c>
      <c r="J623" s="40" t="e">
        <f t="shared" si="8"/>
        <v>#REF!</v>
      </c>
      <c r="K623" s="152" t="e">
        <f>#REF!</f>
        <v>#REF!</v>
      </c>
      <c r="L623" s="152" t="e">
        <f>#REF!</f>
        <v>#REF!</v>
      </c>
      <c r="M623" s="40" t="e">
        <f t="shared" si="9"/>
        <v>#REF!</v>
      </c>
      <c r="N623" s="40"/>
      <c r="O623" s="40"/>
      <c r="P623" s="40"/>
      <c r="T623" s="102"/>
    </row>
    <row r="624" spans="1:20" s="103" customFormat="1" ht="15" customHeight="1">
      <c r="A624" s="102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T624" s="102"/>
    </row>
    <row r="625" spans="1:20" s="103" customFormat="1" ht="15" customHeight="1">
      <c r="A625" s="102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T625" s="102"/>
    </row>
    <row r="626" spans="1:20" s="103" customFormat="1" ht="15" customHeight="1">
      <c r="A626" s="102"/>
      <c r="C626" s="40"/>
      <c r="D626" s="40"/>
      <c r="E626" s="40"/>
      <c r="F626" s="40" t="s">
        <v>84</v>
      </c>
      <c r="G626" s="40" t="s">
        <v>85</v>
      </c>
      <c r="H626" s="40" t="s">
        <v>86</v>
      </c>
      <c r="I626" s="40"/>
      <c r="J626" s="40"/>
      <c r="K626" s="40"/>
      <c r="L626" s="40"/>
      <c r="M626" s="40"/>
      <c r="N626" s="40"/>
      <c r="O626" s="40"/>
      <c r="P626" s="40"/>
      <c r="T626" s="102"/>
    </row>
    <row r="627" spans="1:20" s="103" customFormat="1" ht="15" customHeight="1">
      <c r="A627" s="102"/>
      <c r="C627" s="40"/>
      <c r="D627" s="40"/>
      <c r="E627" s="40" t="e">
        <f>D621</f>
        <v>#REF!</v>
      </c>
      <c r="F627" s="152" t="e">
        <f>G621</f>
        <v>#REF!</v>
      </c>
      <c r="G627" s="152" t="e">
        <f>J621</f>
        <v>#REF!</v>
      </c>
      <c r="H627" s="152" t="e">
        <f>M621</f>
        <v>#REF!</v>
      </c>
      <c r="I627" s="40"/>
      <c r="J627" s="40"/>
      <c r="K627" s="40"/>
      <c r="L627" s="40"/>
      <c r="M627" s="40"/>
      <c r="N627" s="40"/>
      <c r="O627" s="40"/>
      <c r="P627" s="40"/>
      <c r="T627" s="102"/>
    </row>
    <row r="628" spans="1:20" s="103" customFormat="1" ht="15" customHeight="1">
      <c r="A628" s="102"/>
      <c r="C628" s="40"/>
      <c r="D628" s="40"/>
      <c r="E628" s="40" t="e">
        <f t="shared" ref="E628:E629" si="10">D622</f>
        <v>#REF!</v>
      </c>
      <c r="F628" s="152" t="e">
        <f t="shared" ref="F628:F629" si="11">G622</f>
        <v>#REF!</v>
      </c>
      <c r="G628" s="152" t="e">
        <f t="shared" ref="G628:G629" si="12">J622</f>
        <v>#REF!</v>
      </c>
      <c r="H628" s="152" t="e">
        <f t="shared" ref="H628:H629" si="13">M622</f>
        <v>#REF!</v>
      </c>
      <c r="I628" s="40"/>
      <c r="J628" s="40"/>
      <c r="K628" s="40"/>
      <c r="L628" s="40"/>
      <c r="M628" s="40"/>
      <c r="N628" s="40"/>
      <c r="O628" s="40"/>
      <c r="P628" s="40"/>
      <c r="T628" s="102"/>
    </row>
    <row r="629" spans="1:20" s="103" customFormat="1" ht="15" customHeight="1">
      <c r="A629" s="102"/>
      <c r="C629" s="40"/>
      <c r="D629" s="40"/>
      <c r="E629" s="40" t="e">
        <f t="shared" si="10"/>
        <v>#REF!</v>
      </c>
      <c r="F629" s="152" t="e">
        <f t="shared" si="11"/>
        <v>#REF!</v>
      </c>
      <c r="G629" s="152" t="e">
        <f t="shared" si="12"/>
        <v>#REF!</v>
      </c>
      <c r="H629" s="152" t="e">
        <f t="shared" si="13"/>
        <v>#REF!</v>
      </c>
      <c r="I629" s="40"/>
      <c r="J629" s="40"/>
      <c r="K629" s="40"/>
      <c r="L629" s="40"/>
      <c r="M629" s="40"/>
      <c r="N629" s="40"/>
      <c r="O629" s="40"/>
      <c r="P629" s="40"/>
      <c r="T629" s="102"/>
    </row>
    <row r="630" spans="1:20" s="103" customFormat="1" ht="15" customHeight="1">
      <c r="A630" s="102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T630" s="102"/>
    </row>
    <row r="631" spans="1:20" s="103" customFormat="1" ht="15" customHeight="1">
      <c r="A631" s="102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T631" s="102"/>
    </row>
    <row r="632" spans="1:20" s="103" customFormat="1" ht="15" customHeight="1">
      <c r="A632" s="102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T632" s="102"/>
    </row>
    <row r="633" spans="1:20" s="103" customFormat="1" ht="15" customHeight="1">
      <c r="A633" s="102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T633" s="102"/>
    </row>
    <row r="634" spans="1:20" s="103" customFormat="1" ht="15" customHeight="1">
      <c r="A634" s="102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T634" s="102"/>
    </row>
    <row r="635" spans="1:20" s="103" customFormat="1" ht="15" customHeight="1">
      <c r="A635" s="102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T635" s="102"/>
    </row>
    <row r="636" spans="1:20" s="103" customFormat="1" ht="15" customHeight="1">
      <c r="A636" s="102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T636" s="102"/>
    </row>
    <row r="637" spans="1:20" s="103" customFormat="1" ht="15" customHeight="1">
      <c r="A637" s="102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T637" s="102"/>
    </row>
    <row r="638" spans="1:20" s="103" customFormat="1" ht="15" customHeight="1">
      <c r="A638" s="102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T638" s="102"/>
    </row>
    <row r="639" spans="1:20" s="103" customFormat="1" ht="15" customHeight="1">
      <c r="A639" s="102"/>
      <c r="T639" s="102"/>
    </row>
    <row r="640" spans="1:20" s="103" customFormat="1" ht="15" customHeight="1">
      <c r="A640" s="102"/>
      <c r="T640" s="102"/>
    </row>
    <row r="641" spans="1:20" s="103" customFormat="1" ht="15" customHeight="1">
      <c r="A641" s="102"/>
      <c r="T641" s="102"/>
    </row>
    <row r="642" spans="1:20" s="103" customFormat="1" ht="15" customHeight="1">
      <c r="A642" s="102"/>
      <c r="T642" s="102"/>
    </row>
    <row r="643" spans="1:20" s="103" customFormat="1" ht="15" customHeight="1">
      <c r="A643" s="102"/>
      <c r="T643" s="102"/>
    </row>
    <row r="644" spans="1:20" s="103" customFormat="1" ht="15" customHeight="1">
      <c r="A644" s="102"/>
      <c r="T644" s="102"/>
    </row>
    <row r="645" spans="1:20" ht="15" customHeight="1"/>
    <row r="646" spans="1:20" ht="15" customHeight="1"/>
    <row r="647" spans="1:20" ht="15" customHeight="1"/>
    <row r="648" spans="1:20" ht="43.5" customHeight="1" thickBot="1">
      <c r="B648" s="54" t="s">
        <v>161</v>
      </c>
      <c r="C648" s="55"/>
      <c r="D648" s="56"/>
      <c r="E648" s="56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3"/>
      <c r="R648" s="53"/>
      <c r="S648" s="53"/>
    </row>
    <row r="649" spans="1:20" s="1" customFormat="1" ht="15" customHeight="1">
      <c r="A649" s="8"/>
      <c r="C649" s="194" t="s">
        <v>162</v>
      </c>
      <c r="J649" s="8"/>
      <c r="K649" s="8"/>
      <c r="L649" s="8"/>
      <c r="M649" s="8"/>
      <c r="N649" s="8"/>
      <c r="O649" s="8"/>
      <c r="P649" s="8"/>
      <c r="Q649" s="8"/>
      <c r="R649" s="8"/>
      <c r="T649" s="8"/>
    </row>
    <row r="650" spans="1:20" ht="15" customHeight="1"/>
    <row r="651" spans="1:20" s="1" customFormat="1" ht="30" customHeight="1">
      <c r="C651" s="58" t="s">
        <v>167</v>
      </c>
      <c r="E651" s="28"/>
      <c r="F651" s="28"/>
      <c r="G651" s="26"/>
      <c r="H651" s="26"/>
      <c r="I651" s="26"/>
      <c r="J651" s="26"/>
      <c r="K651" s="26"/>
      <c r="L651" s="26"/>
      <c r="M651" s="26"/>
      <c r="N651" s="26"/>
      <c r="O651" s="8"/>
      <c r="P651" s="8"/>
      <c r="Q651" s="8"/>
      <c r="R651" s="8"/>
      <c r="S651" s="8"/>
    </row>
    <row r="652" spans="1:20" s="1" customFormat="1" ht="15" customHeight="1">
      <c r="C652" s="194"/>
    </row>
    <row r="653" spans="1:20" s="1" customFormat="1" ht="15" customHeight="1">
      <c r="C653" s="45" t="s">
        <v>164</v>
      </c>
    </row>
    <row r="654" spans="1:20" s="1" customFormat="1" ht="15" customHeight="1"/>
    <row r="655" spans="1:20" s="3" customFormat="1" ht="15" customHeight="1">
      <c r="C655"/>
      <c r="D655"/>
      <c r="E655"/>
      <c r="F655"/>
      <c r="G655"/>
      <c r="H655"/>
      <c r="I655"/>
    </row>
    <row r="656" spans="1:20" s="1" customFormat="1" ht="15" customHeight="1">
      <c r="C656"/>
      <c r="D656"/>
      <c r="E656"/>
      <c r="F656"/>
      <c r="G656"/>
      <c r="H656"/>
      <c r="I656"/>
    </row>
    <row r="657" spans="3:24" s="1" customFormat="1" ht="15" customHeight="1">
      <c r="C657"/>
      <c r="D657"/>
      <c r="E657"/>
      <c r="F657"/>
      <c r="G657"/>
      <c r="H657" s="102"/>
      <c r="I657" s="102"/>
      <c r="J657" s="251"/>
      <c r="K657" s="251"/>
      <c r="L657" s="251"/>
      <c r="M657" s="251"/>
      <c r="N657" s="251"/>
      <c r="O657" s="251"/>
      <c r="P657" s="251"/>
      <c r="Q657" s="251"/>
      <c r="R657" s="251"/>
      <c r="S657" s="251"/>
    </row>
    <row r="658" spans="3:24" s="1" customFormat="1" ht="15" customHeight="1">
      <c r="C658"/>
      <c r="D658"/>
      <c r="E658"/>
      <c r="F658"/>
      <c r="G658"/>
      <c r="H658" s="102"/>
      <c r="I658" s="102"/>
      <c r="J658" s="251"/>
      <c r="K658" s="251"/>
      <c r="L658" s="251"/>
      <c r="M658" s="251"/>
      <c r="N658" s="102"/>
      <c r="O658" s="102" t="s">
        <v>419</v>
      </c>
      <c r="P658" s="102"/>
      <c r="Q658" s="102"/>
      <c r="R658" s="102"/>
      <c r="S658" s="102"/>
      <c r="T658"/>
    </row>
    <row r="659" spans="3:24" s="11" customFormat="1" ht="15" customHeight="1">
      <c r="C659"/>
      <c r="D659"/>
      <c r="E659"/>
      <c r="F659"/>
      <c r="G659"/>
      <c r="H659" s="102"/>
      <c r="I659" s="102"/>
      <c r="J659" s="252"/>
      <c r="K659" s="252"/>
      <c r="L659" s="252"/>
      <c r="M659" s="277"/>
      <c r="N659" s="102"/>
      <c r="O659" s="252"/>
      <c r="P659" s="252"/>
      <c r="Q659" s="252"/>
      <c r="R659" s="102"/>
      <c r="S659" s="278"/>
      <c r="T659" s="2"/>
      <c r="U659" s="2"/>
      <c r="V659" s="2"/>
      <c r="W659" s="2"/>
      <c r="X659" s="2"/>
    </row>
    <row r="660" spans="3:24" s="1" customFormat="1" ht="15" customHeight="1">
      <c r="D660" s="16"/>
      <c r="E660" s="2"/>
      <c r="F660" s="6"/>
      <c r="G660" s="6"/>
      <c r="H660" s="278"/>
      <c r="I660" s="279"/>
      <c r="J660" s="278"/>
      <c r="K660" s="279"/>
      <c r="L660" s="251"/>
      <c r="M660" s="251"/>
      <c r="N660" s="102"/>
      <c r="O660" s="102" t="s">
        <v>424</v>
      </c>
      <c r="P660" s="102" t="s">
        <v>425</v>
      </c>
      <c r="Q660" s="102" t="s">
        <v>422</v>
      </c>
      <c r="R660" s="251"/>
      <c r="S660" s="251"/>
    </row>
    <row r="661" spans="3:24" s="1" customFormat="1" ht="15" customHeight="1">
      <c r="D661" s="16"/>
      <c r="E661" s="2"/>
      <c r="F661" s="2"/>
      <c r="G661" s="6"/>
      <c r="H661" s="278"/>
      <c r="I661" s="279"/>
      <c r="J661" s="278"/>
      <c r="K661" s="279"/>
      <c r="L661" s="278"/>
      <c r="M661" s="279"/>
      <c r="N661" s="272" t="s">
        <v>240</v>
      </c>
      <c r="O661" s="273">
        <v>0</v>
      </c>
      <c r="P661" s="273">
        <v>1</v>
      </c>
      <c r="Q661" s="273">
        <v>0</v>
      </c>
      <c r="R661" s="251"/>
      <c r="S661" s="251"/>
    </row>
    <row r="662" spans="3:24" s="1" customFormat="1" ht="15" customHeight="1">
      <c r="D662" s="16"/>
      <c r="E662" s="2"/>
      <c r="F662" s="2"/>
      <c r="G662" s="6"/>
      <c r="H662" s="278"/>
      <c r="I662" s="279"/>
      <c r="J662" s="278"/>
      <c r="K662" s="279"/>
      <c r="L662" s="278"/>
      <c r="M662" s="279"/>
      <c r="N662" s="272" t="s">
        <v>244</v>
      </c>
      <c r="O662" s="273">
        <v>1</v>
      </c>
      <c r="P662" s="273">
        <v>0</v>
      </c>
      <c r="Q662" s="273">
        <v>0</v>
      </c>
      <c r="R662" s="251"/>
      <c r="S662" s="251"/>
    </row>
    <row r="663" spans="3:24" s="1" customFormat="1" ht="15" customHeight="1">
      <c r="D663" s="16"/>
      <c r="E663" s="2"/>
      <c r="F663" s="2"/>
      <c r="G663" s="6"/>
      <c r="H663" s="278"/>
      <c r="I663" s="279"/>
      <c r="J663" s="278"/>
      <c r="K663" s="279"/>
      <c r="L663" s="278"/>
      <c r="M663" s="279"/>
      <c r="N663" s="251"/>
      <c r="O663" s="251"/>
      <c r="P663" s="251"/>
      <c r="Q663" s="251"/>
      <c r="R663" s="251"/>
      <c r="S663" s="251"/>
    </row>
    <row r="664" spans="3:24" s="1" customFormat="1" ht="15" customHeight="1">
      <c r="D664" s="16"/>
      <c r="E664" s="2"/>
      <c r="F664" s="2"/>
      <c r="G664" s="6"/>
      <c r="H664" s="278"/>
      <c r="I664" s="279"/>
      <c r="J664" s="278"/>
      <c r="K664" s="279"/>
      <c r="L664" s="278"/>
      <c r="M664" s="279"/>
      <c r="N664" s="251"/>
      <c r="O664" s="251"/>
      <c r="P664" s="251"/>
      <c r="Q664" s="251"/>
      <c r="R664" s="251"/>
      <c r="S664" s="251"/>
    </row>
    <row r="665" spans="3:24" s="1" customFormat="1" ht="15" customHeight="1">
      <c r="D665" s="16"/>
      <c r="E665" s="2"/>
      <c r="F665" s="2"/>
      <c r="G665" s="6"/>
      <c r="H665" s="278"/>
      <c r="I665" s="279"/>
      <c r="J665" s="278"/>
      <c r="K665" s="279"/>
      <c r="L665" s="278"/>
      <c r="M665" s="279"/>
      <c r="N665" s="251"/>
      <c r="O665" s="251"/>
      <c r="P665" s="251"/>
      <c r="Q665" s="251"/>
      <c r="R665" s="251"/>
      <c r="S665" s="251"/>
    </row>
    <row r="666" spans="3:24" s="1" customFormat="1" ht="15" customHeight="1">
      <c r="D666" s="16"/>
      <c r="E666" s="2"/>
      <c r="F666" s="2"/>
      <c r="G666" s="6"/>
      <c r="H666" s="278"/>
      <c r="I666" s="279"/>
      <c r="J666" s="278"/>
      <c r="K666" s="279"/>
      <c r="L666" s="278"/>
      <c r="M666" s="279"/>
      <c r="N666" s="251"/>
      <c r="O666" s="251"/>
      <c r="P666" s="251"/>
      <c r="Q666" s="251"/>
      <c r="R666" s="251"/>
      <c r="S666" s="251"/>
    </row>
    <row r="667" spans="3:24" s="1" customFormat="1" ht="15" customHeight="1">
      <c r="D667" s="16"/>
      <c r="E667" s="2"/>
      <c r="F667" s="2"/>
      <c r="G667" s="6"/>
      <c r="H667" s="2"/>
      <c r="I667" s="6"/>
      <c r="J667" s="2"/>
      <c r="K667" s="6"/>
      <c r="L667" s="2"/>
      <c r="M667" s="6"/>
    </row>
    <row r="668" spans="3:24" s="1" customFormat="1" ht="15" customHeight="1">
      <c r="D668" s="16"/>
      <c r="E668" s="2"/>
      <c r="F668" s="2"/>
      <c r="G668" s="6"/>
      <c r="H668" s="2"/>
      <c r="I668" s="6"/>
      <c r="J668" s="2"/>
      <c r="K668" s="6"/>
      <c r="L668" s="2"/>
      <c r="M668" s="6"/>
    </row>
    <row r="669" spans="3:24" s="1" customFormat="1" ht="15" customHeight="1">
      <c r="D669" s="16"/>
      <c r="E669" s="2"/>
      <c r="F669" s="2"/>
      <c r="G669" s="6"/>
      <c r="H669" s="2"/>
      <c r="I669" s="6"/>
      <c r="J669" s="2"/>
      <c r="K669" s="6"/>
      <c r="L669" s="2"/>
      <c r="M669" s="6"/>
    </row>
    <row r="670" spans="3:24" s="1" customFormat="1" ht="15" customHeight="1">
      <c r="D670" s="16"/>
      <c r="E670" s="2"/>
      <c r="F670" s="2"/>
      <c r="G670" s="6"/>
      <c r="H670" s="2"/>
      <c r="I670" s="6"/>
      <c r="J670" s="2"/>
      <c r="K670" s="6"/>
      <c r="L670" s="2"/>
      <c r="M670" s="6"/>
    </row>
    <row r="671" spans="3:24" s="1" customFormat="1" ht="15" customHeight="1">
      <c r="D671" s="16"/>
      <c r="E671" s="2"/>
      <c r="F671" s="2"/>
      <c r="G671" s="6"/>
      <c r="H671" s="2"/>
      <c r="I671" s="6"/>
      <c r="J671" s="2"/>
      <c r="K671" s="6"/>
      <c r="L671" s="2"/>
      <c r="M671" s="6"/>
    </row>
    <row r="672" spans="3:24" s="1" customFormat="1" ht="15" customHeight="1">
      <c r="D672" s="16"/>
      <c r="E672" s="2"/>
      <c r="F672" s="2"/>
      <c r="G672" s="6"/>
      <c r="H672" s="2"/>
      <c r="I672" s="6"/>
      <c r="J672" s="2"/>
      <c r="K672" s="6"/>
      <c r="L672" s="2"/>
      <c r="M672" s="6"/>
    </row>
    <row r="673" spans="3:29" s="1" customFormat="1" ht="15" customHeight="1">
      <c r="D673" s="16"/>
      <c r="E673" s="2"/>
      <c r="F673" s="2"/>
      <c r="G673" s="6"/>
      <c r="H673" s="2"/>
      <c r="I673" s="6"/>
      <c r="J673" s="2"/>
      <c r="K673" s="6"/>
      <c r="L673" s="2"/>
      <c r="M673" s="6"/>
    </row>
    <row r="674" spans="3:29" s="1" customFormat="1" ht="15" customHeight="1">
      <c r="D674" s="16"/>
      <c r="E674" s="2"/>
      <c r="F674" s="2"/>
      <c r="G674" s="6"/>
      <c r="H674" s="2"/>
      <c r="I674" s="6"/>
      <c r="J674" s="2"/>
      <c r="K674" s="6"/>
      <c r="L674" s="2"/>
      <c r="M674" s="6"/>
    </row>
    <row r="675" spans="3:29" s="1" customFormat="1" ht="15" customHeight="1">
      <c r="D675" s="16"/>
      <c r="E675" s="2"/>
      <c r="F675" s="2"/>
      <c r="G675" s="6"/>
      <c r="H675" s="2"/>
      <c r="I675" s="6"/>
      <c r="J675" s="2"/>
      <c r="K675" s="6"/>
      <c r="L675" s="2"/>
      <c r="M675" s="6"/>
    </row>
    <row r="676" spans="3:29" s="1" customFormat="1" ht="15" customHeight="1">
      <c r="D676" s="16"/>
      <c r="E676" s="2"/>
      <c r="F676" s="2"/>
      <c r="G676" s="6"/>
      <c r="H676" s="2"/>
      <c r="I676" s="6"/>
      <c r="J676" s="2"/>
      <c r="K676" s="6"/>
      <c r="L676" s="2"/>
      <c r="M676" s="6"/>
    </row>
    <row r="677" spans="3:29" s="1" customFormat="1" ht="15" customHeight="1">
      <c r="D677" s="16"/>
      <c r="E677" s="2"/>
      <c r="F677" s="2"/>
      <c r="G677" s="6"/>
      <c r="H677" s="2"/>
      <c r="I677" s="6"/>
      <c r="J677" s="2"/>
      <c r="K677" s="6"/>
      <c r="L677" s="2"/>
      <c r="M677" s="6"/>
    </row>
    <row r="678" spans="3:29" s="1" customFormat="1" ht="15" customHeight="1">
      <c r="D678" s="16"/>
      <c r="E678" s="2"/>
      <c r="F678" s="2"/>
      <c r="G678" s="6"/>
      <c r="H678" s="2"/>
      <c r="I678" s="6"/>
      <c r="J678" s="2"/>
      <c r="K678" s="6"/>
      <c r="L678" s="2"/>
      <c r="M678" s="6"/>
    </row>
    <row r="679" spans="3:29" ht="15" customHeight="1"/>
    <row r="680" spans="3:29" s="1" customFormat="1" ht="15" customHeight="1">
      <c r="C680" s="45" t="s">
        <v>165</v>
      </c>
    </row>
    <row r="681" spans="3:29" s="1" customFormat="1" ht="15" customHeight="1">
      <c r="O681" s="251"/>
      <c r="P681" s="251"/>
      <c r="Q681" s="251"/>
      <c r="R681" s="251"/>
      <c r="S681" s="251"/>
      <c r="T681" s="251"/>
      <c r="U681" s="251"/>
      <c r="V681" s="251"/>
      <c r="W681" s="251"/>
    </row>
    <row r="682" spans="3:29" s="1" customFormat="1" ht="15" customHeight="1"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02"/>
      <c r="P682" s="251"/>
      <c r="Q682" s="251"/>
      <c r="R682" s="251"/>
      <c r="S682" s="251"/>
      <c r="T682" s="251"/>
      <c r="U682" s="251"/>
      <c r="V682" s="251"/>
      <c r="W682" s="251"/>
      <c r="AB682"/>
    </row>
    <row r="683" spans="3:29" s="3" customFormat="1" ht="15" customHeight="1">
      <c r="D683" s="178"/>
      <c r="E683" s="179"/>
      <c r="F683" s="179"/>
      <c r="G683" s="179"/>
      <c r="H683" s="179"/>
      <c r="I683" s="179"/>
      <c r="J683" s="179"/>
      <c r="K683" s="179"/>
      <c r="L683" s="179"/>
      <c r="M683" s="180"/>
      <c r="N683" s="180"/>
      <c r="O683" s="102"/>
      <c r="P683" s="102" t="s">
        <v>361</v>
      </c>
      <c r="Q683" s="102" t="s">
        <v>91</v>
      </c>
      <c r="R683" s="102" t="s">
        <v>364</v>
      </c>
      <c r="S683" s="102" t="s">
        <v>365</v>
      </c>
      <c r="T683" s="102" t="s">
        <v>366</v>
      </c>
      <c r="U683" s="102" t="s">
        <v>21</v>
      </c>
      <c r="V683" s="102" t="s">
        <v>369</v>
      </c>
      <c r="W683" s="252"/>
    </row>
    <row r="684" spans="3:29" s="1" customFormat="1" ht="15" customHeight="1">
      <c r="D684" s="181"/>
      <c r="E684" s="182"/>
      <c r="F684" s="182"/>
      <c r="G684" s="182"/>
      <c r="H684" s="182"/>
      <c r="I684" s="182"/>
      <c r="J684" s="182"/>
      <c r="K684" s="182"/>
      <c r="L684" s="182"/>
      <c r="M684" s="177"/>
      <c r="N684" s="177"/>
      <c r="O684" s="244" t="s">
        <v>240</v>
      </c>
      <c r="P684" s="245">
        <v>0.16666666666666666</v>
      </c>
      <c r="Q684" s="245">
        <v>0.16666666666666666</v>
      </c>
      <c r="R684" s="245">
        <v>0.16666666666666666</v>
      </c>
      <c r="S684" s="245">
        <v>0.16666666666666666</v>
      </c>
      <c r="T684" s="245">
        <v>0</v>
      </c>
      <c r="U684" s="245">
        <v>0.16666666666666666</v>
      </c>
      <c r="V684" s="245">
        <v>0.16666666666666666</v>
      </c>
      <c r="W684" s="251"/>
    </row>
    <row r="685" spans="3:29" s="1" customFormat="1" ht="15" customHeight="1">
      <c r="D685" s="181"/>
      <c r="E685" s="182"/>
      <c r="F685" s="182"/>
      <c r="G685" s="182"/>
      <c r="H685" s="182"/>
      <c r="I685" s="182"/>
      <c r="J685" s="182"/>
      <c r="K685" s="182"/>
      <c r="L685" s="182"/>
      <c r="M685" s="177"/>
      <c r="N685" s="177"/>
      <c r="O685" s="244" t="s">
        <v>244</v>
      </c>
      <c r="P685" s="245">
        <v>0.2</v>
      </c>
      <c r="Q685" s="245">
        <v>0.2</v>
      </c>
      <c r="R685" s="245">
        <v>0</v>
      </c>
      <c r="S685" s="245">
        <v>0.2</v>
      </c>
      <c r="T685" s="245">
        <v>0.2</v>
      </c>
      <c r="U685" s="245">
        <v>0.2</v>
      </c>
      <c r="V685" s="245">
        <v>0</v>
      </c>
      <c r="W685" s="251"/>
    </row>
    <row r="686" spans="3:29" s="1" customFormat="1" ht="15" customHeight="1">
      <c r="D686" s="181"/>
      <c r="E686" s="182"/>
      <c r="F686" s="182"/>
      <c r="G686" s="182"/>
      <c r="H686" s="182"/>
      <c r="I686" s="182"/>
      <c r="J686" s="182"/>
      <c r="K686" s="182"/>
      <c r="L686" s="182"/>
      <c r="M686" s="177"/>
      <c r="N686" s="177"/>
      <c r="O686" s="251"/>
      <c r="P686" s="251"/>
      <c r="Q686" s="251"/>
      <c r="R686" s="251"/>
      <c r="S686" s="251"/>
      <c r="T686" s="251"/>
      <c r="U686" s="251"/>
      <c r="V686" s="251"/>
      <c r="W686" s="251"/>
    </row>
    <row r="687" spans="3:29" s="1" customFormat="1" ht="15" customHeight="1">
      <c r="D687" s="183"/>
      <c r="E687" s="184"/>
      <c r="F687" s="185"/>
      <c r="G687" s="184"/>
      <c r="H687" s="185"/>
      <c r="I687" s="184"/>
      <c r="J687" s="185"/>
      <c r="K687" s="184"/>
      <c r="L687" s="185"/>
      <c r="M687" s="184"/>
      <c r="N687" s="185"/>
      <c r="O687" s="102"/>
      <c r="P687" s="102"/>
      <c r="Q687" s="102"/>
      <c r="R687" s="102"/>
      <c r="S687" s="102"/>
      <c r="T687" s="102"/>
      <c r="U687" s="102"/>
      <c r="V687" s="102"/>
      <c r="W687" s="102"/>
      <c r="X687" s="25"/>
      <c r="Y687" s="25"/>
      <c r="Z687" s="25"/>
      <c r="AA687" s="25"/>
    </row>
    <row r="688" spans="3:29" s="1" customFormat="1" ht="15" customHeight="1">
      <c r="D688" s="183"/>
      <c r="E688" s="184"/>
      <c r="F688" s="184"/>
      <c r="G688" s="184"/>
      <c r="H688" s="185"/>
      <c r="I688" s="184"/>
      <c r="J688" s="185"/>
      <c r="K688" s="184"/>
      <c r="L688" s="185"/>
      <c r="M688" s="184"/>
      <c r="N688" s="185"/>
      <c r="O688" s="102"/>
      <c r="P688" s="102"/>
      <c r="Q688" s="102"/>
      <c r="R688" s="102"/>
      <c r="S688" s="102"/>
      <c r="T688" s="102"/>
      <c r="U688" s="102"/>
      <c r="V688" s="102"/>
      <c r="W688" s="102"/>
      <c r="X688" s="25"/>
      <c r="Y688" s="25"/>
      <c r="Z688" s="25"/>
      <c r="AA688" s="25"/>
      <c r="AB688" s="25"/>
      <c r="AC688" s="25"/>
    </row>
    <row r="689" spans="3:31" s="1" customFormat="1" ht="15" customHeight="1">
      <c r="D689" s="155"/>
      <c r="E689" s="4"/>
      <c r="F689" s="4"/>
      <c r="G689" s="4"/>
      <c r="H689" s="5"/>
      <c r="I689" s="4"/>
      <c r="J689" s="5"/>
      <c r="K689" s="4"/>
      <c r="L689" s="5"/>
      <c r="M689" s="4"/>
      <c r="N689" s="5"/>
      <c r="O689" s="244"/>
      <c r="P689" s="253"/>
      <c r="Q689" s="245"/>
      <c r="R689" s="253"/>
      <c r="S689" s="245"/>
      <c r="T689" s="253"/>
      <c r="U689" s="245"/>
      <c r="V689" s="253"/>
      <c r="W689" s="245"/>
      <c r="X689" s="250"/>
      <c r="Y689" s="243"/>
      <c r="Z689" s="250"/>
      <c r="AA689" s="243"/>
      <c r="AB689" s="250"/>
      <c r="AC689" s="243"/>
    </row>
    <row r="690" spans="3:31" s="1" customFormat="1" ht="15" customHeight="1">
      <c r="D690" s="155"/>
      <c r="E690" s="4"/>
      <c r="F690" s="4"/>
      <c r="G690" s="4"/>
      <c r="H690" s="5"/>
      <c r="I690" s="4"/>
      <c r="J690" s="5"/>
      <c r="K690" s="4"/>
      <c r="L690" s="5"/>
      <c r="M690" s="4"/>
      <c r="N690" s="5"/>
      <c r="O690" s="246"/>
      <c r="P690" s="250"/>
      <c r="Q690" s="243"/>
      <c r="R690" s="250"/>
      <c r="S690" s="243"/>
      <c r="T690" s="250"/>
      <c r="U690" s="243"/>
      <c r="V690" s="250"/>
      <c r="W690" s="243"/>
      <c r="X690" s="250"/>
      <c r="Y690" s="243"/>
      <c r="Z690" s="250"/>
      <c r="AA690" s="243"/>
      <c r="AB690" s="250"/>
      <c r="AC690" s="243"/>
    </row>
    <row r="691" spans="3:31" s="1" customFormat="1" ht="15" customHeight="1">
      <c r="D691" s="155"/>
      <c r="E691" s="4"/>
      <c r="F691" s="4"/>
      <c r="G691" s="4"/>
      <c r="H691" s="5"/>
      <c r="I691" s="4"/>
      <c r="J691" s="5"/>
      <c r="K691" s="4"/>
      <c r="L691" s="5"/>
      <c r="M691" s="4"/>
      <c r="N691" s="5"/>
      <c r="O691" s="4"/>
      <c r="P691" s="5"/>
      <c r="Q691" s="4"/>
      <c r="R691" s="5"/>
      <c r="S691" s="4"/>
      <c r="T691" s="5"/>
      <c r="U691" s="4"/>
      <c r="V691" s="5"/>
      <c r="W691" s="4"/>
      <c r="X691" s="5"/>
      <c r="Y691" s="4"/>
      <c r="Z691" s="5"/>
      <c r="AA691" s="4"/>
      <c r="AB691" s="5"/>
      <c r="AC691" s="8"/>
    </row>
    <row r="692" spans="3:31" s="1" customFormat="1" ht="15" customHeight="1">
      <c r="D692" s="155"/>
      <c r="E692" s="4"/>
      <c r="F692" s="4"/>
      <c r="G692" s="4"/>
      <c r="H692" s="5"/>
      <c r="I692" s="4"/>
      <c r="J692" s="5"/>
      <c r="K692" s="4"/>
      <c r="L692" s="5"/>
      <c r="M692" s="4"/>
      <c r="N692" s="5"/>
      <c r="O692" s="4"/>
      <c r="P692" s="5"/>
      <c r="Q692" s="4"/>
      <c r="R692" s="5"/>
      <c r="S692" s="4"/>
      <c r="T692" s="5"/>
      <c r="U692" s="4"/>
      <c r="V692" s="5"/>
      <c r="W692" s="4"/>
      <c r="X692" s="5"/>
      <c r="Y692" s="4"/>
      <c r="Z692" s="5"/>
      <c r="AA692" s="4"/>
      <c r="AB692" s="5"/>
    </row>
    <row r="693" spans="3:31" s="1" customFormat="1" ht="15" customHeight="1">
      <c r="D693" s="155"/>
      <c r="E693" s="4"/>
      <c r="F693" s="4"/>
      <c r="G693" s="4"/>
      <c r="H693" s="5"/>
      <c r="I693" s="4"/>
      <c r="J693" s="5"/>
      <c r="K693" s="4"/>
      <c r="L693" s="5"/>
      <c r="M693" s="4"/>
      <c r="N693" s="5"/>
      <c r="O693" s="4"/>
      <c r="P693" s="5"/>
      <c r="Q693" s="4"/>
      <c r="R693" s="5"/>
      <c r="S693" s="4"/>
      <c r="T693" s="5"/>
      <c r="U693" s="4"/>
      <c r="V693" s="5"/>
      <c r="W693" s="4"/>
      <c r="X693" s="5"/>
      <c r="Y693" s="4"/>
      <c r="Z693" s="5"/>
      <c r="AA693" s="4"/>
      <c r="AB693" s="5"/>
    </row>
    <row r="694" spans="3:31" s="1" customFormat="1" ht="15" customHeight="1">
      <c r="D694" s="155"/>
      <c r="E694" s="4"/>
      <c r="F694" s="4"/>
      <c r="G694" s="4"/>
      <c r="H694" s="5"/>
      <c r="I694" s="4"/>
      <c r="J694" s="5"/>
      <c r="K694" s="4"/>
      <c r="L694" s="5"/>
      <c r="M694" s="4"/>
      <c r="N694" s="5"/>
      <c r="O694" s="4"/>
      <c r="P694" s="5"/>
      <c r="Q694" s="4"/>
      <c r="R694" s="5"/>
      <c r="S694" s="4"/>
      <c r="T694" s="5"/>
      <c r="U694" s="4"/>
      <c r="V694" s="5"/>
      <c r="W694" s="4"/>
      <c r="X694" s="5"/>
      <c r="Y694" s="4"/>
      <c r="Z694" s="5"/>
      <c r="AA694" s="4"/>
      <c r="AB694" s="5"/>
    </row>
    <row r="695" spans="3:31" s="1" customFormat="1" ht="15" customHeight="1">
      <c r="D695" s="155"/>
      <c r="E695" s="4"/>
      <c r="F695" s="4"/>
      <c r="G695" s="4"/>
      <c r="H695" s="5"/>
      <c r="I695" s="4"/>
      <c r="J695" s="5"/>
      <c r="K695" s="4"/>
      <c r="L695" s="5"/>
      <c r="M695" s="4"/>
      <c r="N695" s="5"/>
      <c r="O695" s="4"/>
      <c r="P695" s="5"/>
      <c r="Q695" s="4"/>
      <c r="R695" s="5"/>
      <c r="S695" s="4"/>
      <c r="T695" s="5"/>
      <c r="U695" s="4"/>
      <c r="V695" s="5"/>
      <c r="W695" s="4"/>
      <c r="X695" s="5"/>
      <c r="Y695" s="4"/>
      <c r="Z695" s="5"/>
      <c r="AA695" s="4"/>
      <c r="AB695" s="5"/>
    </row>
    <row r="696" spans="3:31" s="1" customFormat="1" ht="15" customHeight="1">
      <c r="D696" s="155"/>
      <c r="E696" s="4"/>
      <c r="F696" s="4"/>
      <c r="G696" s="4"/>
      <c r="H696" s="5"/>
      <c r="I696" s="4"/>
      <c r="J696" s="5"/>
      <c r="K696" s="4"/>
      <c r="L696" s="5"/>
      <c r="M696" s="4"/>
      <c r="N696" s="5"/>
      <c r="O696" s="4"/>
      <c r="P696" s="5"/>
      <c r="Q696" s="4"/>
      <c r="R696" s="5"/>
      <c r="S696" s="4"/>
      <c r="T696" s="5"/>
      <c r="U696" s="4"/>
      <c r="V696" s="5"/>
      <c r="W696" s="4"/>
      <c r="X696" s="5"/>
      <c r="Y696" s="4"/>
      <c r="Z696" s="5"/>
      <c r="AA696" s="4"/>
      <c r="AB696" s="5"/>
    </row>
    <row r="697" spans="3:31" s="1" customFormat="1" ht="15" customHeight="1">
      <c r="D697" s="155"/>
      <c r="E697" s="4"/>
      <c r="F697" s="4"/>
      <c r="G697" s="4"/>
      <c r="H697" s="5"/>
      <c r="I697" s="4"/>
      <c r="J697" s="5"/>
      <c r="K697" s="4"/>
      <c r="L697" s="5"/>
      <c r="M697" s="4"/>
      <c r="N697" s="5"/>
      <c r="O697" s="4"/>
      <c r="P697" s="5"/>
      <c r="Q697" s="4"/>
      <c r="R697" s="5"/>
      <c r="S697" s="4"/>
      <c r="T697" s="5"/>
      <c r="U697" s="4"/>
      <c r="V697" s="5"/>
      <c r="W697" s="4"/>
      <c r="X697" s="5"/>
      <c r="Y697" s="4"/>
      <c r="Z697" s="5"/>
      <c r="AA697" s="4"/>
      <c r="AB697" s="5"/>
    </row>
    <row r="698" spans="3:31" s="1" customFormat="1" ht="15" customHeight="1">
      <c r="D698" s="155"/>
      <c r="E698" s="4"/>
      <c r="F698" s="4"/>
      <c r="G698" s="4"/>
      <c r="H698" s="5"/>
      <c r="I698" s="4"/>
      <c r="J698" s="5"/>
      <c r="K698" s="4"/>
      <c r="L698" s="5"/>
      <c r="M698" s="4"/>
      <c r="N698" s="5"/>
      <c r="O698" s="4"/>
      <c r="P698" s="5"/>
      <c r="Q698" s="4"/>
      <c r="R698" s="5"/>
      <c r="S698" s="4"/>
      <c r="T698" s="5"/>
      <c r="U698" s="4"/>
      <c r="V698" s="5"/>
      <c r="W698" s="4"/>
      <c r="X698" s="5"/>
      <c r="Y698" s="4"/>
      <c r="Z698" s="5"/>
      <c r="AA698" s="4"/>
      <c r="AB698" s="5"/>
    </row>
    <row r="699" spans="3:31" s="1" customFormat="1" ht="15" customHeight="1">
      <c r="D699" s="155"/>
      <c r="E699" s="4"/>
      <c r="F699" s="4"/>
      <c r="G699" s="4"/>
      <c r="H699" s="5"/>
      <c r="I699" s="4"/>
      <c r="J699" s="5"/>
      <c r="K699" s="4"/>
      <c r="L699" s="5"/>
      <c r="M699" s="4"/>
      <c r="N699" s="5"/>
      <c r="O699" s="4"/>
      <c r="P699" s="5"/>
      <c r="Q699" s="4"/>
      <c r="R699" s="5"/>
      <c r="S699" s="4"/>
      <c r="T699" s="5"/>
      <c r="U699" s="4"/>
      <c r="V699" s="5"/>
      <c r="W699" s="4"/>
      <c r="X699" s="5"/>
      <c r="Y699" s="4"/>
      <c r="Z699" s="5"/>
      <c r="AA699" s="4"/>
      <c r="AB699" s="5"/>
    </row>
    <row r="700" spans="3:31" s="1" customFormat="1" ht="15" customHeight="1">
      <c r="C700" s="45" t="s">
        <v>171</v>
      </c>
    </row>
    <row r="701" spans="3:31" s="1" customFormat="1" ht="15" customHeight="1">
      <c r="C701" s="193"/>
      <c r="D701" s="193"/>
      <c r="E701" s="193"/>
      <c r="F701" s="193"/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T701" s="251"/>
      <c r="U701" s="251"/>
      <c r="V701" s="251"/>
      <c r="W701" s="251"/>
      <c r="X701" s="251"/>
      <c r="Y701" s="251"/>
      <c r="Z701" s="251"/>
      <c r="AA701" s="251"/>
      <c r="AB701" s="251"/>
      <c r="AC701" s="251"/>
      <c r="AD701" s="251"/>
      <c r="AE701" s="251"/>
    </row>
    <row r="702" spans="3:31" s="1" customFormat="1" ht="15" customHeight="1"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T702" s="251"/>
      <c r="U702" s="251"/>
      <c r="V702" s="251"/>
      <c r="W702" s="251"/>
      <c r="X702" s="251"/>
      <c r="Y702" s="251"/>
      <c r="Z702" s="251"/>
      <c r="AA702" s="251"/>
      <c r="AB702" s="251"/>
      <c r="AC702" s="251"/>
      <c r="AD702" s="251"/>
      <c r="AE702" s="251"/>
    </row>
    <row r="703" spans="3:31" s="3" customFormat="1" ht="15" customHeight="1">
      <c r="C703" s="187"/>
      <c r="D703" s="188"/>
      <c r="E703" s="189"/>
      <c r="F703" s="189"/>
      <c r="G703" s="189"/>
      <c r="H703" s="189"/>
      <c r="I703" s="189"/>
      <c r="J703" s="189"/>
      <c r="K703" s="189"/>
      <c r="L703" s="189"/>
      <c r="M703" s="189"/>
      <c r="N703" s="187"/>
      <c r="O703" s="187"/>
      <c r="P703" s="187"/>
      <c r="T703" s="252"/>
      <c r="U703" s="252"/>
      <c r="V703" s="252"/>
      <c r="W703" s="252"/>
      <c r="X703" s="252"/>
      <c r="Y703" s="252"/>
      <c r="Z703" s="252"/>
      <c r="AA703" s="252"/>
      <c r="AB703" s="252"/>
      <c r="AC703" s="252"/>
      <c r="AD703" s="252"/>
      <c r="AE703" s="252"/>
    </row>
    <row r="704" spans="3:31" s="1" customFormat="1" ht="15" customHeight="1">
      <c r="C704" s="186"/>
      <c r="D704" s="190"/>
      <c r="E704" s="191"/>
      <c r="F704" s="191"/>
      <c r="G704" s="191"/>
      <c r="H704" s="191"/>
      <c r="I704" s="191"/>
      <c r="J704" s="191"/>
      <c r="K704" s="191"/>
      <c r="L704" s="191"/>
      <c r="M704" s="191"/>
      <c r="N704" s="186"/>
      <c r="O704" s="186"/>
      <c r="P704" s="186"/>
      <c r="T704" s="102"/>
      <c r="U704" s="251"/>
      <c r="V704" s="251"/>
      <c r="W704" s="251"/>
      <c r="X704" s="251"/>
      <c r="Y704" s="251"/>
      <c r="Z704" s="251"/>
      <c r="AA704" s="251"/>
      <c r="AB704" s="251"/>
      <c r="AC704" s="251"/>
      <c r="AD704" s="102"/>
      <c r="AE704" s="102"/>
    </row>
    <row r="705" spans="3:31" s="1" customFormat="1" ht="15" customHeight="1">
      <c r="C705" s="186"/>
      <c r="D705" s="190"/>
      <c r="E705" s="191"/>
      <c r="F705" s="191"/>
      <c r="G705" s="191"/>
      <c r="H705" s="191"/>
      <c r="I705" s="191"/>
      <c r="J705" s="191"/>
      <c r="K705" s="191"/>
      <c r="L705" s="191"/>
      <c r="M705" s="191"/>
      <c r="N705" s="186"/>
      <c r="O705" s="186"/>
      <c r="P705" s="186"/>
      <c r="T705" s="102"/>
      <c r="U705" s="102" t="s">
        <v>370</v>
      </c>
      <c r="V705" s="102" t="s">
        <v>371</v>
      </c>
      <c r="W705" s="102" t="s">
        <v>372</v>
      </c>
      <c r="X705" s="102" t="s">
        <v>373</v>
      </c>
      <c r="Y705" s="102" t="s">
        <v>374</v>
      </c>
      <c r="Z705" s="102" t="s">
        <v>375</v>
      </c>
      <c r="AA705" s="102" t="s">
        <v>376</v>
      </c>
      <c r="AB705" s="102" t="s">
        <v>377</v>
      </c>
      <c r="AC705" s="102" t="s">
        <v>378</v>
      </c>
      <c r="AD705" s="251"/>
      <c r="AE705" s="251"/>
    </row>
    <row r="706" spans="3:31" s="1" customFormat="1" ht="15" customHeight="1" thickBot="1">
      <c r="C706" s="186"/>
      <c r="D706" s="190"/>
      <c r="E706" s="191"/>
      <c r="F706" s="191"/>
      <c r="G706" s="191"/>
      <c r="H706" s="191"/>
      <c r="I706" s="191"/>
      <c r="J706" s="191"/>
      <c r="K706" s="191"/>
      <c r="L706" s="191"/>
      <c r="M706" s="191"/>
      <c r="N706" s="186"/>
      <c r="O706" s="186"/>
      <c r="P706" s="186"/>
      <c r="T706" s="244" t="s">
        <v>240</v>
      </c>
      <c r="U706" s="249">
        <v>1</v>
      </c>
      <c r="V706" s="249">
        <v>2</v>
      </c>
      <c r="W706" s="249">
        <v>1</v>
      </c>
      <c r="X706" s="249">
        <v>1</v>
      </c>
      <c r="Y706" s="249">
        <v>1</v>
      </c>
      <c r="Z706" s="249">
        <v>4</v>
      </c>
      <c r="AA706" s="249">
        <v>1</v>
      </c>
      <c r="AB706" s="249">
        <v>1</v>
      </c>
      <c r="AC706" s="249">
        <v>3</v>
      </c>
      <c r="AD706" s="251"/>
      <c r="AE706" s="251"/>
    </row>
    <row r="707" spans="3:31" s="1" customFormat="1" ht="15" customHeight="1" thickBot="1">
      <c r="C707" s="186"/>
      <c r="D707" s="192"/>
      <c r="E707" s="191"/>
      <c r="F707" s="191"/>
      <c r="G707" s="191"/>
      <c r="H707" s="191"/>
      <c r="I707" s="191"/>
      <c r="J707" s="191"/>
      <c r="K707" s="191"/>
      <c r="L707" s="191"/>
      <c r="M707" s="191"/>
      <c r="N707" s="186"/>
      <c r="O707" s="186"/>
      <c r="P707" s="186"/>
      <c r="T707" s="244" t="s">
        <v>244</v>
      </c>
      <c r="U707" s="249">
        <v>2</v>
      </c>
      <c r="V707" s="249">
        <v>2</v>
      </c>
      <c r="W707" s="249">
        <v>5</v>
      </c>
      <c r="X707" s="249">
        <v>6</v>
      </c>
      <c r="Y707" s="249">
        <v>3</v>
      </c>
      <c r="Z707" s="249">
        <v>4</v>
      </c>
      <c r="AA707" s="249">
        <v>3</v>
      </c>
      <c r="AB707" s="249">
        <v>1</v>
      </c>
      <c r="AC707" s="249">
        <v>3</v>
      </c>
      <c r="AD707" s="251"/>
      <c r="AE707" s="251"/>
    </row>
    <row r="708" spans="3:31" s="1" customFormat="1" ht="15" customHeight="1"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T708" s="251"/>
      <c r="U708" s="251"/>
      <c r="V708" s="251"/>
      <c r="W708" s="251"/>
      <c r="X708" s="251"/>
      <c r="Y708" s="251"/>
      <c r="Z708" s="251"/>
      <c r="AA708" s="251"/>
      <c r="AB708" s="251"/>
      <c r="AC708" s="251"/>
      <c r="AD708" s="251"/>
      <c r="AE708" s="251"/>
    </row>
    <row r="709" spans="3:31" s="1" customFormat="1" ht="15" customHeight="1">
      <c r="T709" s="251"/>
      <c r="U709" s="251"/>
      <c r="V709" s="251"/>
      <c r="W709" s="251"/>
      <c r="X709" s="251"/>
      <c r="Y709" s="251"/>
      <c r="Z709" s="251"/>
      <c r="AA709" s="251"/>
      <c r="AB709" s="251"/>
      <c r="AC709" s="251"/>
      <c r="AD709" s="251"/>
      <c r="AE709" s="251"/>
    </row>
    <row r="710" spans="3:31" s="1" customFormat="1" ht="15" customHeight="1">
      <c r="T710" s="251"/>
      <c r="U710" s="251"/>
      <c r="V710" s="251"/>
      <c r="W710" s="251"/>
      <c r="X710" s="251"/>
      <c r="Y710" s="251"/>
      <c r="Z710" s="251"/>
      <c r="AA710" s="251"/>
      <c r="AB710" s="251"/>
      <c r="AC710" s="251"/>
      <c r="AD710" s="251"/>
      <c r="AE710" s="251"/>
    </row>
    <row r="711" spans="3:31" s="1" customFormat="1" ht="15" customHeight="1">
      <c r="T711" s="251"/>
      <c r="U711" s="251"/>
      <c r="V711" s="251"/>
      <c r="W711" s="251"/>
      <c r="X711" s="251"/>
      <c r="Y711" s="251"/>
      <c r="Z711" s="251"/>
      <c r="AA711" s="251"/>
      <c r="AB711" s="251"/>
      <c r="AC711" s="251"/>
      <c r="AD711" s="251"/>
      <c r="AE711" s="251"/>
    </row>
    <row r="712" spans="3:31" s="1" customFormat="1" ht="15" customHeight="1">
      <c r="T712" s="251"/>
      <c r="U712" s="251"/>
      <c r="V712" s="251"/>
      <c r="W712" s="251"/>
      <c r="X712" s="251"/>
      <c r="Y712" s="251"/>
      <c r="Z712" s="251"/>
      <c r="AA712" s="251"/>
      <c r="AB712" s="251"/>
      <c r="AC712" s="251"/>
      <c r="AD712" s="251"/>
      <c r="AE712" s="251"/>
    </row>
    <row r="713" spans="3:31" s="1" customFormat="1" ht="15" customHeight="1">
      <c r="T713" s="251"/>
      <c r="U713" s="251"/>
      <c r="V713" s="251"/>
      <c r="W713" s="251"/>
      <c r="X713" s="251"/>
      <c r="Y713" s="251"/>
      <c r="Z713" s="251"/>
      <c r="AA713" s="251"/>
      <c r="AB713" s="251"/>
      <c r="AC713" s="251"/>
      <c r="AD713" s="251"/>
      <c r="AE713" s="251"/>
    </row>
    <row r="714" spans="3:31" s="1" customFormat="1" ht="15" customHeight="1"/>
    <row r="715" spans="3:31" s="1" customFormat="1" ht="15" customHeight="1"/>
    <row r="716" spans="3:31" s="1" customFormat="1" ht="15" customHeight="1"/>
    <row r="717" spans="3:31" s="1" customFormat="1" ht="15" customHeight="1"/>
    <row r="718" spans="3:31" s="1" customFormat="1" ht="15" customHeight="1"/>
    <row r="719" spans="3:31" s="1" customFormat="1" ht="15" customHeight="1">
      <c r="D719" s="159"/>
      <c r="E719" s="156"/>
      <c r="F719" s="156"/>
      <c r="G719" s="157"/>
      <c r="H719" s="157"/>
      <c r="I719" s="156"/>
      <c r="J719" s="156"/>
      <c r="K719" s="157"/>
      <c r="L719" s="157"/>
      <c r="M719" s="156"/>
      <c r="N719" s="156"/>
      <c r="O719" s="157"/>
      <c r="P719" s="157"/>
      <c r="Q719" s="158"/>
      <c r="R719" s="156"/>
      <c r="S719" s="157"/>
      <c r="T719" s="157"/>
    </row>
    <row r="720" spans="3:31" s="1" customFormat="1" ht="15" customHeight="1">
      <c r="C720" s="160"/>
      <c r="D720" s="159"/>
      <c r="E720" s="156"/>
      <c r="F720" s="156"/>
      <c r="G720" s="157"/>
      <c r="H720" s="157"/>
      <c r="I720" s="156"/>
      <c r="J720" s="156"/>
      <c r="K720" s="157"/>
      <c r="L720" s="157"/>
      <c r="M720" s="156"/>
      <c r="N720" s="156"/>
      <c r="O720" s="157"/>
      <c r="P720" s="157"/>
      <c r="Q720" s="158"/>
      <c r="R720" s="156"/>
      <c r="S720" s="157"/>
      <c r="T720" s="157"/>
    </row>
    <row r="721" spans="1:26" s="1" customFormat="1" ht="15" customHeight="1">
      <c r="D721" s="159"/>
      <c r="E721" s="156"/>
      <c r="F721" s="156"/>
      <c r="G721" s="157"/>
      <c r="H721" s="157"/>
      <c r="I721" s="156"/>
      <c r="J721" s="156"/>
      <c r="K721" s="157"/>
      <c r="L721" s="157"/>
      <c r="M721" s="156"/>
      <c r="N721" s="156"/>
      <c r="O721" s="157"/>
      <c r="P721" s="157"/>
      <c r="Q721" s="158"/>
      <c r="R721" s="156"/>
      <c r="S721" s="157"/>
      <c r="T721" s="157"/>
    </row>
    <row r="722" spans="1:26" ht="15" customHeight="1"/>
    <row r="723" spans="1:26" ht="15" customHeight="1"/>
    <row r="724" spans="1:26" ht="35.25" customHeight="1" thickBot="1">
      <c r="B724" s="54" t="s">
        <v>122</v>
      </c>
      <c r="C724" s="55"/>
      <c r="D724" s="56"/>
      <c r="E724" s="56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3"/>
      <c r="R724" s="53"/>
      <c r="S724" s="53"/>
    </row>
    <row r="725" spans="1:26" s="1" customFormat="1" ht="15" customHeight="1">
      <c r="A725" s="8"/>
      <c r="C725" s="34"/>
      <c r="J725" s="8"/>
      <c r="K725" s="8"/>
      <c r="L725" s="8"/>
      <c r="M725" s="8"/>
      <c r="N725" s="8"/>
      <c r="O725" s="8"/>
      <c r="P725" s="8"/>
      <c r="Q725" s="8"/>
      <c r="R725" s="8"/>
      <c r="T725" s="8"/>
    </row>
    <row r="726" spans="1:26" ht="15" customHeight="1"/>
    <row r="727" spans="1:26" ht="15" customHeight="1"/>
    <row r="728" spans="1:26" ht="15" customHeight="1">
      <c r="C728" s="45" t="s">
        <v>168</v>
      </c>
    </row>
    <row r="729" spans="1:26" ht="15" customHeight="1"/>
    <row r="730" spans="1:26" ht="15" customHeight="1"/>
    <row r="731" spans="1:26" s="103" customFormat="1" ht="15" customHeight="1">
      <c r="A731" s="102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T731" s="102"/>
    </row>
    <row r="732" spans="1:26" s="103" customFormat="1" ht="15" customHeight="1">
      <c r="A732" s="102"/>
      <c r="D732" s="40"/>
      <c r="E732" s="40" t="e">
        <f>#REF!</f>
        <v>#REF!</v>
      </c>
      <c r="F732" s="40"/>
      <c r="G732" s="40"/>
      <c r="H732" s="40"/>
      <c r="I732" s="40" t="e">
        <f>#REF!</f>
        <v>#REF!</v>
      </c>
      <c r="J732" s="40"/>
      <c r="K732" s="40"/>
      <c r="L732" s="40"/>
      <c r="M732" s="40" t="e">
        <f>#REF!</f>
        <v>#REF!</v>
      </c>
      <c r="N732" s="40"/>
      <c r="O732" s="40"/>
      <c r="P732" s="40"/>
      <c r="Q732" s="40"/>
      <c r="T732" s="102"/>
    </row>
    <row r="733" spans="1:26" s="103" customFormat="1" ht="15" customHeight="1">
      <c r="A733" s="102"/>
      <c r="D733" s="40"/>
      <c r="E733" s="40" t="s">
        <v>92</v>
      </c>
      <c r="F733" s="40"/>
      <c r="G733" s="40" t="s">
        <v>93</v>
      </c>
      <c r="H733" s="40"/>
      <c r="I733" s="40" t="s">
        <v>92</v>
      </c>
      <c r="J733" s="40"/>
      <c r="K733" s="40" t="s">
        <v>93</v>
      </c>
      <c r="L733" s="40"/>
      <c r="M733" s="40" t="s">
        <v>92</v>
      </c>
      <c r="N733" s="40"/>
      <c r="O733" s="40" t="s">
        <v>93</v>
      </c>
      <c r="P733" s="40"/>
      <c r="Q733" s="40"/>
      <c r="T733" s="102"/>
    </row>
    <row r="734" spans="1:26" s="103" customFormat="1" ht="15" customHeight="1">
      <c r="A734" s="102"/>
      <c r="D734" s="40"/>
      <c r="E734" s="40" t="s">
        <v>12</v>
      </c>
      <c r="F734" s="40" t="s">
        <v>95</v>
      </c>
      <c r="G734" s="40" t="s">
        <v>12</v>
      </c>
      <c r="H734" s="40" t="s">
        <v>95</v>
      </c>
      <c r="I734" s="40" t="s">
        <v>12</v>
      </c>
      <c r="J734" s="40" t="s">
        <v>95</v>
      </c>
      <c r="K734" s="40" t="s">
        <v>12</v>
      </c>
      <c r="L734" s="40" t="s">
        <v>95</v>
      </c>
      <c r="M734" s="40" t="s">
        <v>12</v>
      </c>
      <c r="N734" s="40" t="s">
        <v>95</v>
      </c>
      <c r="O734" s="40" t="s">
        <v>12</v>
      </c>
      <c r="P734" s="40" t="s">
        <v>95</v>
      </c>
      <c r="Q734" s="40"/>
      <c r="T734" s="102"/>
    </row>
    <row r="735" spans="1:26" s="103" customFormat="1" ht="15" customHeight="1">
      <c r="A735" s="102"/>
      <c r="D735" s="40"/>
      <c r="E735" s="150" t="e">
        <f>#REF!</f>
        <v>#REF!</v>
      </c>
      <c r="F735" s="150" t="e">
        <f>#REF!</f>
        <v>#REF!</v>
      </c>
      <c r="G735" s="150" t="e">
        <f>#REF!</f>
        <v>#REF!</v>
      </c>
      <c r="H735" s="150" t="e">
        <f>#REF!</f>
        <v>#REF!</v>
      </c>
      <c r="I735" s="150" t="e">
        <f>#REF!</f>
        <v>#REF!</v>
      </c>
      <c r="J735" s="150" t="e">
        <f>#REF!</f>
        <v>#REF!</v>
      </c>
      <c r="K735" s="150" t="e">
        <f>#REF!</f>
        <v>#REF!</v>
      </c>
      <c r="L735" s="150" t="e">
        <f>#REF!</f>
        <v>#REF!</v>
      </c>
      <c r="M735" s="150" t="e">
        <f>#REF!</f>
        <v>#REF!</v>
      </c>
      <c r="N735" s="150" t="e">
        <f>#REF!</f>
        <v>#REF!</v>
      </c>
      <c r="O735" s="150" t="e">
        <f>#REF!</f>
        <v>#REF!</v>
      </c>
      <c r="P735" s="150" t="e">
        <f>#REF!</f>
        <v>#REF!</v>
      </c>
      <c r="Q735" s="40"/>
      <c r="T735" s="102"/>
      <c r="U735" s="102"/>
      <c r="V735" s="102"/>
      <c r="W735" s="102"/>
      <c r="X735" s="102"/>
    </row>
    <row r="736" spans="1:26" s="103" customFormat="1" ht="15" customHeight="1">
      <c r="A736" s="102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T736" s="102"/>
      <c r="U736" s="102"/>
      <c r="V736" s="102"/>
      <c r="W736" s="102"/>
      <c r="X736" s="102"/>
      <c r="Y736"/>
      <c r="Z736"/>
    </row>
    <row r="737" spans="1:25" s="103" customFormat="1" ht="15" customHeight="1">
      <c r="A737" s="102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T737" s="102"/>
      <c r="U737" s="102" t="s">
        <v>92</v>
      </c>
      <c r="V737" s="102"/>
      <c r="W737" s="102" t="s">
        <v>384</v>
      </c>
      <c r="X737" s="102"/>
      <c r="Y737"/>
    </row>
    <row r="738" spans="1:25" s="103" customFormat="1" ht="15" customHeight="1">
      <c r="A738" s="102"/>
      <c r="T738" s="102"/>
      <c r="U738" s="102" t="s">
        <v>385</v>
      </c>
      <c r="V738" s="102" t="s">
        <v>311</v>
      </c>
      <c r="W738" s="102" t="s">
        <v>385</v>
      </c>
      <c r="X738" s="102" t="s">
        <v>311</v>
      </c>
    </row>
    <row r="739" spans="1:25" s="103" customFormat="1" ht="15" customHeight="1">
      <c r="A739" s="102"/>
      <c r="T739" s="244" t="s">
        <v>240</v>
      </c>
      <c r="U739" s="245">
        <v>0.2</v>
      </c>
      <c r="V739" s="245">
        <v>0.8</v>
      </c>
      <c r="W739" s="245">
        <v>0.22222222222222221</v>
      </c>
      <c r="X739" s="245">
        <v>0.77777777777777768</v>
      </c>
    </row>
    <row r="740" spans="1:25" s="103" customFormat="1" ht="15" customHeight="1">
      <c r="A740" s="102"/>
      <c r="T740" s="244" t="s">
        <v>244</v>
      </c>
      <c r="U740" s="245">
        <v>0.5</v>
      </c>
      <c r="V740" s="245">
        <v>0.5</v>
      </c>
      <c r="W740" s="245">
        <v>0.14285714285714288</v>
      </c>
      <c r="X740" s="245">
        <v>0.8571428571428571</v>
      </c>
    </row>
    <row r="741" spans="1:25" s="103" customFormat="1" ht="15" customHeight="1">
      <c r="A741" s="102"/>
      <c r="T741" s="102"/>
      <c r="U741" s="102"/>
      <c r="V741" s="102"/>
      <c r="W741" s="102"/>
      <c r="X741" s="102"/>
    </row>
    <row r="742" spans="1:25" s="103" customFormat="1" ht="15" customHeight="1">
      <c r="A742" s="102"/>
      <c r="T742" s="102"/>
      <c r="U742" s="102"/>
      <c r="V742" s="102"/>
      <c r="W742" s="102"/>
      <c r="X742" s="102"/>
    </row>
    <row r="743" spans="1:25" s="103" customFormat="1" ht="15" customHeight="1">
      <c r="A743" s="102"/>
      <c r="T743" s="102"/>
      <c r="U743" s="102"/>
      <c r="V743" s="102"/>
      <c r="W743" s="102"/>
      <c r="X743" s="102"/>
    </row>
    <row r="744" spans="1:25" s="103" customFormat="1" ht="15" customHeight="1">
      <c r="A744" s="102"/>
      <c r="T744" s="102"/>
    </row>
    <row r="745" spans="1:25" s="103" customFormat="1" ht="15" customHeight="1">
      <c r="A745" s="102"/>
      <c r="T745" s="102"/>
    </row>
    <row r="746" spans="1:25" s="103" customFormat="1" ht="15" customHeight="1">
      <c r="A746" s="102"/>
      <c r="T746" s="102"/>
    </row>
    <row r="747" spans="1:25" s="103" customFormat="1" ht="15" customHeight="1">
      <c r="A747" s="102"/>
      <c r="T747" s="102"/>
    </row>
    <row r="748" spans="1:25" s="103" customFormat="1" ht="15" customHeight="1">
      <c r="A748" s="102"/>
      <c r="T748" s="102"/>
    </row>
    <row r="749" spans="1:25" s="103" customFormat="1" ht="15" customHeight="1">
      <c r="A749" s="102"/>
      <c r="T749" s="102"/>
    </row>
    <row r="750" spans="1:25" s="103" customFormat="1" ht="15" customHeight="1">
      <c r="A750" s="102"/>
      <c r="T750" s="102"/>
    </row>
    <row r="751" spans="1:25" s="103" customFormat="1" ht="15" customHeight="1">
      <c r="A751" s="102"/>
      <c r="T751" s="102"/>
    </row>
    <row r="752" spans="1:25" s="103" customFormat="1" ht="15" customHeight="1">
      <c r="A752" s="102"/>
      <c r="T752" s="102"/>
    </row>
    <row r="753" spans="1:35" s="103" customFormat="1" ht="15" customHeight="1">
      <c r="A753" s="102"/>
      <c r="T753" s="102"/>
    </row>
    <row r="754" spans="1:35" s="103" customFormat="1" ht="15" customHeight="1">
      <c r="A754" s="102"/>
      <c r="T754" s="102"/>
    </row>
    <row r="755" spans="1:35" s="103" customFormat="1" ht="15" customHeight="1">
      <c r="A755" s="102"/>
      <c r="T755" s="102"/>
    </row>
    <row r="756" spans="1:35" ht="15" customHeight="1"/>
    <row r="757" spans="1:35" ht="15" customHeight="1"/>
    <row r="758" spans="1:35" ht="15" customHeight="1"/>
    <row r="759" spans="1:35" ht="15" customHeight="1">
      <c r="C759" s="45" t="s">
        <v>169</v>
      </c>
    </row>
    <row r="760" spans="1:35" ht="15" customHeight="1"/>
    <row r="761" spans="1:35" ht="15" customHeight="1"/>
    <row r="762" spans="1:35" s="103" customFormat="1" ht="15" customHeight="1">
      <c r="A762" s="102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T762" s="102"/>
    </row>
    <row r="763" spans="1:35" s="103" customFormat="1" ht="15" customHeight="1">
      <c r="A763" s="102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T763" s="102"/>
    </row>
    <row r="764" spans="1:35" s="103" customFormat="1" ht="15" customHeight="1">
      <c r="A764" s="102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</row>
    <row r="765" spans="1:35" s="103" customFormat="1" ht="15" customHeight="1">
      <c r="A765" s="102"/>
      <c r="C765" s="148"/>
      <c r="D765" s="148"/>
      <c r="E765" s="148"/>
      <c r="F765" s="148"/>
      <c r="G765" s="148"/>
      <c r="H765" s="148"/>
      <c r="I765" s="148"/>
      <c r="J765" s="148"/>
      <c r="K765" s="148"/>
      <c r="L765" s="40"/>
      <c r="M765" s="40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</row>
    <row r="766" spans="1:35" s="103" customFormat="1" ht="15" customHeight="1">
      <c r="A766" s="102"/>
      <c r="C766" s="148"/>
      <c r="D766" s="148"/>
      <c r="E766" s="148"/>
      <c r="F766" s="148"/>
      <c r="G766" s="148"/>
      <c r="H766" s="148"/>
      <c r="I766" s="148"/>
      <c r="J766" s="148"/>
      <c r="K766" s="148"/>
      <c r="L766" s="40"/>
      <c r="M766" s="40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/>
      <c r="AE766"/>
      <c r="AG766"/>
      <c r="AH766"/>
      <c r="AI766"/>
    </row>
    <row r="767" spans="1:35" s="103" customFormat="1" ht="15" customHeight="1">
      <c r="A767" s="102"/>
      <c r="C767" s="148"/>
      <c r="D767" s="148"/>
      <c r="E767" s="148"/>
      <c r="F767" s="148"/>
      <c r="G767" s="148"/>
      <c r="H767" s="148"/>
      <c r="I767" s="148"/>
      <c r="J767" s="148"/>
      <c r="K767" s="148"/>
      <c r="L767" s="40"/>
      <c r="M767" s="40"/>
      <c r="R767" s="102"/>
      <c r="S767" s="102"/>
      <c r="T767" s="357" t="s">
        <v>94</v>
      </c>
      <c r="U767" s="357"/>
      <c r="V767" s="357"/>
      <c r="W767" s="357"/>
      <c r="X767" s="357"/>
      <c r="Y767" s="357"/>
      <c r="Z767" s="357" t="s">
        <v>386</v>
      </c>
      <c r="AA767" s="357"/>
      <c r="AB767" s="102"/>
      <c r="AC767" s="102"/>
    </row>
    <row r="768" spans="1:35" s="103" customFormat="1" ht="15" customHeight="1">
      <c r="A768" s="102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R768" s="102"/>
      <c r="S768" s="102"/>
      <c r="T768" s="102" t="s">
        <v>12</v>
      </c>
      <c r="U768" s="102" t="s">
        <v>387</v>
      </c>
      <c r="V768" s="102" t="s">
        <v>388</v>
      </c>
      <c r="W768" s="102" t="s">
        <v>389</v>
      </c>
      <c r="X768" s="102" t="s">
        <v>390</v>
      </c>
      <c r="Y768" s="102" t="s">
        <v>391</v>
      </c>
      <c r="Z768" s="102" t="s">
        <v>385</v>
      </c>
      <c r="AA768" s="102" t="s">
        <v>311</v>
      </c>
      <c r="AB768" s="102"/>
      <c r="AC768" s="102"/>
    </row>
    <row r="769" spans="1:29" s="103" customFormat="1" ht="15" customHeight="1">
      <c r="A769" s="102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R769" s="102"/>
      <c r="S769" s="244" t="s">
        <v>240</v>
      </c>
      <c r="T769" s="245">
        <v>0.5</v>
      </c>
      <c r="U769" s="245">
        <v>0</v>
      </c>
      <c r="V769" s="245">
        <v>0</v>
      </c>
      <c r="W769" s="245">
        <v>0.1</v>
      </c>
      <c r="X769" s="245">
        <v>0</v>
      </c>
      <c r="Y769" s="245">
        <v>0.4</v>
      </c>
      <c r="Z769" s="245">
        <v>0.8</v>
      </c>
      <c r="AA769" s="245">
        <v>0.2</v>
      </c>
      <c r="AB769" s="102"/>
      <c r="AC769" s="102"/>
    </row>
    <row r="770" spans="1:29" s="103" customFormat="1" ht="15" customHeight="1">
      <c r="A770" s="102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R770" s="102"/>
      <c r="S770" s="244" t="s">
        <v>244</v>
      </c>
      <c r="T770" s="245">
        <v>0.42857142857142855</v>
      </c>
      <c r="U770" s="245">
        <v>0.21428571428571427</v>
      </c>
      <c r="V770" s="245">
        <v>7.1428571428571438E-2</v>
      </c>
      <c r="W770" s="245">
        <v>0.28571428571428575</v>
      </c>
      <c r="X770" s="245">
        <v>0</v>
      </c>
      <c r="Y770" s="245">
        <v>0</v>
      </c>
      <c r="Z770" s="245">
        <v>0.75</v>
      </c>
      <c r="AA770" s="245">
        <v>0.25</v>
      </c>
      <c r="AB770" s="102"/>
      <c r="AC770" s="102"/>
    </row>
    <row r="771" spans="1:29" s="103" customFormat="1" ht="15" customHeight="1">
      <c r="A771" s="102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</row>
    <row r="772" spans="1:29" s="103" customFormat="1" ht="15" customHeight="1">
      <c r="A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</row>
    <row r="773" spans="1:29" s="103" customFormat="1" ht="15" customHeight="1">
      <c r="A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</row>
    <row r="774" spans="1:29" s="103" customFormat="1" ht="15" customHeight="1">
      <c r="A774" s="102"/>
      <c r="T774" s="102"/>
    </row>
    <row r="775" spans="1:29" s="103" customFormat="1" ht="15" customHeight="1">
      <c r="A775" s="102"/>
      <c r="T775" s="102"/>
    </row>
    <row r="776" spans="1:29" s="103" customFormat="1" ht="15" customHeight="1">
      <c r="A776" s="102"/>
      <c r="T776" s="102"/>
    </row>
    <row r="777" spans="1:29" s="103" customFormat="1" ht="15" customHeight="1">
      <c r="A777" s="102"/>
      <c r="T777" s="102"/>
    </row>
    <row r="778" spans="1:29" s="103" customFormat="1" ht="15" customHeight="1">
      <c r="A778" s="102"/>
      <c r="T778" s="102"/>
    </row>
    <row r="779" spans="1:29" s="103" customFormat="1" ht="15" customHeight="1">
      <c r="A779" s="102"/>
      <c r="T779" s="102"/>
    </row>
    <row r="780" spans="1:29" s="103" customFormat="1" ht="15" customHeight="1">
      <c r="A780" s="102"/>
      <c r="T780" s="102"/>
    </row>
    <row r="781" spans="1:29" s="103" customFormat="1" ht="15" customHeight="1">
      <c r="A781" s="102"/>
      <c r="T781" s="102"/>
    </row>
    <row r="782" spans="1:29" s="103" customFormat="1" ht="15" customHeight="1">
      <c r="A782" s="102"/>
      <c r="T782" s="102"/>
    </row>
    <row r="783" spans="1:29" s="103" customFormat="1" ht="15" customHeight="1">
      <c r="A783" s="102"/>
      <c r="T783" s="102"/>
    </row>
    <row r="784" spans="1:29" s="103" customFormat="1" ht="15" customHeight="1">
      <c r="A784" s="102"/>
      <c r="T784" s="102"/>
    </row>
    <row r="785" spans="1:29" s="103" customFormat="1" ht="15" customHeight="1">
      <c r="A785" s="102"/>
      <c r="T785" s="102"/>
    </row>
    <row r="786" spans="1:29" s="103" customFormat="1" ht="15" customHeight="1">
      <c r="A786" s="102"/>
      <c r="T786" s="102"/>
    </row>
    <row r="787" spans="1:29" s="103" customFormat="1" ht="15" customHeight="1">
      <c r="A787" s="102"/>
      <c r="T787" s="102"/>
    </row>
    <row r="788" spans="1:29" s="103" customFormat="1" ht="15" customHeight="1">
      <c r="A788" s="102"/>
      <c r="T788" s="102"/>
    </row>
    <row r="789" spans="1:29" ht="15" customHeight="1"/>
    <row r="790" spans="1:29" ht="15" customHeight="1"/>
    <row r="791" spans="1:29" ht="15" customHeight="1"/>
    <row r="792" spans="1:29" ht="15" customHeight="1">
      <c r="C792" s="45" t="s">
        <v>170</v>
      </c>
    </row>
    <row r="793" spans="1:29" ht="15" customHeight="1"/>
    <row r="794" spans="1:29" ht="15" customHeight="1"/>
    <row r="795" spans="1:29" s="103" customFormat="1" ht="15" customHeight="1">
      <c r="A795" s="102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T795" s="102"/>
    </row>
    <row r="796" spans="1:29" s="103" customFormat="1" ht="15" customHeight="1">
      <c r="A796" s="102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T796" s="102"/>
    </row>
    <row r="797" spans="1:29" s="103" customFormat="1" ht="15" customHeight="1">
      <c r="A797" s="102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T797" s="102"/>
      <c r="U797" s="102"/>
      <c r="V797" s="102"/>
      <c r="W797" s="102"/>
      <c r="X797" s="102"/>
      <c r="Y797" s="102"/>
      <c r="Z797" s="102"/>
    </row>
    <row r="798" spans="1:29" s="103" customFormat="1" ht="15" customHeight="1">
      <c r="A798" s="102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40"/>
      <c r="P798" s="40"/>
      <c r="T798" s="102"/>
      <c r="U798" s="102"/>
      <c r="V798" s="102"/>
      <c r="W798" s="102"/>
      <c r="X798" s="102"/>
      <c r="Y798" s="102"/>
      <c r="Z798" s="102"/>
      <c r="AA798"/>
      <c r="AB798"/>
      <c r="AC798"/>
    </row>
    <row r="799" spans="1:29" s="103" customFormat="1" ht="15" customHeight="1">
      <c r="A799" s="102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T799" s="102"/>
      <c r="U799" s="102"/>
      <c r="V799" s="102" t="s">
        <v>12</v>
      </c>
      <c r="W799" s="357" t="s">
        <v>95</v>
      </c>
      <c r="X799" s="357"/>
      <c r="Y799" s="357"/>
      <c r="Z799" s="102"/>
    </row>
    <row r="800" spans="1:29" s="103" customFormat="1" ht="15" customHeight="1">
      <c r="A800" s="102"/>
      <c r="T800" s="102"/>
      <c r="U800" s="102"/>
      <c r="V800" s="102"/>
      <c r="W800" s="102" t="s">
        <v>96</v>
      </c>
      <c r="X800" s="102" t="s">
        <v>97</v>
      </c>
      <c r="Y800" s="102" t="s">
        <v>98</v>
      </c>
      <c r="Z800" s="102"/>
    </row>
    <row r="801" spans="1:26" s="103" customFormat="1" ht="15" customHeight="1">
      <c r="A801" s="102"/>
      <c r="T801" s="102"/>
      <c r="U801" s="244" t="s">
        <v>240</v>
      </c>
      <c r="V801" s="245">
        <v>0.6</v>
      </c>
      <c r="W801" s="245">
        <v>0.2</v>
      </c>
      <c r="X801" s="245">
        <v>0.1</v>
      </c>
      <c r="Y801" s="245">
        <v>0.1</v>
      </c>
      <c r="Z801" s="102"/>
    </row>
    <row r="802" spans="1:26" s="103" customFormat="1" ht="15" customHeight="1">
      <c r="A802" s="102"/>
      <c r="T802" s="102"/>
      <c r="U802" s="244" t="s">
        <v>244</v>
      </c>
      <c r="V802" s="245">
        <v>0.6428571428571429</v>
      </c>
      <c r="W802" s="245">
        <v>7.1428571428571438E-2</v>
      </c>
      <c r="X802" s="245">
        <v>0.14285714285714288</v>
      </c>
      <c r="Y802" s="245">
        <v>0.14285714285714288</v>
      </c>
      <c r="Z802" s="102"/>
    </row>
    <row r="803" spans="1:26" s="103" customFormat="1" ht="15" customHeight="1">
      <c r="A803" s="102"/>
      <c r="T803" s="102"/>
      <c r="U803" s="102"/>
      <c r="V803" s="102"/>
      <c r="W803" s="102"/>
      <c r="X803" s="102"/>
      <c r="Y803" s="102"/>
      <c r="Z803" s="102"/>
    </row>
    <row r="804" spans="1:26" s="103" customFormat="1" ht="15" customHeight="1">
      <c r="A804" s="102"/>
      <c r="T804" s="102"/>
      <c r="U804" s="102"/>
      <c r="V804" s="102"/>
      <c r="W804" s="102"/>
      <c r="X804" s="102"/>
      <c r="Y804" s="102"/>
      <c r="Z804" s="102"/>
    </row>
    <row r="805" spans="1:26" s="103" customFormat="1" ht="15" customHeight="1">
      <c r="A805" s="102"/>
      <c r="T805" s="102"/>
    </row>
    <row r="806" spans="1:26" s="103" customFormat="1" ht="15" customHeight="1">
      <c r="A806" s="102"/>
      <c r="T806" s="102"/>
    </row>
    <row r="807" spans="1:26" s="103" customFormat="1" ht="15" customHeight="1">
      <c r="A807" s="102"/>
      <c r="T807" s="102"/>
    </row>
    <row r="808" spans="1:26" s="103" customFormat="1" ht="15" customHeight="1">
      <c r="A808" s="102"/>
      <c r="T808" s="102"/>
    </row>
    <row r="809" spans="1:26" s="103" customFormat="1" ht="15" customHeight="1">
      <c r="A809" s="102"/>
      <c r="T809" s="102"/>
    </row>
    <row r="810" spans="1:26" s="103" customFormat="1" ht="15" customHeight="1">
      <c r="A810" s="102"/>
      <c r="T810" s="102"/>
    </row>
    <row r="811" spans="1:26" s="103" customFormat="1" ht="15" customHeight="1">
      <c r="A811" s="102"/>
      <c r="T811" s="102"/>
    </row>
    <row r="812" spans="1:26" s="103" customFormat="1" ht="15" customHeight="1">
      <c r="A812" s="102"/>
      <c r="T812" s="102"/>
    </row>
    <row r="813" spans="1:26" s="103" customFormat="1" ht="15" customHeight="1">
      <c r="A813" s="102"/>
      <c r="T813" s="102"/>
    </row>
    <row r="814" spans="1:26" s="103" customFormat="1" ht="15" customHeight="1">
      <c r="A814" s="102"/>
      <c r="T814" s="102"/>
    </row>
    <row r="815" spans="1:26" s="103" customFormat="1" ht="15" customHeight="1">
      <c r="A815" s="102"/>
      <c r="T815" s="102"/>
    </row>
    <row r="816" spans="1:26" s="103" customFormat="1" ht="15" customHeight="1">
      <c r="A816" s="102"/>
      <c r="T816" s="102"/>
    </row>
    <row r="817" spans="1:23" s="103" customFormat="1" ht="15" customHeight="1">
      <c r="A817" s="102"/>
      <c r="T817" s="102"/>
    </row>
    <row r="818" spans="1:23" s="103" customFormat="1" ht="15" customHeight="1">
      <c r="A818" s="102"/>
      <c r="T818" s="102"/>
    </row>
    <row r="819" spans="1:23" s="103" customFormat="1" ht="15" customHeight="1">
      <c r="A819" s="102"/>
      <c r="T819" s="102"/>
    </row>
    <row r="820" spans="1:23" s="103" customFormat="1" ht="15" customHeight="1">
      <c r="A820" s="102"/>
      <c r="T820" s="102"/>
    </row>
    <row r="821" spans="1:23" s="103" customFormat="1" ht="15" customHeight="1">
      <c r="A821" s="102"/>
      <c r="T821" s="102"/>
    </row>
    <row r="822" spans="1:23" ht="15" customHeight="1"/>
    <row r="823" spans="1:23" ht="15" customHeight="1"/>
    <row r="824" spans="1:23" ht="31.5" customHeight="1" thickBot="1">
      <c r="B824" s="54" t="s">
        <v>134</v>
      </c>
      <c r="C824" s="55"/>
      <c r="D824" s="56"/>
      <c r="E824" s="56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3"/>
      <c r="R824" s="53"/>
      <c r="S824" s="53"/>
    </row>
    <row r="825" spans="1:23" s="1" customFormat="1" ht="15" customHeight="1">
      <c r="A825" s="8"/>
      <c r="C825" s="34"/>
      <c r="J825" s="8"/>
      <c r="K825" s="8"/>
      <c r="L825" s="8"/>
      <c r="M825" s="8"/>
      <c r="N825" s="8"/>
      <c r="O825" s="8"/>
      <c r="P825" s="8"/>
      <c r="Q825" s="8"/>
      <c r="R825" s="8"/>
      <c r="T825" s="8"/>
    </row>
    <row r="826" spans="1:23" ht="15" customHeight="1"/>
    <row r="827" spans="1:23" ht="15" customHeight="1"/>
    <row r="828" spans="1:23" ht="15" customHeight="1">
      <c r="C828" s="45" t="s">
        <v>172</v>
      </c>
    </row>
    <row r="829" spans="1:23" ht="15" customHeight="1"/>
    <row r="830" spans="1:23" s="103" customFormat="1" ht="15" customHeight="1">
      <c r="A830" s="102"/>
      <c r="T830" s="102"/>
    </row>
    <row r="831" spans="1:23" s="103" customFormat="1" ht="15" customHeight="1">
      <c r="A831" s="102"/>
      <c r="E831" s="40"/>
      <c r="F831" s="40"/>
      <c r="G831" s="40"/>
      <c r="H831" s="40"/>
      <c r="I831" s="40"/>
      <c r="J831" s="40"/>
      <c r="K831" s="40"/>
      <c r="T831" s="102"/>
    </row>
    <row r="832" spans="1:23" s="103" customFormat="1" ht="15" customHeight="1">
      <c r="A832" s="102"/>
      <c r="E832" s="40"/>
      <c r="F832" s="40"/>
      <c r="G832" s="40"/>
      <c r="H832" s="40"/>
      <c r="I832" s="40"/>
      <c r="J832" s="40"/>
      <c r="K832" s="40"/>
      <c r="S832" s="102"/>
      <c r="T832" s="102"/>
      <c r="U832" s="102"/>
      <c r="V832" s="102"/>
      <c r="W832" s="102"/>
    </row>
    <row r="833" spans="1:27" s="103" customFormat="1" ht="15" customHeight="1">
      <c r="A833" s="102"/>
      <c r="E833" s="40"/>
      <c r="F833" s="148"/>
      <c r="G833" s="148"/>
      <c r="H833" s="148"/>
      <c r="I833" s="148"/>
      <c r="J833" s="148"/>
      <c r="K833" s="40"/>
      <c r="S833" s="102"/>
      <c r="T833" s="102" t="s">
        <v>395</v>
      </c>
      <c r="U833" s="102"/>
      <c r="V833" s="102"/>
      <c r="W833" s="102"/>
      <c r="X833"/>
      <c r="Y833"/>
      <c r="Z833"/>
      <c r="AA833"/>
    </row>
    <row r="834" spans="1:27" s="103" customFormat="1" ht="15" customHeight="1">
      <c r="A834" s="102"/>
      <c r="E834" s="40"/>
      <c r="F834" s="148"/>
      <c r="G834" s="148"/>
      <c r="H834" s="148"/>
      <c r="I834" s="148"/>
      <c r="J834" s="148"/>
      <c r="K834" s="40"/>
      <c r="S834" s="102"/>
      <c r="T834" s="102"/>
      <c r="U834" s="102"/>
      <c r="V834" s="102"/>
      <c r="W834" s="102"/>
      <c r="X834"/>
    </row>
    <row r="835" spans="1:27" s="103" customFormat="1" ht="15" customHeight="1">
      <c r="A835" s="102"/>
      <c r="E835" s="40"/>
      <c r="F835" s="148"/>
      <c r="G835" s="148"/>
      <c r="H835" s="148"/>
      <c r="I835" s="148"/>
      <c r="J835" s="148"/>
      <c r="K835" s="40"/>
      <c r="S835" s="102"/>
      <c r="T835" s="102" t="s">
        <v>173</v>
      </c>
      <c r="U835" s="102" t="s">
        <v>174</v>
      </c>
      <c r="V835" s="102" t="s">
        <v>175</v>
      </c>
      <c r="W835" s="102" t="s">
        <v>396</v>
      </c>
    </row>
    <row r="836" spans="1:27" s="103" customFormat="1" ht="15" customHeight="1">
      <c r="A836" s="102"/>
      <c r="E836" s="40"/>
      <c r="F836" s="40"/>
      <c r="G836" s="40"/>
      <c r="H836" s="40"/>
      <c r="I836" s="40"/>
      <c r="J836" s="40"/>
      <c r="K836" s="40"/>
      <c r="S836" s="244" t="s">
        <v>240</v>
      </c>
      <c r="T836" s="245">
        <v>0.2</v>
      </c>
      <c r="U836" s="245">
        <v>0.7</v>
      </c>
      <c r="V836" s="245">
        <v>0.1</v>
      </c>
      <c r="W836" s="245">
        <v>0</v>
      </c>
    </row>
    <row r="837" spans="1:27" s="103" customFormat="1" ht="15" customHeight="1">
      <c r="A837" s="102"/>
      <c r="S837" s="244" t="s">
        <v>244</v>
      </c>
      <c r="T837" s="245">
        <v>0.28571428571428575</v>
      </c>
      <c r="U837" s="245">
        <v>0.7142857142857143</v>
      </c>
      <c r="V837" s="245">
        <v>0</v>
      </c>
      <c r="W837" s="245">
        <v>0</v>
      </c>
    </row>
    <row r="838" spans="1:27" s="103" customFormat="1" ht="15" customHeight="1">
      <c r="A838" s="102"/>
      <c r="S838" s="102"/>
      <c r="T838" s="102"/>
      <c r="U838" s="102"/>
      <c r="V838" s="102"/>
      <c r="W838" s="102"/>
    </row>
    <row r="839" spans="1:27" s="103" customFormat="1" ht="15" customHeight="1">
      <c r="A839" s="102"/>
      <c r="S839" s="102"/>
      <c r="T839" s="102"/>
      <c r="U839" s="102"/>
      <c r="V839" s="102"/>
      <c r="W839" s="102"/>
    </row>
    <row r="840" spans="1:27" s="103" customFormat="1" ht="15" customHeight="1">
      <c r="A840" s="102"/>
      <c r="T840" s="102"/>
    </row>
    <row r="841" spans="1:27" s="103" customFormat="1" ht="15" customHeight="1">
      <c r="A841" s="102"/>
      <c r="T841" s="102"/>
    </row>
    <row r="842" spans="1:27" s="103" customFormat="1" ht="15" customHeight="1">
      <c r="A842" s="102"/>
      <c r="T842" s="102"/>
    </row>
    <row r="843" spans="1:27" s="103" customFormat="1" ht="15" customHeight="1">
      <c r="A843" s="102"/>
      <c r="T843" s="102"/>
    </row>
    <row r="844" spans="1:27" s="103" customFormat="1" ht="15" customHeight="1">
      <c r="A844" s="102"/>
      <c r="T844" s="102"/>
    </row>
    <row r="845" spans="1:27" s="103" customFormat="1" ht="15" customHeight="1">
      <c r="A845" s="102"/>
      <c r="T845" s="102"/>
    </row>
    <row r="846" spans="1:27" s="103" customFormat="1" ht="15" customHeight="1">
      <c r="A846" s="102"/>
      <c r="T846" s="102"/>
    </row>
    <row r="847" spans="1:27" s="103" customFormat="1" ht="15" customHeight="1">
      <c r="A847" s="102"/>
      <c r="T847" s="102"/>
    </row>
    <row r="848" spans="1:27" s="103" customFormat="1" ht="15" customHeight="1">
      <c r="A848" s="102"/>
      <c r="T848" s="102"/>
    </row>
    <row r="849" spans="1:26" s="103" customFormat="1" ht="15" customHeight="1">
      <c r="A849" s="102"/>
      <c r="T849" s="102"/>
    </row>
    <row r="850" spans="1:26" s="103" customFormat="1" ht="15" customHeight="1">
      <c r="A850" s="102"/>
      <c r="T850" s="102"/>
    </row>
    <row r="851" spans="1:26" s="103" customFormat="1" ht="15" customHeight="1">
      <c r="A851" s="102"/>
      <c r="T851" s="102"/>
    </row>
    <row r="852" spans="1:26" s="103" customFormat="1" ht="15" customHeight="1">
      <c r="A852" s="102"/>
      <c r="T852" s="102"/>
    </row>
    <row r="853" spans="1:26" s="103" customFormat="1" ht="15" customHeight="1">
      <c r="A853" s="102"/>
      <c r="T853" s="102"/>
    </row>
    <row r="854" spans="1:26" ht="15" customHeight="1"/>
    <row r="855" spans="1:26" ht="15" customHeight="1"/>
    <row r="856" spans="1:26" ht="15" customHeight="1"/>
    <row r="857" spans="1:26" ht="15" customHeight="1"/>
    <row r="858" spans="1:26" ht="15" customHeight="1">
      <c r="C858" s="45" t="s">
        <v>191</v>
      </c>
    </row>
    <row r="859" spans="1:26" ht="15" customHeight="1"/>
    <row r="860" spans="1:26" ht="15" customHeight="1"/>
    <row r="861" spans="1:26" s="103" customFormat="1" ht="15" customHeight="1">
      <c r="A861" s="102"/>
      <c r="D861" s="40"/>
      <c r="E861" s="40"/>
      <c r="F861" s="40"/>
      <c r="G861" s="40"/>
      <c r="H861" s="40"/>
      <c r="I861" s="40"/>
      <c r="J861" s="40"/>
      <c r="K861" s="40"/>
      <c r="T861" s="102"/>
    </row>
    <row r="862" spans="1:26" s="103" customFormat="1" ht="15" customHeight="1">
      <c r="A862" s="102"/>
      <c r="D862" s="40"/>
      <c r="E862" s="40" t="s">
        <v>176</v>
      </c>
      <c r="F862" s="40" t="s">
        <v>177</v>
      </c>
      <c r="G862" s="40" t="s">
        <v>178</v>
      </c>
      <c r="H862" s="40" t="s">
        <v>179</v>
      </c>
      <c r="I862" s="40" t="s">
        <v>180</v>
      </c>
      <c r="J862" s="40"/>
      <c r="K862" s="40"/>
      <c r="T862" s="102"/>
      <c r="U862" s="102"/>
      <c r="V862" s="102"/>
      <c r="W862" s="102"/>
      <c r="X862" s="102"/>
      <c r="Y862" s="102"/>
      <c r="Z862" s="102"/>
    </row>
    <row r="863" spans="1:26" s="103" customFormat="1" ht="15" customHeight="1">
      <c r="A863" s="102"/>
      <c r="D863" s="40" t="e">
        <f>#REF!</f>
        <v>#REF!</v>
      </c>
      <c r="E863" s="148" t="e">
        <f>#REF!</f>
        <v>#REF!</v>
      </c>
      <c r="F863" s="148" t="e">
        <f>#REF!</f>
        <v>#REF!</v>
      </c>
      <c r="G863" s="148" t="e">
        <f>#REF!</f>
        <v>#REF!</v>
      </c>
      <c r="H863" s="148" t="e">
        <f>#REF!</f>
        <v>#REF!</v>
      </c>
      <c r="I863" s="148" t="e">
        <f>#REF!</f>
        <v>#REF!</v>
      </c>
      <c r="J863" s="40"/>
      <c r="K863" s="40"/>
      <c r="T863" s="102"/>
      <c r="U863" s="102"/>
      <c r="V863" s="102"/>
      <c r="W863" s="102"/>
      <c r="X863" s="102"/>
      <c r="Y863" s="102"/>
      <c r="Z863" s="102"/>
    </row>
    <row r="864" spans="1:26" s="103" customFormat="1" ht="15" customHeight="1">
      <c r="A864" s="102"/>
      <c r="D864" s="40" t="e">
        <f>#REF!</f>
        <v>#REF!</v>
      </c>
      <c r="E864" s="148" t="e">
        <f>#REF!</f>
        <v>#REF!</v>
      </c>
      <c r="F864" s="148" t="e">
        <f>#REF!</f>
        <v>#REF!</v>
      </c>
      <c r="G864" s="148" t="e">
        <f>#REF!</f>
        <v>#REF!</v>
      </c>
      <c r="H864" s="148" t="e">
        <f>#REF!</f>
        <v>#REF!</v>
      </c>
      <c r="I864" s="148" t="e">
        <f>#REF!</f>
        <v>#REF!</v>
      </c>
      <c r="J864" s="40"/>
      <c r="K864" s="40"/>
      <c r="T864" s="102"/>
      <c r="U864" s="102"/>
      <c r="V864" s="102"/>
      <c r="W864" s="102"/>
      <c r="X864" s="102"/>
      <c r="Y864" s="102"/>
      <c r="Z864" s="102"/>
    </row>
    <row r="865" spans="1:30" s="103" customFormat="1" ht="15" customHeight="1">
      <c r="A865" s="102"/>
      <c r="D865" s="40" t="e">
        <f>#REF!</f>
        <v>#REF!</v>
      </c>
      <c r="E865" s="148" t="e">
        <f>#REF!</f>
        <v>#REF!</v>
      </c>
      <c r="F865" s="148" t="e">
        <f>#REF!</f>
        <v>#REF!</v>
      </c>
      <c r="G865" s="148" t="e">
        <f>#REF!</f>
        <v>#REF!</v>
      </c>
      <c r="H865" s="148" t="e">
        <f>#REF!</f>
        <v>#REF!</v>
      </c>
      <c r="I865" s="148" t="e">
        <f>#REF!</f>
        <v>#REF!</v>
      </c>
      <c r="J865" s="40"/>
      <c r="K865" s="40"/>
      <c r="T865" s="102"/>
      <c r="U865" s="102" t="s">
        <v>398</v>
      </c>
      <c r="V865" s="102"/>
      <c r="W865" s="102"/>
      <c r="X865" s="102"/>
      <c r="Y865" s="102"/>
      <c r="Z865" s="102"/>
      <c r="AA865"/>
      <c r="AB865"/>
      <c r="AC865"/>
      <c r="AD865"/>
    </row>
    <row r="866" spans="1:30" s="103" customFormat="1" ht="15" customHeight="1">
      <c r="A866" s="102"/>
      <c r="D866" s="40"/>
      <c r="E866" s="40"/>
      <c r="F866" s="40"/>
      <c r="G866" s="40"/>
      <c r="H866" s="40"/>
      <c r="I866" s="40"/>
      <c r="J866" s="40"/>
      <c r="K866" s="40"/>
      <c r="T866" s="102"/>
      <c r="U866" s="102"/>
      <c r="V866" s="102"/>
      <c r="W866" s="102"/>
      <c r="X866" s="102"/>
      <c r="Y866" s="102"/>
      <c r="Z866" s="102"/>
    </row>
    <row r="867" spans="1:30" s="103" customFormat="1" ht="15" customHeight="1">
      <c r="A867" s="102"/>
      <c r="D867" s="40"/>
      <c r="E867" s="40"/>
      <c r="F867" s="40"/>
      <c r="G867" s="40"/>
      <c r="H867" s="40"/>
      <c r="I867" s="40"/>
      <c r="J867" s="40"/>
      <c r="K867" s="40"/>
      <c r="T867" s="102"/>
      <c r="U867" s="102" t="s">
        <v>399</v>
      </c>
      <c r="V867" s="102" t="s">
        <v>177</v>
      </c>
      <c r="W867" s="102" t="s">
        <v>400</v>
      </c>
      <c r="X867" s="102" t="s">
        <v>179</v>
      </c>
      <c r="Y867" s="102" t="s">
        <v>401</v>
      </c>
      <c r="Z867" s="102"/>
    </row>
    <row r="868" spans="1:30" s="103" customFormat="1" ht="15" customHeight="1">
      <c r="A868" s="102"/>
      <c r="D868" s="40"/>
      <c r="E868" s="40"/>
      <c r="F868" s="40"/>
      <c r="G868" s="40"/>
      <c r="H868" s="40"/>
      <c r="I868" s="40"/>
      <c r="J868" s="40"/>
      <c r="K868" s="40"/>
      <c r="T868" s="244" t="s">
        <v>240</v>
      </c>
      <c r="U868" s="245">
        <v>0</v>
      </c>
      <c r="V868" s="245">
        <v>0.1</v>
      </c>
      <c r="W868" s="245">
        <v>0.3</v>
      </c>
      <c r="X868" s="245">
        <v>0.1</v>
      </c>
      <c r="Y868" s="245">
        <v>0.5</v>
      </c>
      <c r="Z868" s="102"/>
    </row>
    <row r="869" spans="1:30" s="103" customFormat="1" ht="15" customHeight="1">
      <c r="A869" s="102"/>
      <c r="T869" s="244" t="s">
        <v>244</v>
      </c>
      <c r="U869" s="245">
        <v>0</v>
      </c>
      <c r="V869" s="245">
        <v>0</v>
      </c>
      <c r="W869" s="245">
        <v>0.21428571428571427</v>
      </c>
      <c r="X869" s="245">
        <v>0.42857142857142855</v>
      </c>
      <c r="Y869" s="245">
        <v>0.35714285714285715</v>
      </c>
      <c r="Z869" s="102"/>
    </row>
    <row r="870" spans="1:30" s="103" customFormat="1" ht="15" customHeight="1">
      <c r="A870" s="102"/>
      <c r="T870" s="102"/>
      <c r="U870" s="102"/>
      <c r="V870" s="102"/>
      <c r="W870" s="102"/>
      <c r="X870" s="102"/>
      <c r="Y870" s="102"/>
      <c r="Z870" s="102"/>
    </row>
    <row r="871" spans="1:30" s="103" customFormat="1" ht="15" customHeight="1">
      <c r="A871" s="102"/>
      <c r="T871" s="102"/>
      <c r="U871" s="102"/>
      <c r="V871" s="102"/>
      <c r="W871" s="102"/>
      <c r="X871" s="102"/>
      <c r="Y871" s="102"/>
      <c r="Z871" s="102"/>
    </row>
    <row r="872" spans="1:30" s="103" customFormat="1" ht="15" customHeight="1">
      <c r="A872" s="102"/>
      <c r="T872" s="102"/>
      <c r="U872" s="102"/>
      <c r="V872" s="102"/>
      <c r="W872" s="102"/>
      <c r="X872" s="102"/>
      <c r="Y872" s="102"/>
      <c r="Z872" s="102"/>
    </row>
    <row r="873" spans="1:30" s="103" customFormat="1" ht="15" customHeight="1">
      <c r="A873" s="102"/>
      <c r="T873" s="102"/>
      <c r="U873" s="102"/>
      <c r="V873" s="102"/>
      <c r="W873" s="102"/>
      <c r="X873" s="102"/>
      <c r="Y873" s="102"/>
      <c r="Z873" s="102"/>
    </row>
    <row r="874" spans="1:30" s="103" customFormat="1" ht="15" customHeight="1">
      <c r="A874" s="102"/>
      <c r="T874" s="102"/>
      <c r="U874" s="102"/>
      <c r="V874" s="102"/>
      <c r="W874" s="102"/>
      <c r="X874" s="102"/>
      <c r="Y874" s="102"/>
      <c r="Z874" s="102"/>
    </row>
    <row r="875" spans="1:30" s="103" customFormat="1" ht="15" customHeight="1">
      <c r="A875" s="102"/>
      <c r="T875" s="102"/>
      <c r="U875" s="102"/>
      <c r="V875" s="102"/>
      <c r="W875" s="102"/>
      <c r="X875" s="102"/>
      <c r="Y875" s="102"/>
      <c r="Z875" s="102"/>
    </row>
    <row r="876" spans="1:30" s="103" customFormat="1" ht="15" customHeight="1">
      <c r="A876" s="102"/>
      <c r="T876" s="102"/>
    </row>
    <row r="877" spans="1:30" s="103" customFormat="1" ht="15" customHeight="1">
      <c r="A877" s="102"/>
      <c r="T877" s="102"/>
    </row>
    <row r="878" spans="1:30" s="103" customFormat="1" ht="15" customHeight="1">
      <c r="A878" s="102"/>
      <c r="T878" s="102"/>
    </row>
    <row r="879" spans="1:30" s="103" customFormat="1" ht="15" customHeight="1">
      <c r="A879" s="102"/>
      <c r="T879" s="102"/>
    </row>
    <row r="880" spans="1:30" s="103" customFormat="1" ht="15" customHeight="1">
      <c r="A880" s="102"/>
      <c r="T880" s="102"/>
    </row>
    <row r="881" spans="1:20" s="103" customFormat="1" ht="15" customHeight="1">
      <c r="A881" s="102"/>
      <c r="T881" s="102"/>
    </row>
    <row r="882" spans="1:20" s="103" customFormat="1" ht="15" customHeight="1">
      <c r="A882" s="102"/>
      <c r="T882" s="102"/>
    </row>
    <row r="883" spans="1:20" s="103" customFormat="1" ht="15" customHeight="1">
      <c r="A883" s="102"/>
      <c r="T883" s="102"/>
    </row>
    <row r="884" spans="1:20" ht="15" customHeight="1"/>
    <row r="885" spans="1:20" ht="15" customHeight="1"/>
    <row r="886" spans="1:20" ht="15" customHeight="1"/>
    <row r="887" spans="1:20" ht="15" customHeight="1"/>
    <row r="888" spans="1:20" ht="15" customHeight="1">
      <c r="C888" s="45"/>
    </row>
    <row r="889" spans="1:20" ht="15" customHeight="1">
      <c r="C889" s="45"/>
    </row>
    <row r="890" spans="1:20" s="103" customFormat="1" ht="15" customHeight="1">
      <c r="A890" s="102"/>
      <c r="C890" s="45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T890" s="102"/>
    </row>
    <row r="891" spans="1:20" s="103" customFormat="1" ht="15" customHeight="1">
      <c r="A891" s="102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T891" s="102"/>
    </row>
    <row r="892" spans="1:20" s="103" customFormat="1" ht="15" customHeight="1">
      <c r="A892" s="102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T892" s="102"/>
    </row>
    <row r="893" spans="1:20" s="103" customFormat="1" ht="15" customHeight="1">
      <c r="A893" s="102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T893" s="102"/>
    </row>
    <row r="894" spans="1:20" s="103" customFormat="1" ht="15" customHeight="1">
      <c r="A894" s="102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T894" s="102"/>
    </row>
    <row r="895" spans="1:20" s="103" customFormat="1" ht="15" customHeight="1">
      <c r="A895" s="102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T895" s="102"/>
    </row>
    <row r="896" spans="1:20" s="103" customFormat="1" ht="15" customHeight="1">
      <c r="A896" s="102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T896" s="102"/>
    </row>
    <row r="897" spans="1:20" s="103" customFormat="1" ht="15" customHeight="1">
      <c r="A897" s="102"/>
      <c r="C897" s="40"/>
      <c r="D897" s="40"/>
      <c r="E897" s="148"/>
      <c r="F897" s="148"/>
      <c r="G897" s="148"/>
      <c r="H897" s="148"/>
      <c r="I897" s="148"/>
      <c r="J897" s="148"/>
      <c r="K897" s="40"/>
      <c r="L897" s="40"/>
      <c r="M897" s="40"/>
      <c r="N897" s="40"/>
      <c r="T897" s="102"/>
    </row>
    <row r="898" spans="1:20" s="103" customFormat="1" ht="15" customHeight="1">
      <c r="A898" s="102"/>
      <c r="C898" s="40"/>
      <c r="D898" s="40"/>
      <c r="E898" s="148"/>
      <c r="F898" s="148"/>
      <c r="G898" s="148"/>
      <c r="H898" s="148"/>
      <c r="I898" s="148"/>
      <c r="J898" s="148"/>
      <c r="K898" s="40"/>
      <c r="L898" s="40"/>
      <c r="M898" s="40"/>
      <c r="N898" s="40"/>
      <c r="T898" s="102"/>
    </row>
    <row r="899" spans="1:20" s="103" customFormat="1" ht="15" customHeight="1">
      <c r="A899" s="102"/>
      <c r="C899" s="40"/>
      <c r="D899" s="40"/>
      <c r="E899" s="148"/>
      <c r="F899" s="148"/>
      <c r="G899" s="148"/>
      <c r="H899" s="148"/>
      <c r="I899" s="148"/>
      <c r="J899" s="148"/>
      <c r="K899" s="40"/>
      <c r="L899" s="40"/>
      <c r="M899" s="40"/>
      <c r="N899" s="40"/>
      <c r="T899" s="102"/>
    </row>
    <row r="900" spans="1:20" s="103" customFormat="1" ht="15" customHeight="1">
      <c r="A900" s="102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T900" s="102"/>
    </row>
    <row r="901" spans="1:20" s="103" customFormat="1" ht="15" customHeight="1">
      <c r="A901" s="102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T901" s="102"/>
    </row>
    <row r="902" spans="1:20" s="103" customFormat="1" ht="15" customHeight="1">
      <c r="A902" s="102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T902" s="102"/>
    </row>
    <row r="903" spans="1:20" s="103" customFormat="1" ht="15" customHeight="1">
      <c r="A903" s="102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T903" s="102"/>
    </row>
    <row r="904" spans="1:20" s="103" customFormat="1" ht="15" customHeight="1">
      <c r="A904" s="102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T904" s="102"/>
    </row>
    <row r="905" spans="1:20" s="103" customFormat="1" ht="15" customHeight="1">
      <c r="A905" s="102"/>
      <c r="T905" s="102"/>
    </row>
    <row r="906" spans="1:20" s="103" customFormat="1" ht="15" customHeight="1">
      <c r="A906" s="102"/>
      <c r="T906" s="102"/>
    </row>
    <row r="907" spans="1:20" s="103" customFormat="1" ht="15" customHeight="1">
      <c r="A907" s="102"/>
      <c r="T907" s="102"/>
    </row>
    <row r="908" spans="1:20" s="103" customFormat="1" ht="15" customHeight="1">
      <c r="A908" s="102"/>
      <c r="T908" s="102"/>
    </row>
    <row r="909" spans="1:20" s="103" customFormat="1" ht="15" customHeight="1">
      <c r="A909" s="102"/>
      <c r="T909" s="102"/>
    </row>
    <row r="910" spans="1:20" s="103" customFormat="1" ht="15" customHeight="1">
      <c r="A910" s="102"/>
      <c r="T910" s="102"/>
    </row>
    <row r="911" spans="1:20" s="103" customFormat="1" ht="15" customHeight="1">
      <c r="A911" s="102"/>
      <c r="T911" s="102"/>
    </row>
    <row r="912" spans="1:20" s="103" customFormat="1" ht="15" customHeight="1">
      <c r="A912" s="102"/>
      <c r="T912" s="102"/>
    </row>
    <row r="913" spans="1:21" s="103" customFormat="1" ht="15" customHeight="1">
      <c r="A913" s="102"/>
      <c r="T913" s="102"/>
    </row>
    <row r="914" spans="1:21" s="103" customFormat="1" ht="15" customHeight="1">
      <c r="A914" s="102"/>
      <c r="T914" s="102"/>
    </row>
    <row r="915" spans="1:21" s="103" customFormat="1" ht="15" customHeight="1">
      <c r="A915" s="102"/>
      <c r="T915" s="102"/>
    </row>
    <row r="916" spans="1:21" s="103" customFormat="1" ht="15" customHeight="1">
      <c r="A916" s="102"/>
      <c r="T916" s="102"/>
    </row>
    <row r="917" spans="1:21" s="103" customFormat="1" ht="15" customHeight="1">
      <c r="A917" s="102"/>
      <c r="T917" s="102"/>
    </row>
    <row r="918" spans="1:21" s="103" customFormat="1" ht="15" customHeight="1">
      <c r="A918" s="102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T918" s="102"/>
    </row>
    <row r="919" spans="1:21" s="103" customFormat="1" ht="15" customHeight="1">
      <c r="A919" s="102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T919" s="102"/>
    </row>
    <row r="920" spans="1:21" s="103" customFormat="1" ht="15" customHeight="1">
      <c r="A920" s="102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T920" s="102"/>
    </row>
    <row r="921" spans="1:21" s="103" customFormat="1" ht="15" customHeight="1">
      <c r="A921" s="102"/>
      <c r="C921" s="40"/>
      <c r="N921" s="40"/>
      <c r="T921" s="102"/>
    </row>
    <row r="922" spans="1:21" s="103" customFormat="1" ht="15" customHeight="1">
      <c r="A922" s="102"/>
      <c r="C922" s="40"/>
      <c r="N922" s="40"/>
      <c r="O922" s="40"/>
      <c r="U922" s="102"/>
    </row>
    <row r="923" spans="1:21" s="103" customFormat="1" ht="15" customHeight="1">
      <c r="A923" s="102"/>
      <c r="C923" s="40"/>
      <c r="N923" s="40"/>
      <c r="O923" s="40"/>
      <c r="U923" s="102"/>
    </row>
    <row r="924" spans="1:21" s="103" customFormat="1" ht="15" customHeight="1">
      <c r="A924" s="102"/>
      <c r="C924" s="40"/>
      <c r="N924" s="40"/>
      <c r="O924" s="40"/>
      <c r="U924" s="102"/>
    </row>
    <row r="925" spans="1:21" s="103" customFormat="1" ht="15" customHeight="1">
      <c r="A925" s="102"/>
      <c r="C925" s="40"/>
      <c r="N925" s="40"/>
      <c r="O925" s="40"/>
      <c r="U925" s="102"/>
    </row>
    <row r="926" spans="1:21" s="103" customFormat="1" ht="15" customHeight="1">
      <c r="A926" s="102"/>
      <c r="C926" s="40"/>
      <c r="F926" s="175"/>
      <c r="G926" s="175"/>
      <c r="H926" s="175"/>
      <c r="I926" s="175"/>
      <c r="J926" s="175"/>
      <c r="K926" s="175"/>
      <c r="N926" s="40"/>
      <c r="O926" s="40"/>
      <c r="U926" s="102"/>
    </row>
    <row r="927" spans="1:21" s="103" customFormat="1" ht="15" customHeight="1">
      <c r="A927" s="102"/>
      <c r="C927" s="40"/>
      <c r="F927" s="175"/>
      <c r="G927" s="175"/>
      <c r="H927" s="175"/>
      <c r="I927" s="175"/>
      <c r="J927" s="175"/>
      <c r="K927" s="175"/>
      <c r="N927" s="40"/>
      <c r="O927" s="40"/>
      <c r="U927" s="102"/>
    </row>
    <row r="928" spans="1:21" s="103" customFormat="1" ht="15" customHeight="1">
      <c r="A928" s="102"/>
      <c r="C928" s="40"/>
      <c r="F928" s="175"/>
      <c r="G928" s="175"/>
      <c r="H928" s="175"/>
      <c r="I928" s="175"/>
      <c r="J928" s="175"/>
      <c r="K928" s="175"/>
      <c r="N928" s="40"/>
      <c r="O928" s="40"/>
      <c r="U928" s="102"/>
    </row>
    <row r="929" spans="1:20" s="103" customFormat="1" ht="15" customHeight="1">
      <c r="A929" s="102"/>
      <c r="C929" s="40"/>
      <c r="N929" s="40"/>
      <c r="T929" s="102"/>
    </row>
    <row r="930" spans="1:20" s="103" customFormat="1" ht="15" customHeight="1">
      <c r="A930" s="102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T930" s="102"/>
    </row>
    <row r="931" spans="1:20" s="103" customFormat="1" ht="15" customHeight="1">
      <c r="A931" s="102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T931" s="102"/>
    </row>
    <row r="932" spans="1:20" s="103" customFormat="1" ht="15" customHeight="1">
      <c r="A932" s="102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T932" s="102"/>
    </row>
    <row r="933" spans="1:20" s="103" customFormat="1" ht="15" customHeight="1">
      <c r="A933" s="102"/>
      <c r="T933" s="102"/>
    </row>
    <row r="934" spans="1:20" s="103" customFormat="1" ht="15" customHeight="1">
      <c r="A934" s="102"/>
      <c r="T934" s="102"/>
    </row>
    <row r="935" spans="1:20" s="103" customFormat="1" ht="15" customHeight="1">
      <c r="A935" s="102"/>
      <c r="T935" s="102"/>
    </row>
    <row r="936" spans="1:20" s="103" customFormat="1" ht="15" customHeight="1">
      <c r="A936" s="102"/>
      <c r="T936" s="102"/>
    </row>
    <row r="937" spans="1:20" s="103" customFormat="1" ht="15" customHeight="1">
      <c r="A937" s="102"/>
      <c r="T937" s="102"/>
    </row>
    <row r="938" spans="1:20" s="103" customFormat="1" ht="15" customHeight="1">
      <c r="A938" s="102"/>
      <c r="T938" s="102"/>
    </row>
    <row r="939" spans="1:20" s="103" customFormat="1" ht="15" customHeight="1">
      <c r="A939" s="102"/>
      <c r="T939" s="102"/>
    </row>
    <row r="940" spans="1:20" s="103" customFormat="1" ht="15" customHeight="1">
      <c r="A940" s="102"/>
      <c r="T940" s="102"/>
    </row>
    <row r="941" spans="1:20" s="103" customFormat="1" ht="15" customHeight="1">
      <c r="A941" s="102"/>
      <c r="T941" s="102"/>
    </row>
    <row r="942" spans="1:20" s="103" customFormat="1" ht="15" customHeight="1">
      <c r="A942" s="102"/>
      <c r="T942" s="102"/>
    </row>
    <row r="943" spans="1:20" s="103" customFormat="1" ht="15" customHeight="1">
      <c r="A943" s="102"/>
      <c r="T943" s="102"/>
    </row>
    <row r="944" spans="1:20" s="103" customFormat="1" ht="15" customHeight="1">
      <c r="A944" s="102"/>
      <c r="T944" s="102"/>
    </row>
    <row r="945" ht="15" customHeight="1"/>
    <row r="946" ht="15" customHeight="1"/>
  </sheetData>
  <mergeCells count="8">
    <mergeCell ref="W799:Y799"/>
    <mergeCell ref="T767:Y767"/>
    <mergeCell ref="Z767:AA767"/>
    <mergeCell ref="B2:S2"/>
    <mergeCell ref="I94:N94"/>
    <mergeCell ref="C15:C16"/>
    <mergeCell ref="D15:D16"/>
    <mergeCell ref="E15:E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4"/>
  <sheetViews>
    <sheetView showGridLines="0" zoomScale="80" zoomScaleNormal="80" workbookViewId="0"/>
  </sheetViews>
  <sheetFormatPr defaultColWidth="9.140625" defaultRowHeight="15"/>
  <cols>
    <col min="2" max="2" width="4" customWidth="1"/>
  </cols>
  <sheetData>
    <row r="1" spans="1:20" s="1" customFormat="1" ht="18.75" customHeight="1">
      <c r="A1" s="8"/>
    </row>
    <row r="2" spans="1:20" s="1" customFormat="1" ht="47.25" customHeight="1">
      <c r="A2" s="59"/>
      <c r="B2" s="323" t="str">
        <f>Gràfics!B2</f>
        <v>CENTRE DE LA IMATGE I LA TECNOLOGIA MULTIMÈDIA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20" s="1" customFormat="1" ht="18.75" customHeight="1">
      <c r="A3" s="8"/>
    </row>
    <row r="4" spans="1:20" s="1" customFormat="1" ht="18.75" customHeight="1">
      <c r="A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20" s="1" customFormat="1" ht="33.75" customHeight="1" thickBot="1">
      <c r="A5" s="8"/>
      <c r="B5" s="60" t="s">
        <v>446</v>
      </c>
      <c r="C5" s="61"/>
      <c r="D5" s="61"/>
      <c r="E5" s="62"/>
      <c r="F5" s="62"/>
      <c r="G5" s="62"/>
      <c r="H5" s="62"/>
      <c r="I5" s="62"/>
      <c r="J5" s="60"/>
      <c r="K5" s="60"/>
      <c r="L5" s="60"/>
      <c r="M5" s="60"/>
      <c r="N5" s="60"/>
    </row>
    <row r="6" spans="1:20" s="1" customFormat="1" ht="18.75" customHeight="1">
      <c r="A6" s="8"/>
      <c r="B6" s="160" t="s">
        <v>238</v>
      </c>
      <c r="C6" s="7"/>
    </row>
    <row r="7" spans="1:20" s="1" customFormat="1" ht="18.75" customHeight="1">
      <c r="A7" s="8"/>
      <c r="C7" s="7"/>
    </row>
    <row r="8" spans="1:20" s="1" customFormat="1" ht="18.75" customHeight="1">
      <c r="A8" s="8"/>
      <c r="C8" s="7"/>
    </row>
    <row r="9" spans="1:20" s="40" customFormat="1" ht="32.25" thickBot="1">
      <c r="A9" s="46"/>
      <c r="B9" s="54" t="s">
        <v>106</v>
      </c>
      <c r="C9" s="55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3"/>
      <c r="R9" s="53"/>
      <c r="S9" s="53"/>
      <c r="T9" s="46"/>
    </row>
    <row r="12" spans="1:20" ht="21">
      <c r="C12" s="27" t="s">
        <v>237</v>
      </c>
    </row>
    <row r="42" spans="2:19">
      <c r="C42" s="88"/>
    </row>
    <row r="47" spans="2:19" ht="32.25" thickBot="1">
      <c r="B47" s="54" t="s">
        <v>109</v>
      </c>
      <c r="C47" s="33"/>
      <c r="D47" s="29"/>
      <c r="E47" s="29"/>
      <c r="F47" s="30"/>
      <c r="G47" s="30"/>
      <c r="H47" s="30"/>
      <c r="I47" s="57"/>
      <c r="J47" s="57"/>
      <c r="K47" s="57"/>
      <c r="L47" s="57"/>
      <c r="M47" s="57"/>
      <c r="N47" s="57"/>
      <c r="O47" s="57"/>
      <c r="P47" s="57"/>
      <c r="Q47" s="53"/>
      <c r="R47" s="53"/>
      <c r="S47" s="53"/>
    </row>
    <row r="48" spans="2:19" s="1" customFormat="1" ht="18.75" customHeight="1">
      <c r="J48" s="8"/>
      <c r="K48" s="8"/>
      <c r="L48" s="8"/>
      <c r="M48" s="8"/>
      <c r="N48" s="8"/>
      <c r="O48" s="8"/>
      <c r="P48" s="8"/>
      <c r="Q48" s="8"/>
      <c r="R48" s="8"/>
    </row>
    <row r="49" spans="3:18" s="1" customFormat="1" ht="18.75" customHeight="1">
      <c r="J49" s="8"/>
      <c r="K49" s="8"/>
      <c r="L49" s="8"/>
      <c r="M49" s="8"/>
      <c r="N49" s="8"/>
      <c r="O49" s="8"/>
      <c r="P49" s="8"/>
      <c r="Q49" s="8"/>
      <c r="R49" s="8"/>
    </row>
    <row r="50" spans="3:18" s="1" customFormat="1" ht="18.75" customHeight="1">
      <c r="C50" s="31" t="s">
        <v>142</v>
      </c>
      <c r="D50" s="28"/>
      <c r="E50" s="28"/>
      <c r="F50" s="26"/>
      <c r="G50" s="26"/>
      <c r="H50" s="26"/>
      <c r="I50" s="26"/>
      <c r="J50" s="26"/>
      <c r="K50" s="26"/>
      <c r="L50" s="26"/>
      <c r="M50" s="26"/>
      <c r="N50" s="8"/>
      <c r="O50" s="8"/>
      <c r="P50" s="8"/>
      <c r="Q50" s="8"/>
      <c r="R50" s="8"/>
    </row>
    <row r="51" spans="3:18" s="1" customFormat="1" ht="18.75" customHeight="1">
      <c r="C51" s="31"/>
      <c r="D51" s="28"/>
      <c r="E51" s="28"/>
      <c r="F51" s="26"/>
      <c r="G51" s="26"/>
      <c r="H51" s="26"/>
      <c r="I51" s="26"/>
      <c r="J51" s="26"/>
      <c r="K51" s="26"/>
      <c r="L51" s="26"/>
      <c r="M51" s="26"/>
      <c r="N51" s="8"/>
      <c r="O51" s="8"/>
      <c r="P51" s="8"/>
      <c r="Q51" s="8"/>
      <c r="R51" s="8"/>
    </row>
    <row r="52" spans="3:18" s="1" customFormat="1" ht="18.75" customHeight="1">
      <c r="C52" s="31"/>
      <c r="D52" s="28"/>
      <c r="E52" s="28"/>
      <c r="F52" s="26"/>
      <c r="G52" s="26"/>
      <c r="H52" s="26"/>
      <c r="I52" s="26"/>
      <c r="J52" s="26"/>
      <c r="K52" s="26"/>
      <c r="L52" s="26"/>
      <c r="M52" s="26"/>
      <c r="N52" s="8"/>
      <c r="O52" s="8"/>
      <c r="P52" s="8"/>
      <c r="Q52" s="8"/>
      <c r="R52" s="8"/>
    </row>
    <row r="54" spans="3:18" ht="21">
      <c r="C54" s="27" t="s">
        <v>208</v>
      </c>
    </row>
    <row r="85" spans="3:18">
      <c r="C85" s="88"/>
    </row>
    <row r="90" spans="3:18" s="1" customFormat="1" ht="18.75" customHeight="1">
      <c r="C90" s="31" t="s">
        <v>145</v>
      </c>
      <c r="D90" s="28"/>
      <c r="E90" s="28"/>
      <c r="F90" s="26"/>
      <c r="G90" s="26"/>
      <c r="H90" s="26"/>
      <c r="I90" s="26"/>
      <c r="J90" s="26"/>
      <c r="K90" s="26"/>
      <c r="L90" s="26"/>
      <c r="M90" s="26"/>
      <c r="N90" s="8"/>
      <c r="O90" s="8"/>
      <c r="P90" s="8"/>
      <c r="Q90" s="8"/>
      <c r="R90" s="8"/>
    </row>
    <row r="93" spans="3:18" ht="21">
      <c r="C93" s="27" t="s">
        <v>146</v>
      </c>
    </row>
    <row r="115" spans="3:3">
      <c r="C115" s="88"/>
    </row>
    <row r="117" spans="3:3" ht="21">
      <c r="C117" s="27" t="s">
        <v>147</v>
      </c>
    </row>
    <row r="149" spans="3:3">
      <c r="C149" s="88"/>
    </row>
    <row r="152" spans="3:3" ht="21">
      <c r="C152" s="27" t="s">
        <v>151</v>
      </c>
    </row>
    <row r="153" spans="3:3">
      <c r="C153" s="37" t="s">
        <v>186</v>
      </c>
    </row>
    <row r="182" spans="3:9">
      <c r="C182" s="88"/>
      <c r="I182" s="82"/>
    </row>
    <row r="186" spans="3:9" ht="21">
      <c r="C186" s="31" t="s">
        <v>189</v>
      </c>
    </row>
    <row r="187" spans="3:9">
      <c r="C187" t="s">
        <v>209</v>
      </c>
    </row>
    <row r="220" spans="2:16">
      <c r="C220" s="91"/>
    </row>
    <row r="224" spans="2:16" ht="32.25" thickBot="1">
      <c r="B224" s="32" t="s">
        <v>161</v>
      </c>
      <c r="C224" s="33"/>
      <c r="D224" s="29"/>
      <c r="E224" s="29"/>
      <c r="F224" s="30"/>
      <c r="G224" s="30"/>
      <c r="H224" s="30"/>
      <c r="I224" s="30"/>
      <c r="J224" s="30"/>
      <c r="K224" s="30"/>
      <c r="L224" s="30"/>
      <c r="M224" s="30"/>
      <c r="N224" s="26"/>
      <c r="O224" s="26"/>
      <c r="P224" s="26"/>
    </row>
    <row r="225" spans="3:18" s="1" customFormat="1" ht="18.75" customHeight="1">
      <c r="C225" s="34" t="s">
        <v>162</v>
      </c>
      <c r="J225" s="8"/>
      <c r="K225" s="8"/>
      <c r="L225" s="8"/>
      <c r="M225" s="8"/>
      <c r="N225" s="8"/>
      <c r="O225" s="8"/>
      <c r="P225" s="8"/>
      <c r="Q225" s="8"/>
      <c r="R225" s="8"/>
    </row>
    <row r="226" spans="3:18" s="1" customFormat="1" ht="18.75" customHeight="1">
      <c r="C226" s="34"/>
      <c r="J226" s="8"/>
      <c r="K226" s="8"/>
      <c r="L226" s="8"/>
      <c r="M226" s="8"/>
      <c r="N226" s="8"/>
      <c r="O226" s="8"/>
      <c r="P226" s="8"/>
      <c r="Q226" s="8"/>
      <c r="R226" s="8"/>
    </row>
    <row r="227" spans="3:18" s="1" customFormat="1" ht="18.75" customHeight="1">
      <c r="C227" s="34"/>
      <c r="J227" s="8"/>
      <c r="K227" s="8"/>
      <c r="L227" s="8"/>
      <c r="M227" s="8"/>
      <c r="N227" s="8"/>
      <c r="O227" s="8"/>
      <c r="P227" s="8"/>
      <c r="Q227" s="8"/>
      <c r="R227" s="8"/>
    </row>
    <row r="228" spans="3:18" ht="21">
      <c r="C228" s="27" t="s">
        <v>210</v>
      </c>
    </row>
    <row r="259" spans="2:18">
      <c r="C259" s="88"/>
    </row>
    <row r="262" spans="2:18" ht="32.25" thickBot="1">
      <c r="B262" s="32" t="s">
        <v>122</v>
      </c>
      <c r="C262" s="33"/>
      <c r="D262" s="29"/>
      <c r="E262" s="29"/>
      <c r="F262" s="30"/>
      <c r="G262" s="30"/>
      <c r="H262" s="30"/>
      <c r="I262" s="30"/>
      <c r="J262" s="30"/>
      <c r="K262" s="30"/>
      <c r="L262" s="30"/>
      <c r="M262" s="30"/>
      <c r="N262" s="26"/>
      <c r="O262" s="26"/>
      <c r="P262" s="26"/>
    </row>
    <row r="263" spans="2:18" s="1" customFormat="1" ht="18.75" customHeight="1">
      <c r="C263" s="34" t="s">
        <v>162</v>
      </c>
      <c r="J263" s="8"/>
      <c r="K263" s="8"/>
      <c r="L263" s="8"/>
      <c r="M263" s="8"/>
      <c r="N263" s="8"/>
      <c r="O263" s="8"/>
      <c r="P263" s="8"/>
      <c r="Q263" s="8"/>
      <c r="R263" s="8"/>
    </row>
    <row r="264" spans="2:18" s="1" customFormat="1" ht="18.75" customHeight="1">
      <c r="C264" s="34"/>
      <c r="J264" s="8"/>
      <c r="K264" s="8"/>
      <c r="L264" s="8"/>
      <c r="M264" s="8"/>
      <c r="N264" s="8"/>
      <c r="O264" s="8"/>
      <c r="P264" s="8"/>
      <c r="Q264" s="8"/>
      <c r="R264" s="8"/>
    </row>
    <row r="267" spans="2:18" ht="21">
      <c r="C267" s="27" t="s">
        <v>170</v>
      </c>
    </row>
    <row r="299" spans="1:13">
      <c r="C299" s="88"/>
    </row>
    <row r="303" spans="1:13" ht="21">
      <c r="C303" s="135"/>
    </row>
    <row r="304" spans="1:13" ht="26.25">
      <c r="A304" s="133"/>
      <c r="B304" s="134"/>
      <c r="C304" s="361"/>
      <c r="D304" s="361"/>
      <c r="E304" s="361"/>
      <c r="F304" s="361"/>
      <c r="G304" s="361"/>
      <c r="H304" s="361"/>
      <c r="I304" s="361"/>
      <c r="J304" s="361"/>
      <c r="K304" s="361"/>
      <c r="L304" s="361"/>
      <c r="M304" s="361"/>
    </row>
  </sheetData>
  <mergeCells count="2">
    <mergeCell ref="B2:S2"/>
    <mergeCell ref="C304:M304"/>
  </mergeCells>
  <pageMargins left="0.7" right="0.7" top="0.75" bottom="0.75" header="0.3" footer="0.3"/>
  <pageSetup paperSize="9" scale="51" orientation="landscape" r:id="rId1"/>
  <rowBreaks count="1" manualBreakCount="1">
    <brk id="189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showGridLines="0" topLeftCell="A35" zoomScaleNormal="100" workbookViewId="0">
      <selection activeCell="Q45" sqref="Q45:AE53"/>
    </sheetView>
  </sheetViews>
  <sheetFormatPr defaultColWidth="9.140625" defaultRowHeight="15"/>
  <cols>
    <col min="1" max="1" width="3.140625" customWidth="1"/>
    <col min="2" max="2" width="27.85546875" customWidth="1"/>
    <col min="4" max="4" width="10" customWidth="1"/>
    <col min="6" max="6" width="9.140625" customWidth="1"/>
    <col min="7" max="7" width="9.7109375" bestFit="1" customWidth="1"/>
  </cols>
  <sheetData>
    <row r="1" spans="1:20" s="1" customFormat="1" ht="47.25" customHeight="1">
      <c r="A1" s="59"/>
      <c r="B1" s="318" t="s">
        <v>239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89"/>
      <c r="P1" s="59"/>
      <c r="Q1" s="59"/>
      <c r="R1" s="59"/>
      <c r="S1" s="59"/>
      <c r="T1" s="90"/>
    </row>
    <row r="2" spans="1:20" s="1" customFormat="1" ht="18.75" customHeight="1">
      <c r="A2" s="8"/>
    </row>
    <row r="3" spans="1:20" s="1" customFormat="1" ht="18.75" customHeight="1">
      <c r="A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0" s="1" customFormat="1" ht="33.75" customHeight="1" thickBot="1">
      <c r="A4" s="8"/>
      <c r="B4" s="60" t="s">
        <v>402</v>
      </c>
      <c r="C4" s="6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</row>
    <row r="6" spans="1:20">
      <c r="G6" t="s">
        <v>11</v>
      </c>
    </row>
    <row r="9" spans="1:20" ht="18.75">
      <c r="B9" s="65" t="s">
        <v>197</v>
      </c>
    </row>
    <row r="11" spans="1:20" ht="15.75">
      <c r="B11" s="69" t="s">
        <v>6</v>
      </c>
      <c r="E11" s="72" t="s">
        <v>203</v>
      </c>
    </row>
    <row r="15" spans="1:20" s="84" customFormat="1" ht="62.25" customHeight="1">
      <c r="B15" s="85"/>
      <c r="C15" s="171" t="s">
        <v>240</v>
      </c>
      <c r="D15" s="172"/>
      <c r="E15" s="171" t="s">
        <v>244</v>
      </c>
      <c r="F15" s="172"/>
    </row>
    <row r="16" spans="1:20">
      <c r="B16" s="83"/>
      <c r="C16" s="68">
        <v>2011</v>
      </c>
      <c r="D16" s="68">
        <v>2014</v>
      </c>
      <c r="E16" s="68">
        <v>2011</v>
      </c>
      <c r="F16" s="68">
        <v>2014</v>
      </c>
    </row>
    <row r="17" spans="2:7">
      <c r="B17" s="87" t="s">
        <v>9</v>
      </c>
      <c r="C17" s="166">
        <v>0</v>
      </c>
      <c r="D17" s="67">
        <v>0</v>
      </c>
      <c r="E17" s="166">
        <v>0</v>
      </c>
      <c r="F17" s="66">
        <v>0</v>
      </c>
    </row>
    <row r="18" spans="2:7">
      <c r="B18" s="86" t="s">
        <v>198</v>
      </c>
      <c r="C18" s="166">
        <v>0.27272727272727271</v>
      </c>
      <c r="D18" s="67">
        <v>0.2</v>
      </c>
      <c r="E18" s="166">
        <v>0</v>
      </c>
      <c r="F18" s="66">
        <v>0.14299999999999999</v>
      </c>
    </row>
    <row r="19" spans="2:7">
      <c r="B19" s="87" t="s">
        <v>7</v>
      </c>
      <c r="C19" s="166">
        <v>0.72727272727272729</v>
      </c>
      <c r="D19" s="67">
        <v>0.8</v>
      </c>
      <c r="E19" s="166">
        <v>1</v>
      </c>
      <c r="F19" s="66">
        <v>0.85699999999999998</v>
      </c>
    </row>
    <row r="21" spans="2:7" hidden="1"/>
    <row r="22" spans="2:7" hidden="1"/>
    <row r="23" spans="2:7" ht="15.75">
      <c r="B23" s="69" t="s">
        <v>144</v>
      </c>
      <c r="G23" s="72" t="s">
        <v>203</v>
      </c>
    </row>
    <row r="27" spans="2:7" ht="15" customHeight="1">
      <c r="B27" s="372"/>
      <c r="C27" s="380">
        <v>2011</v>
      </c>
      <c r="D27" s="381"/>
      <c r="E27" s="378">
        <v>2014</v>
      </c>
      <c r="F27" s="379"/>
    </row>
    <row r="28" spans="2:7" ht="15" customHeight="1" thickBot="1">
      <c r="B28" s="373"/>
      <c r="C28" s="13" t="s">
        <v>240</v>
      </c>
      <c r="D28" s="13" t="s">
        <v>244</v>
      </c>
      <c r="E28" s="13" t="s">
        <v>240</v>
      </c>
      <c r="F28" s="13" t="s">
        <v>244</v>
      </c>
    </row>
    <row r="29" spans="2:7" ht="27" thickTop="1" thickBot="1">
      <c r="B29" s="39" t="s">
        <v>19</v>
      </c>
      <c r="C29" s="167">
        <v>9.0909090909090912E-2</v>
      </c>
      <c r="D29" s="167">
        <v>6.6666666666666666E-2</v>
      </c>
      <c r="E29" s="199">
        <v>0.4</v>
      </c>
      <c r="F29" s="204">
        <v>7.0999999999999994E-2</v>
      </c>
    </row>
    <row r="30" spans="2:7" ht="27" thickTop="1" thickBot="1">
      <c r="B30" s="39" t="s">
        <v>18</v>
      </c>
      <c r="C30" s="167">
        <v>9.0909090909090912E-2</v>
      </c>
      <c r="D30" s="167">
        <v>0</v>
      </c>
      <c r="E30" s="199">
        <v>0.1</v>
      </c>
      <c r="F30" s="204">
        <v>0</v>
      </c>
    </row>
    <row r="31" spans="2:7" ht="27" thickTop="1" thickBot="1">
      <c r="B31" s="39" t="s">
        <v>17</v>
      </c>
      <c r="C31" s="167">
        <v>9.0909090909090912E-2</v>
      </c>
      <c r="D31" s="167">
        <v>0.13333333333333333</v>
      </c>
      <c r="E31" s="199">
        <v>0.2</v>
      </c>
      <c r="F31" s="204">
        <v>7.0999999999999994E-2</v>
      </c>
    </row>
    <row r="32" spans="2:7" ht="16.5" thickTop="1" thickBot="1">
      <c r="B32" s="39" t="s">
        <v>16</v>
      </c>
      <c r="C32" s="167">
        <v>0.27272727272727271</v>
      </c>
      <c r="D32" s="167">
        <v>0</v>
      </c>
      <c r="E32" s="199">
        <v>0</v>
      </c>
      <c r="F32" s="204">
        <v>0.214</v>
      </c>
    </row>
    <row r="33" spans="2:15" ht="27" thickTop="1" thickBot="1">
      <c r="B33" s="39" t="s">
        <v>15</v>
      </c>
      <c r="C33" s="167">
        <v>0</v>
      </c>
      <c r="D33" s="167">
        <v>0.2</v>
      </c>
      <c r="E33" s="199">
        <v>0</v>
      </c>
      <c r="F33" s="204">
        <v>0.214</v>
      </c>
    </row>
    <row r="34" spans="2:15" ht="26.25" thickTop="1">
      <c r="B34" s="39" t="s">
        <v>14</v>
      </c>
      <c r="C34" s="167">
        <v>0.45454545454545453</v>
      </c>
      <c r="D34" s="167">
        <v>0.6</v>
      </c>
      <c r="E34" s="201">
        <v>0.3</v>
      </c>
      <c r="F34" s="206">
        <v>0.42899999999999999</v>
      </c>
    </row>
    <row r="38" spans="2:15" ht="15.75">
      <c r="B38" s="69" t="s">
        <v>146</v>
      </c>
      <c r="G38" s="72" t="s">
        <v>203</v>
      </c>
    </row>
    <row r="40" spans="2:15">
      <c r="B40" s="371">
        <v>2008</v>
      </c>
      <c r="C40" s="371"/>
      <c r="D40" s="371"/>
      <c r="E40" s="371"/>
      <c r="F40" s="371"/>
      <c r="G40" s="371"/>
      <c r="H40" s="371"/>
    </row>
    <row r="41" spans="2:15" ht="15" customHeight="1">
      <c r="B41" s="368"/>
      <c r="C41" s="370" t="s">
        <v>36</v>
      </c>
      <c r="D41" s="370"/>
      <c r="E41" s="370" t="s">
        <v>37</v>
      </c>
      <c r="F41" s="370"/>
      <c r="G41" s="370" t="s">
        <v>38</v>
      </c>
      <c r="H41" s="370"/>
    </row>
    <row r="42" spans="2:15" ht="38.25">
      <c r="B42" s="369"/>
      <c r="C42" s="22" t="s">
        <v>47</v>
      </c>
      <c r="D42" s="22" t="s">
        <v>48</v>
      </c>
      <c r="E42" s="22" t="s">
        <v>47</v>
      </c>
      <c r="F42" s="22" t="s">
        <v>48</v>
      </c>
      <c r="G42" s="22" t="s">
        <v>49</v>
      </c>
      <c r="H42" s="22" t="s">
        <v>50</v>
      </c>
    </row>
    <row r="43" spans="2:15">
      <c r="B43" s="13" t="e">
        <f>#REF!</f>
        <v>#REF!</v>
      </c>
      <c r="C43" s="10"/>
      <c r="D43" s="10"/>
      <c r="E43" s="10"/>
      <c r="F43" s="10"/>
      <c r="G43" s="10"/>
      <c r="H43" s="10"/>
    </row>
    <row r="44" spans="2:15">
      <c r="B44" s="13" t="e">
        <f>#REF!</f>
        <v>#REF!</v>
      </c>
      <c r="C44" s="10"/>
      <c r="D44" s="10"/>
      <c r="E44" s="10"/>
      <c r="F44" s="10"/>
      <c r="G44" s="10"/>
      <c r="H44" s="10"/>
    </row>
    <row r="45" spans="2:15">
      <c r="B45" s="13" t="e">
        <f>#REF!</f>
        <v>#REF!</v>
      </c>
      <c r="C45" s="10"/>
      <c r="D45" s="10"/>
      <c r="E45" s="10"/>
      <c r="F45" s="10"/>
      <c r="G45" s="10"/>
      <c r="H45" s="10"/>
    </row>
    <row r="46" spans="2:15">
      <c r="B46" s="371">
        <v>2005</v>
      </c>
      <c r="C46" s="371"/>
      <c r="D46" s="371"/>
      <c r="E46" s="371"/>
      <c r="F46" s="371"/>
      <c r="G46" s="371"/>
      <c r="H46" s="371"/>
      <c r="I46" s="371">
        <v>2011</v>
      </c>
      <c r="J46" s="371"/>
      <c r="K46" s="371"/>
      <c r="L46" s="371"/>
      <c r="M46" s="371"/>
      <c r="N46" s="371"/>
      <c r="O46" s="371"/>
    </row>
    <row r="47" spans="2:15" ht="15" customHeight="1">
      <c r="B47" s="368"/>
      <c r="C47" s="382" t="s">
        <v>36</v>
      </c>
      <c r="D47" s="386"/>
      <c r="E47" s="382" t="s">
        <v>37</v>
      </c>
      <c r="F47" s="386"/>
      <c r="G47" s="382" t="s">
        <v>38</v>
      </c>
      <c r="H47" s="386"/>
      <c r="I47" s="368"/>
      <c r="J47" s="370" t="s">
        <v>36</v>
      </c>
      <c r="K47" s="370"/>
      <c r="L47" s="370" t="s">
        <v>37</v>
      </c>
      <c r="M47" s="370"/>
      <c r="N47" s="370" t="s">
        <v>38</v>
      </c>
      <c r="O47" s="370"/>
    </row>
    <row r="48" spans="2:15" ht="39" thickBot="1">
      <c r="B48" s="369"/>
      <c r="C48" s="22" t="s">
        <v>47</v>
      </c>
      <c r="D48" s="22" t="s">
        <v>48</v>
      </c>
      <c r="E48" s="22" t="s">
        <v>47</v>
      </c>
      <c r="F48" s="22" t="s">
        <v>48</v>
      </c>
      <c r="G48" s="22" t="s">
        <v>49</v>
      </c>
      <c r="H48" s="22" t="s">
        <v>50</v>
      </c>
      <c r="I48" s="369"/>
      <c r="J48" s="22" t="s">
        <v>47</v>
      </c>
      <c r="K48" s="22" t="s">
        <v>48</v>
      </c>
      <c r="L48" s="22" t="s">
        <v>47</v>
      </c>
      <c r="M48" s="22" t="s">
        <v>48</v>
      </c>
      <c r="N48" s="22" t="s">
        <v>49</v>
      </c>
      <c r="O48" s="22" t="s">
        <v>50</v>
      </c>
    </row>
    <row r="49" spans="2:15" ht="15.75" thickTop="1">
      <c r="B49" s="13" t="s">
        <v>240</v>
      </c>
      <c r="C49" s="154">
        <v>0.36</v>
      </c>
      <c r="D49" s="154">
        <v>0.04</v>
      </c>
      <c r="E49" s="154">
        <v>0.28000000000000003</v>
      </c>
      <c r="F49" s="154">
        <v>0</v>
      </c>
      <c r="G49" s="154">
        <v>0.04</v>
      </c>
      <c r="H49" s="154">
        <v>0.28000000000000003</v>
      </c>
      <c r="I49" s="13" t="s">
        <v>240</v>
      </c>
      <c r="J49" s="199">
        <v>0.2</v>
      </c>
      <c r="K49" s="199">
        <v>0</v>
      </c>
      <c r="L49" s="199">
        <v>0</v>
      </c>
      <c r="M49" s="199">
        <v>0</v>
      </c>
      <c r="N49" s="199">
        <v>0.3</v>
      </c>
      <c r="O49" s="201">
        <v>0.5</v>
      </c>
    </row>
    <row r="50" spans="2:15">
      <c r="B50" s="13" t="s">
        <v>244</v>
      </c>
      <c r="C50" s="10">
        <v>0.48717948717948717</v>
      </c>
      <c r="D50" s="10">
        <v>2.564102564102564E-2</v>
      </c>
      <c r="E50" s="10">
        <v>0.10256410256410256</v>
      </c>
      <c r="F50" s="10">
        <v>2.564102564102564E-2</v>
      </c>
      <c r="G50" s="10">
        <v>5.128205128205128E-2</v>
      </c>
      <c r="H50" s="10">
        <v>0.30769230769230771</v>
      </c>
      <c r="I50" s="13" t="s">
        <v>244</v>
      </c>
      <c r="J50" s="204">
        <v>0.14285714285714285</v>
      </c>
      <c r="K50" s="204">
        <v>0</v>
      </c>
      <c r="L50" s="204">
        <v>0.14285714285714285</v>
      </c>
      <c r="M50" s="204">
        <v>0.14285714285714285</v>
      </c>
      <c r="N50" s="204">
        <v>0.14285714285714285</v>
      </c>
      <c r="O50" s="206">
        <v>0.42857142857142855</v>
      </c>
    </row>
    <row r="51" spans="2:15">
      <c r="B51" s="13"/>
      <c r="C51" s="10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</row>
    <row r="54" spans="2:15" ht="15.75">
      <c r="B54" s="69" t="s">
        <v>147</v>
      </c>
      <c r="E54" s="71" t="s">
        <v>204</v>
      </c>
    </row>
    <row r="56" spans="2:15" s="70" customFormat="1" ht="15" customHeight="1">
      <c r="C56" s="111" t="s">
        <v>199</v>
      </c>
      <c r="D56" s="112"/>
      <c r="E56" s="173" t="s">
        <v>200</v>
      </c>
      <c r="F56" s="112"/>
      <c r="G56" s="173" t="s">
        <v>201</v>
      </c>
      <c r="H56" s="112"/>
      <c r="I56" s="173" t="s">
        <v>205</v>
      </c>
      <c r="J56" s="112"/>
      <c r="K56" s="173" t="s">
        <v>206</v>
      </c>
      <c r="L56" s="112"/>
    </row>
    <row r="57" spans="2:15">
      <c r="B57" s="36"/>
      <c r="C57" s="39">
        <v>2011</v>
      </c>
      <c r="D57" s="39">
        <v>2014</v>
      </c>
      <c r="E57" s="195">
        <v>2011</v>
      </c>
      <c r="F57" s="195">
        <v>2014</v>
      </c>
      <c r="G57" s="195">
        <v>2011</v>
      </c>
      <c r="H57" s="195">
        <v>2014</v>
      </c>
      <c r="I57" s="195">
        <v>2011</v>
      </c>
      <c r="J57" s="195">
        <v>2014</v>
      </c>
      <c r="K57" s="195">
        <v>2011</v>
      </c>
      <c r="L57" s="195">
        <v>2014</v>
      </c>
    </row>
    <row r="58" spans="2:15">
      <c r="B58" s="13" t="s">
        <v>240</v>
      </c>
      <c r="C58" s="306">
        <v>0.72727272727272729</v>
      </c>
      <c r="D58" s="10">
        <v>0.3</v>
      </c>
      <c r="E58" s="306">
        <v>9.0909090909090912E-2</v>
      </c>
      <c r="F58" s="10">
        <v>0.3</v>
      </c>
      <c r="G58" s="306">
        <v>0.18181818181818182</v>
      </c>
      <c r="H58" s="10">
        <v>0.3</v>
      </c>
      <c r="I58" s="305">
        <v>0</v>
      </c>
      <c r="J58" s="10">
        <v>0</v>
      </c>
      <c r="K58" s="10">
        <v>0</v>
      </c>
      <c r="L58" s="10">
        <v>0.1</v>
      </c>
    </row>
    <row r="59" spans="2:15">
      <c r="B59" s="13" t="s">
        <v>244</v>
      </c>
      <c r="C59" s="306">
        <v>0.53333333333333333</v>
      </c>
      <c r="D59" s="10">
        <v>0.64300000000000002</v>
      </c>
      <c r="E59" s="306">
        <v>0.33333333333333331</v>
      </c>
      <c r="F59" s="10">
        <v>0.35699999999999998</v>
      </c>
      <c r="G59" s="306">
        <v>0.13333333333333333</v>
      </c>
      <c r="H59" s="10">
        <v>0</v>
      </c>
      <c r="I59" s="305">
        <v>0</v>
      </c>
      <c r="J59" s="10">
        <v>0</v>
      </c>
      <c r="K59" s="10">
        <v>0</v>
      </c>
      <c r="L59" s="10">
        <v>0</v>
      </c>
    </row>
    <row r="60" spans="2:15">
      <c r="B60" s="13"/>
      <c r="D60" s="10"/>
      <c r="F60" s="10"/>
      <c r="H60" s="10"/>
      <c r="J60" s="10"/>
      <c r="K60" s="10"/>
      <c r="L60" s="10"/>
    </row>
    <row r="62" spans="2:15" ht="15" customHeight="1"/>
    <row r="63" spans="2:15" ht="15" customHeight="1"/>
    <row r="64" spans="2:15" ht="15" customHeight="1"/>
    <row r="65" spans="2:6" ht="15" customHeight="1"/>
    <row r="66" spans="2:6" ht="15" customHeight="1"/>
    <row r="70" spans="2:6" ht="15" customHeight="1">
      <c r="C70" s="13" t="s">
        <v>240</v>
      </c>
      <c r="D70" s="13" t="s">
        <v>244</v>
      </c>
      <c r="E70" s="13" t="s">
        <v>240</v>
      </c>
      <c r="F70" s="13" t="s">
        <v>244</v>
      </c>
    </row>
    <row r="71" spans="2:6">
      <c r="C71" s="52">
        <v>2011</v>
      </c>
      <c r="D71" s="52">
        <v>2014</v>
      </c>
      <c r="E71" s="195">
        <v>2011</v>
      </c>
      <c r="F71" s="195">
        <v>2014</v>
      </c>
    </row>
    <row r="72" spans="2:6">
      <c r="B72" s="52" t="s">
        <v>199</v>
      </c>
      <c r="C72" s="10">
        <f>C58</f>
        <v>0.72727272727272729</v>
      </c>
      <c r="D72" s="10">
        <f>D58</f>
        <v>0.3</v>
      </c>
      <c r="E72" s="10">
        <f>C59</f>
        <v>0.53333333333333333</v>
      </c>
      <c r="F72" s="10">
        <f>D59</f>
        <v>0.64300000000000002</v>
      </c>
    </row>
    <row r="73" spans="2:6">
      <c r="B73" s="52" t="s">
        <v>200</v>
      </c>
      <c r="C73" s="10">
        <f>E58</f>
        <v>9.0909090909090912E-2</v>
      </c>
      <c r="D73" s="10">
        <f>F58</f>
        <v>0.3</v>
      </c>
      <c r="E73" s="10">
        <f>E59</f>
        <v>0.33333333333333331</v>
      </c>
      <c r="F73" s="10">
        <f>F59</f>
        <v>0.35699999999999998</v>
      </c>
    </row>
    <row r="74" spans="2:6">
      <c r="B74" s="52" t="s">
        <v>201</v>
      </c>
      <c r="C74" s="10">
        <f>G58</f>
        <v>0.18181818181818182</v>
      </c>
      <c r="D74" s="10">
        <f>H58</f>
        <v>0.3</v>
      </c>
      <c r="E74" s="10">
        <f>G59</f>
        <v>0.13333333333333333</v>
      </c>
      <c r="F74" s="10">
        <f>H59</f>
        <v>0</v>
      </c>
    </row>
    <row r="75" spans="2:6">
      <c r="B75" s="51" t="s">
        <v>205</v>
      </c>
      <c r="C75" s="10">
        <f>I58</f>
        <v>0</v>
      </c>
      <c r="D75" s="10">
        <f>J58</f>
        <v>0</v>
      </c>
      <c r="E75" s="10">
        <f>I59</f>
        <v>0</v>
      </c>
      <c r="F75" s="10">
        <f>J59</f>
        <v>0</v>
      </c>
    </row>
    <row r="76" spans="2:6">
      <c r="B76" s="74" t="s">
        <v>202</v>
      </c>
      <c r="C76" s="73">
        <f>K58</f>
        <v>0</v>
      </c>
      <c r="D76" s="10">
        <f>L58</f>
        <v>0.1</v>
      </c>
      <c r="E76" s="10">
        <f>K59</f>
        <v>0</v>
      </c>
      <c r="F76" s="10">
        <f>L59</f>
        <v>0</v>
      </c>
    </row>
    <row r="79" spans="2:6" ht="15.75">
      <c r="B79" s="69" t="s">
        <v>151</v>
      </c>
      <c r="E79" s="72" t="s">
        <v>203</v>
      </c>
    </row>
    <row r="80" spans="2:6">
      <c r="B80" s="75" t="s">
        <v>186</v>
      </c>
    </row>
    <row r="83" spans="2:6">
      <c r="B83" s="36"/>
      <c r="C83" s="13" t="s">
        <v>240</v>
      </c>
      <c r="D83" s="174"/>
      <c r="E83" s="13" t="s">
        <v>244</v>
      </c>
      <c r="F83" s="174"/>
    </row>
    <row r="84" spans="2:6">
      <c r="B84" s="36"/>
      <c r="C84" s="52">
        <v>2011</v>
      </c>
      <c r="D84" s="52">
        <v>2014</v>
      </c>
      <c r="E84" s="52">
        <v>2011</v>
      </c>
      <c r="F84" s="52">
        <v>2014</v>
      </c>
    </row>
    <row r="85" spans="2:6" ht="15.75" thickBot="1">
      <c r="B85" s="52" t="s">
        <v>99</v>
      </c>
      <c r="C85" s="168">
        <v>9.0909090909090912E-2</v>
      </c>
      <c r="D85">
        <v>0</v>
      </c>
      <c r="E85" s="168">
        <v>0.13333333333333333</v>
      </c>
      <c r="F85" s="66">
        <v>0</v>
      </c>
    </row>
    <row r="86" spans="2:6" ht="27" thickTop="1" thickBot="1">
      <c r="B86" s="52" t="s">
        <v>39</v>
      </c>
      <c r="C86" s="167">
        <v>0</v>
      </c>
      <c r="D86" s="199">
        <v>0.22222222222222221</v>
      </c>
      <c r="E86" s="167">
        <v>6.6666666666666666E-2</v>
      </c>
      <c r="F86" s="204">
        <v>7.1428571428571438E-2</v>
      </c>
    </row>
    <row r="87" spans="2:6" ht="27" thickTop="1" thickBot="1">
      <c r="B87" s="52" t="s">
        <v>40</v>
      </c>
      <c r="C87" s="167">
        <v>0</v>
      </c>
      <c r="D87" s="199">
        <v>0.55555555555555558</v>
      </c>
      <c r="E87" s="167">
        <v>0</v>
      </c>
      <c r="F87" s="204">
        <v>7.1428571428571438E-2</v>
      </c>
    </row>
    <row r="88" spans="2:6" ht="27" thickTop="1" thickBot="1">
      <c r="B88" s="52" t="s">
        <v>41</v>
      </c>
      <c r="C88" s="374">
        <v>9.0909090909090912E-2</v>
      </c>
      <c r="D88" s="199">
        <v>0.1111111111111111</v>
      </c>
      <c r="E88" s="374">
        <v>6.6666666666666666E-2</v>
      </c>
      <c r="F88" s="204">
        <v>0.21428571428571427</v>
      </c>
    </row>
    <row r="89" spans="2:6" ht="27" thickTop="1" thickBot="1">
      <c r="B89" s="52" t="s">
        <v>42</v>
      </c>
      <c r="C89" s="375">
        <v>0.18181818181818182</v>
      </c>
      <c r="D89" s="199">
        <v>0</v>
      </c>
      <c r="E89" s="375">
        <v>6.6666666666666666E-2</v>
      </c>
      <c r="F89" s="204">
        <v>7.1428571428571438E-2</v>
      </c>
    </row>
    <row r="90" spans="2:6" ht="27" thickTop="1" thickBot="1">
      <c r="B90" s="52" t="s">
        <v>43</v>
      </c>
      <c r="C90" s="374">
        <v>0.36363636363636365</v>
      </c>
      <c r="D90" s="199">
        <v>0.1111111111111111</v>
      </c>
      <c r="E90" s="374">
        <v>0.2</v>
      </c>
      <c r="F90" s="204">
        <v>7.1428571428571438E-2</v>
      </c>
    </row>
    <row r="91" spans="2:6" ht="27" thickTop="1" thickBot="1">
      <c r="B91" s="52" t="s">
        <v>44</v>
      </c>
      <c r="C91" s="375">
        <v>0.27272727272727271</v>
      </c>
      <c r="D91" s="199">
        <v>0</v>
      </c>
      <c r="E91" s="375">
        <v>0.33333333333333331</v>
      </c>
      <c r="F91" s="204">
        <v>0.35714285714285715</v>
      </c>
    </row>
    <row r="92" spans="2:6" ht="27" thickTop="1" thickBot="1">
      <c r="B92" s="52" t="s">
        <v>45</v>
      </c>
      <c r="C92" s="167">
        <v>0</v>
      </c>
      <c r="D92" s="199">
        <v>0</v>
      </c>
      <c r="E92" s="167">
        <v>0.13333333333333333</v>
      </c>
      <c r="F92" s="204">
        <v>7.1428571428571438E-2</v>
      </c>
    </row>
    <row r="93" spans="2:6" ht="26.25" thickTop="1">
      <c r="B93" s="52" t="s">
        <v>46</v>
      </c>
      <c r="C93" s="167">
        <v>0</v>
      </c>
      <c r="D93" s="201">
        <v>0</v>
      </c>
      <c r="E93" s="167">
        <v>0</v>
      </c>
      <c r="F93" s="206">
        <v>7.1428571428571438E-2</v>
      </c>
    </row>
    <row r="99" spans="2:16">
      <c r="B99" s="113" t="s">
        <v>214</v>
      </c>
      <c r="C99" s="116" t="str">
        <f>C83</f>
        <v>GRADUAT EN FOTOGRAFIA I CREACIÓ DIGITAL</v>
      </c>
      <c r="D99" s="116" t="str">
        <f>E83</f>
        <v>GRADUAT EN MULTIMÈDIA</v>
      </c>
      <c r="E99" s="116" t="e">
        <f>#REF!</f>
        <v>#REF!</v>
      </c>
    </row>
    <row r="100" spans="2:16">
      <c r="B100" s="110" t="s">
        <v>215</v>
      </c>
      <c r="C100" s="114">
        <f>SUM(D93:D93)</f>
        <v>0</v>
      </c>
      <c r="D100" s="115">
        <f>SUM(F92:F93)</f>
        <v>0.14285714285714288</v>
      </c>
      <c r="E100" s="115" t="e">
        <f>SUM(#REF!)</f>
        <v>#REF!</v>
      </c>
    </row>
    <row r="108" spans="2:16" ht="15.75">
      <c r="B108" s="69" t="s">
        <v>189</v>
      </c>
    </row>
    <row r="109" spans="2:16" ht="15.75" customHeight="1">
      <c r="K109" s="309">
        <v>2011</v>
      </c>
      <c r="L109" s="310"/>
      <c r="M109" s="311">
        <v>2014</v>
      </c>
      <c r="O109" s="312"/>
      <c r="P109" s="312"/>
    </row>
    <row r="110" spans="2:16">
      <c r="K110" s="362" t="s">
        <v>240</v>
      </c>
      <c r="L110" s="363"/>
      <c r="M110" s="364" t="s">
        <v>244</v>
      </c>
      <c r="N110" s="365"/>
    </row>
    <row r="111" spans="2:16">
      <c r="J111" s="313" t="s">
        <v>101</v>
      </c>
      <c r="K111" s="169">
        <v>5.3478260869565215</v>
      </c>
      <c r="L111" s="314">
        <f>M102</f>
        <v>0</v>
      </c>
      <c r="M111" s="314">
        <f>L102</f>
        <v>0</v>
      </c>
      <c r="N111" s="314">
        <f>N102</f>
        <v>0</v>
      </c>
    </row>
    <row r="112" spans="2:16">
      <c r="C112" s="366" t="s">
        <v>240</v>
      </c>
      <c r="D112" s="367"/>
      <c r="E112" s="366" t="s">
        <v>244</v>
      </c>
      <c r="F112" s="367"/>
      <c r="J112" s="313" t="s">
        <v>102</v>
      </c>
      <c r="K112" s="170">
        <v>4.1739130434782608</v>
      </c>
      <c r="L112" s="314">
        <f t="shared" ref="L112:L115" si="0">M103</f>
        <v>0</v>
      </c>
      <c r="M112" s="314">
        <f t="shared" ref="M112:M115" si="1">L103</f>
        <v>0</v>
      </c>
      <c r="N112" s="314">
        <f t="shared" ref="N112:N115" si="2">N103</f>
        <v>0</v>
      </c>
    </row>
    <row r="113" spans="2:14">
      <c r="C113" s="52">
        <v>2011</v>
      </c>
      <c r="D113" s="81">
        <v>2014</v>
      </c>
      <c r="E113" s="52">
        <v>2011</v>
      </c>
      <c r="F113" s="50">
        <v>2014</v>
      </c>
      <c r="J113" s="313" t="s">
        <v>103</v>
      </c>
      <c r="K113" s="170">
        <v>4.4782608695652177</v>
      </c>
      <c r="L113" s="314">
        <f t="shared" si="0"/>
        <v>0</v>
      </c>
      <c r="M113" s="314">
        <f t="shared" si="1"/>
        <v>0</v>
      </c>
      <c r="N113" s="314">
        <f t="shared" si="2"/>
        <v>0</v>
      </c>
    </row>
    <row r="114" spans="2:14">
      <c r="B114" s="76" t="s">
        <v>101</v>
      </c>
      <c r="C114" s="169">
        <v>5.25</v>
      </c>
      <c r="D114" s="15">
        <v>5.57</v>
      </c>
      <c r="E114" s="169">
        <v>6.2</v>
      </c>
      <c r="F114" s="15">
        <v>5.75</v>
      </c>
      <c r="J114" s="313" t="s">
        <v>104</v>
      </c>
      <c r="K114" s="170">
        <v>4.0434782608695654</v>
      </c>
      <c r="L114" s="314">
        <f t="shared" si="0"/>
        <v>0</v>
      </c>
      <c r="M114" s="314">
        <f t="shared" si="1"/>
        <v>0</v>
      </c>
      <c r="N114" s="314">
        <f t="shared" si="2"/>
        <v>0</v>
      </c>
    </row>
    <row r="115" spans="2:14" ht="15.75" thickBot="1">
      <c r="B115" s="76" t="s">
        <v>102</v>
      </c>
      <c r="C115" s="170">
        <v>3.25</v>
      </c>
      <c r="D115" s="15">
        <v>4.43</v>
      </c>
      <c r="E115" s="170">
        <v>5.53</v>
      </c>
      <c r="F115" s="15">
        <v>5</v>
      </c>
      <c r="J115" s="313" t="s">
        <v>105</v>
      </c>
      <c r="K115" s="169">
        <v>5.1304347826086953</v>
      </c>
      <c r="L115" s="314">
        <f t="shared" si="0"/>
        <v>0</v>
      </c>
      <c r="M115" s="314">
        <f t="shared" si="1"/>
        <v>0</v>
      </c>
      <c r="N115" s="314">
        <f t="shared" si="2"/>
        <v>0</v>
      </c>
    </row>
    <row r="116" spans="2:14" ht="15.75" thickTop="1">
      <c r="B116" s="76" t="s">
        <v>103</v>
      </c>
      <c r="C116" s="170">
        <v>3</v>
      </c>
      <c r="D116" s="15">
        <v>5.43</v>
      </c>
      <c r="E116" s="170">
        <v>5.07</v>
      </c>
      <c r="F116" s="15">
        <v>4.92</v>
      </c>
      <c r="I116" s="212"/>
      <c r="J116" s="212"/>
      <c r="K116" s="212"/>
      <c r="L116" s="212"/>
      <c r="M116" s="212"/>
    </row>
    <row r="117" spans="2:14">
      <c r="B117" s="76" t="s">
        <v>104</v>
      </c>
      <c r="C117" s="170">
        <v>4.62</v>
      </c>
      <c r="D117" s="15">
        <v>4.29</v>
      </c>
      <c r="E117" s="170">
        <v>4</v>
      </c>
      <c r="F117" s="15">
        <v>4.42</v>
      </c>
      <c r="I117" s="214"/>
      <c r="J117" s="214"/>
      <c r="K117" s="214"/>
      <c r="L117" s="214"/>
      <c r="M117" s="214"/>
    </row>
    <row r="118" spans="2:14">
      <c r="B118" s="76" t="s">
        <v>105</v>
      </c>
      <c r="C118" s="169">
        <v>4.63</v>
      </c>
      <c r="D118" s="15">
        <v>5.43</v>
      </c>
      <c r="E118" s="169">
        <v>5.4</v>
      </c>
      <c r="F118" s="15">
        <v>5.58</v>
      </c>
    </row>
    <row r="121" spans="2:14" ht="15.75">
      <c r="B121" s="69" t="s">
        <v>163</v>
      </c>
    </row>
    <row r="122" spans="2:14" ht="15.75">
      <c r="B122" s="69"/>
    </row>
    <row r="123" spans="2:14">
      <c r="B123" s="106"/>
      <c r="C123" s="382">
        <v>2011</v>
      </c>
      <c r="D123" s="383"/>
      <c r="E123" s="383">
        <v>2014</v>
      </c>
      <c r="F123" s="383"/>
    </row>
    <row r="124" spans="2:14">
      <c r="B124" s="107"/>
      <c r="C124" s="13" t="s">
        <v>240</v>
      </c>
      <c r="D124" s="13" t="s">
        <v>244</v>
      </c>
      <c r="E124" s="13" t="s">
        <v>240</v>
      </c>
      <c r="F124" s="13" t="s">
        <v>244</v>
      </c>
    </row>
    <row r="125" spans="2:14" ht="25.5">
      <c r="B125" s="38" t="s">
        <v>87</v>
      </c>
      <c r="C125" s="10">
        <v>1</v>
      </c>
      <c r="D125" s="10">
        <v>0</v>
      </c>
      <c r="E125" s="10">
        <v>0</v>
      </c>
      <c r="F125" s="10">
        <v>0</v>
      </c>
    </row>
    <row r="126" spans="2:14" ht="25.5">
      <c r="B126" s="38" t="s">
        <v>88</v>
      </c>
      <c r="C126" s="10">
        <v>0</v>
      </c>
      <c r="D126" s="10">
        <v>0</v>
      </c>
      <c r="E126" s="10">
        <v>0</v>
      </c>
      <c r="F126" s="10">
        <v>1</v>
      </c>
    </row>
    <row r="127" spans="2:14" ht="25.5">
      <c r="B127" s="38" t="s">
        <v>89</v>
      </c>
      <c r="C127" s="10">
        <v>0</v>
      </c>
      <c r="D127" s="10">
        <v>0</v>
      </c>
      <c r="E127" s="10">
        <v>0</v>
      </c>
      <c r="F127" s="10">
        <v>0</v>
      </c>
    </row>
    <row r="128" spans="2:14" ht="25.5">
      <c r="B128" s="77" t="s">
        <v>90</v>
      </c>
      <c r="C128" s="10">
        <v>0</v>
      </c>
      <c r="D128" s="10">
        <v>0</v>
      </c>
      <c r="E128" s="10">
        <v>1</v>
      </c>
      <c r="F128" s="10">
        <v>0</v>
      </c>
    </row>
    <row r="130" spans="2:11" ht="15.75">
      <c r="B130" s="69"/>
    </row>
    <row r="133" spans="2:11" ht="15" customHeight="1">
      <c r="B133" s="69" t="s">
        <v>170</v>
      </c>
    </row>
    <row r="136" spans="2:11">
      <c r="B136" s="78"/>
      <c r="C136" s="384" t="s">
        <v>100</v>
      </c>
      <c r="D136" s="385"/>
      <c r="E136" s="385"/>
      <c r="F136" s="385"/>
      <c r="G136" s="385"/>
      <c r="H136" s="385"/>
      <c r="I136" s="307"/>
      <c r="J136" s="307"/>
      <c r="K136" s="307"/>
    </row>
    <row r="137" spans="2:11" ht="15" customHeight="1">
      <c r="B137" s="79"/>
      <c r="C137" s="376" t="s">
        <v>207</v>
      </c>
      <c r="D137" s="377"/>
      <c r="E137" s="377"/>
      <c r="F137" s="377"/>
      <c r="G137" s="377"/>
      <c r="H137" s="377"/>
      <c r="I137" s="308"/>
      <c r="J137" s="308"/>
      <c r="K137" s="308"/>
    </row>
    <row r="138" spans="2:11">
      <c r="B138" s="79"/>
      <c r="C138" s="370">
        <v>2011</v>
      </c>
      <c r="D138" s="370"/>
      <c r="E138" s="370"/>
      <c r="F138" s="370">
        <v>2014</v>
      </c>
      <c r="G138" s="370"/>
      <c r="H138" s="370"/>
    </row>
    <row r="139" spans="2:11" ht="26.25" thickBot="1">
      <c r="B139" s="80"/>
      <c r="C139" s="52" t="s">
        <v>96</v>
      </c>
      <c r="D139" s="52" t="s">
        <v>97</v>
      </c>
      <c r="E139" s="52" t="s">
        <v>98</v>
      </c>
      <c r="F139" s="52" t="s">
        <v>96</v>
      </c>
      <c r="G139" s="52" t="s">
        <v>97</v>
      </c>
      <c r="H139" s="52" t="s">
        <v>98</v>
      </c>
    </row>
    <row r="140" spans="2:11" ht="15.75" thickTop="1">
      <c r="B140" s="13" t="s">
        <v>240</v>
      </c>
      <c r="C140" s="10">
        <v>0.45454545454545453</v>
      </c>
      <c r="D140" s="10">
        <v>9.0909090909090912E-2</v>
      </c>
      <c r="E140" s="10">
        <v>9.0909090909090912E-2</v>
      </c>
      <c r="F140" s="199">
        <v>0.2</v>
      </c>
      <c r="G140" s="199">
        <v>0.1</v>
      </c>
      <c r="H140" s="201">
        <v>0.1</v>
      </c>
    </row>
    <row r="141" spans="2:11">
      <c r="B141" s="13" t="s">
        <v>244</v>
      </c>
      <c r="C141" s="10">
        <v>0</v>
      </c>
      <c r="D141" s="10">
        <v>0.26666666666666666</v>
      </c>
      <c r="E141" s="10">
        <v>0</v>
      </c>
      <c r="F141" s="204">
        <v>7.1428571428571438E-2</v>
      </c>
      <c r="G141" s="204">
        <v>0.14285714285714288</v>
      </c>
      <c r="H141" s="206">
        <v>0.14285714285714288</v>
      </c>
    </row>
    <row r="142" spans="2:11" ht="15" customHeight="1">
      <c r="B142" s="14"/>
      <c r="C142" s="10"/>
      <c r="D142" s="10"/>
      <c r="E142" s="10"/>
      <c r="F142" s="10"/>
      <c r="G142" s="10"/>
      <c r="H142" s="10"/>
    </row>
    <row r="146" spans="2:4">
      <c r="B146" s="80"/>
      <c r="C146" s="118">
        <v>2011</v>
      </c>
      <c r="D146" s="119">
        <v>2014</v>
      </c>
    </row>
    <row r="147" spans="2:4">
      <c r="B147" s="117" t="str">
        <f>B140</f>
        <v>GRADUAT EN FOTOGRAFIA I CREACIÓ DIGITAL</v>
      </c>
      <c r="C147" s="115">
        <f>SUM(C140:E140)</f>
        <v>0.63636363636363635</v>
      </c>
      <c r="D147" s="115">
        <f>SUM('Taules comparativa'!F140:H140)</f>
        <v>0.4</v>
      </c>
    </row>
    <row r="148" spans="2:4">
      <c r="B148" s="117"/>
      <c r="C148" s="115"/>
      <c r="D148" s="115"/>
    </row>
    <row r="149" spans="2:4">
      <c r="B149" s="117" t="str">
        <f>B141</f>
        <v>GRADUAT EN MULTIMÈDIA</v>
      </c>
      <c r="C149" s="115">
        <f>SUM(C141:E141)</f>
        <v>0.26666666666666666</v>
      </c>
      <c r="D149" s="115">
        <f>SUM(F141:H141)</f>
        <v>0.35714285714285721</v>
      </c>
    </row>
    <row r="150" spans="2:4">
      <c r="B150" s="117"/>
      <c r="C150" s="115"/>
      <c r="D150" s="115"/>
    </row>
    <row r="151" spans="2:4">
      <c r="B151" s="117">
        <f>B142</f>
        <v>0</v>
      </c>
      <c r="C151" s="115">
        <f>SUM(C142:E142)</f>
        <v>0</v>
      </c>
      <c r="D151" s="115">
        <f>SUM(F142:H142)</f>
        <v>0</v>
      </c>
    </row>
  </sheetData>
  <mergeCells count="33">
    <mergeCell ref="E27:F27"/>
    <mergeCell ref="C27:D27"/>
    <mergeCell ref="C123:D123"/>
    <mergeCell ref="E123:F123"/>
    <mergeCell ref="C136:H136"/>
    <mergeCell ref="B46:H46"/>
    <mergeCell ref="B47:B48"/>
    <mergeCell ref="C47:D47"/>
    <mergeCell ref="E47:F47"/>
    <mergeCell ref="G47:H47"/>
    <mergeCell ref="F138:H138"/>
    <mergeCell ref="C138:E138"/>
    <mergeCell ref="C88:C89"/>
    <mergeCell ref="E90:E91"/>
    <mergeCell ref="C90:C91"/>
    <mergeCell ref="E88:E89"/>
    <mergeCell ref="C137:H137"/>
    <mergeCell ref="K110:L110"/>
    <mergeCell ref="M110:N110"/>
    <mergeCell ref="E112:F112"/>
    <mergeCell ref="C112:D112"/>
    <mergeCell ref="B1:N1"/>
    <mergeCell ref="I47:I48"/>
    <mergeCell ref="J47:K47"/>
    <mergeCell ref="L47:M47"/>
    <mergeCell ref="N47:O47"/>
    <mergeCell ref="B40:H40"/>
    <mergeCell ref="B41:B42"/>
    <mergeCell ref="C41:D41"/>
    <mergeCell ref="E41:F41"/>
    <mergeCell ref="G41:H41"/>
    <mergeCell ref="I46:O46"/>
    <mergeCell ref="B27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Fitxa Tècnica</vt:lpstr>
      <vt:lpstr>Resum</vt:lpstr>
      <vt:lpstr>Index</vt:lpstr>
      <vt:lpstr>Taules</vt:lpstr>
      <vt:lpstr>Gràfics</vt:lpstr>
      <vt:lpstr>Comparativa</vt:lpstr>
      <vt:lpstr>Taules comparativa</vt:lpstr>
      <vt:lpstr>Index!Àrea_d'impressió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2011-09-30T06:47:25Z</cp:lastPrinted>
  <dcterms:created xsi:type="dcterms:W3CDTF">2011-09-02T08:28:18Z</dcterms:created>
  <dcterms:modified xsi:type="dcterms:W3CDTF">2015-08-27T07:08:53Z</dcterms:modified>
</cp:coreProperties>
</file>