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1.xml" ContentType="application/vnd.openxmlformats-officedocument.drawing+xml"/>
  <Override PartName="/xl/charts/chart40.xml" ContentType="application/vnd.openxmlformats-officedocument.drawingml.chart+xml"/>
  <Override PartName="/xl/theme/themeOverride1.xml" ContentType="application/vnd.openxmlformats-officedocument.themeOverride+xml"/>
  <Override PartName="/xl/charts/chart41.xml" ContentType="application/vnd.openxmlformats-officedocument.drawingml.chart+xml"/>
  <Override PartName="/xl/theme/themeOverride2.xml" ContentType="application/vnd.openxmlformats-officedocument.themeOverride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theme/themeOverride3.xml" ContentType="application/vnd.openxmlformats-officedocument.themeOverride+xml"/>
  <Override PartName="/xl/charts/chart44.xml" ContentType="application/vnd.openxmlformats-officedocument.drawingml.chart+xml"/>
  <Override PartName="/xl/theme/themeOverride4.xml" ContentType="application/vnd.openxmlformats-officedocument.themeOverride+xml"/>
  <Override PartName="/xl/charts/chart45.xml" ContentType="application/vnd.openxmlformats-officedocument.drawingml.chart+xml"/>
  <Override PartName="/xl/theme/themeOverride5.xml" ContentType="application/vnd.openxmlformats-officedocument.themeOverride+xml"/>
  <Override PartName="/xl/charts/chart46.xml" ContentType="application/vnd.openxmlformats-officedocument.drawingml.chart+xml"/>
  <Override PartName="/xl/theme/themeOverride6.xml" ContentType="application/vnd.openxmlformats-officedocument.themeOverride+xml"/>
  <Override PartName="/xl/charts/chart47.xml" ContentType="application/vnd.openxmlformats-officedocument.drawingml.chart+xml"/>
  <Override PartName="/xl/theme/themeOverride7.xml" ContentType="application/vnd.openxmlformats-officedocument.themeOverride+xml"/>
  <Override PartName="/xl/charts/chart48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0" yWindow="-15" windowWidth="14385" windowHeight="12855"/>
  </bookViews>
  <sheets>
    <sheet name="Fitxa tècnica" sheetId="2" r:id="rId1"/>
    <sheet name="Index" sheetId="7" r:id="rId2"/>
    <sheet name="Resum" sheetId="8" r:id="rId3"/>
    <sheet name="Taules" sheetId="1" r:id="rId4"/>
    <sheet name="Gràfics" sheetId="4" r:id="rId5"/>
    <sheet name="Comparativa" sheetId="5" r:id="rId6"/>
    <sheet name="Taules comparativa" sheetId="6" state="hidden" r:id="rId7"/>
  </sheets>
  <externalReferences>
    <externalReference r:id="rId8"/>
  </externalReferences>
  <definedNames>
    <definedName name="_xlnm.Print_Area" localSheetId="5">Comparativa!#REF!</definedName>
    <definedName name="COM_EVOLUCIÓ">Comparativa!$C$14</definedName>
    <definedName name="COM_GUANYS">Comparativa!$C$161</definedName>
    <definedName name="COM_MOBILITAT">Comparativa!$C$276</definedName>
    <definedName name="COM_PRIMERA_FEINA">Comparativa!$C$56</definedName>
    <definedName name="COM_REQUISITS">Comparativa!$C$95</definedName>
    <definedName name="COM_STISFACCIÓ_FEINA">Comparativa!$C$195</definedName>
    <definedName name="COM_TEMPS_RESERCA">Comparativa!$C$237</definedName>
    <definedName name="COM_TIPUS_CONTRACTE">Comparativa!$C$126</definedName>
  </definedNames>
  <calcPr calcId="145621"/>
</workbook>
</file>

<file path=xl/calcChain.xml><?xml version="1.0" encoding="utf-8"?>
<calcChain xmlns="http://schemas.openxmlformats.org/spreadsheetml/2006/main">
  <c r="R167" i="1" l="1"/>
  <c r="P167" i="1"/>
  <c r="N167" i="1"/>
  <c r="L167" i="1"/>
  <c r="J167" i="1"/>
  <c r="H167" i="1"/>
  <c r="F167" i="1"/>
  <c r="D167" i="1"/>
  <c r="B167" i="1"/>
  <c r="Q167" i="1" l="1"/>
  <c r="S167" i="1"/>
  <c r="O167" i="1"/>
  <c r="M167" i="1"/>
  <c r="K167" i="1"/>
  <c r="I167" i="1"/>
  <c r="C167" i="1"/>
  <c r="E167" i="1"/>
  <c r="G167" i="1"/>
  <c r="F111" i="6"/>
  <c r="C150" i="6"/>
  <c r="C149" i="6"/>
  <c r="C148" i="6"/>
  <c r="C147" i="6"/>
  <c r="D150" i="6"/>
  <c r="B150" i="6"/>
  <c r="B149" i="6"/>
  <c r="B148" i="6"/>
  <c r="B147" i="6"/>
  <c r="F116" i="6"/>
  <c r="E116" i="6"/>
  <c r="D116" i="6"/>
  <c r="C116" i="6"/>
  <c r="F115" i="6"/>
  <c r="E115" i="6"/>
  <c r="D115" i="6"/>
  <c r="C115" i="6"/>
  <c r="F114" i="6"/>
  <c r="E114" i="6"/>
  <c r="D114" i="6"/>
  <c r="C114" i="6"/>
  <c r="F113" i="6"/>
  <c r="E113" i="6"/>
  <c r="D113" i="6"/>
  <c r="C113" i="6"/>
  <c r="F112" i="6"/>
  <c r="E112" i="6"/>
  <c r="D112" i="6"/>
  <c r="C112" i="6"/>
  <c r="I111" i="6"/>
  <c r="H111" i="6"/>
  <c r="E111" i="6"/>
  <c r="P108" i="6"/>
  <c r="J116" i="6" s="1"/>
  <c r="I116" i="6"/>
  <c r="H116" i="6"/>
  <c r="G116" i="6"/>
  <c r="J115" i="6"/>
  <c r="I115" i="6"/>
  <c r="H115" i="6"/>
  <c r="G115" i="6"/>
  <c r="J114" i="6"/>
  <c r="I114" i="6"/>
  <c r="H114" i="6"/>
  <c r="G114" i="6"/>
  <c r="J113" i="6"/>
  <c r="I113" i="6"/>
  <c r="H113" i="6"/>
  <c r="G113" i="6"/>
  <c r="J112" i="6"/>
  <c r="I112" i="6"/>
  <c r="H112" i="6"/>
  <c r="G112" i="6"/>
  <c r="G111" i="6"/>
  <c r="Q96" i="6"/>
  <c r="I78" i="6"/>
  <c r="G78" i="6"/>
  <c r="E78" i="6"/>
  <c r="C78" i="6"/>
  <c r="I77" i="6"/>
  <c r="G77" i="6"/>
  <c r="E77" i="6"/>
  <c r="C77" i="6"/>
  <c r="I76" i="6"/>
  <c r="G76" i="6"/>
  <c r="E76" i="6"/>
  <c r="C76" i="6"/>
  <c r="I75" i="6"/>
  <c r="G75" i="6"/>
  <c r="E75" i="6"/>
  <c r="C75" i="6"/>
  <c r="I74" i="6"/>
  <c r="G74" i="6"/>
  <c r="E74" i="6"/>
  <c r="C74" i="6"/>
  <c r="E72" i="6"/>
  <c r="D69" i="6"/>
  <c r="D68" i="6"/>
  <c r="J78" i="6"/>
  <c r="J77" i="6"/>
  <c r="J76" i="6"/>
  <c r="J75" i="6"/>
  <c r="J74" i="6"/>
  <c r="I72" i="6"/>
  <c r="H78" i="6"/>
  <c r="H77" i="6"/>
  <c r="H76" i="6"/>
  <c r="H75" i="6"/>
  <c r="H74" i="6"/>
  <c r="G72" i="6"/>
  <c r="F78" i="6"/>
  <c r="F77" i="6"/>
  <c r="F76" i="6"/>
  <c r="F75" i="6"/>
  <c r="F74" i="6"/>
  <c r="D78" i="6"/>
  <c r="D77" i="6"/>
  <c r="D76" i="6"/>
  <c r="D75" i="6"/>
  <c r="D74" i="6"/>
  <c r="C72" i="6"/>
  <c r="O53" i="6"/>
  <c r="N53" i="6"/>
  <c r="M53" i="6"/>
  <c r="L53" i="6"/>
  <c r="K53" i="6"/>
  <c r="J53" i="6"/>
  <c r="B53" i="6"/>
  <c r="I53" i="6" s="1"/>
  <c r="O52" i="6"/>
  <c r="N52" i="6"/>
  <c r="M52" i="6"/>
  <c r="L52" i="6"/>
  <c r="K52" i="6"/>
  <c r="J52" i="6"/>
  <c r="B52" i="6"/>
  <c r="I52" i="6" s="1"/>
  <c r="O51" i="6"/>
  <c r="N51" i="6"/>
  <c r="M51" i="6"/>
  <c r="L51" i="6"/>
  <c r="K51" i="6"/>
  <c r="J51" i="6"/>
  <c r="B51" i="6"/>
  <c r="I51" i="6" s="1"/>
  <c r="O50" i="6"/>
  <c r="N50" i="6"/>
  <c r="M50" i="6"/>
  <c r="L50" i="6"/>
  <c r="K50" i="6"/>
  <c r="J50" i="6"/>
  <c r="B50" i="6"/>
  <c r="I50" i="6" s="1"/>
  <c r="B46" i="6"/>
  <c r="B45" i="6"/>
  <c r="B44" i="6"/>
  <c r="J111" i="6"/>
  <c r="D111" i="6"/>
  <c r="C111" i="6"/>
  <c r="B1" i="6"/>
  <c r="B2" i="5"/>
  <c r="D149" i="6" l="1"/>
  <c r="D147" i="6"/>
  <c r="D148" i="6"/>
  <c r="P541" i="4"/>
  <c r="Q541" i="4" s="1"/>
  <c r="Q540" i="4"/>
  <c r="P540" i="4"/>
  <c r="Q539" i="4"/>
  <c r="P539" i="4"/>
  <c r="Q538" i="4"/>
  <c r="P538" i="4"/>
  <c r="G36" i="2"/>
  <c r="F36" i="2"/>
  <c r="G35" i="2"/>
  <c r="F35" i="2"/>
  <c r="G34" i="2"/>
  <c r="F34" i="2"/>
  <c r="P160" i="4" l="1"/>
  <c r="P159" i="4"/>
  <c r="P158" i="4"/>
  <c r="P157" i="4"/>
  <c r="C166" i="1"/>
  <c r="E166" i="1"/>
  <c r="G166" i="1"/>
  <c r="I166" i="1"/>
  <c r="K166" i="1"/>
  <c r="M166" i="1"/>
  <c r="O166" i="1"/>
  <c r="Q166" i="1"/>
  <c r="S166" i="1"/>
  <c r="C165" i="1"/>
  <c r="E165" i="1"/>
  <c r="G165" i="1"/>
  <c r="I165" i="1"/>
  <c r="K165" i="1"/>
  <c r="M165" i="1"/>
  <c r="O165" i="1"/>
  <c r="Q165" i="1"/>
  <c r="S165" i="1"/>
  <c r="C164" i="1"/>
  <c r="E164" i="1"/>
  <c r="G164" i="1"/>
  <c r="I164" i="1"/>
  <c r="K164" i="1"/>
  <c r="M164" i="1"/>
  <c r="O164" i="1"/>
  <c r="Q164" i="1"/>
  <c r="S164" i="1"/>
  <c r="G163" i="1"/>
  <c r="E163" i="1"/>
  <c r="C163" i="1"/>
  <c r="I163" i="1"/>
  <c r="K163" i="1"/>
  <c r="M163" i="1"/>
  <c r="O163" i="1"/>
  <c r="Q163" i="1"/>
  <c r="S163" i="1"/>
  <c r="G15" i="1"/>
  <c r="F13" i="1"/>
  <c r="G13" i="1" s="1"/>
  <c r="F14" i="1"/>
  <c r="G14" i="1" s="1"/>
  <c r="F15" i="1"/>
  <c r="F16" i="1"/>
  <c r="G16" i="1" s="1"/>
  <c r="F12" i="1"/>
  <c r="G12" i="1" s="1"/>
  <c r="G33" i="2" l="1"/>
  <c r="F33" i="2"/>
  <c r="G37" i="2" l="1"/>
  <c r="F37" i="2"/>
</calcChain>
</file>

<file path=xl/sharedStrings.xml><?xml version="1.0" encoding="utf-8"?>
<sst xmlns="http://schemas.openxmlformats.org/spreadsheetml/2006/main" count="1764" uniqueCount="494">
  <si>
    <t>POBLACIÓ, MOSTRA I GÈNERE</t>
  </si>
  <si>
    <t>Gènere</t>
  </si>
  <si>
    <t>Dona</t>
  </si>
  <si>
    <t>Home</t>
  </si>
  <si>
    <t>Respostes</t>
  </si>
  <si>
    <t>%</t>
  </si>
  <si>
    <t>CIÈNCIES I TÈCNIQUES ESTADÍSTIQUES</t>
  </si>
  <si>
    <t>ESTADÍSTICA</t>
  </si>
  <si>
    <t>MATEMÀTIQUES</t>
  </si>
  <si>
    <t>Total</t>
  </si>
  <si>
    <t>ESTATUS D'INSERCIÓ</t>
  </si>
  <si>
    <t>Situació laboral actual</t>
  </si>
  <si>
    <t>Treballo</t>
  </si>
  <si>
    <t>No treballo però he treballat després dels estudis</t>
  </si>
  <si>
    <t>No he treballat mai</t>
  </si>
  <si>
    <t>ANTECEDENTS LABORALS</t>
  </si>
  <si>
    <t>Feina durant la carrera i relació de la feina amb els estudis</t>
  </si>
  <si>
    <t>Estudis a temps complet o amb alguna feina intermitent</t>
  </si>
  <si>
    <t>Estudis i feina relacionada a temps parcial</t>
  </si>
  <si>
    <t>Estudis i feina no relacionada a temps parcial</t>
  </si>
  <si>
    <t>Estudis i feina relacionada a temps complet</t>
  </si>
  <si>
    <t>Estudis i feina no relacionat a temps complet</t>
  </si>
  <si>
    <t>PRIMERA FEINA I TEMPS D'INSERCIÓ</t>
  </si>
  <si>
    <t>La primera feina és la feina actual?</t>
  </si>
  <si>
    <t>Temps dedicat a trobar la primera feina</t>
  </si>
  <si>
    <t>No</t>
  </si>
  <si>
    <t>Sí</t>
  </si>
  <si>
    <t>Tenia feina abans d'acabar la carrera</t>
  </si>
  <si>
    <t>Menys d'un mes</t>
  </si>
  <si>
    <t>D'un a tres mesos</t>
  </si>
  <si>
    <t>De tres a sis mesos</t>
  </si>
  <si>
    <t>De sis mesos a un any</t>
  </si>
  <si>
    <t>Més d'un any</t>
  </si>
  <si>
    <t>Contactes (personals, familiars) ...</t>
  </si>
  <si>
    <t>Anuncis de premsa</t>
  </si>
  <si>
    <t>Pràctiques d'estudis</t>
  </si>
  <si>
    <t>Serveis d'universitats</t>
  </si>
  <si>
    <t>ETT</t>
  </si>
  <si>
    <t>Internet</t>
  </si>
  <si>
    <t>Altres</t>
  </si>
  <si>
    <t>ANY INICI DE LA FEINA ACTUAL</t>
  </si>
  <si>
    <t>Any d’inici de la feina actual (Quatre dígits)</t>
  </si>
  <si>
    <t>2009</t>
  </si>
  <si>
    <t>2011</t>
  </si>
  <si>
    <t>2012</t>
  </si>
  <si>
    <t>2013</t>
  </si>
  <si>
    <t>2014</t>
  </si>
  <si>
    <t>REQUISITS PER LA FEINA ACTUAL</t>
  </si>
  <si>
    <t>Nivell d’estudis requerit per accedir a la darrera feina</t>
  </si>
  <si>
    <t>Titulació específica</t>
  </si>
  <si>
    <t>Titulació universitària</t>
  </si>
  <si>
    <t>Cap titulació</t>
  </si>
  <si>
    <t>TIPUS DE CONTRACTE</t>
  </si>
  <si>
    <t>Tipus de contracte</t>
  </si>
  <si>
    <t>Fix</t>
  </si>
  <si>
    <t>Autónom</t>
  </si>
  <si>
    <t>Temporal</t>
  </si>
  <si>
    <t>Becaris</t>
  </si>
  <si>
    <t>No contracte</t>
  </si>
  <si>
    <t>TIPUS DE JORNADA LABORAL</t>
  </si>
  <si>
    <t>P13. Jornada de treball a temps complet</t>
  </si>
  <si>
    <t>DURADA DEL CONTRACTE</t>
  </si>
  <si>
    <t>Durada del contracte</t>
  </si>
  <si>
    <t>Menys de sis mesos</t>
  </si>
  <si>
    <t>Entre sis mesos i un any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</si>
  <si>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</si>
  <si>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</si>
  <si>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</si>
  <si>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</si>
  <si>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</si>
  <si>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</si>
  <si>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</si>
  <si>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</si>
  <si>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</si>
  <si>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</si>
  <si>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</si>
  <si>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</si>
  <si>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</si>
  <si>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</si>
  <si>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</si>
  <si>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</si>
  <si>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</si>
  <si>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</si>
  <si>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</si>
  <si>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</si>
  <si>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</t>
  </si>
  <si>
    <t>TAMANY DE L'EMPRESA</t>
  </si>
  <si>
    <t>Nombre de treballadors</t>
  </si>
  <si>
    <t>Menys de 10</t>
  </si>
  <si>
    <t>Entre 11 i 50</t>
  </si>
  <si>
    <t>Entre 51 i 100</t>
  </si>
  <si>
    <t>Entre 101 i 250</t>
  </si>
  <si>
    <t>Entre 251 i 500</t>
  </si>
  <si>
    <t>Més de 500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</si>
  <si>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</si>
  <si>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</si>
  <si>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</si>
  <si>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</si>
  <si>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</si>
  <si>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</si>
  <si>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</si>
  <si>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de tècnic de suport</t>
  </si>
  <si>
    <t xml:space="preserve"> No</t>
  </si>
  <si>
    <t xml:space="preserve"> Sí</t>
  </si>
  <si>
    <t>BRANCA D'ACTIVITAT</t>
  </si>
  <si>
    <t>Branca d’activitat econòmica de l’empresa</t>
  </si>
  <si>
    <t>Extracció i transformació de minerals</t>
  </si>
  <si>
    <t>Indústries químiques</t>
  </si>
  <si>
    <t>Metal·lúrgia, material elèctric i de precisió</t>
  </si>
  <si>
    <t>Paper i articles derivats. Arts gràfiques i edició. Fabricació de pasta de paper, cartró</t>
  </si>
  <si>
    <t>Cautxú i plàstic. Altres indústries manufactureres. Reciclatge. Fabricació de vidre, fibres sintètiques</t>
  </si>
  <si>
    <t>Construcció</t>
  </si>
  <si>
    <t>Comerç i reparacions</t>
  </si>
  <si>
    <t>Restaurants, cafès i hosteleria</t>
  </si>
  <si>
    <t>Transport i activitats afins</t>
  </si>
  <si>
    <t>Tecnologies de comunicació</t>
  </si>
  <si>
    <t>Mitjans de comunicació (radio, televisió, cinema, vídeo, editorials, etc.)</t>
  </si>
  <si>
    <t>Institucions financeres, assegurances i activitats immobiliàries</t>
  </si>
  <si>
    <t>Serveis a les empreses. Lloguer de béns</t>
  </si>
  <si>
    <t>Administració pública, defensa, i seguretat Social</t>
  </si>
  <si>
    <t>Educació, investigació i serveis culturals</t>
  </si>
  <si>
    <t>Sanitat i assistència social</t>
  </si>
  <si>
    <t>Altres serveis prestats a la comunitat</t>
  </si>
  <si>
    <t>Otras</t>
  </si>
  <si>
    <t>Nc</t>
  </si>
  <si>
    <t>FACTORS DE CONTRACTACIÓ</t>
  </si>
  <si>
    <t>Coneixements teòrics</t>
  </si>
  <si>
    <t>Coneixements pràctics</t>
  </si>
  <si>
    <t>Formació d'idiomes (saber idiomes)</t>
  </si>
  <si>
    <t>Informàtica i noves tecnologies</t>
  </si>
  <si>
    <t>Mitjana</t>
  </si>
  <si>
    <t>Personalitat, habilitats socials</t>
  </si>
  <si>
    <t>Capacitat de gestió i planificació</t>
  </si>
  <si>
    <t>Capacitat treballar en grup</t>
  </si>
  <si>
    <t>Formació global de la universitat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</si>
  <si>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</si>
  <si>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</si>
  <si>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</si>
  <si>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</si>
  <si>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</si>
  <si>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Formació pràctica</t>
  </si>
  <si>
    <t>INSTRUMENTALS</t>
  </si>
  <si>
    <t>Informàtica</t>
  </si>
  <si>
    <t>Idiomes</t>
  </si>
  <si>
    <t>INTERPERSONALS I DE GESTIÓ</t>
  </si>
  <si>
    <t>Gestió</t>
  </si>
  <si>
    <t>Expressió oral</t>
  </si>
  <si>
    <t>Expressió escrita</t>
  </si>
  <si>
    <t>Treball en equip</t>
  </si>
  <si>
    <t>Lideratge</t>
  </si>
  <si>
    <t>COGNITIVES</t>
  </si>
  <si>
    <t>Presa de decisions</t>
  </si>
  <si>
    <t>Creativitat</t>
  </si>
  <si>
    <t>Pensament crític</t>
  </si>
  <si>
    <t>GRADUATS NO OCUPATS</t>
  </si>
  <si>
    <t>TEMPS DE RECERCA DE FEINA</t>
  </si>
  <si>
    <t>Temps que fa que busques feina</t>
  </si>
  <si>
    <t>Entre un i dos anys</t>
  </si>
  <si>
    <t>Més de dos anys</t>
  </si>
  <si>
    <t>REBUIG D'OFERTES</t>
  </si>
  <si>
    <t>Núm. rebuig feines simplificat</t>
  </si>
  <si>
    <t>0 feines</t>
  </si>
  <si>
    <t>1 a 3 feines</t>
  </si>
  <si>
    <t>Més de 6</t>
  </si>
  <si>
    <t>MITJANS UTILITZATS PER TROBAR FEINA</t>
  </si>
  <si>
    <t>Contactes personals</t>
  </si>
  <si>
    <t>Iniciativa personal</t>
  </si>
  <si>
    <t>Anuncis a la premsa</t>
  </si>
  <si>
    <t>Oposició</t>
  </si>
  <si>
    <t>Servei Català de Col·locació</t>
  </si>
  <si>
    <t>Serveis de la borsa de les universitats</t>
  </si>
  <si>
    <t>Col·legi o associació professional</t>
  </si>
  <si>
    <t>Bolsas institucionales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</si>
  <si>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</si>
  <si>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</si>
  <si>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</si>
  <si>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</si>
  <si>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</si>
  <si>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</si>
  <si>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</si>
  <si>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</si>
  <si>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</si>
  <si>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</si>
  <si>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 xml:space="preserve"> Gens important</t>
  </si>
  <si>
    <t>2</t>
  </si>
  <si>
    <t>4</t>
  </si>
  <si>
    <t xml:space="preserve"> Molt important</t>
  </si>
  <si>
    <t>5</t>
  </si>
  <si>
    <t>6</t>
  </si>
  <si>
    <t>3</t>
  </si>
  <si>
    <t>MOTIUS PER NO CERCAR FEINA</t>
  </si>
  <si>
    <t>Motius de no recerca de feina</t>
  </si>
  <si>
    <t>Continuar estudis/oposicions</t>
  </si>
  <si>
    <t>Maternitat/llar</t>
  </si>
  <si>
    <t>Repetiries la carrera?</t>
  </si>
  <si>
    <t>Repetiries la universitat?</t>
  </si>
  <si>
    <t>FORMACIÓ CONTINUADA</t>
  </si>
  <si>
    <t>Continuació dels estudis</t>
  </si>
  <si>
    <t>Mateixa universitat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</si>
  <si>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</si>
  <si>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</si>
  <si>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</si>
  <si>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</si>
  <si>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</si>
  <si>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</si>
  <si>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</si>
  <si>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</si>
  <si>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</si>
  <si>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</si>
  <si>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</si>
  <si>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</si>
  <si>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</si>
  <si>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</si>
  <si>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</si>
  <si>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</si>
  <si>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</si>
  <si>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</si>
  <si>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</si>
  <si>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</si>
  <si>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TITULATS ANY ACADÈMIC 2009-2010</t>
  </si>
  <si>
    <t>1. PERFIL ENSENYAMENT</t>
  </si>
  <si>
    <t>2. OCUPATS</t>
  </si>
  <si>
    <t xml:space="preserve">2.1 DADES DE LA PRIMERA INSERCIÓ </t>
  </si>
  <si>
    <t xml:space="preserve">2.2 SITUACIÓ LABORAL </t>
  </si>
  <si>
    <t>2.3 FACTORS DE CONTRACTACIÓ</t>
  </si>
  <si>
    <t>2.4 SATISFACCIÓ AMB LA FEINA ACTUAL</t>
  </si>
  <si>
    <t>2.5 NIVELL I ADEQUACIÓ DE LES COMPETÈNCIES</t>
  </si>
  <si>
    <t>3. GRADUATS NO OCUPATS*</t>
  </si>
  <si>
    <t>3.1 ATURATS</t>
  </si>
  <si>
    <t>4. SATISFACCIÓ, FORMACIÓ CONTINUADA I MOBILITAT</t>
  </si>
  <si>
    <t>5. RENDIMENT ACADÈMIC I ESTATUS SOCIOECONÒMIC</t>
  </si>
  <si>
    <t>GÈNERE</t>
  </si>
  <si>
    <t>VIA D'ACCÈS</t>
  </si>
  <si>
    <t>JORNADA LABORAL: TEMPS COMPLET</t>
  </si>
  <si>
    <t>ÀMBIT DE L'EMPRESA</t>
  </si>
  <si>
    <t>UBICACIÓ DE LA FEINA</t>
  </si>
  <si>
    <t>GUANYS ANUALS BRUTS</t>
  </si>
  <si>
    <t>Aturats</t>
  </si>
  <si>
    <t>NÚMERO DE FEINES REBUTJADES</t>
  </si>
  <si>
    <t>POBLACIÓ I MOSTRA</t>
  </si>
  <si>
    <t>FITXA TÈCNICA</t>
  </si>
  <si>
    <t>Població</t>
  </si>
  <si>
    <t>Mostra:</t>
  </si>
  <si>
    <t xml:space="preserve">La mostra està calculada per assolir un error mostral per titulació i universitat no superior al 8%. </t>
  </si>
  <si>
    <t>Per a mostres amb menys de 40 titulats implicar trucar a tota la població i, per a les titulacions restants,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</si>
  <si>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</si>
  <si>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</si>
  <si>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</si>
  <si>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</si>
  <si>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</si>
  <si>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</si>
  <si>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CARACTERÍSTIQUES TÈCNIQUES</t>
  </si>
  <si>
    <t>Mostra</t>
  </si>
  <si>
    <t>% Resp.</t>
  </si>
  <si>
    <t>Err.Mostral</t>
  </si>
  <si>
    <t>EDICIÓ 2014</t>
  </si>
  <si>
    <t>Persones titulades de la promoció del 2009 (curs 2009-2010)</t>
  </si>
  <si>
    <t>SATISFACCIÓ AMB UPC/TITULACIÓ</t>
  </si>
  <si>
    <t>CONTINUACIÓ AMB ELS ESTUDIS</t>
  </si>
  <si>
    <t>NOTA DE L' EXPEDIENT</t>
  </si>
  <si>
    <t>NIVELL D'ESTUDIS MÉS QUE ELS PARES</t>
  </si>
  <si>
    <t>L’estudi s’ha dut a terme entre el 15 de gener i el 28 de març de 2014.</t>
  </si>
  <si>
    <t>Les funcions requereixen formació universitària?</t>
  </si>
  <si>
    <t>Autònom</t>
  </si>
  <si>
    <t>ACADÈMIQUES</t>
  </si>
  <si>
    <t>3.2 INACTIUS</t>
  </si>
  <si>
    <t>* (Nota: inclou graduats que no treballen actualment, però busquen feina i els que no han treballat mai)</t>
  </si>
  <si>
    <t>Funcions pròpies</t>
  </si>
  <si>
    <t>Nota: Recull les respostes dels titulats amb contracte temporal</t>
  </si>
  <si>
    <t>2.3 FACTORS DE CONTRACTACIÓ (MITJANA)</t>
  </si>
  <si>
    <t>Documentació</t>
  </si>
  <si>
    <t>Solució de prombles</t>
  </si>
  <si>
    <t>4. FORMACIÓ CONTINUADA I MOBILITAT</t>
  </si>
  <si>
    <t>Funcions no pròpies</t>
  </si>
  <si>
    <t>Via d’accés a la primera feina</t>
  </si>
  <si>
    <t>ANY D'INICI DE LA FEINA ACTUAL</t>
  </si>
  <si>
    <t>Requisits desglosat</t>
  </si>
  <si>
    <t>AUTÒNOM</t>
  </si>
  <si>
    <t>Tipus autònom</t>
  </si>
  <si>
    <t>Compte propi</t>
  </si>
  <si>
    <t>Compte d'altre</t>
  </si>
  <si>
    <t>ÀMBIT I UBICACIÓ</t>
  </si>
  <si>
    <t>Altres funcions qualificades</t>
  </si>
  <si>
    <t>Altres funcions no qualificades</t>
  </si>
  <si>
    <t>Desv.</t>
  </si>
  <si>
    <t>SATISFACCIÓ AMB LA FEINA ACTUAL</t>
  </si>
  <si>
    <t>SATISFACCIÓ CARRERA/UNIVERSITAT</t>
  </si>
  <si>
    <t>Sí, cursos especialitzats</t>
  </si>
  <si>
    <t>Sí, una llicenciatura</t>
  </si>
  <si>
    <t>NIVELL D'ESTUDIS SUPERIORS ALS PARES</t>
  </si>
  <si>
    <t>2001</t>
  </si>
  <si>
    <t>De 4 a 5</t>
  </si>
  <si>
    <t>Crear una empresa pròpia</t>
  </si>
  <si>
    <t>Convenis de cooperació educativa</t>
  </si>
  <si>
    <t>NIVELL I ADEQUACI�A LES COMPET�CIES</t>
  </si>
  <si>
    <t>Formació teòrica (nivell - adequació)</t>
  </si>
  <si>
    <t>Inactius</t>
  </si>
  <si>
    <t>Escola Universitària d'Enginyeria Tècnica Industrial de Barcelona (EUETIB)</t>
  </si>
  <si>
    <t>ENG. TECN. INDUSTRIAL, ESPEC. EN ELECTRICITAT</t>
  </si>
  <si>
    <t>ENG. TECN. INDUSTRIAL, ESPEC. EN ELECTRONICA INDUSTRIAL</t>
  </si>
  <si>
    <t>ENG. TECN. INDUSTRIAL, ESPEC. EN MECANICA</t>
  </si>
  <si>
    <t>ENG. TECN. INDUSTRIAL, ESPEC. EN QUÍMICA INDUSTRIAL</t>
  </si>
  <si>
    <t>Oposició/concurs públic</t>
  </si>
  <si>
    <t>Servei català d’ocupació/INEM</t>
  </si>
  <si>
    <t>Borses de treball institucionals (Dept. Ensenyament, Salut)/Borses de col•legis professionals</t>
  </si>
  <si>
    <t>Creació pròpia empresa/despatx</t>
  </si>
  <si>
    <t>Empreses de selecció</t>
  </si>
  <si>
    <t>1989</t>
  </si>
  <si>
    <t>1990</t>
  </si>
  <si>
    <t>1998</t>
  </si>
  <si>
    <t>1999</t>
  </si>
  <si>
    <t>2000</t>
  </si>
  <si>
    <t>2002</t>
  </si>
  <si>
    <t>2003</t>
  </si>
  <si>
    <t>2004</t>
  </si>
  <si>
    <t>2005</t>
  </si>
  <si>
    <t>2006</t>
  </si>
  <si>
    <t>2007</t>
  </si>
  <si>
    <t>2008</t>
  </si>
  <si>
    <t>2010</t>
  </si>
  <si>
    <t>Agricultura, ramaderia, silvicultura, caça</t>
  </si>
  <si>
    <t>Pesca i piscicultura, aqüicultura d'aigües continentals o marines</t>
  </si>
  <si>
    <t>Comb. Sòlids, petroli, gas i minerals radioactius</t>
  </si>
  <si>
    <t>Electricitat, gas i aigua. Fabricació de generadors de vapor, captació, depuració i distribució d'aigua</t>
  </si>
  <si>
    <t>Indústries farmacèutiques i cosmètiques</t>
  </si>
  <si>
    <t>Materials de transport. Fabricació vehicles motor, bicicletes, construcció naval, material ferroviari, etc.</t>
  </si>
  <si>
    <t>Productes alimentaris, begudes i tabac</t>
  </si>
  <si>
    <t>Indústries tèxtils, del cuir i de confeccions</t>
  </si>
  <si>
    <t>Indústries de la fusta, suro i mobles de fusta</t>
  </si>
  <si>
    <t>Eng. Tecn. Industrial, espec. En Electricitat</t>
  </si>
  <si>
    <t>Eng. Tecn. Industrial, espec. en Electronica Industrial</t>
  </si>
  <si>
    <t>Eng. Tecn. Industrial, espec. En mecànica</t>
  </si>
  <si>
    <t>Eng. Tecn. Industrial, espec. En Química Industrial</t>
  </si>
  <si>
    <t>Fa més de 3 anys</t>
  </si>
  <si>
    <t>Fa 2 anys</t>
  </si>
  <si>
    <t>Fa 1 any</t>
  </si>
  <si>
    <t>Any actual</t>
  </si>
  <si>
    <t>Repetirien la carrera</t>
  </si>
  <si>
    <t>Repetirien la universitat</t>
  </si>
  <si>
    <t>Cursos espec.</t>
  </si>
  <si>
    <t>Llicenciatura</t>
  </si>
  <si>
    <t>Postgrau/màster</t>
  </si>
  <si>
    <t>Doctorat</t>
  </si>
  <si>
    <t>Durant els estudis</t>
  </si>
  <si>
    <t>Laboralment</t>
  </si>
  <si>
    <t>EVOLUCIÓ DE L' ESTATUS D'INSERCIÓ</t>
  </si>
  <si>
    <t xml:space="preserve">EVOLUCIÓ DE TEMPS D'INSERCIÓ A LA PRIMERA FEINA </t>
  </si>
  <si>
    <t xml:space="preserve">REQUISITS PER A LA FEINA ACTUAL </t>
  </si>
  <si>
    <t>Nota: Sou brut anual</t>
  </si>
  <si>
    <t xml:space="preserve">         </t>
  </si>
  <si>
    <t xml:space="preserve">TEMPS DE RECERCA DE FEINA (només pels aturats) </t>
  </si>
  <si>
    <t>TAULES COMPARATIVES</t>
  </si>
  <si>
    <t>SI      1998</t>
  </si>
  <si>
    <t>No ha treballat mai</t>
  </si>
  <si>
    <t>Aturat</t>
  </si>
  <si>
    <t>Ocupat</t>
  </si>
  <si>
    <t>Més
d'un any</t>
  </si>
  <si>
    <t>De 6 a 12
mesos</t>
  </si>
  <si>
    <t>De 3 a 6
mesos</t>
  </si>
  <si>
    <t>D'un a 3 mesos</t>
  </si>
  <si>
    <t>Menys
d'un mes</t>
  </si>
  <si>
    <t>Abans
d'acabar</t>
  </si>
  <si>
    <t>Titulació
específica</t>
  </si>
  <si>
    <t>Titulació
universitària</t>
  </si>
  <si>
    <t>Cap
titulació</t>
  </si>
  <si>
    <t>Funcions
no pròpies</t>
  </si>
  <si>
    <t>Requeria
form.univ.</t>
  </si>
  <si>
    <t>No requeria
form.univ.</t>
  </si>
  <si>
    <t>No requeria form. univ.</t>
  </si>
  <si>
    <t>NO    1998</t>
  </si>
  <si>
    <t>FIX</t>
  </si>
  <si>
    <t>TEMPORAL</t>
  </si>
  <si>
    <t>BECARI</t>
  </si>
  <si>
    <t>SENSE COTNRACTE</t>
  </si>
  <si>
    <t>*Taula per gràfics resum</t>
  </si>
  <si>
    <t>SENSE CONTRACTE</t>
  </si>
  <si>
    <t>NS/NC</t>
  </si>
  <si>
    <t>Menys 
9.000 €</t>
  </si>
  <si>
    <t>9.000 €
12.000 €</t>
  </si>
  <si>
    <t>12.000 €
18.000 €</t>
  </si>
  <si>
    <t>18.000 €
30.000 €</t>
  </si>
  <si>
    <t>30.000 €
40.000 €</t>
  </si>
  <si>
    <t>Més de 
40.000 €</t>
  </si>
  <si>
    <t>Contingut de la feina</t>
  </si>
  <si>
    <t>Perspectives de millora i promoció</t>
  </si>
  <si>
    <t>Nivell de retribució</t>
  </si>
  <si>
    <t>Utilitat dels coneixements de la formació universitària</t>
  </si>
  <si>
    <t>Satisfacció general amb la feina *</t>
  </si>
  <si>
    <t>Menys de 6 mesos</t>
  </si>
  <si>
    <t>Entre 6 mesos i 1 any</t>
  </si>
  <si>
    <t>Entre 1 any i 2 anys</t>
  </si>
  <si>
    <t>Més de 2 anys</t>
  </si>
  <si>
    <t>MOBILITAT (%)</t>
  </si>
  <si>
    <t>Sí has tingut una experiència de mobilitat, de quin tipus ha estat?</t>
  </si>
  <si>
    <t>ENG. TÈCN. INDUST. EN ELECTRICITAT</t>
  </si>
  <si>
    <t>ENG. TÈCN. INDUST. EN ELECTRÒNICA INDUSTRIAL</t>
  </si>
  <si>
    <t>ENG. TÈCN. INDUST. EN MECÀNICA</t>
  </si>
  <si>
    <t>ENG. TÈCN. INDUST. EN QUÍMICA INDUSTRIAL</t>
  </si>
  <si>
    <t>Comparativa de l'evolució de titulats (Edició 2008/2011/2014)</t>
  </si>
  <si>
    <t>ÍNDEX</t>
  </si>
  <si>
    <t xml:space="preserve">        </t>
  </si>
  <si>
    <t xml:space="preserve">        Enllaç als gràfics de comparativa (totes edicions)</t>
  </si>
  <si>
    <t xml:space="preserve"> - Estatus inserció </t>
  </si>
  <si>
    <t xml:space="preserve"> - Antecedents laborals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</si>
  <si>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</si>
  <si>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</si>
  <si>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Primera feina i temps d'inserció</t>
  </si>
  <si>
    <t xml:space="preserve"> - Via accés</t>
  </si>
  <si>
    <t xml:space="preserve">    2.2 Situació laboral </t>
  </si>
  <si>
    <t xml:space="preserve"> - Any inici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</si>
  <si>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</si>
  <si>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</si>
  <si>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</si>
  <si>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</si>
  <si>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</si>
  <si>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</si>
  <si>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Tamany de l'empresa</t>
  </si>
  <si>
    <t xml:space="preserve"> - Funcions</t>
  </si>
  <si>
    <t xml:space="preserve"> - Branca</t>
  </si>
  <si>
    <t xml:space="preserve">    2.3 Factors de contractació</t>
  </si>
  <si>
    <t xml:space="preserve">    2.4 Satisfacció amb la feina actual</t>
  </si>
  <si>
    <t xml:space="preserve">    2.5 Nivell i adequació de les competències </t>
  </si>
  <si>
    <t xml:space="preserve"> - Acadèmiques</t>
  </si>
  <si>
    <t xml:space="preserve"> - Instrumentals</t>
  </si>
  <si>
    <t xml:space="preserve"> - Interpersonals i de gestió</t>
  </si>
  <si>
    <t xml:space="preserve"> - Cognitives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</si>
  <si>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</si>
  <si>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</si>
  <si>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</si>
  <si>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</si>
  <si>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</si>
  <si>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Mitjans utilitzats per trobar feina</t>
  </si>
  <si>
    <t xml:space="preserve"> - Dificultats per trobar feina</t>
  </si>
  <si>
    <t xml:space="preserve">    3.2 Inactius</t>
  </si>
  <si>
    <t xml:space="preserve"> - Satisfacció: carrera i universitat</t>
  </si>
  <si>
    <t xml:space="preserve"> - Formació continuada</t>
  </si>
  <si>
    <t xml:space="preserve"> - Mobilitat</t>
  </si>
  <si>
    <t xml:space="preserve"> - Nota expedient acadèmic</t>
  </si>
  <si>
    <t xml:space="preserve"> - Nivell estudis pares</t>
  </si>
  <si>
    <t xml:space="preserve">        Enllaç a les taules (edició 2014)</t>
  </si>
  <si>
    <t xml:space="preserve">        Enllaç als gràfics (edició 2014) </t>
  </si>
  <si>
    <t xml:space="preserve"> - Població, mostra i gènere</t>
  </si>
  <si>
    <t>Nom de la titulació</t>
  </si>
  <si>
    <t>Suma</t>
  </si>
  <si>
    <t>% de la fila</t>
  </si>
  <si>
    <t>Recuento</t>
  </si>
  <si>
    <t>SATISFACCIÓ</t>
  </si>
  <si>
    <t>Media</t>
  </si>
  <si>
    <t>Form_global_reb</t>
  </si>
  <si>
    <t>PRINCIPALS INDICADORS</t>
  </si>
  <si>
    <t xml:space="preserve">* Només contesten els graduats que treballen actualment o que han treballat </t>
  </si>
  <si>
    <t>Només contesten els autònoms</t>
  </si>
  <si>
    <t>No contesten els becaris</t>
  </si>
  <si>
    <t>Només contesten el graduats amb contracte temporal</t>
  </si>
  <si>
    <t xml:space="preserve">No contesten els becaris, els sense contracte i els autònoms per compte propi. </t>
  </si>
  <si>
    <t>No contesten els becaris, els sense contracte i els que no treballen actualment.</t>
  </si>
  <si>
    <t xml:space="preserve">El Nivell de les competències contesten tots els graduats. La Utilitat de les competències només contesten els que treballen actualment o han treballat. </t>
  </si>
  <si>
    <t>* (Nota: inclou graduats que no treballen actualment i els que no han treballat mai)</t>
  </si>
  <si>
    <t xml:space="preserve"> </t>
  </si>
  <si>
    <t>Nivell Formació teòrica</t>
  </si>
  <si>
    <t>Utilitat Formació teòrica</t>
  </si>
  <si>
    <t>Nivell Formació pràctica</t>
  </si>
  <si>
    <t>Utilitat Formació pràctica</t>
  </si>
  <si>
    <t>Desv</t>
  </si>
  <si>
    <t>Nivell Informàtica</t>
  </si>
  <si>
    <t>Utilitat Informàtica</t>
  </si>
  <si>
    <t>Nivell Idiomes</t>
  </si>
  <si>
    <t>Utilitat Idiomes</t>
  </si>
  <si>
    <t>Nivell Habilitats de documentació</t>
  </si>
  <si>
    <t>Utilitat Habilitats de documentació</t>
  </si>
  <si>
    <t>Nivell Gestió</t>
  </si>
  <si>
    <t>Utilitat Gestió</t>
  </si>
  <si>
    <t>Nivell Expressió oral</t>
  </si>
  <si>
    <t>Utilitat Expressió oral</t>
  </si>
  <si>
    <t>Nivell Expressió escrita</t>
  </si>
  <si>
    <t>Utilitat Expressió escrita</t>
  </si>
  <si>
    <t>Nivell Treball en equip</t>
  </si>
  <si>
    <t>Utilitat Treball en equip</t>
  </si>
  <si>
    <t>Nivell Lideratge</t>
  </si>
  <si>
    <t>Utilitat Lideratge</t>
  </si>
  <si>
    <t>Nivell Solució de problemes</t>
  </si>
  <si>
    <t>Utilitat Solució de problemes</t>
  </si>
  <si>
    <t>Nivell Presa de decisions</t>
  </si>
  <si>
    <t>Utilitat Presa de decisions</t>
  </si>
  <si>
    <t>Nivell Creativitat</t>
  </si>
  <si>
    <t>Utilitat Creativitat</t>
  </si>
  <si>
    <t>Nivell Pensament crític</t>
  </si>
  <si>
    <t>Utilitat Pensament crític</t>
  </si>
  <si>
    <t xml:space="preserve">Només responen els aturats que busquen feina. </t>
  </si>
  <si>
    <t>Només responen els aturats que NO busquen feina</t>
  </si>
  <si>
    <t>Jornada de treball a temps complet</t>
  </si>
  <si>
    <t>VIA D'ACCÉS</t>
  </si>
  <si>
    <t>Inactiu</t>
  </si>
  <si>
    <t>TOTAL EUETIB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</si>
</sst>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164" formatCode="###0"/>
    <numFmt numFmtId="165" formatCode="###0.0%"/>
    <numFmt numFmtId="166" formatCode="#,###.00"/>
    <numFmt numFmtId="167" formatCode="0.0%"/>
    <numFmt numFmtId="168" formatCode="###0.00"/>
    <numFmt numFmtId="169" formatCode="####.00"/>
    <numFmt numFmtId="170" formatCode="####.0%"/>
  </numFmts>
  <fonts count="75">
    <font>
      <sz val="11"/>
      <color theme="1"/>
      <name val="Calibri"/>
      <family val="2"/>
      <scheme val="minor"/>
    </font>
    <font>
      <sz val="11"/>
      <color rgb="FF000000"/>
      <name val="Courier New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3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Arial"/>
      <family val="2"/>
    </font>
    <font>
      <b/>
      <sz val="26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u/>
      <sz val="22"/>
      <color theme="1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b/>
      <sz val="9"/>
      <color theme="0"/>
      <name val="Arial Bold"/>
      <family val="2"/>
    </font>
    <font>
      <b/>
      <sz val="14"/>
      <color theme="0"/>
      <name val="Arial Bold"/>
      <family val="2"/>
    </font>
    <font>
      <b/>
      <u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22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sz val="9"/>
      <color theme="2"/>
      <name val="Arial"/>
      <family val="2"/>
    </font>
    <font>
      <b/>
      <sz val="9"/>
      <color theme="0"/>
      <name val="Arial Bold"/>
    </font>
    <font>
      <b/>
      <sz val="24"/>
      <name val="Calibri"/>
      <family val="2"/>
      <scheme val="minor"/>
    </font>
    <font>
      <sz val="22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 Bold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22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8"/>
      <color theme="3"/>
      <name val="Arial"/>
      <family val="2"/>
    </font>
    <font>
      <sz val="8"/>
      <color theme="1"/>
      <name val="Arial"/>
      <family val="2"/>
    </font>
    <font>
      <b/>
      <sz val="9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0"/>
      <name val="Arial"/>
      <family val="2"/>
    </font>
    <font>
      <b/>
      <sz val="9"/>
      <color theme="1" tint="0.499984740745262"/>
      <name val="Calibri"/>
      <family val="2"/>
      <scheme val="minor"/>
    </font>
    <font>
      <b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0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/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rgb="FF3F3F3F"/>
      </top>
      <bottom style="medium">
        <color rgb="FF3F3F3F"/>
      </bottom>
      <diagonal/>
    </border>
    <border>
      <left style="thin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23"/>
      </bottom>
      <diagonal/>
    </border>
    <border>
      <left/>
      <right/>
      <top style="thin">
        <color theme="0" tint="-0.499984740745262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23"/>
      </bottom>
      <diagonal/>
    </border>
    <border>
      <left style="thin">
        <color theme="0" tint="-0.499984740745262"/>
      </left>
      <right/>
      <top/>
      <bottom style="thin">
        <color indexed="23"/>
      </bottom>
      <diagonal/>
    </border>
    <border>
      <left style="thin">
        <color indexed="23"/>
      </left>
      <right style="thin">
        <color theme="0" tint="-0.499984740745262"/>
      </right>
      <top style="thin">
        <color indexed="23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ck">
        <color indexed="8"/>
      </bottom>
      <diagonal/>
    </border>
    <border>
      <left style="thick">
        <color theme="1"/>
      </left>
      <right style="thick">
        <color indexed="8"/>
      </right>
      <top style="thick">
        <color indexed="8"/>
      </top>
      <bottom/>
      <diagonal/>
    </border>
    <border>
      <left style="thick">
        <color theme="1"/>
      </left>
      <right style="thick">
        <color indexed="8"/>
      </right>
      <top/>
      <bottom/>
      <diagonal/>
    </border>
    <border>
      <left style="thick">
        <color theme="1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theme="1"/>
      </right>
      <top style="thin">
        <color indexed="8"/>
      </top>
      <bottom style="thick">
        <color indexed="8"/>
      </bottom>
      <diagonal/>
    </border>
    <border>
      <left style="thick">
        <color theme="1"/>
      </left>
      <right style="thick">
        <color indexed="8"/>
      </right>
      <top/>
      <bottom style="thick">
        <color theme="1"/>
      </bottom>
      <diagonal/>
    </border>
    <border>
      <left style="thick">
        <color indexed="8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theme="1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theme="1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</borders>
  <cellStyleXfs count="124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2" applyNumberFormat="0" applyFill="0" applyAlignment="0" applyProtection="0"/>
    <xf numFmtId="0" fontId="4" fillId="3" borderId="0" applyNumberFormat="0" applyBorder="0" applyAlignment="0" applyProtection="0"/>
    <xf numFmtId="9" fontId="2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6" borderId="6" applyNumberFormat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0" fillId="2" borderId="1"/>
    <xf numFmtId="0" fontId="30" fillId="2" borderId="1"/>
    <xf numFmtId="0" fontId="2" fillId="2" borderId="1"/>
    <xf numFmtId="0" fontId="4" fillId="3" borderId="1" applyNumberFormat="0" applyBorder="0" applyAlignment="0" applyProtection="0"/>
    <xf numFmtId="0" fontId="3" fillId="2" borderId="2" applyNumberFormat="0" applyFill="0" applyAlignment="0" applyProtection="0"/>
    <xf numFmtId="44" fontId="30" fillId="2" borderId="1" applyFont="0" applyFill="0" applyBorder="0" applyAlignment="0" applyProtection="0"/>
    <xf numFmtId="9" fontId="2" fillId="2" borderId="1" applyFont="0" applyFill="0" applyBorder="0" applyAlignment="0" applyProtection="0"/>
    <xf numFmtId="0" fontId="2" fillId="11" borderId="1" applyNumberFormat="0" applyBorder="0" applyAlignment="0" applyProtection="0"/>
    <xf numFmtId="0" fontId="9" fillId="2" borderId="5" applyNumberFormat="0" applyFill="0" applyAlignment="0" applyProtection="0"/>
    <xf numFmtId="0" fontId="3" fillId="2" borderId="1" applyNumberFormat="0" applyFill="0" applyBorder="0" applyAlignment="0" applyProtection="0"/>
    <xf numFmtId="0" fontId="30" fillId="2" borderId="1"/>
  </cellStyleXfs>
  <cellXfs count="545">
    <xf numFmtId="0" fontId="0" fillId="0" borderId="0" xfId="0"/>
    <xf numFmtId="0" fontId="1" fillId="2" borderId="1" xfId="2" applyFont="1" applyFill="1" applyBorder="1"/>
    <xf numFmtId="0" fontId="6" fillId="5" borderId="3" xfId="6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0" borderId="0" xfId="0" applyFont="1"/>
    <xf numFmtId="0" fontId="0" fillId="5" borderId="0" xfId="0" applyFill="1" applyAlignment="1">
      <alignment vertical="center"/>
    </xf>
    <xf numFmtId="0" fontId="4" fillId="0" borderId="1" xfId="0" applyFont="1" applyBorder="1"/>
    <xf numFmtId="0" fontId="3" fillId="5" borderId="1" xfId="6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6" fillId="5" borderId="1" xfId="6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4" fillId="4" borderId="1" xfId="0" applyFont="1" applyFill="1" applyBorder="1"/>
    <xf numFmtId="0" fontId="16" fillId="5" borderId="3" xfId="6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18" fillId="4" borderId="1" xfId="61" applyFont="1" applyFill="1" applyBorder="1"/>
    <xf numFmtId="0" fontId="21" fillId="4" borderId="1" xfId="61" applyFont="1" applyFill="1" applyBorder="1"/>
    <xf numFmtId="165" fontId="13" fillId="4" borderId="1" xfId="26" applyNumberFormat="1" applyFont="1" applyFill="1" applyBorder="1" applyAlignment="1">
      <alignment horizontal="right" vertical="center"/>
    </xf>
    <xf numFmtId="164" fontId="13" fillId="4" borderId="1" xfId="27" applyNumberFormat="1" applyFont="1" applyFill="1" applyBorder="1" applyAlignment="1">
      <alignment horizontal="right" vertical="center"/>
    </xf>
    <xf numFmtId="165" fontId="13" fillId="4" borderId="1" xfId="30" applyNumberFormat="1" applyFont="1" applyFill="1" applyBorder="1" applyAlignment="1">
      <alignment horizontal="right" vertical="center"/>
    </xf>
    <xf numFmtId="164" fontId="13" fillId="4" borderId="1" xfId="31" applyNumberFormat="1" applyFont="1" applyFill="1" applyBorder="1" applyAlignment="1">
      <alignment horizontal="right" vertical="center"/>
    </xf>
    <xf numFmtId="0" fontId="13" fillId="4" borderId="1" xfId="22" applyFont="1" applyFill="1" applyBorder="1" applyAlignment="1">
      <alignment horizontal="left" vertical="top" wrapText="1"/>
    </xf>
    <xf numFmtId="165" fontId="13" fillId="4" borderId="1" xfId="28" applyNumberFormat="1" applyFont="1" applyFill="1" applyBorder="1" applyAlignment="1">
      <alignment horizontal="right" vertical="center"/>
    </xf>
    <xf numFmtId="0" fontId="13" fillId="4" borderId="1" xfId="23" applyFont="1" applyFill="1" applyBorder="1" applyAlignment="1">
      <alignment horizontal="left" vertical="top" wrapText="1"/>
    </xf>
    <xf numFmtId="165" fontId="13" fillId="4" borderId="1" xfId="32" applyNumberFormat="1" applyFont="1" applyFill="1" applyBorder="1" applyAlignment="1">
      <alignment horizontal="right" vertical="center"/>
    </xf>
    <xf numFmtId="0" fontId="13" fillId="4" borderId="1" xfId="24" applyFont="1" applyFill="1" applyBorder="1" applyAlignment="1">
      <alignment horizontal="left" vertical="top" wrapText="1"/>
    </xf>
    <xf numFmtId="164" fontId="13" fillId="4" borderId="1" xfId="33" applyNumberFormat="1" applyFont="1" applyFill="1" applyBorder="1" applyAlignment="1">
      <alignment horizontal="right" vertical="center"/>
    </xf>
    <xf numFmtId="165" fontId="13" fillId="4" borderId="1" xfId="34" applyNumberFormat="1" applyFont="1" applyFill="1" applyBorder="1" applyAlignment="1">
      <alignment horizontal="right" vertical="center"/>
    </xf>
    <xf numFmtId="164" fontId="13" fillId="4" borderId="1" xfId="35" applyNumberFormat="1" applyFont="1" applyFill="1" applyBorder="1" applyAlignment="1">
      <alignment horizontal="right" vertical="center"/>
    </xf>
    <xf numFmtId="165" fontId="13" fillId="4" borderId="1" xfId="36" applyNumberFormat="1" applyFont="1" applyFill="1" applyBorder="1" applyAlignment="1">
      <alignment horizontal="right" vertical="center"/>
    </xf>
    <xf numFmtId="0" fontId="22" fillId="4" borderId="1" xfId="61" applyFont="1" applyFill="1" applyBorder="1"/>
    <xf numFmtId="0" fontId="20" fillId="4" borderId="1" xfId="1" applyFont="1" applyFill="1" applyBorder="1"/>
    <xf numFmtId="0" fontId="13" fillId="4" borderId="1" xfId="16" applyFont="1" applyFill="1" applyBorder="1" applyAlignment="1">
      <alignment horizontal="center" wrapText="1"/>
    </xf>
    <xf numFmtId="0" fontId="13" fillId="4" borderId="1" xfId="17" applyFont="1" applyFill="1" applyBorder="1" applyAlignment="1">
      <alignment horizontal="center" wrapText="1"/>
    </xf>
    <xf numFmtId="0" fontId="13" fillId="4" borderId="1" xfId="18" applyFont="1" applyFill="1" applyBorder="1" applyAlignment="1">
      <alignment horizontal="center" wrapText="1"/>
    </xf>
    <xf numFmtId="164" fontId="13" fillId="4" borderId="1" xfId="25" applyNumberFormat="1" applyFont="1" applyFill="1" applyBorder="1" applyAlignment="1">
      <alignment horizontal="right" vertical="center"/>
    </xf>
    <xf numFmtId="164" fontId="13" fillId="4" borderId="1" xfId="29" applyNumberFormat="1" applyFont="1" applyFill="1" applyBorder="1" applyAlignment="1">
      <alignment horizontal="right" vertical="center"/>
    </xf>
    <xf numFmtId="0" fontId="13" fillId="4" borderId="1" xfId="14" applyFont="1" applyFill="1" applyBorder="1" applyAlignment="1">
      <alignment horizontal="center" wrapText="1"/>
    </xf>
    <xf numFmtId="164" fontId="13" fillId="4" borderId="1" xfId="39" applyNumberFormat="1" applyFont="1" applyFill="1" applyBorder="1" applyAlignment="1">
      <alignment horizontal="right" vertical="center"/>
    </xf>
    <xf numFmtId="164" fontId="13" fillId="4" borderId="1" xfId="40" applyNumberFormat="1" applyFont="1" applyFill="1" applyBorder="1" applyAlignment="1">
      <alignment horizontal="right" vertical="center"/>
    </xf>
    <xf numFmtId="164" fontId="13" fillId="4" borderId="1" xfId="41" applyNumberFormat="1" applyFont="1" applyFill="1" applyBorder="1" applyAlignment="1">
      <alignment horizontal="right" vertical="center"/>
    </xf>
    <xf numFmtId="4" fontId="13" fillId="4" borderId="1" xfId="42" applyNumberFormat="1" applyFont="1" applyFill="1" applyBorder="1" applyAlignment="1">
      <alignment horizontal="right" vertical="center"/>
    </xf>
    <xf numFmtId="4" fontId="13" fillId="4" borderId="1" xfId="43" applyNumberFormat="1" applyFont="1" applyFill="1" applyBorder="1" applyAlignment="1">
      <alignment horizontal="right" vertical="center"/>
    </xf>
    <xf numFmtId="4" fontId="13" fillId="4" borderId="1" xfId="44" applyNumberFormat="1" applyFont="1" applyFill="1" applyBorder="1" applyAlignment="1">
      <alignment horizontal="right" vertical="center"/>
    </xf>
    <xf numFmtId="4" fontId="13" fillId="4" borderId="1" xfId="45" applyNumberFormat="1" applyFont="1" applyFill="1" applyBorder="1" applyAlignment="1">
      <alignment horizontal="right" vertical="center"/>
    </xf>
    <xf numFmtId="4" fontId="13" fillId="4" borderId="1" xfId="47" applyNumberFormat="1" applyFont="1" applyFill="1" applyBorder="1" applyAlignment="1">
      <alignment horizontal="right" vertical="center"/>
    </xf>
    <xf numFmtId="4" fontId="13" fillId="4" borderId="1" xfId="48" applyNumberFormat="1" applyFont="1" applyFill="1" applyBorder="1" applyAlignment="1">
      <alignment horizontal="right" vertical="center"/>
    </xf>
    <xf numFmtId="4" fontId="13" fillId="4" borderId="1" xfId="49" applyNumberFormat="1" applyFont="1" applyFill="1" applyBorder="1" applyAlignment="1">
      <alignment horizontal="right" vertical="center"/>
    </xf>
    <xf numFmtId="4" fontId="13" fillId="4" borderId="1" xfId="50" applyNumberFormat="1" applyFont="1" applyFill="1" applyBorder="1" applyAlignment="1">
      <alignment horizontal="right" vertical="center"/>
    </xf>
    <xf numFmtId="4" fontId="13" fillId="4" borderId="1" xfId="51" applyNumberFormat="1" applyFont="1" applyFill="1" applyBorder="1" applyAlignment="1">
      <alignment horizontal="right" vertical="center"/>
    </xf>
    <xf numFmtId="166" fontId="13" fillId="4" borderId="1" xfId="53" applyNumberFormat="1" applyFont="1" applyFill="1" applyBorder="1" applyAlignment="1">
      <alignment horizontal="right" vertical="center"/>
    </xf>
    <xf numFmtId="166" fontId="13" fillId="4" borderId="1" xfId="46" applyNumberFormat="1" applyFont="1" applyFill="1" applyBorder="1" applyAlignment="1">
      <alignment horizontal="right" vertical="center"/>
    </xf>
    <xf numFmtId="166" fontId="13" fillId="4" borderId="1" xfId="54" applyNumberFormat="1" applyFont="1" applyFill="1" applyBorder="1" applyAlignment="1">
      <alignment horizontal="right" vertical="center"/>
    </xf>
    <xf numFmtId="166" fontId="13" fillId="4" borderId="1" xfId="55" applyNumberFormat="1" applyFont="1" applyFill="1" applyBorder="1" applyAlignment="1">
      <alignment horizontal="right" vertical="center"/>
    </xf>
    <xf numFmtId="0" fontId="0" fillId="2" borderId="0" xfId="0" applyFill="1"/>
    <xf numFmtId="0" fontId="23" fillId="2" borderId="0" xfId="0" applyFont="1" applyFill="1" applyAlignment="1">
      <alignment horizontal="center"/>
    </xf>
    <xf numFmtId="0" fontId="24" fillId="8" borderId="0" xfId="0" applyFont="1" applyFill="1"/>
    <xf numFmtId="0" fontId="25" fillId="8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7" xfId="0" applyFont="1" applyFill="1" applyBorder="1"/>
    <xf numFmtId="0" fontId="25" fillId="2" borderId="7" xfId="0" applyFont="1" applyFill="1" applyBorder="1"/>
    <xf numFmtId="0" fontId="0" fillId="0" borderId="7" xfId="0" applyBorder="1"/>
    <xf numFmtId="0" fontId="26" fillId="2" borderId="0" xfId="0" applyFont="1" applyFill="1"/>
    <xf numFmtId="0" fontId="0" fillId="0" borderId="0" xfId="0" applyAlignment="1"/>
    <xf numFmtId="0" fontId="28" fillId="4" borderId="1" xfId="61" applyFont="1" applyFill="1" applyBorder="1"/>
    <xf numFmtId="0" fontId="29" fillId="5" borderId="0" xfId="0" applyFont="1" applyFill="1" applyAlignment="1">
      <alignment vertical="center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78" applyFont="1" applyFill="1" applyBorder="1" applyAlignment="1">
      <alignment horizontal="left" vertical="center" wrapText="1"/>
    </xf>
    <xf numFmtId="165" fontId="13" fillId="4" borderId="1" xfId="80" applyNumberFormat="1" applyFont="1" applyFill="1" applyBorder="1" applyAlignment="1">
      <alignment horizontal="right" vertical="center"/>
    </xf>
    <xf numFmtId="165" fontId="13" fillId="4" borderId="1" xfId="82" applyNumberFormat="1" applyFont="1" applyFill="1" applyBorder="1" applyAlignment="1">
      <alignment horizontal="right" vertical="center"/>
    </xf>
    <xf numFmtId="164" fontId="13" fillId="4" borderId="1" xfId="81" applyNumberFormat="1" applyFont="1" applyFill="1" applyBorder="1" applyAlignment="1">
      <alignment horizontal="right" vertical="center"/>
    </xf>
    <xf numFmtId="0" fontId="13" fillId="4" borderId="1" xfId="83" applyFont="1" applyFill="1" applyBorder="1" applyAlignment="1">
      <alignment horizontal="left" vertical="center" wrapText="1"/>
    </xf>
    <xf numFmtId="165" fontId="13" fillId="4" borderId="1" xfId="85" applyNumberFormat="1" applyFont="1" applyFill="1" applyBorder="1" applyAlignment="1">
      <alignment horizontal="right" vertical="center"/>
    </xf>
    <xf numFmtId="165" fontId="13" fillId="4" borderId="1" xfId="87" applyNumberFormat="1" applyFont="1" applyFill="1" applyBorder="1" applyAlignment="1">
      <alignment horizontal="right" vertical="center"/>
    </xf>
    <xf numFmtId="164" fontId="13" fillId="4" borderId="1" xfId="86" applyNumberFormat="1" applyFont="1" applyFill="1" applyBorder="1" applyAlignment="1">
      <alignment horizontal="right" vertical="center"/>
    </xf>
    <xf numFmtId="0" fontId="13" fillId="4" borderId="1" xfId="88" applyFont="1" applyFill="1" applyBorder="1" applyAlignment="1">
      <alignment horizontal="left" vertical="center" wrapText="1"/>
    </xf>
    <xf numFmtId="164" fontId="13" fillId="4" borderId="1" xfId="89" applyNumberFormat="1" applyFont="1" applyFill="1" applyBorder="1" applyAlignment="1">
      <alignment horizontal="right" vertical="center"/>
    </xf>
    <xf numFmtId="165" fontId="13" fillId="4" borderId="1" xfId="90" applyNumberFormat="1" applyFont="1" applyFill="1" applyBorder="1" applyAlignment="1">
      <alignment horizontal="right" vertical="center"/>
    </xf>
    <xf numFmtId="164" fontId="13" fillId="4" borderId="1" xfId="91" applyNumberFormat="1" applyFont="1" applyFill="1" applyBorder="1" applyAlignment="1">
      <alignment horizontal="right" vertical="center"/>
    </xf>
    <xf numFmtId="165" fontId="13" fillId="4" borderId="1" xfId="92" applyNumberFormat="1" applyFont="1" applyFill="1" applyBorder="1" applyAlignment="1">
      <alignment horizontal="right" vertical="center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9" fillId="4" borderId="1" xfId="3" applyFont="1" applyFill="1" applyBorder="1" applyAlignment="1">
      <alignment horizontal="center" vertical="center" wrapText="1"/>
    </xf>
    <xf numFmtId="0" fontId="31" fillId="4" borderId="9" xfId="61" applyFont="1" applyFill="1" applyBorder="1"/>
    <xf numFmtId="0" fontId="15" fillId="0" borderId="9" xfId="0" applyFont="1" applyBorder="1"/>
    <xf numFmtId="0" fontId="31" fillId="4" borderId="1" xfId="61" applyFont="1" applyFill="1" applyBorder="1"/>
    <xf numFmtId="0" fontId="32" fillId="4" borderId="9" xfId="61" applyFont="1" applyFill="1" applyBorder="1"/>
    <xf numFmtId="0" fontId="33" fillId="5" borderId="9" xfId="0" applyFont="1" applyFill="1" applyBorder="1" applyAlignment="1">
      <alignment vertical="center"/>
    </xf>
    <xf numFmtId="0" fontId="34" fillId="4" borderId="9" xfId="61" applyFont="1" applyFill="1" applyBorder="1"/>
    <xf numFmtId="0" fontId="35" fillId="4" borderId="9" xfId="61" applyFont="1" applyFill="1" applyBorder="1"/>
    <xf numFmtId="0" fontId="33" fillId="0" borderId="0" xfId="0" applyFont="1"/>
    <xf numFmtId="0" fontId="33" fillId="5" borderId="0" xfId="0" applyFont="1" applyFill="1" applyAlignment="1">
      <alignment vertical="center"/>
    </xf>
    <xf numFmtId="0" fontId="34" fillId="4" borderId="1" xfId="61" applyFont="1" applyFill="1" applyBorder="1"/>
    <xf numFmtId="0" fontId="35" fillId="4" borderId="1" xfId="61" applyFont="1" applyFill="1" applyBorder="1"/>
    <xf numFmtId="0" fontId="18" fillId="5" borderId="1" xfId="60" applyFont="1" applyFill="1" applyBorder="1" applyAlignment="1">
      <alignment vertical="center"/>
    </xf>
    <xf numFmtId="0" fontId="19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/>
    </xf>
    <xf numFmtId="9" fontId="4" fillId="4" borderId="1" xfId="62" applyFont="1" applyFill="1" applyBorder="1" applyAlignment="1">
      <alignment vertical="center"/>
    </xf>
    <xf numFmtId="0" fontId="4" fillId="0" borderId="0" xfId="0" applyFont="1"/>
    <xf numFmtId="0" fontId="36" fillId="5" borderId="1" xfId="60" applyFont="1" applyFill="1" applyBorder="1" applyAlignment="1">
      <alignment vertical="center"/>
    </xf>
    <xf numFmtId="0" fontId="37" fillId="4" borderId="1" xfId="0" applyFont="1" applyFill="1" applyBorder="1"/>
    <xf numFmtId="0" fontId="38" fillId="4" borderId="1" xfId="78" applyFont="1" applyFill="1" applyBorder="1" applyAlignment="1">
      <alignment horizontal="left" vertical="center" wrapText="1"/>
    </xf>
    <xf numFmtId="0" fontId="38" fillId="4" borderId="1" xfId="83" applyFont="1" applyFill="1" applyBorder="1" applyAlignment="1">
      <alignment horizontal="left" vertical="center" wrapText="1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0" applyFont="1" applyFill="1" applyBorder="1" applyAlignment="1">
      <alignment horizont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71" applyFont="1" applyFill="1" applyBorder="1" applyAlignment="1">
      <alignment vertical="center" wrapText="1"/>
    </xf>
    <xf numFmtId="0" fontId="13" fillId="4" borderId="1" xfId="76" applyFont="1" applyFill="1" applyBorder="1" applyAlignment="1">
      <alignment horizontal="center" vertical="center" wrapText="1"/>
    </xf>
    <xf numFmtId="0" fontId="13" fillId="4" borderId="1" xfId="113" applyFont="1" applyFill="1" applyBorder="1" applyAlignment="1">
      <alignment horizontal="left" vertical="top" wrapText="1"/>
    </xf>
    <xf numFmtId="165" fontId="13" fillId="4" borderId="1" xfId="113" applyNumberFormat="1" applyFont="1" applyFill="1" applyBorder="1" applyAlignment="1">
      <alignment horizontal="right" vertical="top"/>
    </xf>
    <xf numFmtId="4" fontId="13" fillId="4" borderId="1" xfId="96" applyNumberFormat="1" applyFont="1" applyFill="1" applyBorder="1" applyAlignment="1">
      <alignment horizontal="right" vertical="center"/>
    </xf>
    <xf numFmtId="4" fontId="13" fillId="4" borderId="1" xfId="98" applyNumberFormat="1" applyFont="1" applyFill="1" applyBorder="1" applyAlignment="1">
      <alignment horizontal="right" vertical="center"/>
    </xf>
    <xf numFmtId="0" fontId="39" fillId="4" borderId="1" xfId="114" applyFont="1" applyFill="1" applyBorder="1" applyAlignment="1">
      <alignment horizontal="center" vertical="center" wrapText="1"/>
    </xf>
    <xf numFmtId="0" fontId="13" fillId="4" borderId="1" xfId="114" applyFont="1" applyFill="1" applyBorder="1" applyAlignment="1">
      <alignment horizontal="left" vertical="top" wrapText="1"/>
    </xf>
    <xf numFmtId="168" fontId="13" fillId="4" borderId="1" xfId="114" applyNumberFormat="1" applyFont="1" applyFill="1" applyBorder="1" applyAlignment="1">
      <alignment horizontal="right" vertical="top"/>
    </xf>
    <xf numFmtId="169" fontId="13" fillId="4" borderId="1" xfId="114" applyNumberFormat="1" applyFont="1" applyFill="1" applyBorder="1" applyAlignment="1">
      <alignment horizontal="right" vertical="top"/>
    </xf>
    <xf numFmtId="0" fontId="40" fillId="4" borderId="1" xfId="61" applyFont="1" applyFill="1" applyBorder="1"/>
    <xf numFmtId="0" fontId="15" fillId="5" borderId="1" xfId="0" applyFont="1" applyFill="1" applyBorder="1" applyAlignment="1">
      <alignment vertical="center"/>
    </xf>
    <xf numFmtId="0" fontId="41" fillId="4" borderId="1" xfId="61" applyFont="1" applyFill="1" applyBorder="1"/>
    <xf numFmtId="0" fontId="15" fillId="0" borderId="1" xfId="0" applyFont="1" applyBorder="1"/>
    <xf numFmtId="0" fontId="33" fillId="0" borderId="9" xfId="0" applyFont="1" applyBorder="1"/>
    <xf numFmtId="0" fontId="33" fillId="4" borderId="1" xfId="0" applyFont="1" applyFill="1" applyBorder="1"/>
    <xf numFmtId="164" fontId="42" fillId="4" borderId="1" xfId="35" applyNumberFormat="1" applyFont="1" applyFill="1" applyBorder="1" applyAlignment="1">
      <alignment horizontal="right" vertical="center"/>
    </xf>
    <xf numFmtId="0" fontId="43" fillId="4" borderId="1" xfId="3" applyFont="1" applyFill="1" applyBorder="1" applyAlignment="1">
      <alignment horizontal="center" vertical="center" wrapText="1"/>
    </xf>
    <xf numFmtId="0" fontId="13" fillId="4" borderId="1" xfId="32" applyFont="1" applyFill="1" applyBorder="1" applyAlignment="1">
      <alignment horizontal="right" vertical="center"/>
    </xf>
    <xf numFmtId="0" fontId="13" fillId="4" borderId="1" xfId="35" applyFont="1" applyFill="1" applyBorder="1" applyAlignment="1">
      <alignment horizontal="right" vertical="center"/>
    </xf>
    <xf numFmtId="0" fontId="13" fillId="4" borderId="1" xfId="36" applyFont="1" applyFill="1" applyBorder="1" applyAlignment="1">
      <alignment horizontal="right" vertical="center"/>
    </xf>
    <xf numFmtId="164" fontId="4" fillId="4" borderId="1" xfId="0" applyNumberFormat="1" applyFont="1" applyFill="1" applyBorder="1"/>
    <xf numFmtId="165" fontId="4" fillId="4" borderId="1" xfId="0" applyNumberFormat="1" applyFont="1" applyFill="1" applyBorder="1"/>
    <xf numFmtId="0" fontId="42" fillId="4" borderId="1" xfId="34" applyFont="1" applyFill="1" applyBorder="1" applyAlignment="1">
      <alignment horizontal="right" vertical="center"/>
    </xf>
    <xf numFmtId="0" fontId="42" fillId="4" borderId="1" xfId="35" applyFont="1" applyFill="1" applyBorder="1" applyAlignment="1">
      <alignment horizontal="right" vertical="center"/>
    </xf>
    <xf numFmtId="164" fontId="33" fillId="4" borderId="1" xfId="0" applyNumberFormat="1" applyFont="1" applyFill="1" applyBorder="1"/>
    <xf numFmtId="165" fontId="33" fillId="4" borderId="1" xfId="0" applyNumberFormat="1" applyFont="1" applyFill="1" applyBorder="1"/>
    <xf numFmtId="10" fontId="33" fillId="4" borderId="1" xfId="0" applyNumberFormat="1" applyFont="1" applyFill="1" applyBorder="1"/>
    <xf numFmtId="164" fontId="43" fillId="4" borderId="1" xfId="3" applyNumberFormat="1" applyFont="1" applyFill="1" applyBorder="1" applyAlignment="1">
      <alignment horizontal="center" vertical="center" wrapText="1"/>
    </xf>
    <xf numFmtId="165" fontId="43" fillId="4" borderId="1" xfId="3" applyNumberFormat="1" applyFont="1" applyFill="1" applyBorder="1" applyAlignment="1">
      <alignment horizontal="center" vertical="center" wrapText="1"/>
    </xf>
    <xf numFmtId="10" fontId="13" fillId="4" borderId="1" xfId="82" applyNumberFormat="1" applyFont="1" applyFill="1" applyBorder="1" applyAlignment="1">
      <alignment horizontal="right" vertical="center"/>
    </xf>
    <xf numFmtId="165" fontId="13" fillId="4" borderId="1" xfId="113" applyNumberFormat="1" applyFont="1" applyFill="1" applyBorder="1" applyAlignment="1">
      <alignment horizontal="right" vertical="center"/>
    </xf>
    <xf numFmtId="164" fontId="13" fillId="4" borderId="1" xfId="113" applyNumberFormat="1" applyFont="1" applyFill="1" applyBorder="1" applyAlignment="1">
      <alignment horizontal="right" vertical="center"/>
    </xf>
    <xf numFmtId="0" fontId="0" fillId="0" borderId="1" xfId="0" applyFont="1" applyBorder="1"/>
    <xf numFmtId="10" fontId="4" fillId="0" borderId="1" xfId="0" applyNumberFormat="1" applyFont="1" applyBorder="1"/>
    <xf numFmtId="0" fontId="0" fillId="0" borderId="1" xfId="0" applyBorder="1"/>
    <xf numFmtId="0" fontId="45" fillId="0" borderId="10" xfId="0" applyFont="1" applyBorder="1" applyAlignment="1">
      <alignment horizontal="left" vertical="top" wrapText="1"/>
    </xf>
    <xf numFmtId="164" fontId="45" fillId="0" borderId="22" xfId="0" applyNumberFormat="1" applyFont="1" applyBorder="1" applyAlignment="1">
      <alignment horizontal="right" vertical="top"/>
    </xf>
    <xf numFmtId="165" fontId="45" fillId="0" borderId="23" xfId="0" applyNumberFormat="1" applyFont="1" applyBorder="1" applyAlignment="1">
      <alignment horizontal="right" vertical="top"/>
    </xf>
    <xf numFmtId="164" fontId="45" fillId="0" borderId="23" xfId="0" applyNumberFormat="1" applyFont="1" applyBorder="1" applyAlignment="1">
      <alignment horizontal="right" vertical="top"/>
    </xf>
    <xf numFmtId="165" fontId="45" fillId="0" borderId="24" xfId="0" applyNumberFormat="1" applyFont="1" applyBorder="1" applyAlignment="1">
      <alignment horizontal="right" vertical="top"/>
    </xf>
    <xf numFmtId="0" fontId="45" fillId="0" borderId="18" xfId="0" applyFont="1" applyBorder="1" applyAlignment="1">
      <alignment horizontal="left" vertical="top" wrapText="1"/>
    </xf>
    <xf numFmtId="164" fontId="45" fillId="0" borderId="25" xfId="0" applyNumberFormat="1" applyFont="1" applyBorder="1" applyAlignment="1">
      <alignment horizontal="right" vertical="top"/>
    </xf>
    <xf numFmtId="165" fontId="45" fillId="0" borderId="26" xfId="0" applyNumberFormat="1" applyFont="1" applyBorder="1" applyAlignment="1">
      <alignment horizontal="right" vertical="top"/>
    </xf>
    <xf numFmtId="164" fontId="45" fillId="0" borderId="26" xfId="0" applyNumberFormat="1" applyFont="1" applyBorder="1" applyAlignment="1">
      <alignment horizontal="right" vertical="top"/>
    </xf>
    <xf numFmtId="165" fontId="45" fillId="0" borderId="27" xfId="0" applyNumberFormat="1" applyFont="1" applyBorder="1" applyAlignment="1">
      <alignment horizontal="right" vertical="top"/>
    </xf>
    <xf numFmtId="4" fontId="45" fillId="0" borderId="23" xfId="0" applyNumberFormat="1" applyFont="1" applyBorder="1" applyAlignment="1">
      <alignment horizontal="right" vertical="top"/>
    </xf>
    <xf numFmtId="4" fontId="45" fillId="0" borderId="24" xfId="0" applyNumberFormat="1" applyFont="1" applyBorder="1" applyAlignment="1">
      <alignment horizontal="right" vertical="top"/>
    </xf>
    <xf numFmtId="4" fontId="45" fillId="0" borderId="26" xfId="0" applyNumberFormat="1" applyFont="1" applyBorder="1" applyAlignment="1">
      <alignment horizontal="right" vertical="top"/>
    </xf>
    <xf numFmtId="4" fontId="45" fillId="0" borderId="27" xfId="0" applyNumberFormat="1" applyFont="1" applyBorder="1" applyAlignment="1">
      <alignment horizontal="right" vertical="top"/>
    </xf>
    <xf numFmtId="0" fontId="46" fillId="10" borderId="19" xfId="0" applyFont="1" applyFill="1" applyBorder="1" applyAlignment="1">
      <alignment horizontal="center" vertical="center" wrapText="1"/>
    </xf>
    <xf numFmtId="0" fontId="46" fillId="10" borderId="20" xfId="0" applyFont="1" applyFill="1" applyBorder="1" applyAlignment="1">
      <alignment horizontal="center" vertical="center" wrapText="1"/>
    </xf>
    <xf numFmtId="0" fontId="46" fillId="10" borderId="21" xfId="0" applyFont="1" applyFill="1" applyBorder="1" applyAlignment="1">
      <alignment horizontal="center" vertical="center" wrapText="1"/>
    </xf>
    <xf numFmtId="164" fontId="13" fillId="2" borderId="32" xfId="0" applyNumberFormat="1" applyFon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/>
    </xf>
    <xf numFmtId="0" fontId="13" fillId="4" borderId="1" xfId="11" applyFont="1" applyFill="1" applyBorder="1" applyAlignment="1">
      <alignment horizontal="center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13" fillId="4" borderId="1" xfId="14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right" vertical="top"/>
    </xf>
    <xf numFmtId="165" fontId="45" fillId="0" borderId="1" xfId="0" applyNumberFormat="1" applyFont="1" applyBorder="1" applyAlignment="1">
      <alignment horizontal="right" vertical="top"/>
    </xf>
    <xf numFmtId="0" fontId="32" fillId="4" borderId="4" xfId="61" applyFont="1" applyFill="1" applyBorder="1"/>
    <xf numFmtId="4" fontId="45" fillId="0" borderId="1" xfId="0" applyNumberFormat="1" applyFont="1" applyBorder="1" applyAlignment="1">
      <alignment horizontal="right" vertical="top"/>
    </xf>
    <xf numFmtId="0" fontId="19" fillId="4" borderId="1" xfId="3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3" fillId="4" borderId="1" xfId="6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13" fillId="4" borderId="1" xfId="11" applyFont="1" applyFill="1" applyBorder="1" applyAlignment="1">
      <alignment horizontal="center" wrapText="1"/>
    </xf>
    <xf numFmtId="9" fontId="4" fillId="0" borderId="1" xfId="62" applyFont="1" applyBorder="1"/>
    <xf numFmtId="9" fontId="4" fillId="0" borderId="0" xfId="62" applyFont="1"/>
    <xf numFmtId="0" fontId="13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right" vertical="top"/>
    </xf>
    <xf numFmtId="165" fontId="19" fillId="4" borderId="1" xfId="3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horizontal="left" vertical="top" wrapText="1"/>
    </xf>
    <xf numFmtId="169" fontId="13" fillId="2" borderId="1" xfId="114" applyNumberFormat="1" applyFont="1" applyBorder="1" applyAlignment="1">
      <alignment horizontal="right" vertical="top"/>
    </xf>
    <xf numFmtId="168" fontId="13" fillId="2" borderId="1" xfId="114" applyNumberFormat="1" applyFont="1" applyBorder="1" applyAlignment="1">
      <alignment horizontal="right" vertical="top"/>
    </xf>
    <xf numFmtId="0" fontId="45" fillId="0" borderId="14" xfId="0" applyFont="1" applyBorder="1" applyAlignment="1">
      <alignment horizontal="left" vertical="top" wrapText="1"/>
    </xf>
    <xf numFmtId="164" fontId="45" fillId="0" borderId="33" xfId="0" applyNumberFormat="1" applyFont="1" applyBorder="1" applyAlignment="1">
      <alignment horizontal="right" vertical="top"/>
    </xf>
    <xf numFmtId="165" fontId="45" fillId="0" borderId="34" xfId="0" applyNumberFormat="1" applyFont="1" applyBorder="1" applyAlignment="1">
      <alignment horizontal="right" vertical="top"/>
    </xf>
    <xf numFmtId="164" fontId="45" fillId="0" borderId="34" xfId="0" applyNumberFormat="1" applyFont="1" applyBorder="1" applyAlignment="1">
      <alignment horizontal="right" vertical="top"/>
    </xf>
    <xf numFmtId="165" fontId="45" fillId="0" borderId="35" xfId="0" applyNumberFormat="1" applyFont="1" applyBorder="1" applyAlignment="1">
      <alignment horizontal="right" vertical="top"/>
    </xf>
    <xf numFmtId="170" fontId="45" fillId="0" borderId="26" xfId="0" applyNumberFormat="1" applyFont="1" applyBorder="1" applyAlignment="1">
      <alignment horizontal="right" vertical="top"/>
    </xf>
    <xf numFmtId="170" fontId="45" fillId="0" borderId="27" xfId="0" applyNumberFormat="1" applyFont="1" applyBorder="1" applyAlignment="1">
      <alignment horizontal="right" vertical="top"/>
    </xf>
    <xf numFmtId="4" fontId="45" fillId="0" borderId="34" xfId="0" applyNumberFormat="1" applyFont="1" applyBorder="1" applyAlignment="1">
      <alignment horizontal="right" vertical="top"/>
    </xf>
    <xf numFmtId="4" fontId="45" fillId="0" borderId="35" xfId="0" applyNumberFormat="1" applyFont="1" applyBorder="1" applyAlignment="1">
      <alignment horizontal="right" vertical="top"/>
    </xf>
    <xf numFmtId="164" fontId="0" fillId="0" borderId="22" xfId="0" applyNumberFormat="1" applyBorder="1"/>
    <xf numFmtId="9" fontId="0" fillId="0" borderId="24" xfId="62" applyFont="1" applyBorder="1"/>
    <xf numFmtId="164" fontId="0" fillId="0" borderId="33" xfId="0" applyNumberFormat="1" applyBorder="1"/>
    <xf numFmtId="9" fontId="0" fillId="0" borderId="35" xfId="62" applyFont="1" applyBorder="1"/>
    <xf numFmtId="164" fontId="0" fillId="0" borderId="25" xfId="0" applyNumberFormat="1" applyBorder="1"/>
    <xf numFmtId="9" fontId="0" fillId="0" borderId="27" xfId="62" applyFont="1" applyBorder="1"/>
    <xf numFmtId="170" fontId="45" fillId="0" borderId="1" xfId="0" applyNumberFormat="1" applyFont="1" applyBorder="1" applyAlignment="1">
      <alignment horizontal="right" vertical="top"/>
    </xf>
    <xf numFmtId="164" fontId="47" fillId="0" borderId="1" xfId="0" applyNumberFormat="1" applyFont="1" applyBorder="1" applyAlignment="1">
      <alignment horizontal="right" vertical="top"/>
    </xf>
    <xf numFmtId="4" fontId="47" fillId="0" borderId="1" xfId="0" applyNumberFormat="1" applyFont="1" applyBorder="1" applyAlignment="1">
      <alignment horizontal="right" vertical="top"/>
    </xf>
    <xf numFmtId="0" fontId="47" fillId="0" borderId="1" xfId="0" applyFont="1" applyBorder="1" applyAlignment="1">
      <alignment horizontal="left" vertical="top"/>
    </xf>
    <xf numFmtId="0" fontId="25" fillId="2" borderId="1" xfId="0" applyFont="1" applyFill="1" applyBorder="1"/>
    <xf numFmtId="0" fontId="0" fillId="0" borderId="6" xfId="0" applyBorder="1" applyAlignment="1">
      <alignment horizontal="center"/>
    </xf>
    <xf numFmtId="0" fontId="12" fillId="0" borderId="37" xfId="0" applyFont="1" applyBorder="1" applyAlignment="1">
      <alignment horizontal="center"/>
    </xf>
    <xf numFmtId="167" fontId="12" fillId="0" borderId="37" xfId="62" applyNumberFormat="1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9" xfId="0" applyFont="1" applyBorder="1" applyAlignment="1">
      <alignment horizontal="center"/>
    </xf>
    <xf numFmtId="167" fontId="12" fillId="0" borderId="40" xfId="62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7" fontId="0" fillId="0" borderId="42" xfId="62" applyNumberFormat="1" applyFont="1" applyBorder="1" applyAlignment="1">
      <alignment horizontal="center"/>
    </xf>
    <xf numFmtId="167" fontId="0" fillId="0" borderId="43" xfId="62" applyNumberFormat="1" applyFont="1" applyBorder="1" applyAlignment="1">
      <alignment horizontal="center"/>
    </xf>
    <xf numFmtId="0" fontId="10" fillId="9" borderId="44" xfId="64" applyFill="1" applyBorder="1" applyAlignment="1">
      <alignment horizontal="center"/>
    </xf>
    <xf numFmtId="0" fontId="10" fillId="9" borderId="45" xfId="64" applyFill="1" applyBorder="1" applyAlignment="1">
      <alignment horizontal="center"/>
    </xf>
    <xf numFmtId="0" fontId="27" fillId="9" borderId="46" xfId="64" applyFont="1" applyFill="1" applyBorder="1" applyAlignment="1">
      <alignment horizontal="center"/>
    </xf>
    <xf numFmtId="9" fontId="13" fillId="4" borderId="1" xfId="62" applyFont="1" applyFill="1" applyBorder="1" applyAlignment="1">
      <alignment horizontal="right" vertical="center"/>
    </xf>
    <xf numFmtId="0" fontId="15" fillId="4" borderId="1" xfId="0" applyFont="1" applyFill="1" applyBorder="1"/>
    <xf numFmtId="0" fontId="48" fillId="0" borderId="1" xfId="0" applyFont="1" applyBorder="1" applyAlignment="1">
      <alignment horizontal="left" vertical="top" wrapText="1"/>
    </xf>
    <xf numFmtId="165" fontId="48" fillId="0" borderId="1" xfId="0" applyNumberFormat="1" applyFont="1" applyBorder="1" applyAlignment="1">
      <alignment horizontal="right" vertical="top"/>
    </xf>
    <xf numFmtId="0" fontId="13" fillId="2" borderId="1" xfId="114" applyFont="1" applyBorder="1" applyAlignment="1">
      <alignment wrapText="1"/>
    </xf>
    <xf numFmtId="0" fontId="13" fillId="2" borderId="1" xfId="114" applyFont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1" fillId="4" borderId="1" xfId="64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vertical="top"/>
    </xf>
    <xf numFmtId="0" fontId="49" fillId="0" borderId="1" xfId="0" applyFont="1" applyBorder="1" applyAlignment="1">
      <alignment horizontal="left" vertical="top" wrapText="1"/>
    </xf>
    <xf numFmtId="165" fontId="49" fillId="0" borderId="1" xfId="0" applyNumberFormat="1" applyFont="1" applyBorder="1" applyAlignment="1">
      <alignment horizontal="right" vertical="top"/>
    </xf>
    <xf numFmtId="0" fontId="2" fillId="5" borderId="1" xfId="115" applyFill="1" applyBorder="1" applyAlignment="1">
      <alignment vertical="center"/>
    </xf>
    <xf numFmtId="0" fontId="2" fillId="5" borderId="1" xfId="115" applyFill="1" applyAlignment="1">
      <alignment vertical="center"/>
    </xf>
    <xf numFmtId="0" fontId="5" fillId="2" borderId="1" xfId="116" applyFont="1" applyFill="1" applyAlignment="1">
      <alignment vertical="center"/>
    </xf>
    <xf numFmtId="0" fontId="3" fillId="5" borderId="1" xfId="117" applyFill="1" applyBorder="1" applyAlignment="1">
      <alignment vertical="center"/>
    </xf>
    <xf numFmtId="0" fontId="51" fillId="5" borderId="47" xfId="117" applyFont="1" applyFill="1" applyBorder="1" applyAlignment="1">
      <alignment vertical="center"/>
    </xf>
    <xf numFmtId="0" fontId="7" fillId="5" borderId="47" xfId="115" applyFont="1" applyFill="1" applyBorder="1" applyAlignment="1">
      <alignment vertical="center"/>
    </xf>
    <xf numFmtId="0" fontId="2" fillId="5" borderId="47" xfId="115" applyFill="1" applyBorder="1" applyAlignment="1">
      <alignment vertical="center"/>
    </xf>
    <xf numFmtId="0" fontId="15" fillId="2" borderId="1" xfId="115" applyFont="1" applyBorder="1"/>
    <xf numFmtId="0" fontId="40" fillId="4" borderId="9" xfId="116" applyFont="1" applyFill="1" applyBorder="1"/>
    <xf numFmtId="0" fontId="15" fillId="5" borderId="9" xfId="115" applyFont="1" applyFill="1" applyBorder="1" applyAlignment="1">
      <alignment vertical="center"/>
    </xf>
    <xf numFmtId="0" fontId="41" fillId="4" borderId="9" xfId="116" applyFont="1" applyFill="1" applyBorder="1"/>
    <xf numFmtId="0" fontId="31" fillId="4" borderId="9" xfId="116" applyFont="1" applyFill="1" applyBorder="1"/>
    <xf numFmtId="0" fontId="15" fillId="2" borderId="9" xfId="115" applyFont="1" applyBorder="1"/>
    <xf numFmtId="0" fontId="15" fillId="2" borderId="1" xfId="115" applyFont="1"/>
    <xf numFmtId="0" fontId="2" fillId="2" borderId="1" xfId="115"/>
    <xf numFmtId="0" fontId="52" fillId="5" borderId="1" xfId="117" applyFont="1" applyFill="1" applyBorder="1" applyAlignment="1">
      <alignment vertical="center"/>
    </xf>
    <xf numFmtId="0" fontId="53" fillId="2" borderId="1" xfId="115" applyFont="1"/>
    <xf numFmtId="0" fontId="2" fillId="5" borderId="4" xfId="115" applyFill="1" applyBorder="1" applyAlignment="1">
      <alignment vertical="center"/>
    </xf>
    <xf numFmtId="0" fontId="54" fillId="4" borderId="4" xfId="116" applyFont="1" applyFill="1" applyBorder="1"/>
    <xf numFmtId="0" fontId="55" fillId="4" borderId="4" xfId="116" applyFont="1" applyFill="1" applyBorder="1"/>
    <xf numFmtId="0" fontId="56" fillId="4" borderId="1" xfId="116" applyFont="1" applyFill="1" applyBorder="1"/>
    <xf numFmtId="0" fontId="54" fillId="4" borderId="1" xfId="116" applyFont="1" applyFill="1" applyBorder="1"/>
    <xf numFmtId="0" fontId="55" fillId="4" borderId="1" xfId="116" applyFont="1" applyFill="1" applyBorder="1"/>
    <xf numFmtId="0" fontId="58" fillId="2" borderId="1" xfId="115" applyFont="1"/>
    <xf numFmtId="0" fontId="32" fillId="4" borderId="4" xfId="116" applyFont="1" applyFill="1" applyBorder="1"/>
    <xf numFmtId="0" fontId="29" fillId="5" borderId="1" xfId="115" applyFont="1" applyFill="1" applyAlignment="1">
      <alignment vertical="center"/>
    </xf>
    <xf numFmtId="0" fontId="5" fillId="3" borderId="1" xfId="116" applyFont="1" applyAlignment="1">
      <alignment vertical="center"/>
    </xf>
    <xf numFmtId="0" fontId="2" fillId="2" borderId="1" xfId="115" applyFill="1" applyAlignment="1">
      <alignment vertical="center"/>
    </xf>
    <xf numFmtId="0" fontId="59" fillId="2" borderId="1" xfId="115" applyFont="1"/>
    <xf numFmtId="0" fontId="26" fillId="5" borderId="1" xfId="117" applyFont="1" applyFill="1" applyBorder="1" applyAlignment="1">
      <alignment vertical="center"/>
    </xf>
    <xf numFmtId="0" fontId="2" fillId="12" borderId="1" xfId="115" applyFill="1"/>
    <xf numFmtId="0" fontId="2" fillId="2" borderId="1" xfId="115" applyAlignment="1">
      <alignment wrapText="1"/>
    </xf>
    <xf numFmtId="0" fontId="33" fillId="13" borderId="1" xfId="115" applyFont="1" applyFill="1" applyBorder="1" applyAlignment="1">
      <alignment vertical="center" wrapText="1"/>
    </xf>
    <xf numFmtId="0" fontId="60" fillId="4" borderId="50" xfId="115" applyFont="1" applyFill="1" applyBorder="1" applyAlignment="1">
      <alignment horizontal="center" vertical="center" wrapText="1"/>
    </xf>
    <xf numFmtId="0" fontId="33" fillId="13" borderId="1" xfId="115" applyFont="1" applyFill="1" applyBorder="1" applyAlignment="1">
      <alignment horizontal="center" vertical="center"/>
    </xf>
    <xf numFmtId="0" fontId="3" fillId="14" borderId="48" xfId="115" applyFont="1" applyFill="1" applyBorder="1" applyAlignment="1" applyProtection="1">
      <alignment horizontal="center" vertical="center" wrapText="1"/>
      <protection locked="0"/>
    </xf>
    <xf numFmtId="0" fontId="3" fillId="14" borderId="48" xfId="115" applyFont="1" applyFill="1" applyBorder="1" applyAlignment="1">
      <alignment horizontal="center" vertical="center" wrapText="1"/>
    </xf>
    <xf numFmtId="0" fontId="2" fillId="2" borderId="50" xfId="115" applyBorder="1" applyAlignment="1">
      <alignment horizontal="center" vertical="center" wrapText="1"/>
    </xf>
    <xf numFmtId="0" fontId="3" fillId="14" borderId="51" xfId="115" applyFont="1" applyFill="1" applyBorder="1" applyAlignment="1">
      <alignment vertical="center" wrapText="1"/>
    </xf>
    <xf numFmtId="10" fontId="61" fillId="5" borderId="52" xfId="119" applyNumberFormat="1" applyFont="1" applyFill="1" applyBorder="1" applyAlignment="1">
      <alignment vertical="center"/>
    </xf>
    <xf numFmtId="167" fontId="61" fillId="5" borderId="48" xfId="119" applyNumberFormat="1" applyFont="1" applyFill="1" applyBorder="1" applyAlignment="1">
      <alignment vertical="center"/>
    </xf>
    <xf numFmtId="167" fontId="61" fillId="5" borderId="52" xfId="119" applyNumberFormat="1" applyFont="1" applyFill="1" applyBorder="1" applyAlignment="1">
      <alignment vertical="center"/>
    </xf>
    <xf numFmtId="0" fontId="2" fillId="2" borderId="50" xfId="115" applyBorder="1" applyAlignment="1">
      <alignment vertical="center"/>
    </xf>
    <xf numFmtId="0" fontId="3" fillId="14" borderId="53" xfId="115" applyFont="1" applyFill="1" applyBorder="1" applyAlignment="1">
      <alignment vertical="center" wrapText="1"/>
    </xf>
    <xf numFmtId="10" fontId="61" fillId="5" borderId="54" xfId="119" applyNumberFormat="1" applyFont="1" applyFill="1" applyBorder="1" applyAlignment="1">
      <alignment vertical="center"/>
    </xf>
    <xf numFmtId="167" fontId="61" fillId="5" borderId="54" xfId="119" applyNumberFormat="1" applyFont="1" applyFill="1" applyBorder="1" applyAlignment="1">
      <alignment vertical="center"/>
    </xf>
    <xf numFmtId="0" fontId="2" fillId="2" borderId="1" xfId="115" applyAlignment="1"/>
    <xf numFmtId="0" fontId="60" fillId="14" borderId="59" xfId="115" applyFont="1" applyFill="1" applyBorder="1" applyAlignment="1">
      <alignment horizontal="left" vertical="center" indent="1"/>
    </xf>
    <xf numFmtId="0" fontId="63" fillId="14" borderId="59" xfId="115" applyFont="1" applyFill="1" applyBorder="1" applyAlignment="1">
      <alignment horizontal="center" vertical="center" wrapText="1"/>
    </xf>
    <xf numFmtId="10" fontId="61" fillId="5" borderId="59" xfId="119" applyNumberFormat="1" applyFont="1" applyFill="1" applyBorder="1" applyAlignment="1">
      <alignment vertical="center"/>
    </xf>
    <xf numFmtId="0" fontId="63" fillId="14" borderId="59" xfId="115" applyFont="1" applyFill="1" applyBorder="1" applyAlignment="1">
      <alignment horizontal="center" vertical="center" wrapText="1" shrinkToFit="1"/>
    </xf>
    <xf numFmtId="0" fontId="2" fillId="13" borderId="58" xfId="115" applyFill="1" applyBorder="1" applyAlignment="1">
      <alignment horizontal="center" vertical="center"/>
    </xf>
    <xf numFmtId="0" fontId="63" fillId="14" borderId="1" xfId="115" applyFont="1" applyFill="1" applyBorder="1" applyAlignment="1">
      <alignment horizontal="center" vertical="center" wrapText="1" shrinkToFit="1"/>
    </xf>
    <xf numFmtId="10" fontId="61" fillId="2" borderId="51" xfId="119" applyNumberFormat="1" applyFont="1" applyBorder="1"/>
    <xf numFmtId="10" fontId="61" fillId="2" borderId="1" xfId="119" applyNumberFormat="1" applyFont="1" applyBorder="1"/>
    <xf numFmtId="0" fontId="2" fillId="2" borderId="57" xfId="115" applyBorder="1" applyAlignment="1">
      <alignment horizontal="center"/>
    </xf>
    <xf numFmtId="0" fontId="2" fillId="2" borderId="61" xfId="115" applyBorder="1" applyAlignment="1"/>
    <xf numFmtId="0" fontId="2" fillId="2" borderId="62" xfId="115" applyBorder="1" applyAlignment="1"/>
    <xf numFmtId="0" fontId="2" fillId="13" borderId="55" xfId="115" applyFill="1" applyBorder="1" applyAlignment="1">
      <alignment horizontal="center" vertical="center"/>
    </xf>
    <xf numFmtId="0" fontId="63" fillId="13" borderId="59" xfId="115" applyFont="1" applyFill="1" applyBorder="1" applyAlignment="1">
      <alignment horizontal="center" vertical="center"/>
    </xf>
    <xf numFmtId="0" fontId="63" fillId="14" borderId="60" xfId="115" applyFont="1" applyFill="1" applyBorder="1" applyAlignment="1">
      <alignment horizontal="right" vertical="center" wrapText="1"/>
    </xf>
    <xf numFmtId="0" fontId="63" fillId="13" borderId="59" xfId="115" applyFont="1" applyFill="1" applyBorder="1" applyAlignment="1">
      <alignment horizontal="center" vertical="center" wrapText="1" shrinkToFit="1"/>
    </xf>
    <xf numFmtId="0" fontId="60" fillId="14" borderId="58" xfId="115" applyFont="1" applyFill="1" applyBorder="1" applyAlignment="1">
      <alignment horizontal="center" vertical="center"/>
    </xf>
    <xf numFmtId="10" fontId="64" fillId="4" borderId="59" xfId="115" applyNumberFormat="1" applyFont="1" applyFill="1" applyBorder="1" applyAlignment="1">
      <alignment horizontal="right" vertical="center" wrapText="1" shrinkToFit="1"/>
    </xf>
    <xf numFmtId="10" fontId="65" fillId="2" borderId="60" xfId="115" applyNumberFormat="1" applyFont="1" applyBorder="1" applyAlignment="1"/>
    <xf numFmtId="10" fontId="60" fillId="14" borderId="59" xfId="115" applyNumberFormat="1" applyFont="1" applyFill="1" applyBorder="1" applyAlignment="1">
      <alignment horizontal="right" vertical="center" wrapText="1" shrinkToFit="1"/>
    </xf>
    <xf numFmtId="10" fontId="60" fillId="4" borderId="59" xfId="115" applyNumberFormat="1" applyFont="1" applyFill="1" applyBorder="1" applyAlignment="1">
      <alignment horizontal="left" vertical="center" indent="1"/>
    </xf>
    <xf numFmtId="10" fontId="2" fillId="2" borderId="59" xfId="115" applyNumberFormat="1" applyBorder="1"/>
    <xf numFmtId="10" fontId="61" fillId="5" borderId="59" xfId="119" applyNumberFormat="1" applyFont="1" applyFill="1" applyBorder="1" applyAlignment="1">
      <alignment horizontal="right" vertical="center"/>
    </xf>
    <xf numFmtId="10" fontId="60" fillId="14" borderId="59" xfId="119" applyNumberFormat="1" applyFont="1" applyFill="1" applyBorder="1" applyAlignment="1">
      <alignment horizontal="right" vertical="center"/>
    </xf>
    <xf numFmtId="0" fontId="2" fillId="15" borderId="1" xfId="115" applyFill="1"/>
    <xf numFmtId="0" fontId="60" fillId="13" borderId="59" xfId="115" applyFont="1" applyFill="1" applyBorder="1" applyAlignment="1">
      <alignment vertical="center"/>
    </xf>
    <xf numFmtId="0" fontId="60" fillId="14" borderId="1" xfId="115" applyFont="1" applyFill="1" applyBorder="1" applyAlignment="1">
      <alignment horizontal="left" vertical="center" indent="1"/>
    </xf>
    <xf numFmtId="0" fontId="62" fillId="13" borderId="57" xfId="115" applyFont="1" applyFill="1" applyBorder="1" applyAlignment="1">
      <alignment vertical="center"/>
    </xf>
    <xf numFmtId="0" fontId="62" fillId="4" borderId="64" xfId="115" applyFont="1" applyFill="1" applyBorder="1" applyAlignment="1">
      <alignment vertical="center"/>
    </xf>
    <xf numFmtId="0" fontId="63" fillId="14" borderId="60" xfId="115" applyFont="1" applyFill="1" applyBorder="1" applyAlignment="1">
      <alignment horizontal="center" vertical="center" wrapText="1"/>
    </xf>
    <xf numFmtId="0" fontId="63" fillId="4" borderId="64" xfId="115" applyFont="1" applyFill="1" applyBorder="1" applyAlignment="1">
      <alignment horizontal="center" vertical="center" wrapText="1"/>
    </xf>
    <xf numFmtId="10" fontId="61" fillId="5" borderId="60" xfId="119" applyNumberFormat="1" applyFont="1" applyFill="1" applyBorder="1" applyAlignment="1">
      <alignment vertical="center"/>
    </xf>
    <xf numFmtId="10" fontId="61" fillId="4" borderId="64" xfId="119" applyNumberFormat="1" applyFont="1" applyFill="1" applyBorder="1" applyAlignment="1">
      <alignment vertical="center"/>
    </xf>
    <xf numFmtId="0" fontId="2" fillId="2" borderId="59" xfId="115" applyBorder="1" applyAlignment="1">
      <alignment horizontal="center" vertical="center" wrapText="1"/>
    </xf>
    <xf numFmtId="0" fontId="2" fillId="2" borderId="59" xfId="115" applyBorder="1" applyAlignment="1">
      <alignment vertical="center"/>
    </xf>
    <xf numFmtId="0" fontId="63" fillId="14" borderId="55" xfId="115" applyFont="1" applyFill="1" applyBorder="1" applyAlignment="1">
      <alignment horizontal="center" vertical="center" wrapText="1"/>
    </xf>
    <xf numFmtId="0" fontId="63" fillId="14" borderId="51" xfId="115" applyFont="1" applyFill="1" applyBorder="1" applyAlignment="1">
      <alignment horizontal="center" vertical="center" wrapText="1"/>
    </xf>
    <xf numFmtId="10" fontId="61" fillId="5" borderId="62" xfId="119" applyNumberFormat="1" applyFont="1" applyFill="1" applyBorder="1" applyAlignment="1">
      <alignment vertical="center"/>
    </xf>
    <xf numFmtId="0" fontId="66" fillId="5" borderId="1" xfId="117" applyFont="1" applyFill="1" applyBorder="1" applyAlignment="1">
      <alignment vertical="center"/>
    </xf>
    <xf numFmtId="10" fontId="2" fillId="2" borderId="51" xfId="115" applyNumberFormat="1" applyBorder="1"/>
    <xf numFmtId="0" fontId="2" fillId="2" borderId="67" xfId="115" applyBorder="1"/>
    <xf numFmtId="0" fontId="63" fillId="14" borderId="60" xfId="115" applyFont="1" applyFill="1" applyBorder="1" applyAlignment="1">
      <alignment horizontal="center" vertical="center"/>
    </xf>
    <xf numFmtId="0" fontId="2" fillId="2" borderId="67" xfId="115" applyBorder="1" applyAlignment="1">
      <alignment horizontal="center" vertical="center"/>
    </xf>
    <xf numFmtId="0" fontId="63" fillId="14" borderId="60" xfId="115" applyFont="1" applyFill="1" applyBorder="1" applyAlignment="1">
      <alignment vertical="center"/>
    </xf>
    <xf numFmtId="2" fontId="61" fillId="5" borderId="59" xfId="115" applyNumberFormat="1" applyFont="1" applyFill="1" applyBorder="1" applyAlignment="1">
      <alignment vertical="center"/>
    </xf>
    <xf numFmtId="2" fontId="61" fillId="5" borderId="60" xfId="115" applyNumberFormat="1" applyFont="1" applyFill="1" applyBorder="1" applyAlignment="1">
      <alignment vertical="center"/>
    </xf>
    <xf numFmtId="0" fontId="2" fillId="2" borderId="67" xfId="115" applyBorder="1" applyAlignment="1">
      <alignment vertical="center"/>
    </xf>
    <xf numFmtId="2" fontId="2" fillId="2" borderId="59" xfId="115" applyNumberFormat="1" applyBorder="1"/>
    <xf numFmtId="0" fontId="63" fillId="14" borderId="72" xfId="115" applyFont="1" applyFill="1" applyBorder="1" applyAlignment="1">
      <alignment vertical="center" wrapText="1"/>
    </xf>
    <xf numFmtId="0" fontId="63" fillId="14" borderId="73" xfId="115" applyFont="1" applyFill="1" applyBorder="1" applyAlignment="1">
      <alignment vertical="center"/>
    </xf>
    <xf numFmtId="0" fontId="2" fillId="2" borderId="74" xfId="115" applyBorder="1" applyAlignment="1"/>
    <xf numFmtId="0" fontId="63" fillId="14" borderId="60" xfId="115" applyFont="1" applyFill="1" applyBorder="1" applyAlignment="1">
      <alignment vertical="center" wrapText="1"/>
    </xf>
    <xf numFmtId="0" fontId="63" fillId="14" borderId="61" xfId="115" applyFont="1" applyFill="1" applyBorder="1" applyAlignment="1">
      <alignment vertical="center" wrapText="1"/>
    </xf>
    <xf numFmtId="0" fontId="2" fillId="2" borderId="63" xfId="115" applyBorder="1" applyAlignment="1"/>
    <xf numFmtId="0" fontId="63" fillId="14" borderId="59" xfId="115" applyFont="1" applyFill="1" applyBorder="1" applyAlignment="1">
      <alignment vertical="center" wrapText="1"/>
    </xf>
    <xf numFmtId="0" fontId="12" fillId="11" borderId="55" xfId="120" applyFont="1" applyBorder="1" applyAlignment="1">
      <alignment vertical="center"/>
    </xf>
    <xf numFmtId="0" fontId="12" fillId="4" borderId="1" xfId="120" applyFont="1" applyFill="1" applyBorder="1" applyAlignment="1">
      <alignment horizontal="center" vertical="center"/>
    </xf>
    <xf numFmtId="0" fontId="12" fillId="11" borderId="75" xfId="120" applyFont="1" applyBorder="1" applyAlignment="1">
      <alignment vertical="center"/>
    </xf>
    <xf numFmtId="0" fontId="36" fillId="4" borderId="1" xfId="115" applyFont="1" applyFill="1" applyBorder="1" applyAlignment="1">
      <alignment horizontal="center" vertical="center" wrapText="1"/>
    </xf>
    <xf numFmtId="0" fontId="2" fillId="2" borderId="1" xfId="115" applyBorder="1"/>
    <xf numFmtId="0" fontId="12" fillId="11" borderId="58" xfId="120" applyFont="1" applyBorder="1" applyAlignment="1">
      <alignment vertical="center"/>
    </xf>
    <xf numFmtId="0" fontId="63" fillId="14" borderId="59" xfId="115" applyFont="1" applyFill="1" applyBorder="1" applyAlignment="1">
      <alignment horizontal="left" vertical="center" indent="1"/>
    </xf>
    <xf numFmtId="0" fontId="63" fillId="14" borderId="65" xfId="115" applyFont="1" applyFill="1" applyBorder="1" applyAlignment="1">
      <alignment vertical="center" wrapText="1"/>
    </xf>
    <xf numFmtId="0" fontId="63" fillId="14" borderId="51" xfId="115" applyFont="1" applyFill="1" applyBorder="1" applyAlignment="1">
      <alignment vertical="center" wrapText="1"/>
    </xf>
    <xf numFmtId="0" fontId="63" fillId="14" borderId="60" xfId="115" applyFont="1" applyFill="1" applyBorder="1" applyAlignment="1">
      <alignment horizontal="left" vertical="center" indent="1"/>
    </xf>
    <xf numFmtId="0" fontId="6" fillId="5" borderId="1" xfId="117" applyFont="1" applyFill="1" applyBorder="1" applyAlignment="1">
      <alignment vertical="center"/>
    </xf>
    <xf numFmtId="0" fontId="7" fillId="5" borderId="1" xfId="115" applyFont="1" applyFill="1" applyBorder="1" applyAlignment="1">
      <alignment vertical="center"/>
    </xf>
    <xf numFmtId="0" fontId="67" fillId="2" borderId="1" xfId="115" applyFont="1"/>
    <xf numFmtId="0" fontId="14" fillId="2" borderId="1" xfId="121" applyFont="1" applyBorder="1" applyAlignment="1">
      <alignment horizontal="left"/>
    </xf>
    <xf numFmtId="0" fontId="68" fillId="2" borderId="76" xfId="115" applyFont="1" applyBorder="1"/>
    <xf numFmtId="0" fontId="53" fillId="2" borderId="77" xfId="115" applyFont="1" applyBorder="1"/>
    <xf numFmtId="0" fontId="53" fillId="2" borderId="78" xfId="115" applyFont="1" applyBorder="1"/>
    <xf numFmtId="0" fontId="68" fillId="2" borderId="79" xfId="115" applyFont="1" applyBorder="1"/>
    <xf numFmtId="0" fontId="53" fillId="2" borderId="1" xfId="115" applyFont="1" applyBorder="1"/>
    <xf numFmtId="0" fontId="2" fillId="2" borderId="80" xfId="115" applyBorder="1"/>
    <xf numFmtId="0" fontId="68" fillId="2" borderId="81" xfId="115" applyFont="1" applyBorder="1"/>
    <xf numFmtId="0" fontId="2" fillId="2" borderId="82" xfId="115" applyBorder="1"/>
    <xf numFmtId="0" fontId="2" fillId="2" borderId="83" xfId="115" applyBorder="1"/>
    <xf numFmtId="0" fontId="3" fillId="2" borderId="2" xfId="117"/>
    <xf numFmtId="0" fontId="69" fillId="2" borderId="1" xfId="115" applyFont="1"/>
    <xf numFmtId="0" fontId="70" fillId="2" borderId="1" xfId="122" applyFont="1" applyBorder="1"/>
    <xf numFmtId="0" fontId="3" fillId="2" borderId="1" xfId="122" applyBorder="1"/>
    <xf numFmtId="0" fontId="70" fillId="2" borderId="1" xfId="122" applyFont="1"/>
    <xf numFmtId="0" fontId="3" fillId="2" borderId="1" xfId="122"/>
    <xf numFmtId="0" fontId="71" fillId="2" borderId="1" xfId="115" applyFont="1"/>
    <xf numFmtId="0" fontId="0" fillId="2" borderId="1" xfId="115" applyFont="1"/>
    <xf numFmtId="0" fontId="46" fillId="10" borderId="88" xfId="0" applyFont="1" applyFill="1" applyBorder="1" applyAlignment="1">
      <alignment horizontal="center" vertical="center" wrapText="1"/>
    </xf>
    <xf numFmtId="0" fontId="45" fillId="0" borderId="85" xfId="0" applyFont="1" applyBorder="1" applyAlignment="1">
      <alignment horizontal="left" vertical="top" wrapText="1"/>
    </xf>
    <xf numFmtId="0" fontId="45" fillId="0" borderId="86" xfId="0" applyFont="1" applyBorder="1" applyAlignment="1">
      <alignment horizontal="left" vertical="top" wrapText="1"/>
    </xf>
    <xf numFmtId="0" fontId="45" fillId="0" borderId="89" xfId="0" applyFont="1" applyBorder="1" applyAlignment="1">
      <alignment horizontal="left" vertical="top" wrapText="1"/>
    </xf>
    <xf numFmtId="164" fontId="45" fillId="0" borderId="90" xfId="0" applyNumberFormat="1" applyFont="1" applyBorder="1" applyAlignment="1">
      <alignment horizontal="right" vertical="top"/>
    </xf>
    <xf numFmtId="165" fontId="45" fillId="0" borderId="91" xfId="0" applyNumberFormat="1" applyFont="1" applyBorder="1" applyAlignment="1">
      <alignment horizontal="right" vertical="top"/>
    </xf>
    <xf numFmtId="164" fontId="45" fillId="0" borderId="91" xfId="0" applyNumberFormat="1" applyFont="1" applyBorder="1" applyAlignment="1">
      <alignment horizontal="right" vertical="top"/>
    </xf>
    <xf numFmtId="0" fontId="57" fillId="5" borderId="1" xfId="117" applyFont="1" applyFill="1" applyBorder="1" applyAlignment="1">
      <alignment vertical="center"/>
    </xf>
    <xf numFmtId="0" fontId="50" fillId="2" borderId="1" xfId="115" applyFont="1" applyBorder="1"/>
    <xf numFmtId="164" fontId="13" fillId="0" borderId="1" xfId="0" applyNumberFormat="1" applyFont="1" applyBorder="1" applyAlignment="1">
      <alignment horizontal="right" vertical="top"/>
    </xf>
    <xf numFmtId="0" fontId="4" fillId="2" borderId="1" xfId="115" applyFont="1" applyBorder="1"/>
    <xf numFmtId="165" fontId="72" fillId="2" borderId="1" xfId="123" applyNumberFormat="1" applyFont="1" applyBorder="1"/>
    <xf numFmtId="165" fontId="13" fillId="2" borderId="1" xfId="123" applyNumberFormat="1" applyFont="1" applyBorder="1" applyAlignment="1">
      <alignment horizontal="right" vertical="top"/>
    </xf>
    <xf numFmtId="164" fontId="13" fillId="2" borderId="1" xfId="123" applyNumberFormat="1" applyFont="1" applyBorder="1" applyAlignment="1">
      <alignment horizontal="right" vertical="top"/>
    </xf>
    <xf numFmtId="0" fontId="13" fillId="2" borderId="1" xfId="123" applyFont="1" applyBorder="1" applyAlignment="1">
      <alignment horizontal="left" vertical="top" wrapText="1"/>
    </xf>
    <xf numFmtId="0" fontId="72" fillId="2" borderId="1" xfId="123" applyFont="1" applyBorder="1"/>
    <xf numFmtId="0" fontId="30" fillId="2" borderId="1" xfId="123"/>
    <xf numFmtId="0" fontId="13" fillId="2" borderId="1" xfId="123" applyFont="1" applyBorder="1" applyAlignment="1">
      <alignment horizontal="center" wrapText="1"/>
    </xf>
    <xf numFmtId="168" fontId="13" fillId="2" borderId="1" xfId="123" applyNumberFormat="1" applyFont="1" applyBorder="1" applyAlignment="1">
      <alignment horizontal="right" vertical="top"/>
    </xf>
    <xf numFmtId="0" fontId="14" fillId="2" borderId="1" xfId="121" applyFont="1" applyBorder="1" applyAlignment="1"/>
    <xf numFmtId="0" fontId="73" fillId="0" borderId="0" xfId="0" applyFont="1" applyAlignment="1">
      <alignment vertical="center"/>
    </xf>
    <xf numFmtId="166" fontId="45" fillId="2" borderId="34" xfId="113" applyNumberFormat="1" applyFont="1" applyBorder="1" applyAlignment="1">
      <alignment horizontal="right" vertical="top"/>
    </xf>
    <xf numFmtId="164" fontId="45" fillId="2" borderId="34" xfId="113" applyNumberFormat="1" applyFont="1" applyBorder="1" applyAlignment="1">
      <alignment horizontal="right" vertical="top"/>
    </xf>
    <xf numFmtId="0" fontId="30" fillId="2" borderId="1" xfId="113"/>
    <xf numFmtId="164" fontId="45" fillId="2" borderId="22" xfId="113" applyNumberFormat="1" applyFont="1" applyBorder="1" applyAlignment="1">
      <alignment horizontal="right" vertical="top"/>
    </xf>
    <xf numFmtId="166" fontId="45" fillId="2" borderId="23" xfId="113" applyNumberFormat="1" applyFont="1" applyBorder="1" applyAlignment="1">
      <alignment horizontal="right" vertical="top"/>
    </xf>
    <xf numFmtId="164" fontId="45" fillId="2" borderId="23" xfId="113" applyNumberFormat="1" applyFont="1" applyBorder="1" applyAlignment="1">
      <alignment horizontal="right" vertical="top"/>
    </xf>
    <xf numFmtId="166" fontId="45" fillId="2" borderId="24" xfId="113" applyNumberFormat="1" applyFont="1" applyBorder="1" applyAlignment="1">
      <alignment horizontal="right" vertical="top"/>
    </xf>
    <xf numFmtId="164" fontId="45" fillId="2" borderId="33" xfId="113" applyNumberFormat="1" applyFont="1" applyBorder="1" applyAlignment="1">
      <alignment horizontal="right" vertical="top"/>
    </xf>
    <xf numFmtId="166" fontId="45" fillId="2" borderId="35" xfId="113" applyNumberFormat="1" applyFont="1" applyBorder="1" applyAlignment="1">
      <alignment horizontal="right" vertical="top"/>
    </xf>
    <xf numFmtId="164" fontId="45" fillId="2" borderId="25" xfId="113" applyNumberFormat="1" applyFont="1" applyBorder="1" applyAlignment="1">
      <alignment horizontal="right" vertical="top"/>
    </xf>
    <xf numFmtId="166" fontId="45" fillId="2" borderId="26" xfId="113" applyNumberFormat="1" applyFont="1" applyBorder="1" applyAlignment="1">
      <alignment horizontal="right" vertical="top"/>
    </xf>
    <xf numFmtId="164" fontId="45" fillId="2" borderId="26" xfId="113" applyNumberFormat="1" applyFont="1" applyBorder="1" applyAlignment="1">
      <alignment horizontal="right" vertical="top"/>
    </xf>
    <xf numFmtId="166" fontId="45" fillId="2" borderId="27" xfId="113" applyNumberFormat="1" applyFont="1" applyBorder="1" applyAlignment="1">
      <alignment horizontal="right" vertical="top"/>
    </xf>
    <xf numFmtId="167" fontId="45" fillId="2" borderId="34" xfId="62" applyNumberFormat="1" applyFont="1" applyFill="1" applyBorder="1" applyAlignment="1">
      <alignment horizontal="right" vertical="top"/>
    </xf>
    <xf numFmtId="0" fontId="45" fillId="2" borderId="10" xfId="113" applyFont="1" applyBorder="1" applyAlignment="1">
      <alignment horizontal="left" vertical="top" wrapText="1"/>
    </xf>
    <xf numFmtId="0" fontId="45" fillId="2" borderId="14" xfId="113" applyFont="1" applyBorder="1" applyAlignment="1">
      <alignment horizontal="left" vertical="top" wrapText="1"/>
    </xf>
    <xf numFmtId="0" fontId="45" fillId="2" borderId="18" xfId="113" applyFont="1" applyBorder="1" applyAlignment="1">
      <alignment horizontal="left" vertical="top" wrapText="1"/>
    </xf>
    <xf numFmtId="0" fontId="46" fillId="10" borderId="19" xfId="113" applyFont="1" applyFill="1" applyBorder="1" applyAlignment="1">
      <alignment horizontal="center" wrapText="1"/>
    </xf>
    <xf numFmtId="0" fontId="46" fillId="10" borderId="20" xfId="113" applyFont="1" applyFill="1" applyBorder="1" applyAlignment="1">
      <alignment horizontal="center" wrapText="1"/>
    </xf>
    <xf numFmtId="0" fontId="46" fillId="10" borderId="21" xfId="113" applyFont="1" applyFill="1" applyBorder="1" applyAlignment="1">
      <alignment horizontal="center" wrapText="1"/>
    </xf>
    <xf numFmtId="167" fontId="45" fillId="2" borderId="23" xfId="62" applyNumberFormat="1" applyFont="1" applyFill="1" applyBorder="1" applyAlignment="1">
      <alignment horizontal="right" vertical="top"/>
    </xf>
    <xf numFmtId="167" fontId="45" fillId="2" borderId="24" xfId="62" applyNumberFormat="1" applyFont="1" applyFill="1" applyBorder="1" applyAlignment="1">
      <alignment horizontal="right" vertical="top"/>
    </xf>
    <xf numFmtId="167" fontId="45" fillId="2" borderId="35" xfId="62" applyNumberFormat="1" applyFont="1" applyFill="1" applyBorder="1" applyAlignment="1">
      <alignment horizontal="right" vertical="top"/>
    </xf>
    <xf numFmtId="167" fontId="45" fillId="2" borderId="26" xfId="62" applyNumberFormat="1" applyFont="1" applyFill="1" applyBorder="1" applyAlignment="1">
      <alignment horizontal="right" vertical="top"/>
    </xf>
    <xf numFmtId="167" fontId="45" fillId="2" borderId="27" xfId="62" applyNumberFormat="1" applyFont="1" applyFill="1" applyBorder="1" applyAlignment="1">
      <alignment horizontal="right" vertical="top"/>
    </xf>
    <xf numFmtId="0" fontId="11" fillId="7" borderId="8" xfId="0" applyFont="1" applyFill="1" applyBorder="1" applyAlignment="1">
      <alignment horizontal="center"/>
    </xf>
    <xf numFmtId="0" fontId="11" fillId="7" borderId="36" xfId="0" applyFont="1" applyFill="1" applyBorder="1" applyAlignment="1">
      <alignment horizontal="center"/>
    </xf>
    <xf numFmtId="0" fontId="5" fillId="3" borderId="0" xfId="61" applyFont="1" applyAlignment="1">
      <alignment horizontal="center" vertical="center"/>
    </xf>
    <xf numFmtId="0" fontId="14" fillId="0" borderId="1" xfId="63" applyFont="1" applyBorder="1" applyAlignment="1">
      <alignment horizontal="left"/>
    </xf>
    <xf numFmtId="0" fontId="23" fillId="7" borderId="0" xfId="0" applyFont="1" applyFill="1" applyAlignment="1">
      <alignment horizontal="center"/>
    </xf>
    <xf numFmtId="0" fontId="5" fillId="3" borderId="1" xfId="116" applyFont="1" applyAlignment="1">
      <alignment horizontal="center" vertical="center"/>
    </xf>
    <xf numFmtId="0" fontId="14" fillId="2" borderId="1" xfId="121" applyFont="1" applyBorder="1" applyAlignment="1">
      <alignment horizontal="left"/>
    </xf>
    <xf numFmtId="0" fontId="13" fillId="2" borderId="1" xfId="123" applyFont="1" applyBorder="1" applyAlignment="1">
      <alignment horizontal="left" wrapText="1"/>
    </xf>
    <xf numFmtId="0" fontId="13" fillId="2" borderId="1" xfId="123" applyFont="1" applyBorder="1" applyAlignment="1">
      <alignment horizontal="center" wrapText="1"/>
    </xf>
    <xf numFmtId="0" fontId="39" fillId="2" borderId="1" xfId="123" applyFont="1" applyBorder="1" applyAlignment="1">
      <alignment horizontal="center" vertical="center" wrapText="1"/>
    </xf>
    <xf numFmtId="0" fontId="13" fillId="2" borderId="1" xfId="123" applyFont="1" applyBorder="1" applyAlignment="1">
      <alignment horizontal="left" vertical="top" wrapText="1"/>
    </xf>
    <xf numFmtId="0" fontId="46" fillId="10" borderId="12" xfId="0" applyFont="1" applyFill="1" applyBorder="1" applyAlignment="1">
      <alignment horizontal="center" vertical="center" wrapText="1"/>
    </xf>
    <xf numFmtId="0" fontId="46" fillId="10" borderId="13" xfId="0" applyFont="1" applyFill="1" applyBorder="1" applyAlignment="1">
      <alignment horizontal="center" vertical="center" wrapText="1"/>
    </xf>
    <xf numFmtId="0" fontId="44" fillId="2" borderId="1" xfId="113" applyFont="1" applyBorder="1" applyAlignment="1">
      <alignment horizontal="center" vertical="center" wrapText="1"/>
    </xf>
    <xf numFmtId="0" fontId="30" fillId="2" borderId="1" xfId="113" applyFont="1" applyBorder="1" applyAlignment="1">
      <alignment horizontal="center" vertical="center"/>
    </xf>
    <xf numFmtId="0" fontId="74" fillId="10" borderId="103" xfId="113" applyFont="1" applyFill="1" applyBorder="1" applyAlignment="1">
      <alignment horizontal="center" vertical="center" wrapText="1"/>
    </xf>
    <xf numFmtId="0" fontId="74" fillId="10" borderId="18" xfId="113" applyFont="1" applyFill="1" applyBorder="1" applyAlignment="1">
      <alignment horizontal="center" vertical="center"/>
    </xf>
    <xf numFmtId="0" fontId="46" fillId="10" borderId="11" xfId="113" applyFont="1" applyFill="1" applyBorder="1" applyAlignment="1">
      <alignment horizontal="center" wrapText="1"/>
    </xf>
    <xf numFmtId="0" fontId="74" fillId="10" borderId="102" xfId="113" applyFont="1" applyFill="1" applyBorder="1" applyAlignment="1">
      <alignment horizontal="center" vertical="center"/>
    </xf>
    <xf numFmtId="0" fontId="46" fillId="10" borderId="104" xfId="113" applyFont="1" applyFill="1" applyBorder="1" applyAlignment="1">
      <alignment horizontal="center" wrapText="1"/>
    </xf>
    <xf numFmtId="0" fontId="74" fillId="10" borderId="101" xfId="113" applyFont="1" applyFill="1" applyBorder="1" applyAlignment="1">
      <alignment horizontal="center" vertical="center"/>
    </xf>
    <xf numFmtId="0" fontId="46" fillId="10" borderId="10" xfId="0" applyFont="1" applyFill="1" applyBorder="1" applyAlignment="1">
      <alignment horizontal="left" vertical="center" wrapText="1"/>
    </xf>
    <xf numFmtId="0" fontId="46" fillId="10" borderId="18" xfId="0" applyFont="1" applyFill="1" applyBorder="1" applyAlignment="1">
      <alignment horizontal="left" vertical="center" wrapText="1"/>
    </xf>
    <xf numFmtId="0" fontId="46" fillId="10" borderId="11" xfId="0" applyFont="1" applyFill="1" applyBorder="1" applyAlignment="1">
      <alignment horizontal="center" vertical="center" wrapText="1"/>
    </xf>
    <xf numFmtId="0" fontId="46" fillId="10" borderId="100" xfId="0" applyFont="1" applyFill="1" applyBorder="1" applyAlignment="1">
      <alignment horizontal="center" vertical="center" wrapText="1"/>
    </xf>
    <xf numFmtId="0" fontId="46" fillId="10" borderId="98" xfId="0" applyFont="1" applyFill="1" applyBorder="1" applyAlignment="1">
      <alignment horizontal="center" vertical="center" wrapText="1"/>
    </xf>
    <xf numFmtId="0" fontId="46" fillId="10" borderId="101" xfId="0" applyFont="1" applyFill="1" applyBorder="1" applyAlignment="1">
      <alignment horizontal="center" vertical="center" wrapText="1"/>
    </xf>
    <xf numFmtId="0" fontId="44" fillId="2" borderId="84" xfId="113" applyFont="1" applyBorder="1" applyAlignment="1">
      <alignment horizontal="center" vertical="center" wrapText="1"/>
    </xf>
    <xf numFmtId="0" fontId="46" fillId="10" borderId="102" xfId="0" applyFont="1" applyFill="1" applyBorder="1" applyAlignment="1">
      <alignment horizontal="center" vertical="center" wrapText="1"/>
    </xf>
    <xf numFmtId="0" fontId="44" fillId="0" borderId="84" xfId="0" applyFont="1" applyBorder="1" applyAlignment="1">
      <alignment horizontal="center" vertical="center" wrapText="1"/>
    </xf>
    <xf numFmtId="0" fontId="46" fillId="10" borderId="14" xfId="0" applyFont="1" applyFill="1" applyBorder="1" applyAlignment="1">
      <alignment horizontal="left" vertical="center" wrapText="1"/>
    </xf>
    <xf numFmtId="0" fontId="46" fillId="10" borderId="97" xfId="0" applyFont="1" applyFill="1" applyBorder="1" applyAlignment="1">
      <alignment horizontal="center" vertical="center" wrapText="1"/>
    </xf>
    <xf numFmtId="0" fontId="46" fillId="10" borderId="15" xfId="0" applyFont="1" applyFill="1" applyBorder="1" applyAlignment="1">
      <alignment horizontal="center" vertical="center" wrapText="1"/>
    </xf>
    <xf numFmtId="0" fontId="46" fillId="10" borderId="16" xfId="0" applyFont="1" applyFill="1" applyBorder="1" applyAlignment="1">
      <alignment horizontal="center" vertical="center" wrapText="1"/>
    </xf>
    <xf numFmtId="0" fontId="46" fillId="10" borderId="17" xfId="0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6" fillId="10" borderId="15" xfId="0" applyFont="1" applyFill="1" applyBorder="1" applyAlignment="1">
      <alignment horizontal="center" vertical="center"/>
    </xf>
    <xf numFmtId="0" fontId="46" fillId="10" borderId="16" xfId="0" applyFont="1" applyFill="1" applyBorder="1" applyAlignment="1">
      <alignment horizontal="center" vertical="center"/>
    </xf>
    <xf numFmtId="0" fontId="46" fillId="10" borderId="85" xfId="0" applyFont="1" applyFill="1" applyBorder="1" applyAlignment="1">
      <alignment horizontal="left" vertical="center" wrapText="1"/>
    </xf>
    <xf numFmtId="0" fontId="46" fillId="10" borderId="86" xfId="0" applyFont="1" applyFill="1" applyBorder="1" applyAlignment="1">
      <alignment horizontal="left" vertical="center" wrapText="1"/>
    </xf>
    <xf numFmtId="0" fontId="46" fillId="10" borderId="87" xfId="0" applyFont="1" applyFill="1" applyBorder="1" applyAlignment="1">
      <alignment horizontal="left" vertical="center" wrapText="1"/>
    </xf>
    <xf numFmtId="0" fontId="46" fillId="10" borderId="99" xfId="0" applyFont="1" applyFill="1" applyBorder="1" applyAlignment="1">
      <alignment horizontal="center" vertical="center" wrapText="1"/>
    </xf>
    <xf numFmtId="0" fontId="46" fillId="10" borderId="96" xfId="0" applyFont="1" applyFill="1" applyBorder="1" applyAlignment="1">
      <alignment horizontal="center" vertical="center" wrapText="1"/>
    </xf>
    <xf numFmtId="0" fontId="46" fillId="10" borderId="93" xfId="0" applyFont="1" applyFill="1" applyBorder="1" applyAlignment="1">
      <alignment horizontal="center" vertical="center" wrapText="1"/>
    </xf>
    <xf numFmtId="0" fontId="46" fillId="10" borderId="94" xfId="0" applyFont="1" applyFill="1" applyBorder="1" applyAlignment="1">
      <alignment horizontal="center" vertical="center" wrapText="1"/>
    </xf>
    <xf numFmtId="0" fontId="46" fillId="10" borderId="92" xfId="0" applyFont="1" applyFill="1" applyBorder="1" applyAlignment="1">
      <alignment horizontal="center" vertical="center" wrapText="1"/>
    </xf>
    <xf numFmtId="0" fontId="46" fillId="10" borderId="95" xfId="0" applyFont="1" applyFill="1" applyBorder="1" applyAlignment="1">
      <alignment horizontal="center" vertical="center" wrapText="1"/>
    </xf>
    <xf numFmtId="0" fontId="46" fillId="10" borderId="29" xfId="0" applyFont="1" applyFill="1" applyBorder="1" applyAlignment="1">
      <alignment horizontal="center" vertical="center" wrapText="1"/>
    </xf>
    <xf numFmtId="0" fontId="46" fillId="10" borderId="30" xfId="0" applyFont="1" applyFill="1" applyBorder="1" applyAlignment="1">
      <alignment horizontal="center" vertical="center" wrapText="1"/>
    </xf>
    <xf numFmtId="0" fontId="46" fillId="10" borderId="28" xfId="0" applyFont="1" applyFill="1" applyBorder="1" applyAlignment="1">
      <alignment horizontal="center" vertical="center" wrapText="1"/>
    </xf>
    <xf numFmtId="0" fontId="46" fillId="10" borderId="31" xfId="0" applyFont="1" applyFill="1" applyBorder="1" applyAlignment="1">
      <alignment horizontal="center" vertical="center" wrapText="1"/>
    </xf>
    <xf numFmtId="0" fontId="13" fillId="4" borderId="1" xfId="66" applyFont="1" applyFill="1" applyBorder="1" applyAlignment="1">
      <alignment horizontal="left" vertical="center" wrapText="1"/>
    </xf>
    <xf numFmtId="0" fontId="13" fillId="4" borderId="1" xfId="70" applyFont="1" applyFill="1" applyBorder="1" applyAlignment="1">
      <alignment horizontal="left" vertical="center" wrapText="1"/>
    </xf>
    <xf numFmtId="0" fontId="13" fillId="4" borderId="1" xfId="74" applyFont="1" applyFill="1" applyBorder="1" applyAlignment="1">
      <alignment horizontal="left" vertical="center" wrapText="1"/>
    </xf>
    <xf numFmtId="0" fontId="13" fillId="4" borderId="1" xfId="14" applyFont="1" applyFill="1" applyBorder="1" applyAlignment="1">
      <alignment horizontal="center" wrapText="1"/>
    </xf>
    <xf numFmtId="0" fontId="13" fillId="4" borderId="1" xfId="15" applyFont="1" applyFill="1" applyBorder="1" applyAlignment="1">
      <alignment horizontal="center" wrapText="1"/>
    </xf>
    <xf numFmtId="0" fontId="13" fillId="4" borderId="1" xfId="19" applyFont="1" applyFill="1" applyBorder="1" applyAlignment="1">
      <alignment horizontal="left" vertical="top" wrapText="1"/>
    </xf>
    <xf numFmtId="0" fontId="13" fillId="4" borderId="1" xfId="20" applyFont="1" applyFill="1" applyBorder="1" applyAlignment="1">
      <alignment horizontal="left" vertical="top" wrapText="1"/>
    </xf>
    <xf numFmtId="0" fontId="13" fillId="4" borderId="1" xfId="21" applyFont="1" applyFill="1" applyBorder="1" applyAlignment="1">
      <alignment horizontal="left" vertical="top" wrapText="1"/>
    </xf>
    <xf numFmtId="0" fontId="39" fillId="2" borderId="1" xfId="114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3" fillId="4" borderId="1" xfId="13" applyFont="1" applyFill="1" applyBorder="1" applyAlignment="1">
      <alignment horizontal="center" wrapText="1"/>
    </xf>
    <xf numFmtId="0" fontId="19" fillId="4" borderId="1" xfId="3" applyFont="1" applyFill="1" applyBorder="1" applyAlignment="1">
      <alignment horizontal="center" vertical="center" wrapText="1"/>
    </xf>
    <xf numFmtId="0" fontId="13" fillId="4" borderId="1" xfId="11" applyFont="1" applyFill="1" applyBorder="1" applyAlignment="1">
      <alignment horizontal="center" wrapText="1"/>
    </xf>
    <xf numFmtId="0" fontId="13" fillId="4" borderId="1" xfId="12" applyFont="1" applyFill="1" applyBorder="1" applyAlignment="1">
      <alignment horizontal="center" wrapText="1"/>
    </xf>
    <xf numFmtId="0" fontId="13" fillId="4" borderId="1" xfId="4" applyFont="1" applyFill="1" applyBorder="1" applyAlignment="1">
      <alignment horizontal="left" wrapText="1"/>
    </xf>
    <xf numFmtId="0" fontId="13" fillId="4" borderId="1" xfId="5" applyFont="1" applyFill="1" applyBorder="1" applyAlignment="1">
      <alignment horizontal="left" wrapText="1"/>
    </xf>
    <xf numFmtId="0" fontId="13" fillId="4" borderId="1" xfId="6" applyFont="1" applyFill="1" applyBorder="1" applyAlignment="1">
      <alignment horizontal="left" wrapText="1"/>
    </xf>
    <xf numFmtId="0" fontId="13" fillId="4" borderId="1" xfId="7" applyFont="1" applyFill="1" applyBorder="1" applyAlignment="1">
      <alignment horizontal="left" wrapText="1"/>
    </xf>
    <xf numFmtId="0" fontId="13" fillId="4" borderId="1" xfId="8" applyFont="1" applyFill="1" applyBorder="1" applyAlignment="1">
      <alignment horizontal="left" wrapText="1"/>
    </xf>
    <xf numFmtId="0" fontId="13" fillId="4" borderId="1" xfId="9" applyFont="1" applyFill="1" applyBorder="1" applyAlignment="1">
      <alignment horizontal="left" wrapText="1"/>
    </xf>
    <xf numFmtId="0" fontId="60" fillId="13" borderId="55" xfId="115" applyFont="1" applyFill="1" applyBorder="1" applyAlignment="1">
      <alignment horizontal="center" vertical="center"/>
    </xf>
    <xf numFmtId="0" fontId="60" fillId="13" borderId="58" xfId="115" applyFont="1" applyFill="1" applyBorder="1" applyAlignment="1">
      <alignment horizontal="center" vertical="center"/>
    </xf>
    <xf numFmtId="0" fontId="12" fillId="13" borderId="57" xfId="115" applyFont="1" applyFill="1" applyBorder="1" applyAlignment="1">
      <alignment vertical="center" wrapText="1"/>
    </xf>
    <xf numFmtId="0" fontId="2" fillId="2" borderId="57" xfId="115" applyBorder="1" applyAlignment="1"/>
    <xf numFmtId="0" fontId="22" fillId="3" borderId="1" xfId="116" applyFont="1" applyAlignment="1">
      <alignment horizontal="center" vertical="center"/>
    </xf>
    <xf numFmtId="0" fontId="60" fillId="14" borderId="48" xfId="115" applyFont="1" applyFill="1" applyBorder="1" applyAlignment="1">
      <alignment horizontal="center" vertical="center" wrapText="1"/>
    </xf>
    <xf numFmtId="0" fontId="2" fillId="2" borderId="49" xfId="115" applyBorder="1" applyAlignment="1">
      <alignment horizontal="center" vertical="center" wrapText="1"/>
    </xf>
    <xf numFmtId="0" fontId="2" fillId="2" borderId="57" xfId="115" applyBorder="1" applyAlignment="1">
      <alignment horizontal="center"/>
    </xf>
    <xf numFmtId="0" fontId="2" fillId="13" borderId="55" xfId="115" applyFill="1" applyBorder="1" applyAlignment="1">
      <alignment horizontal="center" vertical="center"/>
    </xf>
    <xf numFmtId="0" fontId="2" fillId="13" borderId="58" xfId="115" applyFill="1" applyBorder="1" applyAlignment="1">
      <alignment horizontal="center" vertical="center"/>
    </xf>
    <xf numFmtId="0" fontId="63" fillId="14" borderId="59" xfId="115" applyFont="1" applyFill="1" applyBorder="1" applyAlignment="1">
      <alignment horizontal="center" vertical="center" wrapText="1"/>
    </xf>
    <xf numFmtId="0" fontId="63" fillId="14" borderId="60" xfId="115" applyFont="1" applyFill="1" applyBorder="1" applyAlignment="1">
      <alignment horizontal="center" vertical="center" wrapText="1"/>
    </xf>
    <xf numFmtId="0" fontId="2" fillId="2" borderId="62" xfId="115" applyBorder="1" applyAlignment="1">
      <alignment horizontal="center" vertical="center" wrapText="1"/>
    </xf>
    <xf numFmtId="0" fontId="63" fillId="14" borderId="60" xfId="115" applyFont="1" applyFill="1" applyBorder="1" applyAlignment="1">
      <alignment horizontal="center" vertical="center" wrapText="1" shrinkToFit="1"/>
    </xf>
    <xf numFmtId="0" fontId="2" fillId="2" borderId="62" xfId="115" applyBorder="1" applyAlignment="1">
      <alignment horizontal="center" vertical="center" wrapText="1" shrinkToFit="1"/>
    </xf>
    <xf numFmtId="0" fontId="63" fillId="2" borderId="62" xfId="115" applyFont="1" applyBorder="1" applyAlignment="1">
      <alignment horizontal="center" vertical="center"/>
    </xf>
    <xf numFmtId="0" fontId="63" fillId="14" borderId="60" xfId="115" applyFont="1" applyFill="1" applyBorder="1" applyAlignment="1">
      <alignment horizontal="center" vertical="center"/>
    </xf>
    <xf numFmtId="0" fontId="2" fillId="2" borderId="62" xfId="115" applyBorder="1" applyAlignment="1">
      <alignment horizontal="center" vertical="center"/>
    </xf>
    <xf numFmtId="0" fontId="2" fillId="13" borderId="60" xfId="115" applyFill="1" applyBorder="1" applyAlignment="1">
      <alignment horizontal="center"/>
    </xf>
    <xf numFmtId="0" fontId="2" fillId="13" borderId="61" xfId="115" applyFill="1" applyBorder="1" applyAlignment="1">
      <alignment horizontal="center"/>
    </xf>
    <xf numFmtId="0" fontId="3" fillId="13" borderId="61" xfId="115" applyFont="1" applyFill="1" applyBorder="1" applyAlignment="1">
      <alignment horizontal="center" vertical="center"/>
    </xf>
    <xf numFmtId="0" fontId="2" fillId="2" borderId="61" xfId="115" applyBorder="1" applyAlignment="1"/>
    <xf numFmtId="0" fontId="62" fillId="13" borderId="57" xfId="115" applyFont="1" applyFill="1" applyBorder="1" applyAlignment="1">
      <alignment horizontal="center" vertical="center" wrapText="1"/>
    </xf>
    <xf numFmtId="0" fontId="2" fillId="2" borderId="57" xfId="115" applyBorder="1" applyAlignment="1">
      <alignment horizontal="center" vertical="center" wrapText="1"/>
    </xf>
    <xf numFmtId="0" fontId="62" fillId="13" borderId="57" xfId="115" applyFont="1" applyFill="1" applyBorder="1" applyAlignment="1">
      <alignment vertical="center" wrapText="1"/>
    </xf>
    <xf numFmtId="0" fontId="62" fillId="13" borderId="57" xfId="115" applyFont="1" applyFill="1" applyBorder="1" applyAlignment="1">
      <alignment horizontal="center" vertical="center"/>
    </xf>
    <xf numFmtId="0" fontId="2" fillId="2" borderId="63" xfId="115" applyBorder="1" applyAlignment="1">
      <alignment horizontal="center" vertical="center"/>
    </xf>
    <xf numFmtId="0" fontId="62" fillId="13" borderId="56" xfId="115" applyFont="1" applyFill="1" applyBorder="1" applyAlignment="1">
      <alignment horizontal="center" vertical="center"/>
    </xf>
    <xf numFmtId="0" fontId="60" fillId="14" borderId="60" xfId="115" applyFont="1" applyFill="1" applyBorder="1" applyAlignment="1">
      <alignment horizontal="center" vertical="center"/>
    </xf>
    <xf numFmtId="0" fontId="60" fillId="14" borderId="62" xfId="115" applyFont="1" applyFill="1" applyBorder="1" applyAlignment="1">
      <alignment horizontal="center" vertical="center"/>
    </xf>
    <xf numFmtId="0" fontId="63" fillId="14" borderId="55" xfId="115" applyFont="1" applyFill="1" applyBorder="1" applyAlignment="1">
      <alignment horizontal="center" vertical="center" wrapText="1"/>
    </xf>
    <xf numFmtId="0" fontId="63" fillId="14" borderId="58" xfId="115" applyFont="1" applyFill="1" applyBorder="1" applyAlignment="1">
      <alignment horizontal="center" vertical="center" wrapText="1"/>
    </xf>
    <xf numFmtId="10" fontId="61" fillId="5" borderId="55" xfId="119" applyNumberFormat="1" applyFont="1" applyFill="1" applyBorder="1" applyAlignment="1">
      <alignment vertical="center"/>
    </xf>
    <xf numFmtId="10" fontId="61" fillId="5" borderId="58" xfId="119" applyNumberFormat="1" applyFont="1" applyFill="1" applyBorder="1" applyAlignment="1">
      <alignment vertical="center"/>
    </xf>
    <xf numFmtId="10" fontId="61" fillId="5" borderId="55" xfId="119" applyNumberFormat="1" applyFont="1" applyFill="1" applyBorder="1" applyAlignment="1">
      <alignment horizontal="center" vertical="center"/>
    </xf>
    <xf numFmtId="10" fontId="61" fillId="5" borderId="58" xfId="119" applyNumberFormat="1" applyFont="1" applyFill="1" applyBorder="1" applyAlignment="1">
      <alignment horizontal="center" vertical="center"/>
    </xf>
    <xf numFmtId="0" fontId="63" fillId="14" borderId="60" xfId="115" applyFont="1" applyFill="1" applyBorder="1" applyAlignment="1">
      <alignment vertical="center" wrapText="1"/>
    </xf>
    <xf numFmtId="0" fontId="2" fillId="2" borderId="66" xfId="115" applyBorder="1" applyAlignment="1">
      <alignment vertical="center" wrapText="1"/>
    </xf>
    <xf numFmtId="2" fontId="61" fillId="5" borderId="60" xfId="115" applyNumberFormat="1" applyFont="1" applyFill="1" applyBorder="1" applyAlignment="1">
      <alignment vertical="center"/>
    </xf>
    <xf numFmtId="0" fontId="2" fillId="2" borderId="62" xfId="115" applyBorder="1" applyAlignment="1">
      <alignment vertical="center"/>
    </xf>
    <xf numFmtId="0" fontId="63" fillId="14" borderId="68" xfId="115" applyFont="1" applyFill="1" applyBorder="1" applyAlignment="1">
      <alignment horizontal="center" vertical="center"/>
    </xf>
    <xf numFmtId="0" fontId="63" fillId="14" borderId="69" xfId="115" applyFont="1" applyFill="1" applyBorder="1" applyAlignment="1">
      <alignment horizontal="center" vertical="center"/>
    </xf>
    <xf numFmtId="0" fontId="63" fillId="14" borderId="70" xfId="115" applyFont="1" applyFill="1" applyBorder="1" applyAlignment="1">
      <alignment horizontal="center" vertical="center"/>
    </xf>
    <xf numFmtId="0" fontId="63" fillId="14" borderId="71" xfId="115" applyFont="1" applyFill="1" applyBorder="1" applyAlignment="1">
      <alignment horizontal="center" vertical="center"/>
    </xf>
    <xf numFmtId="0" fontId="2" fillId="2" borderId="57" xfId="115" applyBorder="1" applyAlignment="1">
      <alignment horizontal="center" vertical="center"/>
    </xf>
    <xf numFmtId="0" fontId="12" fillId="11" borderId="64" xfId="120" applyFont="1" applyBorder="1" applyAlignment="1">
      <alignment horizontal="center" vertical="center"/>
    </xf>
    <xf numFmtId="0" fontId="12" fillId="11" borderId="1" xfId="120" applyFont="1" applyBorder="1" applyAlignment="1">
      <alignment horizontal="center" vertical="center"/>
    </xf>
    <xf numFmtId="0" fontId="36" fillId="13" borderId="56" xfId="115" applyFont="1" applyFill="1" applyBorder="1" applyAlignment="1">
      <alignment horizontal="center" vertical="center" wrapText="1"/>
    </xf>
    <xf numFmtId="0" fontId="36" fillId="13" borderId="57" xfId="115" applyFont="1" applyFill="1" applyBorder="1" applyAlignment="1">
      <alignment horizontal="center" vertical="center" wrapText="1"/>
    </xf>
    <xf numFmtId="0" fontId="63" fillId="14" borderId="61" xfId="115" applyFont="1" applyFill="1" applyBorder="1" applyAlignment="1">
      <alignment horizontal="center" vertical="center" wrapText="1"/>
    </xf>
    <xf numFmtId="0" fontId="63" fillId="14" borderId="62" xfId="115" applyFont="1" applyFill="1" applyBorder="1" applyAlignment="1">
      <alignment horizontal="center" vertical="center" wrapText="1"/>
    </xf>
    <xf numFmtId="0" fontId="2" fillId="2" borderId="62" xfId="115" applyBorder="1" applyAlignment="1">
      <alignment vertical="center" wrapText="1"/>
    </xf>
    <xf numFmtId="0" fontId="3" fillId="14" borderId="60" xfId="115" applyFont="1" applyFill="1" applyBorder="1" applyAlignment="1">
      <alignment vertical="center" wrapText="1"/>
    </xf>
  </cellXfs>
  <cellStyles count="124">
    <cellStyle name="40% - Èmfasi1 2" xfId="120"/>
    <cellStyle name="Èmfasi1" xfId="61" builtinId="29"/>
    <cellStyle name="Èmfasi1 2" xfId="116"/>
    <cellStyle name="Euro" xfId="118"/>
    <cellStyle name="Normal" xfId="0" builtinId="0"/>
    <cellStyle name="Normal 2" xfId="115"/>
    <cellStyle name="Normal_EUETIB" xfId="123"/>
    <cellStyle name="Normal_Gràfics" xfId="114"/>
    <cellStyle name="Normal_Taules" xfId="113"/>
    <cellStyle name="Percentatge" xfId="62" builtinId="5"/>
    <cellStyle name="Percentatge 2" xfId="119"/>
    <cellStyle name="Resultat" xfId="64" builtinId="21"/>
    <cellStyle name="style1406186754942" xfId="1"/>
    <cellStyle name="style1406186754995" xfId="2"/>
    <cellStyle name="style1406186755031" xfId="3"/>
    <cellStyle name="style1406186755073" xfId="4"/>
    <cellStyle name="style1406186755117" xfId="5"/>
    <cellStyle name="style1406186755161" xfId="6"/>
    <cellStyle name="style1406186755205" xfId="7"/>
    <cellStyle name="style1406186755250" xfId="8"/>
    <cellStyle name="style1406186755295" xfId="9"/>
    <cellStyle name="style1406186755340" xfId="10"/>
    <cellStyle name="style1406186755386" xfId="11"/>
    <cellStyle name="style1406186755432" xfId="12"/>
    <cellStyle name="style1406186755476" xfId="13"/>
    <cellStyle name="style1406186755521" xfId="14"/>
    <cellStyle name="style1406186755566" xfId="15"/>
    <cellStyle name="style1406186755610" xfId="16"/>
    <cellStyle name="style1406186755657" xfId="17"/>
    <cellStyle name="style1406186755702" xfId="18"/>
    <cellStyle name="style1406186755748" xfId="19"/>
    <cellStyle name="style1406186755785" xfId="20"/>
    <cellStyle name="style1406186755828" xfId="21"/>
    <cellStyle name="style1406186755866" xfId="22"/>
    <cellStyle name="style1406186755907" xfId="23"/>
    <cellStyle name="style1406186755948" xfId="24"/>
    <cellStyle name="style1406186756008" xfId="25"/>
    <cellStyle name="style1406186756053" xfId="26"/>
    <cellStyle name="style1406186756096" xfId="27"/>
    <cellStyle name="style1406186756132" xfId="28"/>
    <cellStyle name="style1406186756176" xfId="29"/>
    <cellStyle name="style1406186756220" xfId="30"/>
    <cellStyle name="style1406186756264" xfId="31"/>
    <cellStyle name="style1406186756299" xfId="32"/>
    <cellStyle name="style1406186756345" xfId="33"/>
    <cellStyle name="style1406186756389" xfId="34"/>
    <cellStyle name="style1406186756433" xfId="35"/>
    <cellStyle name="style1406186756467" xfId="36"/>
    <cellStyle name="style1406186756546" xfId="37"/>
    <cellStyle name="style1406186756585" xfId="38"/>
    <cellStyle name="style1406186756731" xfId="39"/>
    <cellStyle name="style1406186756771" xfId="40"/>
    <cellStyle name="style1406186756811" xfId="41"/>
    <cellStyle name="style1406186756865" xfId="42"/>
    <cellStyle name="style1406186756899" xfId="43"/>
    <cellStyle name="style1406186756933" xfId="44"/>
    <cellStyle name="style1406186756967" xfId="45"/>
    <cellStyle name="style1406186757000" xfId="46"/>
    <cellStyle name="style1406186757033" xfId="47"/>
    <cellStyle name="style1406186757066" xfId="48"/>
    <cellStyle name="style1406186757126" xfId="49"/>
    <cellStyle name="style1406186757159" xfId="50"/>
    <cellStyle name="style1406186757192" xfId="51"/>
    <cellStyle name="style1406186757230" xfId="52"/>
    <cellStyle name="style1406186757264" xfId="53"/>
    <cellStyle name="style1406186757306" xfId="54"/>
    <cellStyle name="style1406186757340" xfId="55"/>
    <cellStyle name="style1406186757500" xfId="56"/>
    <cellStyle name="style1406186757543" xfId="57"/>
    <cellStyle name="style1406186757586" xfId="58"/>
    <cellStyle name="style1406186757620" xfId="59"/>
    <cellStyle name="style1406546130900" xfId="93"/>
    <cellStyle name="style1406546130952" xfId="65"/>
    <cellStyle name="style1406546130987" xfId="66"/>
    <cellStyle name="style1406546131030" xfId="70"/>
    <cellStyle name="style1406546131072" xfId="74"/>
    <cellStyle name="style1406546131120" xfId="67"/>
    <cellStyle name="style1406546131162" xfId="68"/>
    <cellStyle name="style1406546131204" xfId="69"/>
    <cellStyle name="style1406546131247" xfId="71"/>
    <cellStyle name="style1406546131289" xfId="72"/>
    <cellStyle name="style1406546131333" xfId="73"/>
    <cellStyle name="style1406546131378" xfId="75"/>
    <cellStyle name="style1406546131422" xfId="76"/>
    <cellStyle name="style1406546131466" xfId="77"/>
    <cellStyle name="style1406546131509" xfId="78"/>
    <cellStyle name="style1406546131544" xfId="83"/>
    <cellStyle name="style1406546131579" xfId="88"/>
    <cellStyle name="style1406546131617" xfId="79"/>
    <cellStyle name="style1406546131669" xfId="80"/>
    <cellStyle name="style1406546131763" xfId="81"/>
    <cellStyle name="style1406546131803" xfId="82"/>
    <cellStyle name="style1406546131847" xfId="84"/>
    <cellStyle name="style1406546131889" xfId="85"/>
    <cellStyle name="style1406546131931" xfId="86"/>
    <cellStyle name="style1406546131965" xfId="87"/>
    <cellStyle name="style1406546132008" xfId="89"/>
    <cellStyle name="style1406546132051" xfId="90"/>
    <cellStyle name="style1406546132094" xfId="91"/>
    <cellStyle name="style1406546132128" xfId="92"/>
    <cellStyle name="style1406546132202" xfId="94"/>
    <cellStyle name="style1406546132238" xfId="95"/>
    <cellStyle name="style1406546132361" xfId="96"/>
    <cellStyle name="style1406546132395" xfId="97"/>
    <cellStyle name="style1406546132429" xfId="98"/>
    <cellStyle name="style1406546132463" xfId="99"/>
    <cellStyle name="style1406546132497" xfId="100"/>
    <cellStyle name="style1406546132533" xfId="101"/>
    <cellStyle name="style1406546132569" xfId="102"/>
    <cellStyle name="style1406546132608" xfId="103"/>
    <cellStyle name="style1406546132643" xfId="104"/>
    <cellStyle name="style1406546132686" xfId="105"/>
    <cellStyle name="style1406546132722" xfId="106"/>
    <cellStyle name="style1406546132831" xfId="107"/>
    <cellStyle name="style1406546132890" xfId="108"/>
    <cellStyle name="style1406546132926" xfId="109"/>
    <cellStyle name="style1406546132960" xfId="110"/>
    <cellStyle name="style1406546132998" xfId="111"/>
    <cellStyle name="style1406546133035" xfId="112"/>
    <cellStyle name="Títol 2" xfId="63" builtinId="17"/>
    <cellStyle name="Títol 2 2" xfId="121"/>
    <cellStyle name="Títol 3" xfId="60" builtinId="18"/>
    <cellStyle name="Títol 3 2" xfId="117"/>
    <cellStyle name="Títol 4 2" xfId="122"/>
  </cellStyles>
  <dxfs count="0"/>
  <tableStyles count="0" defaultTableStyle="TableStyleMedium9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Estatus d'inserció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689814814814819E-2"/>
          <c:y val="0.240455"/>
          <c:w val="0.57631592592592606"/>
          <c:h val="0.50807833333333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Resum!$R$12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Resum!$Q$13:$Q$16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Resum!$R$13:$R$16</c:f>
              <c:numCache>
                <c:formatCode>###0.0%</c:formatCode>
                <c:ptCount val="4"/>
                <c:pt idx="0">
                  <c:v>0.81395348837209303</c:v>
                </c:pt>
                <c:pt idx="1">
                  <c:v>0.81355932203389825</c:v>
                </c:pt>
                <c:pt idx="2">
                  <c:v>0.85365853658536583</c:v>
                </c:pt>
                <c:pt idx="3">
                  <c:v>0.82608695652173902</c:v>
                </c:pt>
              </c:numCache>
            </c:numRef>
          </c:val>
        </c:ser>
        <c:ser>
          <c:idx val="1"/>
          <c:order val="1"/>
          <c:tx>
            <c:strRef>
              <c:f>Resum!$S$12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Resum!$Q$13:$Q$16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Resum!$S$13:$S$16</c:f>
              <c:numCache>
                <c:formatCode>###0.0%</c:formatCode>
                <c:ptCount val="4"/>
                <c:pt idx="0">
                  <c:v>0.11627906976744186</c:v>
                </c:pt>
                <c:pt idx="1">
                  <c:v>0.11864406779661017</c:v>
                </c:pt>
                <c:pt idx="2">
                  <c:v>8.5365853658536592E-2</c:v>
                </c:pt>
                <c:pt idx="3">
                  <c:v>0.10869565217391304</c:v>
                </c:pt>
              </c:numCache>
            </c:numRef>
          </c:val>
        </c:ser>
        <c:ser>
          <c:idx val="2"/>
          <c:order val="2"/>
          <c:tx>
            <c:strRef>
              <c:f>Resum!$T$12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Resum!$Q$13:$Q$16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Resum!$T$13:$T$16</c:f>
              <c:numCache>
                <c:formatCode>###0.0%</c:formatCode>
                <c:ptCount val="4"/>
                <c:pt idx="0">
                  <c:v>6.9767441860465115E-2</c:v>
                </c:pt>
                <c:pt idx="1">
                  <c:v>6.7796610169491525E-2</c:v>
                </c:pt>
                <c:pt idx="2">
                  <c:v>6.097560975609756E-2</c:v>
                </c:pt>
                <c:pt idx="3">
                  <c:v>6.5217391304347824E-2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301504"/>
        <c:axId val="191303040"/>
      </c:barChart>
      <c:catAx>
        <c:axId val="1913015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1303040"/>
        <c:crosses val="autoZero"/>
        <c:auto val="1"/>
        <c:lblAlgn val="ctr"/>
        <c:lblOffset val="100"/>
        <c:noMultiLvlLbl val="0"/>
      </c:catAx>
      <c:valAx>
        <c:axId val="1913030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301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 feina actual</a:t>
            </a:r>
            <a:r>
              <a:rPr lang="en-US" baseline="0"/>
              <a:t> es la primera?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Gràfics!$P$79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Gràfics!$O$80:$O$83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Gràfics!$P$80:$P$83</c:f>
              <c:numCache>
                <c:formatCode>###0.0%</c:formatCode>
                <c:ptCount val="4"/>
                <c:pt idx="0">
                  <c:v>0.6</c:v>
                </c:pt>
                <c:pt idx="1">
                  <c:v>0.63636363636363635</c:v>
                </c:pt>
                <c:pt idx="2">
                  <c:v>0.53246753246753242</c:v>
                </c:pt>
                <c:pt idx="3">
                  <c:v>0.7441860465116279</c:v>
                </c:pt>
              </c:numCache>
            </c:numRef>
          </c:val>
        </c:ser>
        <c:ser>
          <c:idx val="1"/>
          <c:order val="1"/>
          <c:tx>
            <c:strRef>
              <c:f>Gràfics!$Q$79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Gràfics!$O$80:$O$83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Gràfics!$Q$80:$Q$83</c:f>
              <c:numCache>
                <c:formatCode>###0.0%</c:formatCode>
                <c:ptCount val="4"/>
                <c:pt idx="0">
                  <c:v>0.4</c:v>
                </c:pt>
                <c:pt idx="1">
                  <c:v>0.36363636363636365</c:v>
                </c:pt>
                <c:pt idx="2">
                  <c:v>0.46753246753246758</c:v>
                </c:pt>
                <c:pt idx="3">
                  <c:v>0.2558139534883721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719104"/>
        <c:axId val="194733184"/>
        <c:axId val="0"/>
      </c:bar3DChart>
      <c:catAx>
        <c:axId val="1947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733184"/>
        <c:crosses val="autoZero"/>
        <c:auto val="1"/>
        <c:lblAlgn val="ctr"/>
        <c:lblOffset val="100"/>
        <c:noMultiLvlLbl val="0"/>
      </c:catAx>
      <c:valAx>
        <c:axId val="19473318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47191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Temps dedicat a trobar la primera feina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Gràfics!$P$96</c:f>
              <c:strCache>
                <c:ptCount val="1"/>
                <c:pt idx="0">
                  <c:v>Tenia feina abans d'acabar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Gràfics!$O$97:$O$100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Gràfics!$P$97:$P$100</c:f>
              <c:numCache>
                <c:formatCode>###0.0%</c:formatCode>
                <c:ptCount val="4"/>
                <c:pt idx="0">
                  <c:v>0.57499999999999996</c:v>
                </c:pt>
                <c:pt idx="1">
                  <c:v>0.6</c:v>
                </c:pt>
                <c:pt idx="2">
                  <c:v>0.35064935064935066</c:v>
                </c:pt>
                <c:pt idx="3">
                  <c:v>0.65116279069767447</c:v>
                </c:pt>
              </c:numCache>
            </c:numRef>
          </c:val>
        </c:ser>
        <c:ser>
          <c:idx val="1"/>
          <c:order val="1"/>
          <c:tx>
            <c:strRef>
              <c:f>Gràfics!$Q$96</c:f>
              <c:strCache>
                <c:ptCount val="1"/>
                <c:pt idx="0">
                  <c:v>Menys d'un 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Gràfics!$O$97:$O$100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Gràfics!$Q$97:$Q$100</c:f>
              <c:numCache>
                <c:formatCode>###0.0%</c:formatCode>
                <c:ptCount val="4"/>
                <c:pt idx="0">
                  <c:v>7.4999999999999997E-2</c:v>
                </c:pt>
                <c:pt idx="1">
                  <c:v>9.0909090909090912E-2</c:v>
                </c:pt>
                <c:pt idx="2">
                  <c:v>6.4935064935064929E-2</c:v>
                </c:pt>
                <c:pt idx="3">
                  <c:v>2.3255813953488372E-2</c:v>
                </c:pt>
              </c:numCache>
            </c:numRef>
          </c:val>
        </c:ser>
        <c:ser>
          <c:idx val="2"/>
          <c:order val="2"/>
          <c:tx>
            <c:strRef>
              <c:f>Gràfics!$R$96</c:f>
              <c:strCache>
                <c:ptCount val="1"/>
                <c:pt idx="0">
                  <c:v>D'un a tres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Gràfics!$O$97:$O$100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Gràfics!$R$97:$R$100</c:f>
              <c:numCache>
                <c:formatCode>###0.0%</c:formatCode>
                <c:ptCount val="4"/>
                <c:pt idx="0">
                  <c:v>0.1</c:v>
                </c:pt>
                <c:pt idx="1">
                  <c:v>5.4545454545454543E-2</c:v>
                </c:pt>
                <c:pt idx="2">
                  <c:v>0.19480519480519479</c:v>
                </c:pt>
                <c:pt idx="3">
                  <c:v>6.9767441860465115E-2</c:v>
                </c:pt>
              </c:numCache>
            </c:numRef>
          </c:val>
        </c:ser>
        <c:ser>
          <c:idx val="3"/>
          <c:order val="3"/>
          <c:tx>
            <c:strRef>
              <c:f>Gràfics!$S$96</c:f>
              <c:strCache>
                <c:ptCount val="1"/>
                <c:pt idx="0">
                  <c:v>De tres a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Gràfics!$O$97:$O$100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Gràfics!$S$97:$S$100</c:f>
              <c:numCache>
                <c:formatCode>###0.0%</c:formatCode>
                <c:ptCount val="4"/>
                <c:pt idx="0">
                  <c:v>0.05</c:v>
                </c:pt>
                <c:pt idx="1">
                  <c:v>7.2727272727272724E-2</c:v>
                </c:pt>
                <c:pt idx="2">
                  <c:v>0.10389610389610389</c:v>
                </c:pt>
                <c:pt idx="3">
                  <c:v>0.11627906976744186</c:v>
                </c:pt>
              </c:numCache>
            </c:numRef>
          </c:val>
        </c:ser>
        <c:ser>
          <c:idx val="4"/>
          <c:order val="4"/>
          <c:tx>
            <c:strRef>
              <c:f>Gràfics!$T$96</c:f>
              <c:strCache>
                <c:ptCount val="1"/>
                <c:pt idx="0">
                  <c:v>De sis mesos a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Gràfics!$O$97:$O$100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Gràfics!$T$97:$T$100</c:f>
              <c:numCache>
                <c:formatCode>###0.0%</c:formatCode>
                <c:ptCount val="4"/>
                <c:pt idx="0">
                  <c:v>0.05</c:v>
                </c:pt>
                <c:pt idx="1">
                  <c:v>5.4545454545454543E-2</c:v>
                </c:pt>
                <c:pt idx="2">
                  <c:v>7.792207792207792E-2</c:v>
                </c:pt>
                <c:pt idx="3">
                  <c:v>6.9767441860465115E-2</c:v>
                </c:pt>
              </c:numCache>
            </c:numRef>
          </c:val>
        </c:ser>
        <c:ser>
          <c:idx val="5"/>
          <c:order val="5"/>
          <c:tx>
            <c:strRef>
              <c:f>Gràfics!$U$96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Gràfics!$O$97:$O$100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Gràfics!$U$97:$U$100</c:f>
              <c:numCache>
                <c:formatCode>###0.0%</c:formatCode>
                <c:ptCount val="4"/>
                <c:pt idx="0">
                  <c:v>0.15</c:v>
                </c:pt>
                <c:pt idx="1">
                  <c:v>0.12727272727272726</c:v>
                </c:pt>
                <c:pt idx="2">
                  <c:v>0.20779220779220778</c:v>
                </c:pt>
                <c:pt idx="3">
                  <c:v>6.9767441860465115E-2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461696"/>
        <c:axId val="194463232"/>
        <c:axId val="0"/>
      </c:bar3DChart>
      <c:catAx>
        <c:axId val="1944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463232"/>
        <c:crosses val="autoZero"/>
        <c:auto val="1"/>
        <c:lblAlgn val="ctr"/>
        <c:lblOffset val="100"/>
        <c:noMultiLvlLbl val="0"/>
      </c:catAx>
      <c:valAx>
        <c:axId val="1944632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44616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Gràfics!$P$117</c:f>
              <c:strCache>
                <c:ptCount val="1"/>
                <c:pt idx="0">
                  <c:v>Contactes (personals, familiars) ...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Gràfics!$P$118:$P$121</c:f>
              <c:numCache>
                <c:formatCode>###0.0%</c:formatCode>
                <c:ptCount val="4"/>
                <c:pt idx="0">
                  <c:v>0.375</c:v>
                </c:pt>
                <c:pt idx="1">
                  <c:v>0.27272727272727271</c:v>
                </c:pt>
                <c:pt idx="2">
                  <c:v>0.38961038961038957</c:v>
                </c:pt>
                <c:pt idx="3">
                  <c:v>0.23255813953488372</c:v>
                </c:pt>
              </c:numCache>
            </c:numRef>
          </c:val>
        </c:ser>
        <c:ser>
          <c:idx val="1"/>
          <c:order val="1"/>
          <c:tx>
            <c:strRef>
              <c:f>Gràfics!$Q$117</c:f>
              <c:strCache>
                <c:ptCount val="1"/>
                <c:pt idx="0">
                  <c:v>Anuncis de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Gràfics!$Q$118:$Q$121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3.896103896103896E-2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Gràfics!$R$117</c:f>
              <c:strCache>
                <c:ptCount val="1"/>
                <c:pt idx="0">
                  <c:v>Oposició/concurs 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Gràfics!$R$118:$R$121</c:f>
              <c:numCache>
                <c:formatCode>###0.0%</c:formatCode>
                <c:ptCount val="4"/>
                <c:pt idx="0">
                  <c:v>0</c:v>
                </c:pt>
                <c:pt idx="1">
                  <c:v>1.8181818181818181E-2</c:v>
                </c:pt>
                <c:pt idx="2">
                  <c:v>1.2987012987012986E-2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Gràfics!$S$117</c:f>
              <c:strCache>
                <c:ptCount val="1"/>
                <c:pt idx="0">
                  <c:v>Servei català d’ocupació/INEM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Gràfics!$S$118:$S$121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1.8181818181818181E-2</c:v>
                </c:pt>
                <c:pt idx="2">
                  <c:v>1.2987012987012986E-2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Gràfics!$T$117</c:f>
              <c:strCache>
                <c:ptCount val="1"/>
                <c:pt idx="0">
                  <c:v>Borses de treball institucionals (Dept. Ensenyament, Salut)/Borses de col•legis professionals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Gràfics!$T$118:$T$121</c:f>
              <c:numCache>
                <c:formatCode>###0.0%</c:formatCode>
                <c:ptCount val="4"/>
                <c:pt idx="0">
                  <c:v>7.4999999999999997E-2</c:v>
                </c:pt>
                <c:pt idx="1">
                  <c:v>3.6363636363636362E-2</c:v>
                </c:pt>
                <c:pt idx="2">
                  <c:v>5.1948051948051945E-2</c:v>
                </c:pt>
                <c:pt idx="3">
                  <c:v>2.3255813953488372E-2</c:v>
                </c:pt>
              </c:numCache>
            </c:numRef>
          </c:val>
        </c:ser>
        <c:ser>
          <c:idx val="5"/>
          <c:order val="5"/>
          <c:tx>
            <c:strRef>
              <c:f>Gràfics!$U$117</c:f>
              <c:strCache>
                <c:ptCount val="1"/>
                <c:pt idx="0">
                  <c:v>Creació pròpia empresa/despatx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Gràfics!$U$118:$U$121</c:f>
              <c:numCache>
                <c:formatCode>###0.0%</c:formatCode>
                <c:ptCount val="4"/>
                <c:pt idx="0">
                  <c:v>0</c:v>
                </c:pt>
                <c:pt idx="1">
                  <c:v>1.8181818181818181E-2</c:v>
                </c:pt>
                <c:pt idx="2">
                  <c:v>0</c:v>
                </c:pt>
                <c:pt idx="3">
                  <c:v>4.6511627906976744E-2</c:v>
                </c:pt>
              </c:numCache>
            </c:numRef>
          </c:val>
        </c:ser>
        <c:ser>
          <c:idx val="6"/>
          <c:order val="6"/>
          <c:tx>
            <c:strRef>
              <c:f>Gràfics!$V$117</c:f>
              <c:strCache>
                <c:ptCount val="1"/>
                <c:pt idx="0">
                  <c:v>Pràctiques d'estudis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Gràfics!$V$118:$V$121</c:f>
              <c:numCache>
                <c:formatCode>###0.0%</c:formatCode>
                <c:ptCount val="4"/>
                <c:pt idx="0">
                  <c:v>0.1</c:v>
                </c:pt>
                <c:pt idx="1">
                  <c:v>9.0909090909090912E-2</c:v>
                </c:pt>
                <c:pt idx="2">
                  <c:v>6.4935064935064929E-2</c:v>
                </c:pt>
                <c:pt idx="3">
                  <c:v>0.23255813953488372</c:v>
                </c:pt>
              </c:numCache>
            </c:numRef>
          </c:val>
        </c:ser>
        <c:ser>
          <c:idx val="7"/>
          <c:order val="7"/>
          <c:tx>
            <c:strRef>
              <c:f>Gràfics!$W$117</c:f>
              <c:strCache>
                <c:ptCount val="1"/>
                <c:pt idx="0">
                  <c:v>Serveis d'universitats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Gràfics!$W$118:$W$121</c:f>
              <c:numCache>
                <c:formatCode>###0.0%</c:formatCode>
                <c:ptCount val="4"/>
                <c:pt idx="0">
                  <c:v>0.17499999999999999</c:v>
                </c:pt>
                <c:pt idx="1">
                  <c:v>0.27272727272727271</c:v>
                </c:pt>
                <c:pt idx="2">
                  <c:v>0.11688311688311689</c:v>
                </c:pt>
                <c:pt idx="3">
                  <c:v>0.23255813953488372</c:v>
                </c:pt>
              </c:numCache>
            </c:numRef>
          </c:val>
        </c:ser>
        <c:ser>
          <c:idx val="8"/>
          <c:order val="8"/>
          <c:tx>
            <c:strRef>
              <c:f>Gràfics!$X$117</c:f>
              <c:strCache>
                <c:ptCount val="1"/>
                <c:pt idx="0">
                  <c:v>ETT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Gràfics!$X$118:$X$121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7.2727272727272724E-2</c:v>
                </c:pt>
                <c:pt idx="2">
                  <c:v>1.2987012987012986E-2</c:v>
                </c:pt>
                <c:pt idx="3">
                  <c:v>4.6511627906976744E-2</c:v>
                </c:pt>
              </c:numCache>
            </c:numRef>
          </c:val>
        </c:ser>
        <c:ser>
          <c:idx val="9"/>
          <c:order val="9"/>
          <c:tx>
            <c:strRef>
              <c:f>Gràfics!$Y$117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Gràfics!$Y$118:$Y$121</c:f>
              <c:numCache>
                <c:formatCode>###0.0%</c:formatCode>
                <c:ptCount val="4"/>
                <c:pt idx="0">
                  <c:v>0.2</c:v>
                </c:pt>
                <c:pt idx="1">
                  <c:v>0.18181818181818182</c:v>
                </c:pt>
                <c:pt idx="2">
                  <c:v>0.24675324675324675</c:v>
                </c:pt>
                <c:pt idx="3">
                  <c:v>9.3023255813953487E-2</c:v>
                </c:pt>
              </c:numCache>
            </c:numRef>
          </c:val>
        </c:ser>
        <c:ser>
          <c:idx val="10"/>
          <c:order val="10"/>
          <c:tx>
            <c:strRef>
              <c:f>Gràfics!$Z$117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Gràfics!$O$118:$O$121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Gràfics!$Z$118:$Z$121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1.8181818181818181E-2</c:v>
                </c:pt>
                <c:pt idx="2">
                  <c:v>5.1948051948051945E-2</c:v>
                </c:pt>
                <c:pt idx="3">
                  <c:v>9.3023255813953487E-2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566016"/>
        <c:axId val="194567552"/>
        <c:axId val="0"/>
      </c:bar3DChart>
      <c:catAx>
        <c:axId val="1945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567552"/>
        <c:crosses val="autoZero"/>
        <c:auto val="1"/>
        <c:lblAlgn val="ctr"/>
        <c:lblOffset val="100"/>
        <c:noMultiLvlLbl val="0"/>
      </c:catAx>
      <c:valAx>
        <c:axId val="194567552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945660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Gràfics!$P$156</c:f>
              <c:strCache>
                <c:ptCount val="1"/>
                <c:pt idx="0">
                  <c:v>Fa més de 3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Gràfics!$O$157:$O$160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Gràfics!$P$157:$P$160</c:f>
              <c:numCache>
                <c:formatCode>###0.0%</c:formatCode>
                <c:ptCount val="4"/>
                <c:pt idx="0">
                  <c:v>0.66666666666666674</c:v>
                </c:pt>
                <c:pt idx="1">
                  <c:v>0.49090909090909102</c:v>
                </c:pt>
                <c:pt idx="2">
                  <c:v>0.55263157894736836</c:v>
                </c:pt>
                <c:pt idx="3">
                  <c:v>0.46511627906976749</c:v>
                </c:pt>
              </c:numCache>
            </c:numRef>
          </c:val>
        </c:ser>
        <c:ser>
          <c:idx val="1"/>
          <c:order val="1"/>
          <c:tx>
            <c:strRef>
              <c:f>Gràfics!$Q$156</c:f>
              <c:strCache>
                <c:ptCount val="1"/>
                <c:pt idx="0">
                  <c:v>Fa 2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Gràfics!$O$157:$O$160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Gràfics!$Q$157:$Q$160</c:f>
              <c:numCache>
                <c:formatCode>###0.0%</c:formatCode>
                <c:ptCount val="4"/>
                <c:pt idx="0">
                  <c:v>2.5641025641025644E-2</c:v>
                </c:pt>
                <c:pt idx="1">
                  <c:v>0.27272727272727271</c:v>
                </c:pt>
                <c:pt idx="2">
                  <c:v>0.22368421052631579</c:v>
                </c:pt>
                <c:pt idx="3">
                  <c:v>0.18604651162790697</c:v>
                </c:pt>
              </c:numCache>
            </c:numRef>
          </c:val>
        </c:ser>
        <c:ser>
          <c:idx val="2"/>
          <c:order val="2"/>
          <c:tx>
            <c:strRef>
              <c:f>Gràfics!$R$156</c:f>
              <c:strCache>
                <c:ptCount val="1"/>
                <c:pt idx="0">
                  <c:v>Fa 1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Gràfics!$O$157:$O$160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Gràfics!$R$157:$R$160</c:f>
              <c:numCache>
                <c:formatCode>###0.0%</c:formatCode>
                <c:ptCount val="4"/>
                <c:pt idx="0">
                  <c:v>0.23076923076923075</c:v>
                </c:pt>
                <c:pt idx="1">
                  <c:v>0.12727272727272726</c:v>
                </c:pt>
                <c:pt idx="2">
                  <c:v>0.17105263157894737</c:v>
                </c:pt>
                <c:pt idx="3">
                  <c:v>0.23255813953488372</c:v>
                </c:pt>
              </c:numCache>
            </c:numRef>
          </c:val>
        </c:ser>
        <c:ser>
          <c:idx val="3"/>
          <c:order val="3"/>
          <c:tx>
            <c:strRef>
              <c:f>Gràfics!$S$156</c:f>
              <c:strCache>
                <c:ptCount val="1"/>
                <c:pt idx="0">
                  <c:v>Any actual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Gràfics!$O$157:$O$160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Gràfics!$S$157:$S$160</c:f>
              <c:numCache>
                <c:formatCode>###0.0%</c:formatCode>
                <c:ptCount val="4"/>
                <c:pt idx="0">
                  <c:v>7.6923076923076927E-2</c:v>
                </c:pt>
                <c:pt idx="1">
                  <c:v>0.10909090909090909</c:v>
                </c:pt>
                <c:pt idx="2">
                  <c:v>5.2631578947368425E-2</c:v>
                </c:pt>
                <c:pt idx="3">
                  <c:v>0.11627906976744186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612608"/>
        <c:axId val="194634880"/>
        <c:axId val="0"/>
      </c:bar3DChart>
      <c:catAx>
        <c:axId val="1946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634880"/>
        <c:crosses val="autoZero"/>
        <c:auto val="1"/>
        <c:lblAlgn val="ctr"/>
        <c:lblOffset val="100"/>
        <c:noMultiLvlLbl val="0"/>
      </c:catAx>
      <c:valAx>
        <c:axId val="1946348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46126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Gràfics!$O$172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Gràfics!$P$172:$U$172</c:f>
              <c:numCache>
                <c:formatCode>###0.0%</c:formatCode>
                <c:ptCount val="6"/>
                <c:pt idx="0">
                  <c:v>0.52500000000000002</c:v>
                </c:pt>
                <c:pt idx="1">
                  <c:v>2.5000000000000001E-2</c:v>
                </c:pt>
                <c:pt idx="2">
                  <c:v>0.22500000000000001</c:v>
                </c:pt>
                <c:pt idx="3">
                  <c:v>0.05</c:v>
                </c:pt>
                <c:pt idx="4">
                  <c:v>0.05</c:v>
                </c:pt>
                <c:pt idx="5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Gràfics!$O$173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763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Gràfics!$P$173:$U$173</c:f>
              <c:numCache>
                <c:formatCode>###0.0%</c:formatCode>
                <c:ptCount val="6"/>
                <c:pt idx="0">
                  <c:v>0.76363636363636367</c:v>
                </c:pt>
                <c:pt idx="1">
                  <c:v>0</c:v>
                </c:pt>
                <c:pt idx="2">
                  <c:v>0.14545454545454545</c:v>
                </c:pt>
                <c:pt idx="3">
                  <c:v>1.8181818181818181E-2</c:v>
                </c:pt>
                <c:pt idx="4">
                  <c:v>0</c:v>
                </c:pt>
                <c:pt idx="5">
                  <c:v>7.2727272727272724E-2</c:v>
                </c:pt>
              </c:numCache>
            </c:numRef>
          </c:val>
        </c:ser>
        <c:ser>
          <c:idx val="2"/>
          <c:order val="2"/>
          <c:tx>
            <c:strRef>
              <c:f>Gràfics!$O$174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layout>
                <c:manualLayout>
                  <c:x val="0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Gràfics!$P$174:$U$174</c:f>
              <c:numCache>
                <c:formatCode>###0.0%</c:formatCode>
                <c:ptCount val="6"/>
                <c:pt idx="0">
                  <c:v>0.72727272727272729</c:v>
                </c:pt>
                <c:pt idx="1">
                  <c:v>1.2987012987012988E-2</c:v>
                </c:pt>
                <c:pt idx="2">
                  <c:v>0.11688311688311688</c:v>
                </c:pt>
                <c:pt idx="3">
                  <c:v>2.5974025974025976E-2</c:v>
                </c:pt>
                <c:pt idx="4">
                  <c:v>2.5974025974025976E-2</c:v>
                </c:pt>
                <c:pt idx="5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Gràfics!$O$175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Gràfics!$P$175:$U$175</c:f>
              <c:numCache>
                <c:formatCode>###0.0%</c:formatCode>
                <c:ptCount val="6"/>
                <c:pt idx="0">
                  <c:v>0.2558139534883721</c:v>
                </c:pt>
                <c:pt idx="1">
                  <c:v>0</c:v>
                </c:pt>
                <c:pt idx="2">
                  <c:v>0.37209302325581395</c:v>
                </c:pt>
                <c:pt idx="3">
                  <c:v>0.11627906976744186</c:v>
                </c:pt>
                <c:pt idx="4">
                  <c:v>6.9767441860465115E-2</c:v>
                </c:pt>
                <c:pt idx="5">
                  <c:v>0.18604651162790697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806912"/>
        <c:axId val="194808448"/>
        <c:axId val="0"/>
      </c:bar3DChart>
      <c:catAx>
        <c:axId val="194806912"/>
        <c:scaling>
          <c:orientation val="minMax"/>
        </c:scaling>
        <c:delete val="0"/>
        <c:axPos val="b"/>
        <c:majorTickMark val="out"/>
        <c:minorTickMark val="none"/>
        <c:tickLblPos val="nextTo"/>
        <c:crossAx val="194808448"/>
        <c:crosses val="autoZero"/>
        <c:auto val="1"/>
        <c:lblAlgn val="ctr"/>
        <c:lblOffset val="100"/>
        <c:noMultiLvlLbl val="0"/>
      </c:catAx>
      <c:valAx>
        <c:axId val="19480844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948069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Gràfics!$P$192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Gràfics!$O$193:$O$196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Gràfics!$P$193:$P$196</c:f>
              <c:numCache>
                <c:formatCode>###0.0%</c:formatCode>
                <c:ptCount val="4"/>
                <c:pt idx="0">
                  <c:v>0.48717948717948717</c:v>
                </c:pt>
                <c:pt idx="1">
                  <c:v>0.43636363636363634</c:v>
                </c:pt>
                <c:pt idx="2">
                  <c:v>0.64935064935064934</c:v>
                </c:pt>
                <c:pt idx="3">
                  <c:v>0.20930232558139536</c:v>
                </c:pt>
              </c:numCache>
            </c:numRef>
          </c:val>
        </c:ser>
        <c:ser>
          <c:idx val="1"/>
          <c:order val="1"/>
          <c:tx>
            <c:strRef>
              <c:f>Gràfics!$Q$192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Gràfics!$O$193:$O$196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Gràfics!$Q$193:$Q$196</c:f>
              <c:numCache>
                <c:formatCode>###0.0%</c:formatCode>
                <c:ptCount val="4"/>
                <c:pt idx="0">
                  <c:v>5.1282051282051287E-2</c:v>
                </c:pt>
                <c:pt idx="1">
                  <c:v>7.2727272727272724E-2</c:v>
                </c:pt>
                <c:pt idx="2">
                  <c:v>0.10389610389610389</c:v>
                </c:pt>
                <c:pt idx="3">
                  <c:v>0.13953488372093023</c:v>
                </c:pt>
              </c:numCache>
            </c:numRef>
          </c:val>
        </c:ser>
        <c:ser>
          <c:idx val="2"/>
          <c:order val="2"/>
          <c:tx>
            <c:strRef>
              <c:f>Gràfics!$R$192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Gràfics!$O$193:$O$196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Gràfics!$R$193:$R$196</c:f>
              <c:numCache>
                <c:formatCode>###0.0%</c:formatCode>
                <c:ptCount val="4"/>
                <c:pt idx="0">
                  <c:v>0.38461538461538458</c:v>
                </c:pt>
                <c:pt idx="1">
                  <c:v>0.38181818181818178</c:v>
                </c:pt>
                <c:pt idx="2">
                  <c:v>0.23376623376623379</c:v>
                </c:pt>
                <c:pt idx="3">
                  <c:v>0.46511627906976744</c:v>
                </c:pt>
              </c:numCache>
            </c:numRef>
          </c:val>
        </c:ser>
        <c:ser>
          <c:idx val="3"/>
          <c:order val="3"/>
          <c:tx>
            <c:strRef>
              <c:f>Gràfics!$S$192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Gràfics!$O$193:$O$196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Gràfics!$S$193:$S$196</c:f>
              <c:numCache>
                <c:formatCode>###0.0%</c:formatCode>
                <c:ptCount val="4"/>
                <c:pt idx="0">
                  <c:v>7.6923076923076927E-2</c:v>
                </c:pt>
                <c:pt idx="1">
                  <c:v>0.10909090909090909</c:v>
                </c:pt>
                <c:pt idx="2">
                  <c:v>1.2987012987012986E-2</c:v>
                </c:pt>
                <c:pt idx="3">
                  <c:v>0.18604651162790697</c:v>
                </c:pt>
              </c:numCache>
            </c:numRef>
          </c:val>
        </c:ser>
        <c:ser>
          <c:idx val="4"/>
          <c:order val="4"/>
          <c:tx>
            <c:strRef>
              <c:f>Gràfics!$T$192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Gràfics!$O$193:$O$196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Gràfics!$T$193:$T$196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132800"/>
        <c:axId val="195134592"/>
        <c:axId val="0"/>
      </c:bar3DChart>
      <c:catAx>
        <c:axId val="195132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95134592"/>
        <c:crosses val="autoZero"/>
        <c:auto val="1"/>
        <c:lblAlgn val="ctr"/>
        <c:lblOffset val="100"/>
        <c:noMultiLvlLbl val="0"/>
      </c:catAx>
      <c:valAx>
        <c:axId val="19513459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513280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Gràfics!$P$207</c:f>
              <c:strCache>
                <c:ptCount val="1"/>
                <c:pt idx="0">
                  <c:v>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Gràfics!$O$208:$O$211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Gràfics!$P$208:$P$211</c:f>
              <c:numCache>
                <c:formatCode>###0.0%</c:formatCode>
                <c:ptCount val="4"/>
                <c:pt idx="0">
                  <c:v>8.1081081081081086E-2</c:v>
                </c:pt>
                <c:pt idx="1">
                  <c:v>0.18367346938775511</c:v>
                </c:pt>
                <c:pt idx="2">
                  <c:v>6.5789473684210523E-2</c:v>
                </c:pt>
                <c:pt idx="3">
                  <c:v>0.11428571428571428</c:v>
                </c:pt>
              </c:numCache>
            </c:numRef>
          </c:val>
        </c:ser>
        <c:ser>
          <c:idx val="1"/>
          <c:order val="1"/>
          <c:tx>
            <c:strRef>
              <c:f>Gràfics!$Q$207</c:f>
              <c:strCache>
                <c:ptCount val="1"/>
                <c:pt idx="0">
                  <c:v>Sí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Gràfics!$O$208:$O$211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Gràfics!$Q$208:$Q$211</c:f>
              <c:numCache>
                <c:formatCode>###0.0%</c:formatCode>
                <c:ptCount val="4"/>
                <c:pt idx="0">
                  <c:v>0.91891891891891886</c:v>
                </c:pt>
                <c:pt idx="1">
                  <c:v>0.81632653061224492</c:v>
                </c:pt>
                <c:pt idx="2">
                  <c:v>0.93421052631578949</c:v>
                </c:pt>
                <c:pt idx="3">
                  <c:v>0.88571428571428568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177088"/>
        <c:axId val="195191168"/>
        <c:axId val="0"/>
      </c:bar3DChart>
      <c:catAx>
        <c:axId val="1951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191168"/>
        <c:crosses val="autoZero"/>
        <c:auto val="1"/>
        <c:lblAlgn val="ctr"/>
        <c:lblOffset val="100"/>
        <c:noMultiLvlLbl val="0"/>
      </c:catAx>
      <c:valAx>
        <c:axId val="19519116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51770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Gràfics!$P$230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Gràfics!$O$231:$O$234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Gràfics!$P$231:$P$234</c:f>
              <c:numCache>
                <c:formatCode>###0.0%</c:formatCode>
                <c:ptCount val="4"/>
                <c:pt idx="0">
                  <c:v>0.2</c:v>
                </c:pt>
                <c:pt idx="1">
                  <c:v>0.28571428571428575</c:v>
                </c:pt>
                <c:pt idx="2">
                  <c:v>0.16666666666666669</c:v>
                </c:pt>
                <c:pt idx="3">
                  <c:v>0.45</c:v>
                </c:pt>
              </c:numCache>
            </c:numRef>
          </c:val>
        </c:ser>
        <c:ser>
          <c:idx val="1"/>
          <c:order val="1"/>
          <c:tx>
            <c:strRef>
              <c:f>Gràfics!$Q$230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Gràfics!$O$231:$O$234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Gràfics!$Q$231:$Q$234</c:f>
              <c:numCache>
                <c:formatCode>###0.0%</c:formatCode>
                <c:ptCount val="4"/>
                <c:pt idx="0">
                  <c:v>0.53333333333333333</c:v>
                </c:pt>
                <c:pt idx="1">
                  <c:v>0.38095238095238093</c:v>
                </c:pt>
                <c:pt idx="2">
                  <c:v>0.33333333333333337</c:v>
                </c:pt>
                <c:pt idx="3">
                  <c:v>0.3</c:v>
                </c:pt>
              </c:numCache>
            </c:numRef>
          </c:val>
        </c:ser>
        <c:ser>
          <c:idx val="2"/>
          <c:order val="2"/>
          <c:tx>
            <c:strRef>
              <c:f>Gràfics!$R$230</c:f>
              <c:strCache>
                <c:ptCount val="1"/>
                <c:pt idx="0">
                  <c:v>Més d'un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Gràfics!$O$231:$O$234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Gràfics!$R$231:$R$234</c:f>
              <c:numCache>
                <c:formatCode>###0.0%</c:formatCode>
                <c:ptCount val="4"/>
                <c:pt idx="0">
                  <c:v>0.26666666666666666</c:v>
                </c:pt>
                <c:pt idx="1">
                  <c:v>0.33333333333333337</c:v>
                </c:pt>
                <c:pt idx="2">
                  <c:v>0.5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226624"/>
        <c:axId val="194904832"/>
        <c:axId val="0"/>
      </c:bar3DChart>
      <c:catAx>
        <c:axId val="19522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904832"/>
        <c:crosses val="autoZero"/>
        <c:auto val="1"/>
        <c:lblAlgn val="ctr"/>
        <c:lblOffset val="100"/>
        <c:noMultiLvlLbl val="0"/>
      </c:catAx>
      <c:valAx>
        <c:axId val="19490483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52266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Gràfics!$P$249</c:f>
              <c:strCache>
                <c:ptCount val="1"/>
                <c:pt idx="0">
                  <c:v>Públic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Gràfics!$O$250:$O$253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Gràfics!$P$250:$P$253</c:f>
              <c:numCache>
                <c:formatCode>###0.0%</c:formatCode>
                <c:ptCount val="4"/>
                <c:pt idx="0">
                  <c:v>7.4999999999999997E-2</c:v>
                </c:pt>
                <c:pt idx="1">
                  <c:v>0.29090909090909089</c:v>
                </c:pt>
                <c:pt idx="2">
                  <c:v>2.5974025974025972E-2</c:v>
                </c:pt>
                <c:pt idx="3">
                  <c:v>0.11627906976744186</c:v>
                </c:pt>
              </c:numCache>
            </c:numRef>
          </c:val>
        </c:ser>
        <c:ser>
          <c:idx val="1"/>
          <c:order val="1"/>
          <c:tx>
            <c:strRef>
              <c:f>Gràfics!$Q$249</c:f>
              <c:strCache>
                <c:ptCount val="1"/>
                <c:pt idx="0">
                  <c:v>Privat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Gràfics!$O$250:$O$253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Gràfics!$Q$250:$Q$253</c:f>
              <c:numCache>
                <c:formatCode>###0.0%</c:formatCode>
                <c:ptCount val="4"/>
                <c:pt idx="0">
                  <c:v>0.92500000000000004</c:v>
                </c:pt>
                <c:pt idx="1">
                  <c:v>0.70909090909090911</c:v>
                </c:pt>
                <c:pt idx="2">
                  <c:v>0.97402597402597413</c:v>
                </c:pt>
                <c:pt idx="3">
                  <c:v>0.88372093023255816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939520"/>
        <c:axId val="194945408"/>
        <c:axId val="0"/>
      </c:bar3DChart>
      <c:catAx>
        <c:axId val="1949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945408"/>
        <c:crosses val="autoZero"/>
        <c:auto val="1"/>
        <c:lblAlgn val="ctr"/>
        <c:lblOffset val="100"/>
        <c:noMultiLvlLbl val="0"/>
      </c:catAx>
      <c:valAx>
        <c:axId val="194945408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949395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Gràfics!$P$271</c:f>
              <c:strCache>
                <c:ptCount val="1"/>
                <c:pt idx="0">
                  <c:v>Barcelona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Gràfics!$P$272:$P$275</c:f>
              <c:numCache>
                <c:formatCode>###0.0%</c:formatCode>
                <c:ptCount val="4"/>
                <c:pt idx="0">
                  <c:v>0.65</c:v>
                </c:pt>
                <c:pt idx="1">
                  <c:v>0.87272727272727268</c:v>
                </c:pt>
                <c:pt idx="2">
                  <c:v>0.8571428571428571</c:v>
                </c:pt>
                <c:pt idx="3">
                  <c:v>0.93023255813953487</c:v>
                </c:pt>
              </c:numCache>
            </c:numRef>
          </c:val>
        </c:ser>
        <c:ser>
          <c:idx val="1"/>
          <c:order val="1"/>
          <c:tx>
            <c:strRef>
              <c:f>Gràfics!$Q$271</c:f>
              <c:strCache>
                <c:ptCount val="1"/>
                <c:pt idx="0">
                  <c:v>Tarragona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Gràfics!$Q$272:$Q$275</c:f>
              <c:numCache>
                <c:formatCode>###0.0%</c:formatCode>
                <c:ptCount val="4"/>
                <c:pt idx="0">
                  <c:v>0.125</c:v>
                </c:pt>
                <c:pt idx="1">
                  <c:v>3.6363636363636362E-2</c:v>
                </c:pt>
                <c:pt idx="2">
                  <c:v>5.1948051948051945E-2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Gràfics!$R$271</c:f>
              <c:strCache>
                <c:ptCount val="1"/>
                <c:pt idx="0">
                  <c:v>Girona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Gràfics!$R$272:$R$275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3.6363636363636362E-2</c:v>
                </c:pt>
                <c:pt idx="2">
                  <c:v>1.2987012987012986E-2</c:v>
                </c:pt>
                <c:pt idx="3">
                  <c:v>2.3255813953488372E-2</c:v>
                </c:pt>
              </c:numCache>
            </c:numRef>
          </c:val>
        </c:ser>
        <c:ser>
          <c:idx val="3"/>
          <c:order val="3"/>
          <c:tx>
            <c:strRef>
              <c:f>Gràfics!$S$271</c:f>
              <c:strCache>
                <c:ptCount val="1"/>
                <c:pt idx="0">
                  <c:v>Lleida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Gràfics!$S$272:$S$275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1.2987012987012986E-2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Gràfics!$T$271</c:f>
              <c:strCache>
                <c:ptCount val="1"/>
                <c:pt idx="0">
                  <c:v>Resta de comunitats autònomes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Gràfics!$T$272:$T$275</c:f>
              <c:numCache>
                <c:formatCode>###0.0%</c:formatCode>
                <c:ptCount val="4"/>
                <c:pt idx="0">
                  <c:v>0.17499999999999999</c:v>
                </c:pt>
                <c:pt idx="1">
                  <c:v>5.4545454545454543E-2</c:v>
                </c:pt>
                <c:pt idx="2">
                  <c:v>1.2987012987012986E-2</c:v>
                </c:pt>
                <c:pt idx="3">
                  <c:v>2.3255813953488372E-2</c:v>
                </c:pt>
              </c:numCache>
            </c:numRef>
          </c:val>
        </c:ser>
        <c:ser>
          <c:idx val="5"/>
          <c:order val="5"/>
          <c:tx>
            <c:strRef>
              <c:f>Gràfics!$U$271</c:f>
              <c:strCache>
                <c:ptCount val="1"/>
                <c:pt idx="0">
                  <c:v>Europa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Gràfics!$U$272:$U$275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3.896103896103896E-2</c:v>
                </c:pt>
                <c:pt idx="3">
                  <c:v>2.3255813953488372E-2</c:v>
                </c:pt>
              </c:numCache>
            </c:numRef>
          </c:val>
        </c:ser>
        <c:ser>
          <c:idx val="6"/>
          <c:order val="6"/>
          <c:tx>
            <c:strRef>
              <c:f>Gràfics!$V$271</c:f>
              <c:strCache>
                <c:ptCount val="1"/>
                <c:pt idx="0">
                  <c:v>Resta del món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Gràfics!$O$272:$O$275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Gràfics!$V$272:$V$275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0</c:v>
                </c:pt>
                <c:pt idx="2">
                  <c:v>1.2987012987012986E-2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05824"/>
        <c:axId val="195015808"/>
        <c:axId val="0"/>
      </c:bar3DChart>
      <c:catAx>
        <c:axId val="1950058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015808"/>
        <c:crosses val="autoZero"/>
        <c:auto val="1"/>
        <c:lblAlgn val="ctr"/>
        <c:lblOffset val="100"/>
        <c:noMultiLvlLbl val="0"/>
      </c:catAx>
      <c:valAx>
        <c:axId val="195015808"/>
        <c:scaling>
          <c:orientation val="minMax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19500582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u="sng"/>
            </a:pPr>
            <a:r>
              <a:rPr lang="en-US" u="sng"/>
              <a:t>Tipus de contracte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074537037037035"/>
          <c:y val="0.22913861111111111"/>
          <c:w val="0.62338425925925922"/>
          <c:h val="0.5102580555555555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Resum!$R$21</c:f>
              <c:strCache>
                <c:ptCount val="1"/>
                <c:pt idx="0">
                  <c:v>Fix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Resum!$Q$22:$Q$25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Resum!$R$22:$R$25</c:f>
              <c:numCache>
                <c:formatCode>###0.0%</c:formatCode>
                <c:ptCount val="4"/>
                <c:pt idx="0">
                  <c:v>0.48717948717948717</c:v>
                </c:pt>
                <c:pt idx="1">
                  <c:v>0.43636363636363634</c:v>
                </c:pt>
                <c:pt idx="2">
                  <c:v>0.64935064935064934</c:v>
                </c:pt>
                <c:pt idx="3">
                  <c:v>0.20930232558139536</c:v>
                </c:pt>
              </c:numCache>
            </c:numRef>
          </c:val>
        </c:ser>
        <c:ser>
          <c:idx val="1"/>
          <c:order val="1"/>
          <c:tx>
            <c:strRef>
              <c:f>Resum!$S$21</c:f>
              <c:strCache>
                <c:ptCount val="1"/>
                <c:pt idx="0">
                  <c:v>Autónom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Resum!$Q$22:$Q$25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Resum!$S$22:$S$25</c:f>
              <c:numCache>
                <c:formatCode>###0.0%</c:formatCode>
                <c:ptCount val="4"/>
                <c:pt idx="0">
                  <c:v>5.1282051282051287E-2</c:v>
                </c:pt>
                <c:pt idx="1">
                  <c:v>7.2727272727272724E-2</c:v>
                </c:pt>
                <c:pt idx="2">
                  <c:v>0.10389610389610389</c:v>
                </c:pt>
                <c:pt idx="3">
                  <c:v>0.13953488372093023</c:v>
                </c:pt>
              </c:numCache>
            </c:numRef>
          </c:val>
        </c:ser>
        <c:ser>
          <c:idx val="2"/>
          <c:order val="2"/>
          <c:tx>
            <c:strRef>
              <c:f>Resum!$T$21</c:f>
              <c:strCache>
                <c:ptCount val="1"/>
                <c:pt idx="0">
                  <c:v>Temporal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Resum!$Q$22:$Q$25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Resum!$T$22:$T$25</c:f>
              <c:numCache>
                <c:formatCode>###0.0%</c:formatCode>
                <c:ptCount val="4"/>
                <c:pt idx="0">
                  <c:v>0.38461538461538458</c:v>
                </c:pt>
                <c:pt idx="1">
                  <c:v>0.38181818181818178</c:v>
                </c:pt>
                <c:pt idx="2">
                  <c:v>0.23376623376623379</c:v>
                </c:pt>
                <c:pt idx="3">
                  <c:v>0.46511627906976744</c:v>
                </c:pt>
              </c:numCache>
            </c:numRef>
          </c:val>
        </c:ser>
        <c:ser>
          <c:idx val="3"/>
          <c:order val="3"/>
          <c:tx>
            <c:strRef>
              <c:f>Resum!$U$21</c:f>
              <c:strCache>
                <c:ptCount val="1"/>
                <c:pt idx="0">
                  <c:v>Becaris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Resum!$Q$22:$Q$25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Resum!$U$22:$U$25</c:f>
              <c:numCache>
                <c:formatCode>###0.0%</c:formatCode>
                <c:ptCount val="4"/>
                <c:pt idx="0">
                  <c:v>7.6923076923076927E-2</c:v>
                </c:pt>
                <c:pt idx="1">
                  <c:v>0.10909090909090909</c:v>
                </c:pt>
                <c:pt idx="2">
                  <c:v>1.2987012987012986E-2</c:v>
                </c:pt>
                <c:pt idx="3">
                  <c:v>0.18604651162790697</c:v>
                </c:pt>
              </c:numCache>
            </c:numRef>
          </c:val>
        </c:ser>
        <c:ser>
          <c:idx val="4"/>
          <c:order val="4"/>
          <c:tx>
            <c:strRef>
              <c:f>Resum!$V$21</c:f>
              <c:strCache>
                <c:ptCount val="1"/>
                <c:pt idx="0">
                  <c:v>No contracte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Resum!$Q$22:$Q$25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Resum!$V$22:$V$25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558208"/>
        <c:axId val="192559744"/>
        <c:axId val="0"/>
      </c:bar3DChart>
      <c:catAx>
        <c:axId val="1925582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ca-ES"/>
          </a:p>
        </c:txPr>
        <c:crossAx val="192559744"/>
        <c:crosses val="autoZero"/>
        <c:auto val="1"/>
        <c:lblAlgn val="ctr"/>
        <c:lblOffset val="100"/>
        <c:noMultiLvlLbl val="0"/>
      </c:catAx>
      <c:valAx>
        <c:axId val="19255974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255820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Gràfics!$P$289</c:f>
              <c:strCache>
                <c:ptCount val="1"/>
                <c:pt idx="0">
                  <c:v>Menys de 9.000 €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Gràfics!$P$290:$P$293</c:f>
              <c:numCache>
                <c:formatCode>###0.0%</c:formatCode>
                <c:ptCount val="4"/>
                <c:pt idx="0">
                  <c:v>0</c:v>
                </c:pt>
                <c:pt idx="1">
                  <c:v>3.9215686274509803E-2</c:v>
                </c:pt>
                <c:pt idx="2">
                  <c:v>0</c:v>
                </c:pt>
                <c:pt idx="3">
                  <c:v>0.11627906976744186</c:v>
                </c:pt>
              </c:numCache>
            </c:numRef>
          </c:val>
        </c:ser>
        <c:ser>
          <c:idx val="1"/>
          <c:order val="1"/>
          <c:tx>
            <c:strRef>
              <c:f>Gràfics!$Q$289</c:f>
              <c:strCache>
                <c:ptCount val="1"/>
                <c:pt idx="0">
                  <c:v>Entre 9.000 i 12.000 €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Gràfics!$Q$290:$Q$293</c:f>
              <c:numCache>
                <c:formatCode>###0.0%</c:formatCode>
                <c:ptCount val="4"/>
                <c:pt idx="0">
                  <c:v>8.1081081081081086E-2</c:v>
                </c:pt>
                <c:pt idx="1">
                  <c:v>0.1372549019607843</c:v>
                </c:pt>
                <c:pt idx="2">
                  <c:v>1.4705882352941178E-2</c:v>
                </c:pt>
                <c:pt idx="3">
                  <c:v>0.11627906976744186</c:v>
                </c:pt>
              </c:numCache>
            </c:numRef>
          </c:val>
        </c:ser>
        <c:ser>
          <c:idx val="2"/>
          <c:order val="2"/>
          <c:tx>
            <c:strRef>
              <c:f>Gràfics!$R$289</c:f>
              <c:strCache>
                <c:ptCount val="1"/>
                <c:pt idx="0">
                  <c:v>Entre 12.001 i 15.000 €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Gràfics!$R$290:$R$293</c:f>
              <c:numCache>
                <c:formatCode>###0.0%</c:formatCode>
                <c:ptCount val="4"/>
                <c:pt idx="0">
                  <c:v>0.16216216216216217</c:v>
                </c:pt>
                <c:pt idx="1">
                  <c:v>3.9215686274509803E-2</c:v>
                </c:pt>
                <c:pt idx="2">
                  <c:v>2.9411764705882356E-2</c:v>
                </c:pt>
                <c:pt idx="3">
                  <c:v>0.18604651162790697</c:v>
                </c:pt>
              </c:numCache>
            </c:numRef>
          </c:val>
        </c:ser>
        <c:ser>
          <c:idx val="3"/>
          <c:order val="3"/>
          <c:tx>
            <c:strRef>
              <c:f>Gràfics!$S$289</c:f>
              <c:strCache>
                <c:ptCount val="1"/>
                <c:pt idx="0">
                  <c:v>Entre 15.001 i 18.000 €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Gràfics!$S$290:$S$293</c:f>
              <c:numCache>
                <c:formatCode>###0.0%</c:formatCode>
                <c:ptCount val="4"/>
                <c:pt idx="0">
                  <c:v>8.1081081081081086E-2</c:v>
                </c:pt>
                <c:pt idx="1">
                  <c:v>5.8823529411764712E-2</c:v>
                </c:pt>
                <c:pt idx="2">
                  <c:v>8.8235294117647065E-2</c:v>
                </c:pt>
                <c:pt idx="3">
                  <c:v>6.9767441860465115E-2</c:v>
                </c:pt>
              </c:numCache>
            </c:numRef>
          </c:val>
        </c:ser>
        <c:ser>
          <c:idx val="4"/>
          <c:order val="4"/>
          <c:tx>
            <c:strRef>
              <c:f>Gràfics!$T$289</c:f>
              <c:strCache>
                <c:ptCount val="1"/>
                <c:pt idx="0">
                  <c:v>Entre 18.001 i 24.000 €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Gràfics!$T$290:$T$293</c:f>
              <c:numCache>
                <c:formatCode>###0.0%</c:formatCode>
                <c:ptCount val="4"/>
                <c:pt idx="0">
                  <c:v>0.29729729729729731</c:v>
                </c:pt>
                <c:pt idx="1">
                  <c:v>0.33333333333333337</c:v>
                </c:pt>
                <c:pt idx="2">
                  <c:v>0.32352941176470584</c:v>
                </c:pt>
                <c:pt idx="3">
                  <c:v>0.30232558139534882</c:v>
                </c:pt>
              </c:numCache>
            </c:numRef>
          </c:val>
        </c:ser>
        <c:ser>
          <c:idx val="5"/>
          <c:order val="5"/>
          <c:tx>
            <c:strRef>
              <c:f>Gràfics!$U$289</c:f>
              <c:strCache>
                <c:ptCount val="1"/>
                <c:pt idx="0">
                  <c:v>Entre 24.001 i 30.000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Gràfics!$U$290:$U$293</c:f>
              <c:numCache>
                <c:formatCode>###0.0%</c:formatCode>
                <c:ptCount val="4"/>
                <c:pt idx="0">
                  <c:v>0.13513513513513514</c:v>
                </c:pt>
                <c:pt idx="1">
                  <c:v>0.29411764705882354</c:v>
                </c:pt>
                <c:pt idx="2">
                  <c:v>0.35294117647058826</c:v>
                </c:pt>
                <c:pt idx="3">
                  <c:v>0.13953488372093023</c:v>
                </c:pt>
              </c:numCache>
            </c:numRef>
          </c:val>
        </c:ser>
        <c:ser>
          <c:idx val="6"/>
          <c:order val="6"/>
          <c:tx>
            <c:strRef>
              <c:f>Gràfics!$V$289</c:f>
              <c:strCache>
                <c:ptCount val="1"/>
                <c:pt idx="0">
                  <c:v>Entre 30.001 i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Gràfics!$V$290:$V$293</c:f>
              <c:numCache>
                <c:formatCode>###0.0%</c:formatCode>
                <c:ptCount val="4"/>
                <c:pt idx="0">
                  <c:v>0.1081081081081081</c:v>
                </c:pt>
                <c:pt idx="1">
                  <c:v>3.9215686274509803E-2</c:v>
                </c:pt>
                <c:pt idx="2">
                  <c:v>0.13235294117647059</c:v>
                </c:pt>
                <c:pt idx="3">
                  <c:v>4.6511627906976744E-2</c:v>
                </c:pt>
              </c:numCache>
            </c:numRef>
          </c:val>
        </c:ser>
        <c:ser>
          <c:idx val="7"/>
          <c:order val="7"/>
          <c:tx>
            <c:strRef>
              <c:f>Gràfics!$W$289</c:f>
              <c:strCache>
                <c:ptCount val="1"/>
                <c:pt idx="0">
                  <c:v>Més de 40.000 €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Gràfics!$O$290:$O$293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Gràfics!$W$290:$W$293</c:f>
              <c:numCache>
                <c:formatCode>###0.0%</c:formatCode>
                <c:ptCount val="4"/>
                <c:pt idx="0">
                  <c:v>0.13513513513513514</c:v>
                </c:pt>
                <c:pt idx="1">
                  <c:v>5.8823529411764712E-2</c:v>
                </c:pt>
                <c:pt idx="2">
                  <c:v>5.8823529411764712E-2</c:v>
                </c:pt>
                <c:pt idx="3">
                  <c:v>2.3255813953488372E-2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086976"/>
        <c:axId val="195232128"/>
        <c:axId val="0"/>
      </c:bar3DChart>
      <c:catAx>
        <c:axId val="19508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95232128"/>
        <c:crosses val="autoZero"/>
        <c:auto val="1"/>
        <c:lblAlgn val="ctr"/>
        <c:lblOffset val="100"/>
        <c:noMultiLvlLbl val="0"/>
      </c:catAx>
      <c:valAx>
        <c:axId val="19523212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50869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Gràfics!$P$309</c:f>
              <c:strCache>
                <c:ptCount val="1"/>
                <c:pt idx="0">
                  <c:v>Menys de 10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Gràfics!$O$310:$O$313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Gràfics!$P$310:$P$313</c:f>
              <c:numCache>
                <c:formatCode>###0.0%</c:formatCode>
                <c:ptCount val="4"/>
                <c:pt idx="0">
                  <c:v>0.16216216216216217</c:v>
                </c:pt>
                <c:pt idx="1">
                  <c:v>0.16666666666666669</c:v>
                </c:pt>
                <c:pt idx="2">
                  <c:v>0.15789473684210525</c:v>
                </c:pt>
                <c:pt idx="3">
                  <c:v>0.17142857142857143</c:v>
                </c:pt>
              </c:numCache>
            </c:numRef>
          </c:val>
        </c:ser>
        <c:ser>
          <c:idx val="1"/>
          <c:order val="1"/>
          <c:tx>
            <c:strRef>
              <c:f>Gràfics!$Q$309</c:f>
              <c:strCache>
                <c:ptCount val="1"/>
                <c:pt idx="0">
                  <c:v>Entre 11 i 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Gràfics!$O$310:$O$313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Gràfics!$Q$310:$Q$313</c:f>
              <c:numCache>
                <c:formatCode>###0.0%</c:formatCode>
                <c:ptCount val="4"/>
                <c:pt idx="0">
                  <c:v>0.29729729729729731</c:v>
                </c:pt>
                <c:pt idx="1">
                  <c:v>0.22916666666666669</c:v>
                </c:pt>
                <c:pt idx="2">
                  <c:v>0.17105263157894737</c:v>
                </c:pt>
                <c:pt idx="3">
                  <c:v>0.25714285714285717</c:v>
                </c:pt>
              </c:numCache>
            </c:numRef>
          </c:val>
        </c:ser>
        <c:ser>
          <c:idx val="2"/>
          <c:order val="2"/>
          <c:tx>
            <c:strRef>
              <c:f>Gràfics!$R$309</c:f>
              <c:strCache>
                <c:ptCount val="1"/>
                <c:pt idx="0">
                  <c:v>Entre 51 i 100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Gràfics!$O$310:$O$313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Gràfics!$R$310:$R$313</c:f>
              <c:numCache>
                <c:formatCode>###0.0%</c:formatCode>
                <c:ptCount val="4"/>
                <c:pt idx="0">
                  <c:v>2.7027027027027025E-2</c:v>
                </c:pt>
                <c:pt idx="1">
                  <c:v>6.25E-2</c:v>
                </c:pt>
                <c:pt idx="2">
                  <c:v>0.10526315789473685</c:v>
                </c:pt>
                <c:pt idx="3">
                  <c:v>0.11428571428571428</c:v>
                </c:pt>
              </c:numCache>
            </c:numRef>
          </c:val>
        </c:ser>
        <c:ser>
          <c:idx val="3"/>
          <c:order val="3"/>
          <c:tx>
            <c:strRef>
              <c:f>Gràfics!$S$309</c:f>
              <c:strCache>
                <c:ptCount val="1"/>
                <c:pt idx="0">
                  <c:v>Entre 101 i 250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Gràfics!$O$310:$O$313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Gràfics!$S$310:$S$313</c:f>
              <c:numCache>
                <c:formatCode>###0.0%</c:formatCode>
                <c:ptCount val="4"/>
                <c:pt idx="0">
                  <c:v>0.1891891891891892</c:v>
                </c:pt>
                <c:pt idx="1">
                  <c:v>0.29166666666666669</c:v>
                </c:pt>
                <c:pt idx="2">
                  <c:v>9.2105263157894746E-2</c:v>
                </c:pt>
                <c:pt idx="3">
                  <c:v>0.17142857142857143</c:v>
                </c:pt>
              </c:numCache>
            </c:numRef>
          </c:val>
        </c:ser>
        <c:ser>
          <c:idx val="4"/>
          <c:order val="4"/>
          <c:tx>
            <c:strRef>
              <c:f>Gràfics!$T$309</c:f>
              <c:strCache>
                <c:ptCount val="1"/>
                <c:pt idx="0">
                  <c:v>Entre 251 i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Gràfics!$O$310:$O$313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Gràfics!$T$310:$T$313</c:f>
              <c:numCache>
                <c:formatCode>###0.0%</c:formatCode>
                <c:ptCount val="4"/>
                <c:pt idx="0">
                  <c:v>5.405405405405405E-2</c:v>
                </c:pt>
                <c:pt idx="1">
                  <c:v>2.0833333333333336E-2</c:v>
                </c:pt>
                <c:pt idx="2">
                  <c:v>1.3157894736842106E-2</c:v>
                </c:pt>
                <c:pt idx="3">
                  <c:v>2.8571428571428571E-2</c:v>
                </c:pt>
              </c:numCache>
            </c:numRef>
          </c:val>
        </c:ser>
        <c:ser>
          <c:idx val="5"/>
          <c:order val="5"/>
          <c:tx>
            <c:strRef>
              <c:f>Gràfics!$U$309</c:f>
              <c:strCache>
                <c:ptCount val="1"/>
                <c:pt idx="0">
                  <c:v>Més de 500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Gràfics!$O$310:$O$313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Gràfics!$U$310:$U$313</c:f>
              <c:numCache>
                <c:formatCode>###0.0%</c:formatCode>
                <c:ptCount val="4"/>
                <c:pt idx="0">
                  <c:v>0.27027027027027029</c:v>
                </c:pt>
                <c:pt idx="1">
                  <c:v>0.22916666666666669</c:v>
                </c:pt>
                <c:pt idx="2">
                  <c:v>0.46052631578947367</c:v>
                </c:pt>
                <c:pt idx="3">
                  <c:v>0.25714285714285717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295872"/>
        <c:axId val="195375488"/>
        <c:axId val="0"/>
      </c:bar3DChart>
      <c:catAx>
        <c:axId val="195295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5375488"/>
        <c:crosses val="autoZero"/>
        <c:auto val="1"/>
        <c:lblAlgn val="ctr"/>
        <c:lblOffset val="100"/>
        <c:noMultiLvlLbl val="0"/>
      </c:catAx>
      <c:valAx>
        <c:axId val="19537548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529587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Gràfics!$P$330</c:f>
              <c:strCache>
                <c:ptCount val="1"/>
                <c:pt idx="0">
                  <c:v>Funcions de direcció: pròpia empresa, direcció, producció, financera,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Gràfics!$P$331:$P$334</c:f>
              <c:numCache>
                <c:formatCode>###0.0%</c:formatCode>
                <c:ptCount val="4"/>
                <c:pt idx="0">
                  <c:v>0.14545454545454545</c:v>
                </c:pt>
                <c:pt idx="1">
                  <c:v>0.125</c:v>
                </c:pt>
                <c:pt idx="2">
                  <c:v>0.23703703703703705</c:v>
                </c:pt>
                <c:pt idx="3">
                  <c:v>0.20689655172413793</c:v>
                </c:pt>
              </c:numCache>
            </c:numRef>
          </c:val>
        </c:ser>
        <c:ser>
          <c:idx val="1"/>
          <c:order val="1"/>
          <c:tx>
            <c:strRef>
              <c:f>Gràfics!$Q$330</c:f>
              <c:strCache>
                <c:ptCount val="1"/>
                <c:pt idx="0">
                  <c:v>Funcions de comerç i distribució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616879469818539E-17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40277777777777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Gràfics!$Q$331:$Q$334</c:f>
              <c:numCache>
                <c:formatCode>###0.0%</c:formatCode>
                <c:ptCount val="4"/>
                <c:pt idx="0">
                  <c:v>0.14545454545454545</c:v>
                </c:pt>
                <c:pt idx="1">
                  <c:v>7.8125E-2</c:v>
                </c:pt>
                <c:pt idx="2">
                  <c:v>7.407407407407407E-2</c:v>
                </c:pt>
                <c:pt idx="3">
                  <c:v>0.20689655172413793</c:v>
                </c:pt>
              </c:numCache>
            </c:numRef>
          </c:val>
        </c:ser>
        <c:ser>
          <c:idx val="2"/>
          <c:order val="2"/>
          <c:tx>
            <c:strRef>
              <c:f>Gràfics!$R$330</c:f>
              <c:strCache>
                <c:ptCount val="1"/>
                <c:pt idx="0">
                  <c:v>Funcions d’ensenyament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8.819444444444444E-3"/>
                  <c:y val="7.05555555555555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Gràfics!$R$331:$R$334</c:f>
              <c:numCache>
                <c:formatCode>###0.0%</c:formatCode>
                <c:ptCount val="4"/>
                <c:pt idx="0">
                  <c:v>3.6363636363636362E-2</c:v>
                </c:pt>
                <c:pt idx="1">
                  <c:v>6.25E-2</c:v>
                </c:pt>
                <c:pt idx="2">
                  <c:v>2.2222222222222223E-2</c:v>
                </c:pt>
                <c:pt idx="3">
                  <c:v>1.7241379310344827E-2</c:v>
                </c:pt>
              </c:numCache>
            </c:numRef>
          </c:val>
        </c:ser>
        <c:ser>
          <c:idx val="3"/>
          <c:order val="3"/>
          <c:tx>
            <c:strRef>
              <c:f>Gràfics!$S$330</c:f>
              <c:strCache>
                <c:ptCount val="1"/>
                <c:pt idx="0">
                  <c:v>Funcions d’R+D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5277777777777777E-3"/>
                  <c:y val="-3.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2916666666666667E-3"/>
                  <c:y val="1.411111111111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Gràfics!$S$331:$S$334</c:f>
              <c:numCache>
                <c:formatCode>###0.0%</c:formatCode>
                <c:ptCount val="4"/>
                <c:pt idx="0">
                  <c:v>3.6363636363636362E-2</c:v>
                </c:pt>
                <c:pt idx="1">
                  <c:v>3.125E-2</c:v>
                </c:pt>
                <c:pt idx="2">
                  <c:v>8.1481481481481488E-2</c:v>
                </c:pt>
                <c:pt idx="3">
                  <c:v>0.13793103448275862</c:v>
                </c:pt>
              </c:numCache>
            </c:numRef>
          </c:val>
        </c:ser>
        <c:ser>
          <c:idx val="4"/>
          <c:order val="4"/>
          <c:tx>
            <c:strRef>
              <c:f>Gràfics!$T$330</c:f>
              <c:strCache>
                <c:ptCount val="1"/>
                <c:pt idx="0">
                  <c:v>Funcions d’assistència mèdica i social</c:v>
                </c:pt>
              </c:strCache>
            </c:strRef>
          </c:tx>
          <c:invertIfNegative val="0"/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Gràfics!$T$331:$T$334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Gràfics!$U$330</c:f>
              <c:strCache>
                <c:ptCount val="1"/>
                <c:pt idx="0">
                  <c:v>Funcions de disseny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Gràfics!$U$331:$U$334</c:f>
              <c:numCache>
                <c:formatCode>###0.0%</c:formatCode>
                <c:ptCount val="4"/>
                <c:pt idx="0">
                  <c:v>0.12727272727272726</c:v>
                </c:pt>
                <c:pt idx="1">
                  <c:v>1.5625E-2</c:v>
                </c:pt>
                <c:pt idx="2">
                  <c:v>0.16296296296296298</c:v>
                </c:pt>
                <c:pt idx="3">
                  <c:v>3.4482758620689655E-2</c:v>
                </c:pt>
              </c:numCache>
            </c:numRef>
          </c:val>
        </c:ser>
        <c:ser>
          <c:idx val="6"/>
          <c:order val="6"/>
          <c:tx>
            <c:strRef>
              <c:f>Gràfics!$V$330</c:f>
              <c:strCache>
                <c:ptCount val="1"/>
                <c:pt idx="0">
                  <c:v>Funcions de tècnic de suport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Gràfics!$V$331:$V$334</c:f>
              <c:numCache>
                <c:formatCode>###0.0%</c:formatCode>
                <c:ptCount val="4"/>
                <c:pt idx="0">
                  <c:v>0.41818181818181815</c:v>
                </c:pt>
                <c:pt idx="1">
                  <c:v>0.6875</c:v>
                </c:pt>
                <c:pt idx="2">
                  <c:v>0.4</c:v>
                </c:pt>
                <c:pt idx="3">
                  <c:v>0.32758620689655171</c:v>
                </c:pt>
              </c:numCache>
            </c:numRef>
          </c:val>
        </c:ser>
        <c:ser>
          <c:idx val="7"/>
          <c:order val="7"/>
          <c:tx>
            <c:strRef>
              <c:f>Gràfics!$W$330</c:f>
              <c:strCache>
                <c:ptCount val="1"/>
                <c:pt idx="0">
                  <c:v>Altres funcions qualificades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Gràfics!$W$331:$W$334</c:f>
              <c:numCache>
                <c:formatCode>###0.0%</c:formatCode>
                <c:ptCount val="4"/>
                <c:pt idx="0">
                  <c:v>7.2727272727272724E-2</c:v>
                </c:pt>
                <c:pt idx="1">
                  <c:v>0</c:v>
                </c:pt>
                <c:pt idx="2">
                  <c:v>0</c:v>
                </c:pt>
                <c:pt idx="3">
                  <c:v>3.4482758620689655E-2</c:v>
                </c:pt>
              </c:numCache>
            </c:numRef>
          </c:val>
        </c:ser>
        <c:ser>
          <c:idx val="8"/>
          <c:order val="8"/>
          <c:tx>
            <c:strRef>
              <c:f>Gràfics!$X$330</c:f>
              <c:strCache>
                <c:ptCount val="1"/>
                <c:pt idx="0">
                  <c:v>Altres funcions no qualificades</c:v>
                </c:pt>
              </c:strCache>
            </c:strRef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Gràfics!$O$331:$O$334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Gràfics!$X$331:$X$334</c:f>
              <c:numCache>
                <c:formatCode>###0.0%</c:formatCode>
                <c:ptCount val="4"/>
                <c:pt idx="0">
                  <c:v>1.8181818181818181E-2</c:v>
                </c:pt>
                <c:pt idx="1">
                  <c:v>0</c:v>
                </c:pt>
                <c:pt idx="2">
                  <c:v>2.2222222222222223E-2</c:v>
                </c:pt>
                <c:pt idx="3">
                  <c:v>3.4482758620689655E-2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55232"/>
        <c:axId val="195473408"/>
        <c:axId val="0"/>
      </c:bar3DChart>
      <c:catAx>
        <c:axId val="19545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473408"/>
        <c:crosses val="autoZero"/>
        <c:auto val="1"/>
        <c:lblAlgn val="ctr"/>
        <c:lblOffset val="100"/>
        <c:noMultiLvlLbl val="0"/>
      </c:catAx>
      <c:valAx>
        <c:axId val="1954734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545523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Gràfics!$P$352</c:f>
              <c:strCache>
                <c:ptCount val="1"/>
                <c:pt idx="0">
                  <c:v>Agricultura, ramaderia, silvicultura, caça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Gràfics!$P$353:$P$356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1.2987012987012986E-2</c:v>
                </c:pt>
                <c:pt idx="3">
                  <c:v>2.3255813953488372E-2</c:v>
                </c:pt>
              </c:numCache>
            </c:numRef>
          </c:val>
        </c:ser>
        <c:ser>
          <c:idx val="1"/>
          <c:order val="1"/>
          <c:tx>
            <c:strRef>
              <c:f>Gràfics!$Q$352</c:f>
              <c:strCache>
                <c:ptCount val="1"/>
                <c:pt idx="0">
                  <c:v>Comb. Sòlids, petroli, gas i minerals radioactius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Gràfics!$Q$353:$Q$356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1.2987012987012986E-2</c:v>
                </c:pt>
                <c:pt idx="3">
                  <c:v>4.6511627906976744E-2</c:v>
                </c:pt>
              </c:numCache>
            </c:numRef>
          </c:val>
        </c:ser>
        <c:ser>
          <c:idx val="2"/>
          <c:order val="2"/>
          <c:tx>
            <c:strRef>
              <c:f>Gràfics!$R$352</c:f>
              <c:strCache>
                <c:ptCount val="1"/>
                <c:pt idx="0">
                  <c:v>Electricitat, gas i aigua. Fabricació de generadors de vapor, captació, depuració i distribució d'aigua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Gràfics!$R$353:$R$356</c:f>
              <c:numCache>
                <c:formatCode>###0.0%</c:formatCode>
                <c:ptCount val="4"/>
                <c:pt idx="0">
                  <c:v>0.125</c:v>
                </c:pt>
                <c:pt idx="1">
                  <c:v>7.2727272727272724E-2</c:v>
                </c:pt>
                <c:pt idx="2">
                  <c:v>5.1948051948051945E-2</c:v>
                </c:pt>
                <c:pt idx="3">
                  <c:v>2.3255813953488372E-2</c:v>
                </c:pt>
              </c:numCache>
            </c:numRef>
          </c:val>
        </c:ser>
        <c:ser>
          <c:idx val="3"/>
          <c:order val="3"/>
          <c:tx>
            <c:strRef>
              <c:f>Gràfics!$S$352</c:f>
              <c:strCache>
                <c:ptCount val="1"/>
                <c:pt idx="0">
                  <c:v>Indústries químiques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Gràfics!$S$353:$S$356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1.8181818181818181E-2</c:v>
                </c:pt>
                <c:pt idx="2">
                  <c:v>1.2987012987012986E-2</c:v>
                </c:pt>
                <c:pt idx="3">
                  <c:v>0.11627906976744186</c:v>
                </c:pt>
              </c:numCache>
            </c:numRef>
          </c:val>
        </c:ser>
        <c:ser>
          <c:idx val="4"/>
          <c:order val="4"/>
          <c:tx>
            <c:strRef>
              <c:f>Gràfics!$T$352</c:f>
              <c:strCache>
                <c:ptCount val="1"/>
                <c:pt idx="0">
                  <c:v>Indústries farmacèutiques i cosmètiques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Gràfics!$T$353:$T$356</c:f>
              <c:numCache>
                <c:formatCode>###0.0%</c:formatCode>
                <c:ptCount val="4"/>
                <c:pt idx="0">
                  <c:v>0</c:v>
                </c:pt>
                <c:pt idx="1">
                  <c:v>7.2727272727272724E-2</c:v>
                </c:pt>
                <c:pt idx="2">
                  <c:v>1.2987012987012986E-2</c:v>
                </c:pt>
                <c:pt idx="3">
                  <c:v>0.11627906976744186</c:v>
                </c:pt>
              </c:numCache>
            </c:numRef>
          </c:val>
        </c:ser>
        <c:ser>
          <c:idx val="5"/>
          <c:order val="5"/>
          <c:tx>
            <c:strRef>
              <c:f>Gràfics!$U$352</c:f>
              <c:strCache>
                <c:ptCount val="1"/>
                <c:pt idx="0">
                  <c:v>Metal·lúrgia, material elèctric i de precisió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Gràfics!$U$353:$U$356</c:f>
              <c:numCache>
                <c:formatCode>###0.0%</c:formatCode>
                <c:ptCount val="4"/>
                <c:pt idx="0">
                  <c:v>0.15</c:v>
                </c:pt>
                <c:pt idx="1">
                  <c:v>0.14545454545454545</c:v>
                </c:pt>
                <c:pt idx="2">
                  <c:v>0.19480519480519479</c:v>
                </c:pt>
                <c:pt idx="3">
                  <c:v>6.9767441860465115E-2</c:v>
                </c:pt>
              </c:numCache>
            </c:numRef>
          </c:val>
        </c:ser>
        <c:ser>
          <c:idx val="6"/>
          <c:order val="6"/>
          <c:tx>
            <c:strRef>
              <c:f>Gràfics!$V$352</c:f>
              <c:strCache>
                <c:ptCount val="1"/>
                <c:pt idx="0">
                  <c:v>Materials de transport. Fabricació vehicles motor, bicicletes, construcció naval, material ferroviari, etc.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Gràfics!$V$353:$V$356</c:f>
              <c:numCache>
                <c:formatCode>###0.0%</c:formatCode>
                <c:ptCount val="4"/>
                <c:pt idx="0">
                  <c:v>0.125</c:v>
                </c:pt>
                <c:pt idx="1">
                  <c:v>0.12727272727272726</c:v>
                </c:pt>
                <c:pt idx="2">
                  <c:v>0.19480519480519479</c:v>
                </c:pt>
                <c:pt idx="3">
                  <c:v>0.11627906976744186</c:v>
                </c:pt>
              </c:numCache>
            </c:numRef>
          </c:val>
        </c:ser>
        <c:ser>
          <c:idx val="7"/>
          <c:order val="7"/>
          <c:tx>
            <c:strRef>
              <c:f>Gràfics!$W$352</c:f>
              <c:strCache>
                <c:ptCount val="1"/>
                <c:pt idx="0">
                  <c:v>Productes alimentaris, begudes i tabac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Gràfics!$W$353:$W$356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3.6363636363636362E-2</c:v>
                </c:pt>
                <c:pt idx="2">
                  <c:v>0</c:v>
                </c:pt>
                <c:pt idx="3">
                  <c:v>0.11627906976744186</c:v>
                </c:pt>
              </c:numCache>
            </c:numRef>
          </c:val>
        </c:ser>
        <c:ser>
          <c:idx val="8"/>
          <c:order val="8"/>
          <c:tx>
            <c:strRef>
              <c:f>Gràfics!$X$352</c:f>
              <c:strCache>
                <c:ptCount val="1"/>
                <c:pt idx="0">
                  <c:v>Indústries tèxtils, del cuir i de confeccions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3.5277777777777777E-3"/>
                  <c:y val="1.4699074074074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Gràfics!$X$353:$X$356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2.5974025974025972E-2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Gràfics!$Y$352</c:f>
              <c:strCache>
                <c:ptCount val="1"/>
                <c:pt idx="0">
                  <c:v>Indústries de la fusta, suro i mobles de fusta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Gràfics!$Y$353:$Y$356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1.2987012987012986E-2</c:v>
                </c:pt>
                <c:pt idx="3">
                  <c:v>0</c:v>
                </c:pt>
              </c:numCache>
            </c:numRef>
          </c:val>
        </c:ser>
        <c:ser>
          <c:idx val="10"/>
          <c:order val="10"/>
          <c:tx>
            <c:strRef>
              <c:f>Gràfics!$Z$352</c:f>
              <c:strCache>
                <c:ptCount val="1"/>
                <c:pt idx="0">
                  <c:v>Paper i articles derivats. Arts gràfiques i edició. Fabricació de pasta de paper, cartró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Gràfics!$Z$353:$Z$356</c:f>
              <c:numCache>
                <c:formatCode>###0.0%</c:formatCode>
                <c:ptCount val="4"/>
                <c:pt idx="0">
                  <c:v>0</c:v>
                </c:pt>
                <c:pt idx="1">
                  <c:v>1.8181818181818181E-2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Gràfics!$AA$352</c:f>
              <c:strCache>
                <c:ptCount val="1"/>
                <c:pt idx="0">
                  <c:v>Cautxú i plàstic. Altres indústries manufactureres. Reciclatge. Fabricació de vidre, fibres sintètiques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layout>
                <c:manualLayout>
                  <c:x val="1.7638888888888888E-3"/>
                  <c:y val="8.8194444444444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Gràfics!$AA$353:$AA$356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3.896103896103896E-2</c:v>
                </c:pt>
                <c:pt idx="3">
                  <c:v>4.6511627906976744E-2</c:v>
                </c:pt>
              </c:numCache>
            </c:numRef>
          </c:val>
        </c:ser>
        <c:ser>
          <c:idx val="12"/>
          <c:order val="12"/>
          <c:tx>
            <c:strRef>
              <c:f>Gràfics!$AB$352</c:f>
              <c:strCache>
                <c:ptCount val="1"/>
                <c:pt idx="0">
                  <c:v>Construcció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Gràfics!$AB$353:$AB$356</c:f>
              <c:numCache>
                <c:formatCode>###0.0%</c:formatCode>
                <c:ptCount val="4"/>
                <c:pt idx="0">
                  <c:v>0.2</c:v>
                </c:pt>
                <c:pt idx="1">
                  <c:v>1.8181818181818181E-2</c:v>
                </c:pt>
                <c:pt idx="2">
                  <c:v>3.896103896103896E-2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Gràfics!$AC$352</c:f>
              <c:strCache>
                <c:ptCount val="1"/>
                <c:pt idx="0">
                  <c:v>Comerç i reparacions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Gràfics!$AC$353:$AC$356</c:f>
              <c:numCache>
                <c:formatCode>###0.0%</c:formatCode>
                <c:ptCount val="4"/>
                <c:pt idx="0">
                  <c:v>7.4999999999999997E-2</c:v>
                </c:pt>
                <c:pt idx="1">
                  <c:v>3.6363636363636362E-2</c:v>
                </c:pt>
                <c:pt idx="2">
                  <c:v>3.896103896103896E-2</c:v>
                </c:pt>
                <c:pt idx="3">
                  <c:v>4.6511627906976744E-2</c:v>
                </c:pt>
              </c:numCache>
            </c:numRef>
          </c:val>
        </c:ser>
        <c:ser>
          <c:idx val="14"/>
          <c:order val="14"/>
          <c:tx>
            <c:strRef>
              <c:f>Gràfics!$AD$352</c:f>
              <c:strCache>
                <c:ptCount val="1"/>
                <c:pt idx="0">
                  <c:v>Transport i activitats afins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Gràfics!$AD$353:$AD$356</c:f>
              <c:numCache>
                <c:formatCode>###0.0%</c:formatCode>
                <c:ptCount val="4"/>
                <c:pt idx="0">
                  <c:v>0.05</c:v>
                </c:pt>
                <c:pt idx="1">
                  <c:v>3.6363636363636362E-2</c:v>
                </c:pt>
                <c:pt idx="2">
                  <c:v>5.1948051948051945E-2</c:v>
                </c:pt>
                <c:pt idx="3">
                  <c:v>2.3255813953488372E-2</c:v>
                </c:pt>
              </c:numCache>
            </c:numRef>
          </c:val>
        </c:ser>
        <c:ser>
          <c:idx val="15"/>
          <c:order val="15"/>
          <c:tx>
            <c:strRef>
              <c:f>Gràfics!$AE$352</c:f>
              <c:strCache>
                <c:ptCount val="1"/>
                <c:pt idx="0">
                  <c:v>Tecnologies de comunicació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Gràfics!$AE$353:$AE$356</c:f>
              <c:numCache>
                <c:formatCode>###0.0%</c:formatCode>
                <c:ptCount val="4"/>
                <c:pt idx="0">
                  <c:v>0.05</c:v>
                </c:pt>
                <c:pt idx="1">
                  <c:v>5.4545454545454543E-2</c:v>
                </c:pt>
                <c:pt idx="2">
                  <c:v>3.896103896103896E-2</c:v>
                </c:pt>
                <c:pt idx="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Gràfics!$AF$352</c:f>
              <c:strCache>
                <c:ptCount val="1"/>
                <c:pt idx="0">
                  <c:v>Institucions financeres, assegurances i activitats immobiliàries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Gràfics!$AF$353:$AF$356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0</c:v>
                </c:pt>
                <c:pt idx="2">
                  <c:v>2.5974025974025972E-2</c:v>
                </c:pt>
                <c:pt idx="3">
                  <c:v>0</c:v>
                </c:pt>
              </c:numCache>
            </c:numRef>
          </c:val>
        </c:ser>
        <c:ser>
          <c:idx val="17"/>
          <c:order val="17"/>
          <c:tx>
            <c:strRef>
              <c:f>Gràfics!$AG$352</c:f>
              <c:strCache>
                <c:ptCount val="1"/>
                <c:pt idx="0">
                  <c:v>Serveis a les empreses. Lloguer de béns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Gràfics!$AG$353:$AG$356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7.2727272727272724E-2</c:v>
                </c:pt>
                <c:pt idx="2">
                  <c:v>0.14285714285714288</c:v>
                </c:pt>
                <c:pt idx="3">
                  <c:v>6.9767441860465115E-2</c:v>
                </c:pt>
              </c:numCache>
            </c:numRef>
          </c:val>
        </c:ser>
        <c:ser>
          <c:idx val="18"/>
          <c:order val="18"/>
          <c:tx>
            <c:strRef>
              <c:f>Gràfics!$AH$352</c:f>
              <c:strCache>
                <c:ptCount val="1"/>
                <c:pt idx="0">
                  <c:v>Administració pública, defensa, i seguretat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Gràfics!$AH$353:$AH$356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1.8181818181818181E-2</c:v>
                </c:pt>
                <c:pt idx="2">
                  <c:v>1.2987012987012986E-2</c:v>
                </c:pt>
                <c:pt idx="3">
                  <c:v>4.6511627906976744E-2</c:v>
                </c:pt>
              </c:numCache>
            </c:numRef>
          </c:val>
        </c:ser>
        <c:ser>
          <c:idx val="19"/>
          <c:order val="19"/>
          <c:tx>
            <c:strRef>
              <c:f>Gràfics!$AI$352</c:f>
              <c:strCache>
                <c:ptCount val="1"/>
                <c:pt idx="0">
                  <c:v>Educació, investigació i serveis culturals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Gràfics!$AI$353:$AI$356</c:f>
              <c:numCache>
                <c:formatCode>###0.0%</c:formatCode>
                <c:ptCount val="4"/>
                <c:pt idx="0">
                  <c:v>7.4999999999999997E-2</c:v>
                </c:pt>
                <c:pt idx="1">
                  <c:v>0.21818181818181817</c:v>
                </c:pt>
                <c:pt idx="2">
                  <c:v>6.4935064935064929E-2</c:v>
                </c:pt>
                <c:pt idx="3">
                  <c:v>0.11627906976744186</c:v>
                </c:pt>
              </c:numCache>
            </c:numRef>
          </c:val>
        </c:ser>
        <c:ser>
          <c:idx val="20"/>
          <c:order val="20"/>
          <c:tx>
            <c:strRef>
              <c:f>Gràfics!$AJ$352</c:f>
              <c:strCache>
                <c:ptCount val="1"/>
                <c:pt idx="0">
                  <c:v>Sanitat i assistència social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Gràfics!$AJ$353:$AJ$356</c:f>
              <c:numCache>
                <c:formatCode>###0.0%</c:formatCode>
                <c:ptCount val="4"/>
                <c:pt idx="0">
                  <c:v>0</c:v>
                </c:pt>
                <c:pt idx="1">
                  <c:v>5.4545454545454543E-2</c:v>
                </c:pt>
                <c:pt idx="2">
                  <c:v>0</c:v>
                </c:pt>
                <c:pt idx="3">
                  <c:v>2.3255813953488372E-2</c:v>
                </c:pt>
              </c:numCache>
            </c:numRef>
          </c:val>
        </c:ser>
        <c:ser>
          <c:idx val="21"/>
          <c:order val="21"/>
          <c:tx>
            <c:strRef>
              <c:f>Gràfics!$AK$352</c:f>
              <c:strCache>
                <c:ptCount val="1"/>
                <c:pt idx="0">
                  <c:v>Altres serveis prestats a la comunitat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Gràfics!$AK$353:$AK$356</c:f>
              <c:numCache>
                <c:formatCode>###0.0%</c:formatCode>
                <c:ptCount val="4"/>
                <c:pt idx="0">
                  <c:v>2.5000000000000001E-2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2"/>
          <c:order val="22"/>
          <c:tx>
            <c:strRef>
              <c:f>Gràfics!$AL$352</c:f>
              <c:strCache>
                <c:ptCount val="1"/>
                <c:pt idx="0">
                  <c:v>Otras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Gràfics!$O$353:$O$356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Gràfics!$AL$353:$AL$356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1.2987012987012986E-2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593728"/>
        <c:axId val="195595264"/>
        <c:axId val="0"/>
      </c:bar3DChart>
      <c:catAx>
        <c:axId val="195593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95595264"/>
        <c:crosses val="autoZero"/>
        <c:auto val="1"/>
        <c:lblAlgn val="ctr"/>
        <c:lblOffset val="100"/>
        <c:noMultiLvlLbl val="0"/>
      </c:catAx>
      <c:valAx>
        <c:axId val="19559526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559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063958333333337"/>
          <c:y val="1.795023148148148E-2"/>
          <c:w val="0.34877708333333335"/>
          <c:h val="0.92000231481481476"/>
        </c:manualLayout>
      </c:layout>
      <c:overlay val="0"/>
      <c:txPr>
        <a:bodyPr/>
        <a:lstStyle/>
        <a:p>
          <a:pPr>
            <a:defRPr sz="7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8298521784446886E-2"/>
          <c:y val="0.19460018518518518"/>
          <c:w val="0.93769413814877012"/>
          <c:h val="0.71777759259259255"/>
        </c:manualLayout>
      </c:layout>
      <c:lineChart>
        <c:grouping val="standard"/>
        <c:varyColors val="0"/>
        <c:ser>
          <c:idx val="0"/>
          <c:order val="0"/>
          <c:tx>
            <c:strRef>
              <c:f>Gràfics!$R$372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Gràfics!$S$371:$Z$371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Gràfics!$S$372:$Z$372</c:f>
              <c:numCache>
                <c:formatCode>#,##0.00</c:formatCode>
                <c:ptCount val="8"/>
                <c:pt idx="0">
                  <c:v>4.1142857142857139</c:v>
                </c:pt>
                <c:pt idx="1">
                  <c:v>4.2571428571428571</c:v>
                </c:pt>
                <c:pt idx="2">
                  <c:v>3.4571428571428569</c:v>
                </c:pt>
                <c:pt idx="3">
                  <c:v>4.6571428571428584</c:v>
                </c:pt>
                <c:pt idx="4">
                  <c:v>5.628571428571429</c:v>
                </c:pt>
                <c:pt idx="5">
                  <c:v>5.2285714285714304</c:v>
                </c:pt>
                <c:pt idx="6">
                  <c:v>5.3142857142857132</c:v>
                </c:pt>
                <c:pt idx="7">
                  <c:v>4.4571428571428564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Gràfics!$R$373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Gràfics!$S$371:$Z$371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Gràfics!$S$373:$Z$373</c:f>
              <c:numCache>
                <c:formatCode>#,##0.00</c:formatCode>
                <c:ptCount val="8"/>
                <c:pt idx="0">
                  <c:v>4.5106382978723394</c:v>
                </c:pt>
                <c:pt idx="1">
                  <c:v>5.2553191489361719</c:v>
                </c:pt>
                <c:pt idx="2">
                  <c:v>3.957446808510638</c:v>
                </c:pt>
                <c:pt idx="3">
                  <c:v>5.0212765957446805</c:v>
                </c:pt>
                <c:pt idx="4">
                  <c:v>5.5106382978723403</c:v>
                </c:pt>
                <c:pt idx="5">
                  <c:v>5.4042553191489349</c:v>
                </c:pt>
                <c:pt idx="6">
                  <c:v>5.702127659574467</c:v>
                </c:pt>
                <c:pt idx="7">
                  <c:v>4.744680851063829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Gràfics!$R$374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283991340010917E-17"/>
                  <c:y val="-1.8814814814814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646296296296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Gràfics!$S$371:$Z$371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Gràfics!$S$374:$Z$374</c:f>
              <c:numCache>
                <c:formatCode>#,##0.00</c:formatCode>
                <c:ptCount val="8"/>
                <c:pt idx="0">
                  <c:v>4.1323529411764701</c:v>
                </c:pt>
                <c:pt idx="1">
                  <c:v>4.4264705882352944</c:v>
                </c:pt>
                <c:pt idx="2">
                  <c:v>4.1176470588235308</c:v>
                </c:pt>
                <c:pt idx="3">
                  <c:v>4.7058823529411766</c:v>
                </c:pt>
                <c:pt idx="4">
                  <c:v>5.4411764705882364</c:v>
                </c:pt>
                <c:pt idx="5">
                  <c:v>5.132352941176471</c:v>
                </c:pt>
                <c:pt idx="6">
                  <c:v>5.014705882352942</c:v>
                </c:pt>
                <c:pt idx="7">
                  <c:v>4.7941176470588216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Gràfics!$R$375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marker>
            <c:symbol val="none"/>
          </c:marker>
          <c:dLbls>
            <c:dLbl>
              <c:idx val="3"/>
              <c:layout>
                <c:manualLayout>
                  <c:x val="0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606606060104724E-2"/>
                  <c:y val="3.99814814814814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Gràfics!$S$371:$Z$371</c:f>
              <c:strCache>
                <c:ptCount val="8"/>
                <c:pt idx="0">
                  <c:v>Coneixements teòrics</c:v>
                </c:pt>
                <c:pt idx="1">
                  <c:v>Coneixements pràctics</c:v>
                </c:pt>
                <c:pt idx="2">
                  <c:v>Formació d'idiomes (saber idiomes)</c:v>
                </c:pt>
                <c:pt idx="3">
                  <c:v>Informàtica i noves tecnologies</c:v>
                </c:pt>
                <c:pt idx="4">
                  <c:v>Personalitat, habilitats socials</c:v>
                </c:pt>
                <c:pt idx="5">
                  <c:v>Capacitat de gestió i planificació</c:v>
                </c:pt>
                <c:pt idx="6">
                  <c:v>Capacitat treballar en grup</c:v>
                </c:pt>
                <c:pt idx="7">
                  <c:v>Formació global de la universitat</c:v>
                </c:pt>
              </c:strCache>
            </c:strRef>
          </c:cat>
          <c:val>
            <c:numRef>
              <c:f>Gràfics!$S$375:$Z$375</c:f>
              <c:numCache>
                <c:formatCode>#,##0.00</c:formatCode>
                <c:ptCount val="8"/>
                <c:pt idx="0">
                  <c:v>3.1999999999999997</c:v>
                </c:pt>
                <c:pt idx="1">
                  <c:v>3.4666666666666668</c:v>
                </c:pt>
                <c:pt idx="2">
                  <c:v>4.7333333333333343</c:v>
                </c:pt>
                <c:pt idx="3">
                  <c:v>4.6896551724137927</c:v>
                </c:pt>
                <c:pt idx="4">
                  <c:v>5.4666666666666668</c:v>
                </c:pt>
                <c:pt idx="5">
                  <c:v>5.4333333333333327</c:v>
                </c:pt>
                <c:pt idx="6">
                  <c:v>5.4333333333333336</c:v>
                </c:pt>
                <c:pt idx="7">
                  <c:v>4.1333333333333329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92096"/>
        <c:axId val="195711360"/>
      </c:lineChart>
      <c:catAx>
        <c:axId val="19189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5711360"/>
        <c:crosses val="autoZero"/>
        <c:auto val="1"/>
        <c:lblAlgn val="ctr"/>
        <c:lblOffset val="100"/>
        <c:noMultiLvlLbl val="0"/>
      </c:catAx>
      <c:valAx>
        <c:axId val="195711360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9189209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(Gens Important  1 - 7 Molt important)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445740740740723E-2"/>
          <c:y val="0.1569861111111111"/>
          <c:w val="0.89199447426978462"/>
          <c:h val="0.63677384259259262"/>
        </c:manualLayout>
      </c:layout>
      <c:lineChart>
        <c:grouping val="standard"/>
        <c:varyColors val="0"/>
        <c:ser>
          <c:idx val="0"/>
          <c:order val="0"/>
          <c:tx>
            <c:strRef>
              <c:f>Gràfics!$R$400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0"/>
                  <c:y val="-4.577401333573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Gràfics!$S$399:$W$399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Gràfics!$S$400:$W$400</c:f>
              <c:numCache>
                <c:formatCode>#,##0.00</c:formatCode>
                <c:ptCount val="5"/>
                <c:pt idx="0">
                  <c:v>5.6666666666666679</c:v>
                </c:pt>
                <c:pt idx="1">
                  <c:v>4.5454545454545467</c:v>
                </c:pt>
                <c:pt idx="2">
                  <c:v>4.7272727272727275</c:v>
                </c:pt>
                <c:pt idx="3">
                  <c:v>4.5151515151515147</c:v>
                </c:pt>
                <c:pt idx="4">
                  <c:v>5.6857142857142859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Gràfics!$R$401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marker>
            <c:symbol val="none"/>
          </c:marker>
          <c:cat>
            <c:strRef>
              <c:f>Gràfics!$S$399:$W$399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Gràfics!$S$401:$W$401</c:f>
              <c:numCache>
                <c:formatCode>#,##0.00</c:formatCode>
                <c:ptCount val="5"/>
                <c:pt idx="0">
                  <c:v>5.6590909090909074</c:v>
                </c:pt>
                <c:pt idx="1">
                  <c:v>4.5681818181818192</c:v>
                </c:pt>
                <c:pt idx="2">
                  <c:v>4.5227272727272725</c:v>
                </c:pt>
                <c:pt idx="3">
                  <c:v>4.7727272727272725</c:v>
                </c:pt>
                <c:pt idx="4">
                  <c:v>5.645833333333333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Gràfics!$R$402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marker>
            <c:symbol val="none"/>
          </c:marker>
          <c:cat>
            <c:strRef>
              <c:f>Gràfics!$S$399:$W$399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Gràfics!$S$402:$W$402</c:f>
              <c:numCache>
                <c:formatCode>#,##0.00</c:formatCode>
                <c:ptCount val="5"/>
                <c:pt idx="0">
                  <c:v>5.5362318840579707</c:v>
                </c:pt>
                <c:pt idx="1">
                  <c:v>4.8115942028985517</c:v>
                </c:pt>
                <c:pt idx="2">
                  <c:v>4.3333333333333321</c:v>
                </c:pt>
                <c:pt idx="3">
                  <c:v>3.9130434782608705</c:v>
                </c:pt>
                <c:pt idx="4">
                  <c:v>5.3285714285714274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Gràfics!$R$403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marker>
            <c:symbol val="none"/>
          </c:marker>
          <c:cat>
            <c:strRef>
              <c:f>Gràfics!$S$399:$W$399</c:f>
              <c:strCache>
                <c:ptCount val="5"/>
                <c:pt idx="0">
                  <c:v>Satisfacció amb el contingut de la feina</c:v>
                </c:pt>
                <c:pt idx="1">
                  <c:v>Satisfacció amb les perspectives de millora</c:v>
                </c:pt>
                <c:pt idx="2">
                  <c:v>Satisfacció amb el nivell de retribució</c:v>
                </c:pt>
                <c:pt idx="3">
                  <c:v>Satisfacció amb la utilitat dels coneixements</c:v>
                </c:pt>
                <c:pt idx="4">
                  <c:v>Satisfacció general amb la feina on treballes</c:v>
                </c:pt>
              </c:strCache>
            </c:strRef>
          </c:cat>
          <c:val>
            <c:numRef>
              <c:f>Gràfics!$S$403:$W$403</c:f>
              <c:numCache>
                <c:formatCode>#,##0.00</c:formatCode>
                <c:ptCount val="5"/>
                <c:pt idx="0">
                  <c:v>5.2121212121212128</c:v>
                </c:pt>
                <c:pt idx="1">
                  <c:v>4.6060606060606046</c:v>
                </c:pt>
                <c:pt idx="2">
                  <c:v>4.9393939393939386</c:v>
                </c:pt>
                <c:pt idx="3">
                  <c:v>3.8787878787878793</c:v>
                </c:pt>
                <c:pt idx="4">
                  <c:v>5.2972972972972974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734528"/>
        <c:axId val="195748608"/>
      </c:lineChart>
      <c:catAx>
        <c:axId val="19573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195748608"/>
        <c:crosses val="autoZero"/>
        <c:auto val="1"/>
        <c:lblAlgn val="ctr"/>
        <c:lblOffset val="100"/>
        <c:noMultiLvlLbl val="0"/>
      </c:catAx>
      <c:valAx>
        <c:axId val="195748608"/>
        <c:scaling>
          <c:orientation val="minMax"/>
          <c:max val="7"/>
          <c:min val="3"/>
        </c:scaling>
        <c:delete val="0"/>
        <c:axPos val="l"/>
        <c:numFmt formatCode="#,##0.00" sourceLinked="1"/>
        <c:majorTickMark val="out"/>
        <c:minorTickMark val="none"/>
        <c:tickLblPos val="nextTo"/>
        <c:crossAx val="195734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acadèmiques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Gràfics!$O$433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Gràfics!$P$432:$Q$432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Gràfics!$P$433:$Q$433</c:f>
              <c:numCache>
                <c:formatCode>####.00</c:formatCode>
                <c:ptCount val="2"/>
                <c:pt idx="0">
                  <c:v>0.85000000000000009</c:v>
                </c:pt>
                <c:pt idx="1">
                  <c:v>0.17499999999999999</c:v>
                </c:pt>
              </c:numCache>
            </c:numRef>
          </c:val>
        </c:ser>
        <c:ser>
          <c:idx val="1"/>
          <c:order val="1"/>
          <c:tx>
            <c:strRef>
              <c:f>Gràfics!$O$434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Gràfics!$P$432:$Q$432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Gràfics!$P$434:$Q$434</c:f>
              <c:numCache>
                <c:formatCode>####.00</c:formatCode>
                <c:ptCount val="2"/>
                <c:pt idx="0">
                  <c:v>0.76363636363636356</c:v>
                </c:pt>
                <c:pt idx="1">
                  <c:v>-0.41818181818181815</c:v>
                </c:pt>
              </c:numCache>
            </c:numRef>
          </c:val>
        </c:ser>
        <c:ser>
          <c:idx val="2"/>
          <c:order val="2"/>
          <c:tx>
            <c:strRef>
              <c:f>Gràfics!$O$435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Gràfics!$P$432:$Q$432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Gràfics!$P$435:$Q$435</c:f>
              <c:numCache>
                <c:formatCode>####.00</c:formatCode>
                <c:ptCount val="2"/>
                <c:pt idx="0" formatCode="###0.00">
                  <c:v>1.1688311688311686</c:v>
                </c:pt>
                <c:pt idx="1">
                  <c:v>0.46753246753246747</c:v>
                </c:pt>
              </c:numCache>
            </c:numRef>
          </c:val>
        </c:ser>
        <c:ser>
          <c:idx val="3"/>
          <c:order val="3"/>
          <c:tx>
            <c:strRef>
              <c:f>Gràfics!$O$436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Gràfics!$P$432:$Q$432</c:f>
              <c:strCache>
                <c:ptCount val="2"/>
                <c:pt idx="0">
                  <c:v>Formació teòrica (nivell - adequació)</c:v>
                </c:pt>
                <c:pt idx="1">
                  <c:v>Formació pràctica</c:v>
                </c:pt>
              </c:strCache>
            </c:strRef>
          </c:cat>
          <c:val>
            <c:numRef>
              <c:f>Gràfics!$P$436:$Q$436</c:f>
              <c:numCache>
                <c:formatCode>###0.00</c:formatCode>
                <c:ptCount val="2"/>
                <c:pt idx="0">
                  <c:v>1.4651162790697672</c:v>
                </c:pt>
                <c:pt idx="1">
                  <c:v>1.3953488372093024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161920"/>
        <c:axId val="196163456"/>
      </c:barChart>
      <c:catAx>
        <c:axId val="19616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96163456"/>
        <c:crosses val="autoZero"/>
        <c:auto val="1"/>
        <c:lblAlgn val="ctr"/>
        <c:lblOffset val="100"/>
        <c:noMultiLvlLbl val="0"/>
      </c:catAx>
      <c:valAx>
        <c:axId val="196163456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9616192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Diferència entre nivell i utilitat de les competències instrumentals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Gràfics!$O$433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Gràfics!$R$432:$T$432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Gràfics!$R$433:$T$433</c:f>
              <c:numCache>
                <c:formatCode>###0.00</c:formatCode>
                <c:ptCount val="3"/>
                <c:pt idx="0">
                  <c:v>-1.1000000000000001</c:v>
                </c:pt>
                <c:pt idx="1">
                  <c:v>-2.5750000000000002</c:v>
                </c:pt>
                <c:pt idx="2" formatCode="####.00">
                  <c:v>-0.52631578947368429</c:v>
                </c:pt>
              </c:numCache>
            </c:numRef>
          </c:val>
        </c:ser>
        <c:ser>
          <c:idx val="1"/>
          <c:order val="1"/>
          <c:tx>
            <c:strRef>
              <c:f>Gràfics!$O$434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Gràfics!$R$432:$T$432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Gràfics!$R$434:$T$434</c:f>
              <c:numCache>
                <c:formatCode>###0.00</c:formatCode>
                <c:ptCount val="3"/>
                <c:pt idx="0" formatCode="####.00">
                  <c:v>-0.56363636363636382</c:v>
                </c:pt>
                <c:pt idx="1">
                  <c:v>-1.8545454545454543</c:v>
                </c:pt>
                <c:pt idx="2" formatCode="####.00">
                  <c:v>-0.60000000000000009</c:v>
                </c:pt>
              </c:numCache>
            </c:numRef>
          </c:val>
        </c:ser>
        <c:ser>
          <c:idx val="2"/>
          <c:order val="2"/>
          <c:tx>
            <c:strRef>
              <c:f>Gràfics!$O$435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Gràfics!$R$432:$T$432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Gràfics!$R$435:$T$435</c:f>
              <c:numCache>
                <c:formatCode>###0.00</c:formatCode>
                <c:ptCount val="3"/>
                <c:pt idx="0">
                  <c:v>-1</c:v>
                </c:pt>
                <c:pt idx="1">
                  <c:v>-3.3636363636363638</c:v>
                </c:pt>
                <c:pt idx="2">
                  <c:v>-1.051948051948052</c:v>
                </c:pt>
              </c:numCache>
            </c:numRef>
          </c:val>
        </c:ser>
        <c:ser>
          <c:idx val="3"/>
          <c:order val="3"/>
          <c:tx>
            <c:strRef>
              <c:f>Gràfics!$O$436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Gràfics!$R$432:$T$432</c:f>
              <c:strCache>
                <c:ptCount val="3"/>
                <c:pt idx="0">
                  <c:v>Informàtica</c:v>
                </c:pt>
                <c:pt idx="1">
                  <c:v>Idiomes</c:v>
                </c:pt>
                <c:pt idx="2">
                  <c:v>Documentació</c:v>
                </c:pt>
              </c:strCache>
            </c:strRef>
          </c:cat>
          <c:val>
            <c:numRef>
              <c:f>Gràfics!$R$436:$T$436</c:f>
              <c:numCache>
                <c:formatCode>###0.00</c:formatCode>
                <c:ptCount val="3"/>
                <c:pt idx="0" formatCode="####.00">
                  <c:v>-0.62790697674418594</c:v>
                </c:pt>
                <c:pt idx="1">
                  <c:v>-3.0930232558139537</c:v>
                </c:pt>
                <c:pt idx="2" formatCode="####.00">
                  <c:v>-0.16279069767441862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6209664"/>
        <c:axId val="195965696"/>
      </c:barChart>
      <c:catAx>
        <c:axId val="196209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95965696"/>
        <c:crosses val="autoZero"/>
        <c:auto val="1"/>
        <c:lblAlgn val="ctr"/>
        <c:lblOffset val="100"/>
        <c:noMultiLvlLbl val="0"/>
      </c:catAx>
      <c:valAx>
        <c:axId val="195965696"/>
        <c:scaling>
          <c:orientation val="minMax"/>
        </c:scaling>
        <c:delete val="0"/>
        <c:axPos val="b"/>
        <c:numFmt formatCode="###0.00" sourceLinked="1"/>
        <c:majorTickMark val="out"/>
        <c:minorTickMark val="none"/>
        <c:tickLblPos val="nextTo"/>
        <c:crossAx val="1962096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interpersonals i de gestió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Gràfics!$O$433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Gràfics!$U$432:$Z$432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Gràfics!$U$433:$Z$433</c:f>
              <c:numCache>
                <c:formatCode>####.00</c:formatCode>
                <c:ptCount val="6"/>
                <c:pt idx="0">
                  <c:v>-0.77499999999999991</c:v>
                </c:pt>
                <c:pt idx="1">
                  <c:v>-0.97500000000000009</c:v>
                </c:pt>
                <c:pt idx="2">
                  <c:v>-0.54999999999999993</c:v>
                </c:pt>
                <c:pt idx="3">
                  <c:v>-0.47499999999999992</c:v>
                </c:pt>
                <c:pt idx="4">
                  <c:v>-0.82500000000000007</c:v>
                </c:pt>
                <c:pt idx="5">
                  <c:v>-0.8205128205128206</c:v>
                </c:pt>
              </c:numCache>
            </c:numRef>
          </c:val>
        </c:ser>
        <c:ser>
          <c:idx val="1"/>
          <c:order val="1"/>
          <c:tx>
            <c:strRef>
              <c:f>Gràfics!$O$434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Gràfics!$U$432:$Z$432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Gràfics!$U$434:$Z$434</c:f>
              <c:numCache>
                <c:formatCode>###0.00</c:formatCode>
                <c:ptCount val="6"/>
                <c:pt idx="0">
                  <c:v>-1.2363636363636361</c:v>
                </c:pt>
                <c:pt idx="1">
                  <c:v>-1.3272727272727272</c:v>
                </c:pt>
                <c:pt idx="2" formatCode="####.00">
                  <c:v>-0.50909090909090904</c:v>
                </c:pt>
                <c:pt idx="3" formatCode="####.00">
                  <c:v>-0.30909090909090903</c:v>
                </c:pt>
                <c:pt idx="4">
                  <c:v>-1.2</c:v>
                </c:pt>
                <c:pt idx="5" formatCode="####.00">
                  <c:v>-0.74545454545454526</c:v>
                </c:pt>
              </c:numCache>
            </c:numRef>
          </c:val>
        </c:ser>
        <c:ser>
          <c:idx val="2"/>
          <c:order val="2"/>
          <c:tx>
            <c:strRef>
              <c:f>Gràfics!$O$435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Gràfics!$U$432:$Z$432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Gràfics!$U$435:$Z$435</c:f>
              <c:numCache>
                <c:formatCode>###0.00</c:formatCode>
                <c:ptCount val="6"/>
                <c:pt idx="0">
                  <c:v>-2.1948051948051943</c:v>
                </c:pt>
                <c:pt idx="1">
                  <c:v>-2.103896103896103</c:v>
                </c:pt>
                <c:pt idx="2">
                  <c:v>-1.4805194805194808</c:v>
                </c:pt>
                <c:pt idx="3" formatCode="####.00">
                  <c:v>-0.70129870129870064</c:v>
                </c:pt>
                <c:pt idx="4">
                  <c:v>-2.2987012987012969</c:v>
                </c:pt>
                <c:pt idx="5">
                  <c:v>-1.4285714285714284</c:v>
                </c:pt>
              </c:numCache>
            </c:numRef>
          </c:val>
        </c:ser>
        <c:ser>
          <c:idx val="3"/>
          <c:order val="3"/>
          <c:tx>
            <c:strRef>
              <c:f>Gràfics!$O$436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Gràfics!$U$432:$Z$432</c:f>
              <c:strCache>
                <c:ptCount val="6"/>
                <c:pt idx="0">
                  <c:v>Gestió</c:v>
                </c:pt>
                <c:pt idx="1">
                  <c:v>Expressió oral</c:v>
                </c:pt>
                <c:pt idx="2">
                  <c:v>Expressió escrita</c:v>
                </c:pt>
                <c:pt idx="3">
                  <c:v>Treball en equip</c:v>
                </c:pt>
                <c:pt idx="4">
                  <c:v>Lideratge</c:v>
                </c:pt>
                <c:pt idx="5">
                  <c:v>Solució de prombles</c:v>
                </c:pt>
              </c:strCache>
            </c:strRef>
          </c:cat>
          <c:val>
            <c:numRef>
              <c:f>Gràfics!$U$436:$Z$436</c:f>
              <c:numCache>
                <c:formatCode>####.00</c:formatCode>
                <c:ptCount val="6"/>
                <c:pt idx="0" formatCode="###0.00">
                  <c:v>-1.1395348837209303</c:v>
                </c:pt>
                <c:pt idx="1">
                  <c:v>-0.95348837209302306</c:v>
                </c:pt>
                <c:pt idx="2" formatCode="###0.00">
                  <c:v>-1.1627906976744184</c:v>
                </c:pt>
                <c:pt idx="3">
                  <c:v>-0.44186046511627908</c:v>
                </c:pt>
                <c:pt idx="4">
                  <c:v>-0.97674418604651148</c:v>
                </c:pt>
                <c:pt idx="5">
                  <c:v>-0.67441860465116255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02560"/>
        <c:axId val="196004096"/>
      </c:barChart>
      <c:catAx>
        <c:axId val="19600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96004096"/>
        <c:crosses val="autoZero"/>
        <c:auto val="1"/>
        <c:lblAlgn val="ctr"/>
        <c:lblOffset val="100"/>
        <c:noMultiLvlLbl val="0"/>
      </c:catAx>
      <c:valAx>
        <c:axId val="196004096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960025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>
                <a:effectLst/>
              </a:rPr>
              <a:t> Diferència entre nivell i utilitat de les competències cognitives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Gràfics!$O$433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Gràfics!$AA$432:$AC$432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Gràfics!$AA$433:$AC$433</c:f>
              <c:numCache>
                <c:formatCode>####.00</c:formatCode>
                <c:ptCount val="3"/>
                <c:pt idx="0">
                  <c:v>-0.95000000000000029</c:v>
                </c:pt>
                <c:pt idx="1">
                  <c:v>-0.74358974358974361</c:v>
                </c:pt>
                <c:pt idx="2">
                  <c:v>-0.35897435897435886</c:v>
                </c:pt>
              </c:numCache>
            </c:numRef>
          </c:val>
        </c:ser>
        <c:ser>
          <c:idx val="1"/>
          <c:order val="1"/>
          <c:tx>
            <c:strRef>
              <c:f>Gràfics!$O$434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Gràfics!$AA$432:$AC$432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Gràfics!$AA$434:$AC$434</c:f>
              <c:numCache>
                <c:formatCode>####.00</c:formatCode>
                <c:ptCount val="3"/>
                <c:pt idx="0" formatCode="###0.00">
                  <c:v>-1.3272727272727274</c:v>
                </c:pt>
                <c:pt idx="1">
                  <c:v>-0.63636363636363624</c:v>
                </c:pt>
                <c:pt idx="2" formatCode="###0.00">
                  <c:v>-1.0545454545454547</c:v>
                </c:pt>
              </c:numCache>
            </c:numRef>
          </c:val>
        </c:ser>
        <c:ser>
          <c:idx val="2"/>
          <c:order val="2"/>
          <c:tx>
            <c:strRef>
              <c:f>Gràfics!$O$435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Gràfics!$AA$432:$AC$432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Gràfics!$AA$435:$AC$435</c:f>
              <c:numCache>
                <c:formatCode>####.00</c:formatCode>
                <c:ptCount val="3"/>
                <c:pt idx="0" formatCode="###0.00">
                  <c:v>-2.1298701298701297</c:v>
                </c:pt>
                <c:pt idx="1">
                  <c:v>-0.62337662337662314</c:v>
                </c:pt>
                <c:pt idx="2">
                  <c:v>-0.94805194805194815</c:v>
                </c:pt>
              </c:numCache>
            </c:numRef>
          </c:val>
        </c:ser>
        <c:ser>
          <c:idx val="3"/>
          <c:order val="3"/>
          <c:tx>
            <c:strRef>
              <c:f>Gràfics!$O$436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Gràfics!$AA$432:$AC$432</c:f>
              <c:strCache>
                <c:ptCount val="3"/>
                <c:pt idx="0">
                  <c:v>Presa de decisions</c:v>
                </c:pt>
                <c:pt idx="1">
                  <c:v>Creativitat</c:v>
                </c:pt>
                <c:pt idx="2">
                  <c:v>Pensament crític</c:v>
                </c:pt>
              </c:strCache>
            </c:strRef>
          </c:cat>
          <c:val>
            <c:numRef>
              <c:f>Gràfics!$AA$436:$AC$436</c:f>
              <c:numCache>
                <c:formatCode>###0.00</c:formatCode>
                <c:ptCount val="3"/>
                <c:pt idx="0">
                  <c:v>-1.2325581395348837</c:v>
                </c:pt>
                <c:pt idx="1">
                  <c:v>-1.0465116279069766</c:v>
                </c:pt>
                <c:pt idx="2" formatCode="####.00">
                  <c:v>-0.72093023255813948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53248"/>
        <c:axId val="196067328"/>
      </c:barChart>
      <c:catAx>
        <c:axId val="196053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/>
            </a:pPr>
            <a:endParaRPr lang="ca-ES"/>
          </a:p>
        </c:txPr>
        <c:crossAx val="196067328"/>
        <c:crosses val="autoZero"/>
        <c:auto val="1"/>
        <c:lblAlgn val="ctr"/>
        <c:lblOffset val="100"/>
        <c:noMultiLvlLbl val="0"/>
      </c:catAx>
      <c:valAx>
        <c:axId val="196067328"/>
        <c:scaling>
          <c:orientation val="minMax"/>
        </c:scaling>
        <c:delete val="0"/>
        <c:axPos val="b"/>
        <c:numFmt formatCode="####.00" sourceLinked="1"/>
        <c:majorTickMark val="out"/>
        <c:minorTickMark val="none"/>
        <c:tickLblPos val="nextTo"/>
        <c:crossAx val="1960532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Factors de contractació: Formació global rebuda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486481481481473E-2"/>
          <c:y val="0.24212027777777778"/>
          <c:w val="0.64329129629629633"/>
          <c:h val="0.44291305555555555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Resum!$Q$30:$Q$33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Resum!$R$30:$R$33</c:f>
              <c:numCache>
                <c:formatCode>###0.00</c:formatCode>
                <c:ptCount val="4"/>
                <c:pt idx="0">
                  <c:v>4.4571428571428564</c:v>
                </c:pt>
                <c:pt idx="1">
                  <c:v>4.744680851063829</c:v>
                </c:pt>
                <c:pt idx="2">
                  <c:v>4.7941176470588216</c:v>
                </c:pt>
                <c:pt idx="3">
                  <c:v>4.1333333333333329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589184"/>
        <c:axId val="192599168"/>
      </c:barChart>
      <c:catAx>
        <c:axId val="1925891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2599168"/>
        <c:crosses val="autoZero"/>
        <c:auto val="1"/>
        <c:lblAlgn val="ctr"/>
        <c:lblOffset val="100"/>
        <c:noMultiLvlLbl val="0"/>
      </c:catAx>
      <c:valAx>
        <c:axId val="192599168"/>
        <c:scaling>
          <c:orientation val="minMax"/>
          <c:max val="7"/>
          <c:min val="1"/>
        </c:scaling>
        <c:delete val="0"/>
        <c:axPos val="l"/>
        <c:numFmt formatCode="###0.00" sourceLinked="1"/>
        <c:majorTickMark val="out"/>
        <c:minorTickMark val="none"/>
        <c:tickLblPos val="nextTo"/>
        <c:crossAx val="19258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Gràfics!$P$536:$P$537</c:f>
              <c:strCache>
                <c:ptCount val="1"/>
                <c:pt idx="0">
                  <c:v>Aturats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Gràfics!$O$538:$O$541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Gràfics!$P$538:$P$541</c:f>
              <c:numCache>
                <c:formatCode>0%</c:formatCode>
                <c:ptCount val="4"/>
                <c:pt idx="0">
                  <c:v>0.875</c:v>
                </c:pt>
                <c:pt idx="1">
                  <c:v>0.63636363636363635</c:v>
                </c:pt>
                <c:pt idx="2">
                  <c:v>0.66666666666666663</c:v>
                </c:pt>
                <c:pt idx="3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Gràfics!$Q$536:$Q$537</c:f>
              <c:strCache>
                <c:ptCount val="1"/>
                <c:pt idx="0">
                  <c:v>Inactius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Gràfics!$O$538:$O$541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Gràfics!$Q$538:$Q$541</c:f>
              <c:numCache>
                <c:formatCode>0%</c:formatCode>
                <c:ptCount val="4"/>
                <c:pt idx="0">
                  <c:v>0.125</c:v>
                </c:pt>
                <c:pt idx="1">
                  <c:v>0.36363636363636365</c:v>
                </c:pt>
                <c:pt idx="2">
                  <c:v>0.33333333333333337</c:v>
                </c:pt>
                <c:pt idx="3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05728"/>
        <c:axId val="196107264"/>
      </c:barChart>
      <c:catAx>
        <c:axId val="1961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107264"/>
        <c:crosses val="autoZero"/>
        <c:auto val="1"/>
        <c:lblAlgn val="ctr"/>
        <c:lblOffset val="100"/>
        <c:noMultiLvlLbl val="0"/>
      </c:catAx>
      <c:valAx>
        <c:axId val="19610726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crossAx val="1961057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Gràfics!$P$559</c:f>
              <c:strCache>
                <c:ptCount val="1"/>
                <c:pt idx="0">
                  <c:v>Menys de sis mesos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Gràfics!$O$560:$O$563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Gràfics!$P$560:$P$563</c:f>
              <c:numCache>
                <c:formatCode>###0.0%</c:formatCode>
                <c:ptCount val="4"/>
                <c:pt idx="0">
                  <c:v>0.57142857142857151</c:v>
                </c:pt>
                <c:pt idx="1">
                  <c:v>0.42857142857142855</c:v>
                </c:pt>
                <c:pt idx="2">
                  <c:v>0.75</c:v>
                </c:pt>
                <c:pt idx="3">
                  <c:v>0.16666666666666669</c:v>
                </c:pt>
              </c:numCache>
            </c:numRef>
          </c:val>
        </c:ser>
        <c:ser>
          <c:idx val="1"/>
          <c:order val="1"/>
          <c:tx>
            <c:strRef>
              <c:f>Gràfics!$Q$559</c:f>
              <c:strCache>
                <c:ptCount val="1"/>
                <c:pt idx="0">
                  <c:v>Entre sis mesos i un any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Gràfics!$O$560:$O$563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Gràfics!$Q$560:$Q$563</c:f>
              <c:numCache>
                <c:formatCode>###0.0%</c:formatCode>
                <c:ptCount val="4"/>
                <c:pt idx="0">
                  <c:v>0</c:v>
                </c:pt>
                <c:pt idx="1">
                  <c:v>0.14285714285714288</c:v>
                </c:pt>
                <c:pt idx="2">
                  <c:v>0.25</c:v>
                </c:pt>
                <c:pt idx="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Gràfics!$R$559</c:f>
              <c:strCache>
                <c:ptCount val="1"/>
                <c:pt idx="0">
                  <c:v>Entre un i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Gràfics!$O$560:$O$563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Gràfics!$R$560:$R$563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0.14285714285714288</c:v>
                </c:pt>
                <c:pt idx="2">
                  <c:v>0</c:v>
                </c:pt>
                <c:pt idx="3">
                  <c:v>0.16666666666666669</c:v>
                </c:pt>
              </c:numCache>
            </c:numRef>
          </c:val>
        </c:ser>
        <c:ser>
          <c:idx val="3"/>
          <c:order val="3"/>
          <c:tx>
            <c:strRef>
              <c:f>Gràfics!$S$559</c:f>
              <c:strCache>
                <c:ptCount val="1"/>
                <c:pt idx="0">
                  <c:v>Més de dos anys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Gràfics!$O$560:$O$563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Gràfics!$S$560:$S$563</c:f>
              <c:numCache>
                <c:formatCode>###0.0%</c:formatCode>
                <c:ptCount val="4"/>
                <c:pt idx="0">
                  <c:v>0</c:v>
                </c:pt>
                <c:pt idx="1">
                  <c:v>0.28571428571428575</c:v>
                </c:pt>
                <c:pt idx="2">
                  <c:v>0</c:v>
                </c:pt>
                <c:pt idx="3">
                  <c:v>0.16666666666666669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552576"/>
        <c:axId val="196554112"/>
      </c:barChart>
      <c:catAx>
        <c:axId val="19655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554112"/>
        <c:crosses val="autoZero"/>
        <c:auto val="1"/>
        <c:lblAlgn val="ctr"/>
        <c:lblOffset val="100"/>
        <c:noMultiLvlLbl val="0"/>
      </c:catAx>
      <c:valAx>
        <c:axId val="1965541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5525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Gràfics!$N$579</c:f>
              <c:strCache>
                <c:ptCount val="1"/>
                <c:pt idx="0">
                  <c:v>0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18518518518949E-3"/>
                  <c:y val="3.069805555555555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6666666666667E-2"/>
                  <c:y val="2.27358333333333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037037037037039E-3"/>
                  <c:y val="2.94305555555555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Gràfics!$M$580:$M$583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Gràfics!$N$580:$N$583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0.28571428571428575</c:v>
                </c:pt>
                <c:pt idx="2">
                  <c:v>0.625</c:v>
                </c:pt>
                <c:pt idx="3">
                  <c:v>0.66666666666666674</c:v>
                </c:pt>
              </c:numCache>
            </c:numRef>
          </c:val>
        </c:ser>
        <c:ser>
          <c:idx val="1"/>
          <c:order val="1"/>
          <c:tx>
            <c:strRef>
              <c:f>Gràfics!$O$579</c:f>
              <c:strCache>
                <c:ptCount val="1"/>
                <c:pt idx="0">
                  <c:v>1 a 3 feines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8222222222222242E-2"/>
                  <c:y val="3.5277777777777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Gràfics!$M$580:$M$583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Gràfics!$O$580:$O$583</c:f>
              <c:numCache>
                <c:formatCode>###0.0%</c:formatCode>
                <c:ptCount val="4"/>
                <c:pt idx="0">
                  <c:v>0.42857142857142855</c:v>
                </c:pt>
                <c:pt idx="1">
                  <c:v>0.7142857142857143</c:v>
                </c:pt>
                <c:pt idx="2">
                  <c:v>0.375</c:v>
                </c:pt>
                <c:pt idx="3">
                  <c:v>0.33333333333333337</c:v>
                </c:pt>
              </c:numCache>
            </c:numRef>
          </c:val>
        </c:ser>
        <c:ser>
          <c:idx val="2"/>
          <c:order val="2"/>
          <c:tx>
            <c:strRef>
              <c:f>Gràfics!$P$579</c:f>
              <c:strCache>
                <c:ptCount val="1"/>
                <c:pt idx="0">
                  <c:v>De 4 a 5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Gràfics!$M$580:$M$583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Gràfics!$P$580:$P$583</c:f>
              <c:numCache>
                <c:formatCode>###0.0%</c:formatCode>
                <c:ptCount val="4"/>
                <c:pt idx="0">
                  <c:v>0.14285714285714288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Gràfics!$Q$579</c:f>
              <c:strCache>
                <c:ptCount val="1"/>
                <c:pt idx="0">
                  <c:v>Més de 6</c:v>
                </c:pt>
              </c:strCache>
            </c:strRef>
          </c:tx>
          <c:invertIfNegative val="0"/>
          <c:cat>
            <c:strRef>
              <c:f>Gràfics!$M$580:$M$583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Gràfics!$Q$580:$Q$583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83392"/>
        <c:axId val="196293376"/>
      </c:barChart>
      <c:catAx>
        <c:axId val="1962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293376"/>
        <c:crosses val="autoZero"/>
        <c:auto val="1"/>
        <c:lblAlgn val="ctr"/>
        <c:lblOffset val="100"/>
        <c:noMultiLvlLbl val="0"/>
      </c:catAx>
      <c:valAx>
        <c:axId val="19629337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2833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Gràfics!$S$604</c:f>
              <c:strCache>
                <c:ptCount val="1"/>
                <c:pt idx="0">
                  <c:v>Contactes personals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Gràfics!$S$605:$S$608</c:f>
              <c:numCache>
                <c:formatCode>###0.0%</c:formatCode>
                <c:ptCount val="4"/>
                <c:pt idx="0">
                  <c:v>7.6923076923076927E-2</c:v>
                </c:pt>
                <c:pt idx="1">
                  <c:v>8.7719298245614044E-2</c:v>
                </c:pt>
                <c:pt idx="2">
                  <c:v>1.3333333333333332E-2</c:v>
                </c:pt>
                <c:pt idx="3">
                  <c:v>0.1111111111111111</c:v>
                </c:pt>
              </c:numCache>
            </c:numRef>
          </c:val>
        </c:ser>
        <c:ser>
          <c:idx val="1"/>
          <c:order val="1"/>
          <c:tx>
            <c:strRef>
              <c:f>Gràfics!$T$604</c:f>
              <c:strCache>
                <c:ptCount val="1"/>
                <c:pt idx="0">
                  <c:v>Iniciativa personal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Gràfics!$T$605:$T$608</c:f>
              <c:numCache>
                <c:formatCode>###0.0%</c:formatCode>
                <c:ptCount val="4"/>
                <c:pt idx="0">
                  <c:v>0.1</c:v>
                </c:pt>
                <c:pt idx="1">
                  <c:v>1.8867924528301886E-2</c:v>
                </c:pt>
                <c:pt idx="2">
                  <c:v>0</c:v>
                </c:pt>
                <c:pt idx="3">
                  <c:v>9.0909090909090912E-2</c:v>
                </c:pt>
              </c:numCache>
            </c:numRef>
          </c:val>
        </c:ser>
        <c:ser>
          <c:idx val="2"/>
          <c:order val="2"/>
          <c:tx>
            <c:strRef>
              <c:f>Gràfics!$U$604</c:f>
              <c:strCache>
                <c:ptCount val="1"/>
                <c:pt idx="0">
                  <c:v>Anuncis a la premsa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Gràfics!$U$605:$U$608</c:f>
              <c:numCache>
                <c:formatCode>###0.0%</c:formatCode>
                <c:ptCount val="4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6.9767441860465115E-2</c:v>
                </c:pt>
              </c:numCache>
            </c:numRef>
          </c:val>
        </c:ser>
        <c:ser>
          <c:idx val="3"/>
          <c:order val="3"/>
          <c:tx>
            <c:strRef>
              <c:f>Gràfics!$V$604</c:f>
              <c:strCache>
                <c:ptCount val="1"/>
                <c:pt idx="0">
                  <c:v>Oposició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Gràfics!$V$605:$V$608</c:f>
              <c:numCache>
                <c:formatCode>###0.0%</c:formatCode>
                <c:ptCount val="4"/>
                <c:pt idx="0">
                  <c:v>2.7027027027027025E-2</c:v>
                </c:pt>
                <c:pt idx="1">
                  <c:v>0</c:v>
                </c:pt>
                <c:pt idx="2">
                  <c:v>0</c:v>
                </c:pt>
                <c:pt idx="3">
                  <c:v>2.4390243902439025E-2</c:v>
                </c:pt>
              </c:numCache>
            </c:numRef>
          </c:val>
        </c:ser>
        <c:ser>
          <c:idx val="4"/>
          <c:order val="4"/>
          <c:tx>
            <c:strRef>
              <c:f>Gràfics!$W$604</c:f>
              <c:strCache>
                <c:ptCount val="1"/>
                <c:pt idx="0">
                  <c:v>Servei Català de Col·locació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Gràfics!$W$605:$W$608</c:f>
              <c:numCache>
                <c:formatCode>###0.0%</c:formatCode>
                <c:ptCount val="4"/>
                <c:pt idx="0">
                  <c:v>0.1</c:v>
                </c:pt>
                <c:pt idx="1">
                  <c:v>0</c:v>
                </c:pt>
                <c:pt idx="2">
                  <c:v>2.6315789473684213E-2</c:v>
                </c:pt>
                <c:pt idx="3">
                  <c:v>9.0909090909090912E-2</c:v>
                </c:pt>
              </c:numCache>
            </c:numRef>
          </c:val>
        </c:ser>
        <c:ser>
          <c:idx val="5"/>
          <c:order val="5"/>
          <c:tx>
            <c:strRef>
              <c:f>Gràfics!$X$604</c:f>
              <c:strCache>
                <c:ptCount val="1"/>
                <c:pt idx="0">
                  <c:v>Serveis de la borsa de les universitats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Gràfics!$X$605:$X$608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1.3333333333333332E-2</c:v>
                </c:pt>
                <c:pt idx="3">
                  <c:v>9.0909090909090912E-2</c:v>
                </c:pt>
              </c:numCache>
            </c:numRef>
          </c:val>
        </c:ser>
        <c:ser>
          <c:idx val="6"/>
          <c:order val="6"/>
          <c:tx>
            <c:strRef>
              <c:f>Gràfics!$Y$604</c:f>
              <c:strCache>
                <c:ptCount val="1"/>
                <c:pt idx="0">
                  <c:v>Col·legi o associació professional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dLbl>
              <c:idx val="2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Gràfics!$Y$605:$Y$608</c:f>
              <c:numCache>
                <c:formatCode>###0.0%</c:formatCode>
                <c:ptCount val="4"/>
                <c:pt idx="0">
                  <c:v>5.2631578947368425E-2</c:v>
                </c:pt>
                <c:pt idx="1">
                  <c:v>0</c:v>
                </c:pt>
                <c:pt idx="2">
                  <c:v>0</c:v>
                </c:pt>
                <c:pt idx="3">
                  <c:v>4.7619047619047616E-2</c:v>
                </c:pt>
              </c:numCache>
            </c:numRef>
          </c:val>
        </c:ser>
        <c:ser>
          <c:idx val="7"/>
          <c:order val="7"/>
          <c:tx>
            <c:strRef>
              <c:f>Gràfics!$Z$604</c:f>
              <c:strCache>
                <c:ptCount val="1"/>
                <c:pt idx="0">
                  <c:v>Internet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Gràfics!$Z$605:$Z$608</c:f>
              <c:numCache>
                <c:formatCode>###0.0%</c:formatCode>
                <c:ptCount val="4"/>
                <c:pt idx="0">
                  <c:v>0.16279069767441862</c:v>
                </c:pt>
                <c:pt idx="1">
                  <c:v>0.11864406779661017</c:v>
                </c:pt>
                <c:pt idx="2">
                  <c:v>9.7560975609756101E-2</c:v>
                </c:pt>
                <c:pt idx="3">
                  <c:v>0.13043478260869565</c:v>
                </c:pt>
              </c:numCache>
            </c:numRef>
          </c:val>
        </c:ser>
        <c:ser>
          <c:idx val="8"/>
          <c:order val="8"/>
          <c:tx>
            <c:strRef>
              <c:f>Gràfics!$AA$604</c:f>
              <c:strCache>
                <c:ptCount val="1"/>
                <c:pt idx="0">
                  <c:v>Bolsas institucionales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Gràfics!$R$605:$R$608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Gràfics!$AA$605:$AA$608</c:f>
              <c:numCache>
                <c:formatCode>###0.0%</c:formatCode>
                <c:ptCount val="4"/>
                <c:pt idx="0">
                  <c:v>2.7027027027027025E-2</c:v>
                </c:pt>
                <c:pt idx="1">
                  <c:v>0</c:v>
                </c:pt>
                <c:pt idx="2">
                  <c:v>1.3333333333333332E-2</c:v>
                </c:pt>
                <c:pt idx="3">
                  <c:v>4.7619047619047616E-2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64544"/>
        <c:axId val="196403200"/>
      </c:barChart>
      <c:catAx>
        <c:axId val="1963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403200"/>
        <c:crosses val="autoZero"/>
        <c:auto val="1"/>
        <c:lblAlgn val="ctr"/>
        <c:lblOffset val="100"/>
        <c:noMultiLvlLbl val="0"/>
      </c:catAx>
      <c:valAx>
        <c:axId val="196403200"/>
        <c:scaling>
          <c:orientation val="minMax"/>
          <c:max val="0.18000000000000002"/>
          <c:min val="0"/>
        </c:scaling>
        <c:delete val="1"/>
        <c:axPos val="l"/>
        <c:numFmt formatCode="###0.0%" sourceLinked="1"/>
        <c:majorTickMark val="out"/>
        <c:minorTickMark val="none"/>
        <c:tickLblPos val="nextTo"/>
        <c:crossAx val="196364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Gràfics!$Q$627</c:f>
              <c:strCache>
                <c:ptCount val="1"/>
                <c:pt idx="0">
                  <c:v>Continuar estudis/oposicions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Gràfics!$P$628:$P$631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Gràfics!$Q$628:$Q$631</c:f>
              <c:numCache>
                <c:formatCode>###0.0%</c:formatCode>
                <c:ptCount val="4"/>
                <c:pt idx="0">
                  <c:v>1</c:v>
                </c:pt>
                <c:pt idx="1">
                  <c:v>0.25</c:v>
                </c:pt>
                <c:pt idx="2">
                  <c:v>0.25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Gràfics!$R$627</c:f>
              <c:strCache>
                <c:ptCount val="1"/>
                <c:pt idx="0">
                  <c:v>Maternitat/llar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Gràfics!$P$628:$P$631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Gràfics!$R$628:$R$631</c:f>
              <c:numCache>
                <c:formatCode>###0.0%</c:formatCode>
                <c:ptCount val="4"/>
                <c:pt idx="0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Gràfics!$S$627</c:f>
              <c:strCache>
                <c:ptCount val="1"/>
                <c:pt idx="0">
                  <c:v>Altres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Gràfics!$P$628:$P$631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Gràfics!$S$628:$S$631</c:f>
              <c:numCache>
                <c:formatCode>###0.0%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6032"/>
        <c:axId val="2641920"/>
      </c:barChart>
      <c:catAx>
        <c:axId val="263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1920"/>
        <c:crosses val="autoZero"/>
        <c:auto val="1"/>
        <c:lblAlgn val="ctr"/>
        <c:lblOffset val="100"/>
        <c:noMultiLvlLbl val="0"/>
      </c:catAx>
      <c:valAx>
        <c:axId val="264192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26360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Gràfics!$Q$654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Gràfics!$P$655:$P$658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Gràfics!$Q$655:$Q$658</c:f>
              <c:numCache>
                <c:formatCode>###0.0%</c:formatCode>
                <c:ptCount val="4"/>
                <c:pt idx="0">
                  <c:v>0.72093023255813948</c:v>
                </c:pt>
                <c:pt idx="1">
                  <c:v>0.59322033898305082</c:v>
                </c:pt>
                <c:pt idx="2">
                  <c:v>0.67901234567901236</c:v>
                </c:pt>
                <c:pt idx="3">
                  <c:v>0.47826086956521741</c:v>
                </c:pt>
              </c:numCache>
            </c:numRef>
          </c:val>
        </c:ser>
        <c:ser>
          <c:idx val="1"/>
          <c:order val="1"/>
          <c:tx>
            <c:strRef>
              <c:f>Gràfics!$R$654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Gràfics!$P$655:$P$658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Gràfics!$R$655:$R$658</c:f>
              <c:numCache>
                <c:formatCode>###0.0%</c:formatCode>
                <c:ptCount val="4"/>
                <c:pt idx="0">
                  <c:v>0.90476190476190477</c:v>
                </c:pt>
                <c:pt idx="1">
                  <c:v>0.77966101694915257</c:v>
                </c:pt>
                <c:pt idx="2">
                  <c:v>0.80246913580246915</c:v>
                </c:pt>
                <c:pt idx="3">
                  <c:v>0.82608695652173902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12544"/>
        <c:axId val="196414080"/>
      </c:barChart>
      <c:catAx>
        <c:axId val="19641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96414080"/>
        <c:crosses val="autoZero"/>
        <c:auto val="1"/>
        <c:lblAlgn val="ctr"/>
        <c:lblOffset val="100"/>
        <c:noMultiLvlLbl val="0"/>
      </c:catAx>
      <c:valAx>
        <c:axId val="19641408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412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Gràfics!$S$675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Gràfics!$T$673:$AA$674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Sí</c:v>
                  </c:pt>
                  <c:pt idx="7">
                    <c:v>No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Gràfics!$T$675:$AA$675</c:f>
              <c:numCache>
                <c:formatCode>###0.0%</c:formatCode>
                <c:ptCount val="8"/>
                <c:pt idx="0">
                  <c:v>0.30232558139534882</c:v>
                </c:pt>
                <c:pt idx="1">
                  <c:v>9.3023255813953487E-2</c:v>
                </c:pt>
                <c:pt idx="2">
                  <c:v>0.20930232558139536</c:v>
                </c:pt>
                <c:pt idx="3">
                  <c:v>0.34883720930232553</c:v>
                </c:pt>
                <c:pt idx="4">
                  <c:v>0</c:v>
                </c:pt>
                <c:pt idx="5">
                  <c:v>4.6511627906976744E-2</c:v>
                </c:pt>
                <c:pt idx="6">
                  <c:v>0.53333333333333333</c:v>
                </c:pt>
                <c:pt idx="7">
                  <c:v>0.46666666666666662</c:v>
                </c:pt>
              </c:numCache>
            </c:numRef>
          </c:val>
        </c:ser>
        <c:ser>
          <c:idx val="1"/>
          <c:order val="1"/>
          <c:tx>
            <c:strRef>
              <c:f>Gràfics!$S$676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831260150865287E-3"/>
                  <c:y val="1.41542816702052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264685067232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Gràfics!$T$673:$AA$674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Sí</c:v>
                  </c:pt>
                  <c:pt idx="7">
                    <c:v>No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Gràfics!$T$676:$AA$676</c:f>
              <c:numCache>
                <c:formatCode>###0.0%</c:formatCode>
                <c:ptCount val="8"/>
                <c:pt idx="0">
                  <c:v>0.38983050847457629</c:v>
                </c:pt>
                <c:pt idx="1">
                  <c:v>3.3898305084745763E-2</c:v>
                </c:pt>
                <c:pt idx="2">
                  <c:v>0.25423728813559321</c:v>
                </c:pt>
                <c:pt idx="3">
                  <c:v>0.2711864406779661</c:v>
                </c:pt>
                <c:pt idx="4">
                  <c:v>1.6949152542372881E-2</c:v>
                </c:pt>
                <c:pt idx="5">
                  <c:v>3.3898305084745763E-2</c:v>
                </c:pt>
                <c:pt idx="6">
                  <c:v>0.52777777777777779</c:v>
                </c:pt>
                <c:pt idx="7">
                  <c:v>0.47222222222222221</c:v>
                </c:pt>
              </c:numCache>
            </c:numRef>
          </c:val>
        </c:ser>
        <c:ser>
          <c:idx val="2"/>
          <c:order val="2"/>
          <c:tx>
            <c:strRef>
              <c:f>Gràfics!$S$677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Gràfics!$T$673:$AA$674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Sí</c:v>
                  </c:pt>
                  <c:pt idx="7">
                    <c:v>No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Gràfics!$T$677:$AA$677</c:f>
              <c:numCache>
                <c:formatCode>###0.0%</c:formatCode>
                <c:ptCount val="8"/>
                <c:pt idx="0">
                  <c:v>0.3048780487804878</c:v>
                </c:pt>
                <c:pt idx="1">
                  <c:v>7.3170731707317083E-2</c:v>
                </c:pt>
                <c:pt idx="2">
                  <c:v>0.13414634146341464</c:v>
                </c:pt>
                <c:pt idx="3">
                  <c:v>0.36585365853658536</c:v>
                </c:pt>
                <c:pt idx="4">
                  <c:v>0</c:v>
                </c:pt>
                <c:pt idx="5">
                  <c:v>0.12195121951219512</c:v>
                </c:pt>
                <c:pt idx="6">
                  <c:v>0.91228070175438603</c:v>
                </c:pt>
                <c:pt idx="7">
                  <c:v>8.7719298245614044E-2</c:v>
                </c:pt>
              </c:numCache>
            </c:numRef>
          </c:val>
        </c:ser>
        <c:ser>
          <c:idx val="3"/>
          <c:order val="3"/>
          <c:tx>
            <c:strRef>
              <c:f>Gràfics!$S$678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Gràfics!$T$673:$AA$674</c:f>
              <c:multiLvlStrCache>
                <c:ptCount val="8"/>
                <c:lvl>
                  <c:pt idx="1">
                    <c:v>Cursos espec.</c:v>
                  </c:pt>
                  <c:pt idx="2">
                    <c:v>Llicenciatura</c:v>
                  </c:pt>
                  <c:pt idx="3">
                    <c:v>Postgrau/màster</c:v>
                  </c:pt>
                  <c:pt idx="4">
                    <c:v>Doctorat</c:v>
                  </c:pt>
                  <c:pt idx="5">
                    <c:v>Altres</c:v>
                  </c:pt>
                  <c:pt idx="6">
                    <c:v>Sí</c:v>
                  </c:pt>
                  <c:pt idx="7">
                    <c:v>No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  <c:pt idx="6">
                    <c:v>Mateixa universitat</c:v>
                  </c:pt>
                </c:lvl>
              </c:multiLvlStrCache>
            </c:multiLvlStrRef>
          </c:cat>
          <c:val>
            <c:numRef>
              <c:f>Gràfics!$T$678:$AA$678</c:f>
              <c:numCache>
                <c:formatCode>###0.0%</c:formatCode>
                <c:ptCount val="8"/>
                <c:pt idx="0">
                  <c:v>0.13043478260869565</c:v>
                </c:pt>
                <c:pt idx="1">
                  <c:v>2.1739130434782608E-2</c:v>
                </c:pt>
                <c:pt idx="2">
                  <c:v>0.47826086956521741</c:v>
                </c:pt>
                <c:pt idx="3">
                  <c:v>0.28260869565217389</c:v>
                </c:pt>
                <c:pt idx="4">
                  <c:v>0</c:v>
                </c:pt>
                <c:pt idx="5">
                  <c:v>8.6956521739130432E-2</c:v>
                </c:pt>
                <c:pt idx="6">
                  <c:v>0.52500000000000002</c:v>
                </c:pt>
                <c:pt idx="7">
                  <c:v>0.47499999999999998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46464"/>
        <c:axId val="196804608"/>
      </c:barChart>
      <c:catAx>
        <c:axId val="196446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ca-ES"/>
          </a:p>
        </c:txPr>
        <c:crossAx val="196804608"/>
        <c:crosses val="autoZero"/>
        <c:auto val="1"/>
        <c:lblAlgn val="ctr"/>
        <c:lblOffset val="100"/>
        <c:noMultiLvlLbl val="0"/>
      </c:catAx>
      <c:valAx>
        <c:axId val="196804608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44646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Gràfics!$O$700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Gràfics!$P$698:$S$699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Gràfics!$P$700:$S$700</c:f>
              <c:numCache>
                <c:formatCode>###0.0%</c:formatCode>
                <c:ptCount val="4"/>
                <c:pt idx="0">
                  <c:v>0.58139534883720922</c:v>
                </c:pt>
                <c:pt idx="1">
                  <c:v>0.18604651162790697</c:v>
                </c:pt>
                <c:pt idx="2">
                  <c:v>0.18604651162790697</c:v>
                </c:pt>
                <c:pt idx="3">
                  <c:v>4.6511627906976744E-2</c:v>
                </c:pt>
              </c:numCache>
            </c:numRef>
          </c:val>
        </c:ser>
        <c:ser>
          <c:idx val="1"/>
          <c:order val="1"/>
          <c:tx>
            <c:strRef>
              <c:f>Gràfics!$O$701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Gràfics!$P$698:$S$699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Gràfics!$P$701:$S$701</c:f>
              <c:numCache>
                <c:formatCode>###0.0%</c:formatCode>
                <c:ptCount val="4"/>
                <c:pt idx="0">
                  <c:v>0.66101694915254239</c:v>
                </c:pt>
                <c:pt idx="1">
                  <c:v>0.20338983050847456</c:v>
                </c:pt>
                <c:pt idx="2">
                  <c:v>8.4745762711864417E-2</c:v>
                </c:pt>
                <c:pt idx="3">
                  <c:v>5.084745762711864E-2</c:v>
                </c:pt>
              </c:numCache>
            </c:numRef>
          </c:val>
        </c:ser>
        <c:ser>
          <c:idx val="2"/>
          <c:order val="2"/>
          <c:tx>
            <c:strRef>
              <c:f>Gràfics!$O$702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Gràfics!$P$698:$S$699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Gràfics!$P$702:$S$702</c:f>
              <c:numCache>
                <c:formatCode>###0.0%</c:formatCode>
                <c:ptCount val="4"/>
                <c:pt idx="0">
                  <c:v>0.65853658536585369</c:v>
                </c:pt>
                <c:pt idx="1">
                  <c:v>0.1951219512195122</c:v>
                </c:pt>
                <c:pt idx="2">
                  <c:v>9.7560975609756101E-2</c:v>
                </c:pt>
                <c:pt idx="3">
                  <c:v>4.878048780487805E-2</c:v>
                </c:pt>
              </c:numCache>
            </c:numRef>
          </c:val>
        </c:ser>
        <c:ser>
          <c:idx val="3"/>
          <c:order val="3"/>
          <c:tx>
            <c:strRef>
              <c:f>Gràfics!$O$703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Gràfics!$P$698:$S$699</c:f>
              <c:multiLvlStrCache>
                <c:ptCount val="4"/>
                <c:lvl>
                  <c:pt idx="1">
                    <c:v>Durant els estudis</c:v>
                  </c:pt>
                  <c:pt idx="2">
                    <c:v>Laboralment</c:v>
                  </c:pt>
                  <c:pt idx="3">
                    <c:v>Estudis i feina</c:v>
                  </c:pt>
                </c:lvl>
                <c:lvl>
                  <c:pt idx="0">
                    <c:v>No</c:v>
                  </c:pt>
                  <c:pt idx="1">
                    <c:v>Sí</c:v>
                  </c:pt>
                </c:lvl>
              </c:multiLvlStrCache>
            </c:multiLvlStrRef>
          </c:cat>
          <c:val>
            <c:numRef>
              <c:f>Gràfics!$P$703:$S$703</c:f>
              <c:numCache>
                <c:formatCode>###0.0%</c:formatCode>
                <c:ptCount val="4"/>
                <c:pt idx="0">
                  <c:v>0.54347826086956519</c:v>
                </c:pt>
                <c:pt idx="1">
                  <c:v>0.34782608695652173</c:v>
                </c:pt>
                <c:pt idx="2">
                  <c:v>6.5217391304347824E-2</c:v>
                </c:pt>
                <c:pt idx="3">
                  <c:v>4.3478260869565216E-2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40832"/>
        <c:axId val="196854912"/>
      </c:barChart>
      <c:catAx>
        <c:axId val="19684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196854912"/>
        <c:crosses val="autoZero"/>
        <c:auto val="1"/>
        <c:lblAlgn val="ctr"/>
        <c:lblOffset val="100"/>
        <c:noMultiLvlLbl val="0"/>
      </c:catAx>
      <c:valAx>
        <c:axId val="19685491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84083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Gràfics!$M$725</c:f>
              <c:strCache>
                <c:ptCount val="1"/>
                <c:pt idx="0">
                  <c:v>Aprovat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Gràfics!$L$726:$L$729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Gràfics!$M$726:$M$729</c:f>
              <c:numCache>
                <c:formatCode>###0.0%</c:formatCode>
                <c:ptCount val="4"/>
                <c:pt idx="0">
                  <c:v>0.79069767441860461</c:v>
                </c:pt>
                <c:pt idx="1">
                  <c:v>0.65454545454545454</c:v>
                </c:pt>
                <c:pt idx="2">
                  <c:v>0.72839506172839508</c:v>
                </c:pt>
                <c:pt idx="3">
                  <c:v>0.60869565217391308</c:v>
                </c:pt>
              </c:numCache>
            </c:numRef>
          </c:val>
        </c:ser>
        <c:ser>
          <c:idx val="1"/>
          <c:order val="1"/>
          <c:tx>
            <c:strRef>
              <c:f>Gràfics!$N$725</c:f>
              <c:strCache>
                <c:ptCount val="1"/>
                <c:pt idx="0">
                  <c:v>Notable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Gràfics!$L$726:$L$729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Gràfics!$N$726:$N$729</c:f>
              <c:numCache>
                <c:formatCode>###0.0%</c:formatCode>
                <c:ptCount val="4"/>
                <c:pt idx="0">
                  <c:v>0.20930232558139536</c:v>
                </c:pt>
                <c:pt idx="1">
                  <c:v>0.32727272727272727</c:v>
                </c:pt>
                <c:pt idx="2">
                  <c:v>0.27160493827160492</c:v>
                </c:pt>
                <c:pt idx="3">
                  <c:v>0.39130434782608697</c:v>
                </c:pt>
              </c:numCache>
            </c:numRef>
          </c:val>
        </c:ser>
        <c:ser>
          <c:idx val="2"/>
          <c:order val="2"/>
          <c:tx>
            <c:strRef>
              <c:f>Gràfics!$O$725</c:f>
              <c:strCache>
                <c:ptCount val="1"/>
                <c:pt idx="0">
                  <c:v>Excel·lent</c:v>
                </c:pt>
              </c:strCache>
            </c:strRef>
          </c:tx>
          <c:invertIfNegative val="0"/>
          <c:cat>
            <c:strRef>
              <c:f>Gràfics!$L$726:$L$729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Gràfics!$O$726:$O$729</c:f>
              <c:numCache>
                <c:formatCode>###0.0%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Gràfics!$P$725</c:f>
              <c:strCache>
                <c:ptCount val="1"/>
                <c:pt idx="0">
                  <c:v>Matrícula d’honor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Gràfics!$L$726:$L$729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Gràfics!$P$726:$P$729</c:f>
              <c:numCache>
                <c:formatCode>###0.0%</c:formatCode>
                <c:ptCount val="4"/>
                <c:pt idx="0">
                  <c:v>0</c:v>
                </c:pt>
                <c:pt idx="1">
                  <c:v>1.8181818181818181E-2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891008"/>
        <c:axId val="196892544"/>
      </c:barChart>
      <c:catAx>
        <c:axId val="19689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892544"/>
        <c:crosses val="autoZero"/>
        <c:auto val="1"/>
        <c:lblAlgn val="ctr"/>
        <c:lblOffset val="100"/>
        <c:noMultiLvlLbl val="0"/>
      </c:catAx>
      <c:valAx>
        <c:axId val="19689254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8910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Gràfics!$P$745</c:f>
              <c:strCache>
                <c:ptCount val="1"/>
                <c:pt idx="0">
                  <c:v>Els dos estudis primaris/sense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Gràfics!$O$746:$O$749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Gràfics!$P$746:$P$749</c:f>
              <c:numCache>
                <c:formatCode>###0.0%</c:formatCode>
                <c:ptCount val="4"/>
                <c:pt idx="0">
                  <c:v>0.24324324324324323</c:v>
                </c:pt>
                <c:pt idx="1">
                  <c:v>0.38983050847457629</c:v>
                </c:pt>
                <c:pt idx="2">
                  <c:v>0.53086419753086422</c:v>
                </c:pt>
                <c:pt idx="3">
                  <c:v>0.2391304347826087</c:v>
                </c:pt>
              </c:numCache>
            </c:numRef>
          </c:val>
        </c:ser>
        <c:ser>
          <c:idx val="1"/>
          <c:order val="1"/>
          <c:tx>
            <c:strRef>
              <c:f>Gràfics!$Q$745</c:f>
              <c:strCache>
                <c:ptCount val="1"/>
                <c:pt idx="0">
                  <c:v>Un dels dos té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Gràfics!$O$746:$O$749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Gràfics!$Q$746:$Q$749</c:f>
              <c:numCache>
                <c:formatCode>###0.0%</c:formatCode>
                <c:ptCount val="4"/>
                <c:pt idx="0">
                  <c:v>0.16216216216216217</c:v>
                </c:pt>
                <c:pt idx="1">
                  <c:v>8.4745762711864417E-2</c:v>
                </c:pt>
                <c:pt idx="2">
                  <c:v>1.2345679012345678E-2</c:v>
                </c:pt>
                <c:pt idx="3">
                  <c:v>0.19565217391304349</c:v>
                </c:pt>
              </c:numCache>
            </c:numRef>
          </c:val>
        </c:ser>
        <c:ser>
          <c:idx val="2"/>
          <c:order val="2"/>
          <c:tx>
            <c:strRef>
              <c:f>Gràfics!$R$745</c:f>
              <c:strCache>
                <c:ptCount val="1"/>
                <c:pt idx="0">
                  <c:v>Els dos tenen estudis mitjans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Gràfics!$O$746:$O$749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Gràfics!$R$746:$R$749</c:f>
              <c:numCache>
                <c:formatCode>###0.0%</c:formatCode>
                <c:ptCount val="4"/>
                <c:pt idx="0">
                  <c:v>0.1891891891891892</c:v>
                </c:pt>
                <c:pt idx="1">
                  <c:v>0.10169491525423728</c:v>
                </c:pt>
                <c:pt idx="2">
                  <c:v>0.16049382716049382</c:v>
                </c:pt>
                <c:pt idx="3">
                  <c:v>8.6956521739130432E-2</c:v>
                </c:pt>
              </c:numCache>
            </c:numRef>
          </c:val>
        </c:ser>
        <c:ser>
          <c:idx val="3"/>
          <c:order val="3"/>
          <c:tx>
            <c:strRef>
              <c:f>Gràfics!$S$745</c:f>
              <c:strCache>
                <c:ptCount val="1"/>
                <c:pt idx="0">
                  <c:v>Un dels dos té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0555555555555554E-3"/>
                  <c:y val="-2.116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Gràfics!$O$746:$O$749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Gràfics!$S$746:$S$749</c:f>
              <c:numCache>
                <c:formatCode>###0.0%</c:formatCode>
                <c:ptCount val="4"/>
                <c:pt idx="0">
                  <c:v>0.1891891891891892</c:v>
                </c:pt>
                <c:pt idx="1">
                  <c:v>0.25423728813559321</c:v>
                </c:pt>
                <c:pt idx="2">
                  <c:v>9.8765432098765427E-2</c:v>
                </c:pt>
                <c:pt idx="3">
                  <c:v>0.28260869565217389</c:v>
                </c:pt>
              </c:numCache>
            </c:numRef>
          </c:val>
        </c:ser>
        <c:ser>
          <c:idx val="4"/>
          <c:order val="4"/>
          <c:tx>
            <c:strRef>
              <c:f>Gràfics!$T$745</c:f>
              <c:strCache>
                <c:ptCount val="1"/>
                <c:pt idx="0">
                  <c:v>Els dos tenen estudis superiors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Gràfics!$O$746:$O$749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Gràfics!$T$746:$T$749</c:f>
              <c:numCache>
                <c:formatCode>###0.0%</c:formatCode>
                <c:ptCount val="4"/>
                <c:pt idx="0">
                  <c:v>0.2162162162162162</c:v>
                </c:pt>
                <c:pt idx="1">
                  <c:v>0.16949152542372883</c:v>
                </c:pt>
                <c:pt idx="2">
                  <c:v>0.19753086419753085</c:v>
                </c:pt>
                <c:pt idx="3">
                  <c:v>0.19565217391304349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6946944"/>
        <c:axId val="196961024"/>
        <c:axId val="0"/>
      </c:bar3DChart>
      <c:catAx>
        <c:axId val="19694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6961024"/>
        <c:crosses val="autoZero"/>
        <c:auto val="1"/>
        <c:lblAlgn val="ctr"/>
        <c:lblOffset val="100"/>
        <c:noMultiLvlLbl val="0"/>
      </c:catAx>
      <c:valAx>
        <c:axId val="196961024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69469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ca-ES" sz="1600" u="sng"/>
              <a:t>Requisits per la feina: Titulació</a:t>
            </a:r>
            <a:r>
              <a:rPr lang="ca-ES" sz="1600" u="sng" baseline="0"/>
              <a:t> específica i funcions pròpies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677796296296294"/>
          <c:y val="0.22282333333333335"/>
          <c:w val="0.61264796296296287"/>
          <c:h val="0.44809888888888888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Resum!$Q$38:$Q$41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Resum!$S$38:$S$41</c:f>
              <c:numCache>
                <c:formatCode>###0.0%</c:formatCode>
                <c:ptCount val="4"/>
                <c:pt idx="0">
                  <c:v>0.55000000000000004</c:v>
                </c:pt>
                <c:pt idx="1">
                  <c:v>0.76363636363636356</c:v>
                </c:pt>
                <c:pt idx="2">
                  <c:v>0.74025974025974017</c:v>
                </c:pt>
                <c:pt idx="3">
                  <c:v>0.2558139534883721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775680"/>
        <c:axId val="192777216"/>
      </c:barChart>
      <c:catAx>
        <c:axId val="19277568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2777216"/>
        <c:crosses val="autoZero"/>
        <c:auto val="1"/>
        <c:lblAlgn val="ctr"/>
        <c:lblOffset val="100"/>
        <c:noMultiLvlLbl val="0"/>
      </c:catAx>
      <c:valAx>
        <c:axId val="192777216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277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930014204896115E-2"/>
          <c:y val="0.10275154794839844"/>
          <c:w val="0.97406998579510351"/>
          <c:h val="0.7408601627499265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comparativa'!$B$17</c:f>
              <c:strCache>
                <c:ptCount val="1"/>
                <c:pt idx="0">
                  <c:v>No ha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3.5359110279403871E-3"/>
                  <c:y val="-2.57400257400257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357274018626925E-3"/>
                  <c:y val="-5.1480051480051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0.0%" sourceLinked="0"/>
            <c:txPr>
              <a:bodyPr/>
              <a:lstStyle/>
              <a:p>
                <a:pPr>
                  <a:defRPr sz="10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comparativa'!$C$15:$J$16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comparativa'!$C$17:$J$17</c:f>
              <c:numCache>
                <c:formatCode>0.00%</c:formatCode>
                <c:ptCount val="8"/>
                <c:pt idx="0">
                  <c:v>2.564102564102564E-2</c:v>
                </c:pt>
                <c:pt idx="1">
                  <c:v>2.564102564102564E-2</c:v>
                </c:pt>
                <c:pt idx="2" formatCode="0.0%">
                  <c:v>1.8518518518518517E-2</c:v>
                </c:pt>
                <c:pt idx="3" formatCode="0.0%">
                  <c:v>1.8518518518518517E-2</c:v>
                </c:pt>
                <c:pt idx="4" formatCode="0.0%">
                  <c:v>1.2500000000000001E-2</c:v>
                </c:pt>
                <c:pt idx="5" formatCode="0.0%">
                  <c:v>1.2500000000000001E-2</c:v>
                </c:pt>
                <c:pt idx="6" formatCode="0.0%">
                  <c:v>2.0408163265306121E-2</c:v>
                </c:pt>
                <c:pt idx="7" formatCode="0.0%">
                  <c:v>2.0408163265306121E-2</c:v>
                </c:pt>
              </c:numCache>
            </c:numRef>
          </c:val>
        </c:ser>
        <c:ser>
          <c:idx val="0"/>
          <c:order val="1"/>
          <c:tx>
            <c:strRef>
              <c:f>'Taules comparativa'!$B$18</c:f>
              <c:strCache>
                <c:ptCount val="1"/>
                <c:pt idx="0">
                  <c:v>Aturat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189148409703133E-3"/>
                  <c:y val="7.6490438695163193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7182205588086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0.0%" sourceLinked="0"/>
              <c:spPr/>
              <c:txPr>
                <a:bodyPr/>
                <a:lstStyle/>
                <a:p>
                  <a:pPr>
                    <a:defRPr sz="1100" b="1"/>
                  </a:pPr>
                  <a:endParaRPr lang="ca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numFmt formatCode="0.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comparativa'!$C$15:$J$16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comparativa'!$C$18:$J$18</c:f>
              <c:numCache>
                <c:formatCode>0.00%</c:formatCode>
                <c:ptCount val="8"/>
                <c:pt idx="0">
                  <c:v>0.12820512820512819</c:v>
                </c:pt>
                <c:pt idx="1">
                  <c:v>0.12820512820512819</c:v>
                </c:pt>
                <c:pt idx="2" formatCode="0.0%">
                  <c:v>0.1111111111111111</c:v>
                </c:pt>
                <c:pt idx="3" formatCode="0.0%">
                  <c:v>0.1111111111111111</c:v>
                </c:pt>
                <c:pt idx="4" formatCode="0.0%">
                  <c:v>0.1125</c:v>
                </c:pt>
                <c:pt idx="5" formatCode="0.0%">
                  <c:v>0.1125</c:v>
                </c:pt>
                <c:pt idx="6" formatCode="0.0%">
                  <c:v>8.1632653061224483E-2</c:v>
                </c:pt>
                <c:pt idx="7" formatCode="0.0%">
                  <c:v>8.1632653061224483E-2</c:v>
                </c:pt>
              </c:numCache>
            </c:numRef>
          </c:val>
        </c:ser>
        <c:ser>
          <c:idx val="2"/>
          <c:order val="2"/>
          <c:tx>
            <c:strRef>
              <c:f>'Taules comparativa'!$B$19</c:f>
              <c:strCache>
                <c:ptCount val="1"/>
                <c:pt idx="0">
                  <c:v>Ocupat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53591102794037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357274018626925E-3"/>
                  <c:y val="7.7220077220077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3572740186269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4.7145480372539263E-3"/>
                  <c:y val="-4.718950205289295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numFmt formatCode="0.0%" sourceLinked="0"/>
            <c:txPr>
              <a:bodyPr/>
              <a:lstStyle/>
              <a:p>
                <a:pPr>
                  <a:defRPr sz="12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comparativa'!$C$15:$J$16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comparativa'!$C$19:$J$19</c:f>
              <c:numCache>
                <c:formatCode>0.00%</c:formatCode>
                <c:ptCount val="8"/>
                <c:pt idx="0">
                  <c:v>0.84615384615384615</c:v>
                </c:pt>
                <c:pt idx="1">
                  <c:v>0.84615384615384615</c:v>
                </c:pt>
                <c:pt idx="2" formatCode="0.0%">
                  <c:v>0.87037037037037035</c:v>
                </c:pt>
                <c:pt idx="3" formatCode="0.0%">
                  <c:v>0.87037037037037035</c:v>
                </c:pt>
                <c:pt idx="4" formatCode="0.0%">
                  <c:v>0.875</c:v>
                </c:pt>
                <c:pt idx="5" formatCode="0.0%">
                  <c:v>0.875</c:v>
                </c:pt>
                <c:pt idx="6" formatCode="0.0%">
                  <c:v>0.89795918367346939</c:v>
                </c:pt>
                <c:pt idx="7" formatCode="0.0%">
                  <c:v>0.89795918367346939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93791872"/>
        <c:axId val="193793408"/>
        <c:axId val="0"/>
      </c:bar3DChart>
      <c:catAx>
        <c:axId val="1937918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193793408"/>
        <c:crosses val="autoZero"/>
        <c:auto val="1"/>
        <c:lblAlgn val="ctr"/>
        <c:lblOffset val="100"/>
        <c:noMultiLvlLbl val="0"/>
      </c:catAx>
      <c:valAx>
        <c:axId val="19379340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193791872"/>
        <c:crosses val="autoZero"/>
        <c:crossBetween val="between"/>
        <c:majorUnit val="0.2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844548543975027"/>
          <c:y val="1.2172600046615805E-2"/>
          <c:w val="0.34207403059806729"/>
          <c:h val="5.5968196283156912E-2"/>
        </c:manualLayout>
      </c:layout>
      <c:overlay val="0"/>
      <c:txPr>
        <a:bodyPr/>
        <a:lstStyle/>
        <a:p>
          <a:pPr>
            <a:defRPr sz="14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23"/>
    </mc:Choice>
    <mc:Fallback>
      <c:style val="2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680174193150475E-2"/>
          <c:y val="0.11550090145667455"/>
          <c:w val="0.92874425910996394"/>
          <c:h val="0.7425110427750283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comparativa'!$B$29</c:f>
              <c:strCache>
                <c:ptCount val="1"/>
                <c:pt idx="0">
                  <c:v>Més
d'un any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0600412143189453E-2"/>
                  <c:y val="-4.68864533776059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600412143189453E-2"/>
                  <c:y val="-7.03296800664090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comparativa'!$C$27:$J$28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comparativa'!$C$29:$J$29</c:f>
              <c:numCache>
                <c:formatCode>0.00%</c:formatCode>
                <c:ptCount val="8"/>
                <c:pt idx="0">
                  <c:v>0.13157894736842105</c:v>
                </c:pt>
                <c:pt idx="1">
                  <c:v>0.11320754716981132</c:v>
                </c:pt>
                <c:pt idx="2">
                  <c:v>8.8607594936708861E-2</c:v>
                </c:pt>
                <c:pt idx="3">
                  <c:v>8.3333333333333329E-2</c:v>
                </c:pt>
                <c:pt idx="4">
                  <c:v>0.13157894736842105</c:v>
                </c:pt>
                <c:pt idx="5">
                  <c:v>0.11320754716981132</c:v>
                </c:pt>
                <c:pt idx="6">
                  <c:v>8.8607594936708861E-2</c:v>
                </c:pt>
                <c:pt idx="7">
                  <c:v>8.3333333333333329E-2</c:v>
                </c:pt>
              </c:numCache>
            </c:numRef>
          </c:val>
        </c:ser>
        <c:ser>
          <c:idx val="0"/>
          <c:order val="1"/>
          <c:tx>
            <c:strRef>
              <c:f>'Taules comparativa'!$B$30</c:f>
              <c:strCache>
                <c:ptCount val="1"/>
                <c:pt idx="0">
                  <c:v>De 6 a 12
mesos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-1.4575566696885509E-2"/>
                  <c:y val="-4.68864533776059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925463661088159E-2"/>
                  <c:y val="-2.344322668880301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003104063598164E-3"/>
                  <c:y val="2.34432266888030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3250515178986821E-2"/>
                  <c:y val="-4.688645337760596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numFmt formatCode="#.#0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comparativa'!$C$27:$J$28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comparativa'!$C$30:$J$30</c:f>
              <c:numCache>
                <c:formatCode>0.00%</c:formatCode>
                <c:ptCount val="8"/>
                <c:pt idx="0">
                  <c:v>5.2631578947368418E-2</c:v>
                </c:pt>
                <c:pt idx="1">
                  <c:v>7.5471698113207544E-2</c:v>
                </c:pt>
                <c:pt idx="2">
                  <c:v>3.7974683544303799E-2</c:v>
                </c:pt>
                <c:pt idx="3">
                  <c:v>2.0833333333333332E-2</c:v>
                </c:pt>
                <c:pt idx="4">
                  <c:v>5.2631578947368418E-2</c:v>
                </c:pt>
                <c:pt idx="5">
                  <c:v>7.5471698113207544E-2</c:v>
                </c:pt>
                <c:pt idx="6">
                  <c:v>3.7974683544303799E-2</c:v>
                </c:pt>
                <c:pt idx="7">
                  <c:v>2.0833333333333332E-2</c:v>
                </c:pt>
              </c:numCache>
            </c:numRef>
          </c:val>
        </c:ser>
        <c:ser>
          <c:idx val="2"/>
          <c:order val="2"/>
          <c:tx>
            <c:strRef>
              <c:f>'Taules comparativa'!$B$31</c:f>
              <c:strCache>
                <c:ptCount val="1"/>
                <c:pt idx="0">
                  <c:v>De 3 a 6
mesos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2051152629602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comparativa'!$C$27:$J$28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comparativa'!$C$31:$J$31</c:f>
              <c:numCache>
                <c:formatCode>0.00%</c:formatCode>
                <c:ptCount val="8"/>
                <c:pt idx="0">
                  <c:v>0.15789473684210525</c:v>
                </c:pt>
                <c:pt idx="1">
                  <c:v>3.7735849056603772E-2</c:v>
                </c:pt>
                <c:pt idx="2">
                  <c:v>5.0632911392405063E-2</c:v>
                </c:pt>
                <c:pt idx="3">
                  <c:v>8.3333333333333329E-2</c:v>
                </c:pt>
                <c:pt idx="4">
                  <c:v>0.15789473684210525</c:v>
                </c:pt>
                <c:pt idx="5">
                  <c:v>3.7735849056603772E-2</c:v>
                </c:pt>
                <c:pt idx="6">
                  <c:v>5.0632911392405063E-2</c:v>
                </c:pt>
                <c:pt idx="7">
                  <c:v>8.3333333333333329E-2</c:v>
                </c:pt>
              </c:numCache>
            </c:numRef>
          </c:val>
        </c:ser>
        <c:ser>
          <c:idx val="3"/>
          <c:order val="3"/>
          <c:tx>
            <c:strRef>
              <c:f>'Taules comparativa'!$B$32</c:f>
              <c:strCache>
                <c:ptCount val="1"/>
                <c:pt idx="0">
                  <c:v>D'un a 3 mesos</c:v>
                </c:pt>
              </c:strCache>
            </c:strRef>
          </c:tx>
          <c:spPr>
            <a:solidFill>
              <a:srgbClr val="F79646">
                <a:lumMod val="20000"/>
                <a:lumOff val="8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comparativa'!$C$27:$J$28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comparativa'!$C$32:$J$32</c:f>
              <c:numCache>
                <c:formatCode>0.00%</c:formatCode>
                <c:ptCount val="8"/>
                <c:pt idx="0">
                  <c:v>0.13157894736842105</c:v>
                </c:pt>
                <c:pt idx="1">
                  <c:v>0.26415094339622641</c:v>
                </c:pt>
                <c:pt idx="2">
                  <c:v>0.13924050632911392</c:v>
                </c:pt>
                <c:pt idx="3">
                  <c:v>0.16666666666666666</c:v>
                </c:pt>
                <c:pt idx="4">
                  <c:v>0.13157894736842105</c:v>
                </c:pt>
                <c:pt idx="5">
                  <c:v>0.26415094339622641</c:v>
                </c:pt>
                <c:pt idx="6">
                  <c:v>0.13924050632911392</c:v>
                </c:pt>
                <c:pt idx="7">
                  <c:v>0.16666666666666666</c:v>
                </c:pt>
              </c:numCache>
            </c:numRef>
          </c:val>
        </c:ser>
        <c:ser>
          <c:idx val="4"/>
          <c:order val="4"/>
          <c:tx>
            <c:strRef>
              <c:f>'Taules comparativa'!$B$33</c:f>
              <c:strCache>
                <c:ptCount val="1"/>
                <c:pt idx="0">
                  <c:v>Menys
d'un mes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comparativa'!$C$27:$J$28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comparativa'!$C$33:$J$33</c:f>
              <c:numCache>
                <c:formatCode>0.00%</c:formatCode>
                <c:ptCount val="8"/>
                <c:pt idx="0">
                  <c:v>0.13157894736842105</c:v>
                </c:pt>
                <c:pt idx="1">
                  <c:v>7.5471698113207544E-2</c:v>
                </c:pt>
                <c:pt idx="2">
                  <c:v>0.13924050632911392</c:v>
                </c:pt>
                <c:pt idx="3">
                  <c:v>0.10416666666666667</c:v>
                </c:pt>
                <c:pt idx="4">
                  <c:v>0.13157894736842105</c:v>
                </c:pt>
                <c:pt idx="5">
                  <c:v>7.5471698113207544E-2</c:v>
                </c:pt>
                <c:pt idx="6">
                  <c:v>0.13924050632911392</c:v>
                </c:pt>
                <c:pt idx="7">
                  <c:v>0.10416666666666667</c:v>
                </c:pt>
              </c:numCache>
            </c:numRef>
          </c:val>
        </c:ser>
        <c:ser>
          <c:idx val="5"/>
          <c:order val="5"/>
          <c:tx>
            <c:strRef>
              <c:f>'Taules comparativa'!$B$34</c:f>
              <c:strCache>
                <c:ptCount val="1"/>
                <c:pt idx="0">
                  <c:v>Abans
d'acabar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comparativa'!$C$27:$J$28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comparativa'!$C$34:$J$34</c:f>
              <c:numCache>
                <c:formatCode>0.00%</c:formatCode>
                <c:ptCount val="8"/>
                <c:pt idx="0">
                  <c:v>0.39473684210526316</c:v>
                </c:pt>
                <c:pt idx="1">
                  <c:v>0.43396226415094341</c:v>
                </c:pt>
                <c:pt idx="2">
                  <c:v>0.54430379746835444</c:v>
                </c:pt>
                <c:pt idx="3">
                  <c:v>0.54166666666666663</c:v>
                </c:pt>
                <c:pt idx="4">
                  <c:v>0.39473684210526316</c:v>
                </c:pt>
                <c:pt idx="5">
                  <c:v>0.43396226415094341</c:v>
                </c:pt>
                <c:pt idx="6">
                  <c:v>0.54430379746835444</c:v>
                </c:pt>
                <c:pt idx="7">
                  <c:v>0.54166666666666663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193939328"/>
        <c:axId val="193940864"/>
        <c:axId val="0"/>
      </c:bar3DChart>
      <c:catAx>
        <c:axId val="1939393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/>
          <a:lstStyle/>
          <a:p>
            <a:pPr>
              <a:defRPr sz="1100" b="1">
                <a:latin typeface="+mn-lt"/>
              </a:defRPr>
            </a:pPr>
            <a:endParaRPr lang="ca-ES"/>
          </a:p>
        </c:txPr>
        <c:crossAx val="193940864"/>
        <c:crosses val="autoZero"/>
        <c:auto val="1"/>
        <c:lblAlgn val="ctr"/>
        <c:lblOffset val="100"/>
        <c:noMultiLvlLbl val="0"/>
      </c:catAx>
      <c:valAx>
        <c:axId val="19394086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3939328"/>
        <c:crosses val="autoZero"/>
        <c:crossBetween val="between"/>
        <c:majorUnit val="0.1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dir="10800000" algn="r" rotWithShape="0">
        <a:prstClr val="black">
          <a:alpha val="40000"/>
        </a:prstClr>
      </a:outerShdw>
    </a:effectLst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'Taules comparativa'!$B$61</c:f>
              <c:strCache>
                <c:ptCount val="1"/>
                <c:pt idx="0">
                  <c:v>ENG. TÈCN. INDUST. EN ELECTRICITAT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05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comparativa'!$C$59:$L$60</c:f>
              <c:multiLvlStrCache>
                <c:ptCount val="10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2011</c:v>
                  </c:pt>
                  <c:pt idx="9">
                    <c:v>2014</c:v>
                  </c:pt>
                </c:lvl>
                <c:lvl>
                  <c:pt idx="0">
                    <c:v>FIX</c:v>
                  </c:pt>
                  <c:pt idx="2">
                    <c:v>AUTÒNOM</c:v>
                  </c:pt>
                  <c:pt idx="4">
                    <c:v>TEMPORAL</c:v>
                  </c:pt>
                  <c:pt idx="6">
                    <c:v>BECARI</c:v>
                  </c:pt>
                  <c:pt idx="8">
                    <c:v>SENSE COTNRACTE</c:v>
                  </c:pt>
                </c:lvl>
              </c:multiLvlStrCache>
            </c:multiLvlStrRef>
          </c:cat>
          <c:val>
            <c:numRef>
              <c:f>'Taules comparativa'!$C$61:$L$61</c:f>
              <c:numCache>
                <c:formatCode>0.00%</c:formatCode>
                <c:ptCount val="10"/>
                <c:pt idx="0">
                  <c:v>0.52631578947368418</c:v>
                </c:pt>
                <c:pt idx="1">
                  <c:v>0.48699999999999999</c:v>
                </c:pt>
                <c:pt idx="2">
                  <c:v>0.13157894736842105</c:v>
                </c:pt>
                <c:pt idx="3">
                  <c:v>5.0999999999999997E-2</c:v>
                </c:pt>
                <c:pt idx="4">
                  <c:v>0.31578947368421051</c:v>
                </c:pt>
                <c:pt idx="5">
                  <c:v>0.38500000000000001</c:v>
                </c:pt>
                <c:pt idx="6">
                  <c:v>2.6315789473684209E-2</c:v>
                </c:pt>
                <c:pt idx="7">
                  <c:v>7.6999999999999999E-2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comparativa'!$B$62</c:f>
              <c:strCache>
                <c:ptCount val="1"/>
                <c:pt idx="0">
                  <c:v>ENG. TÈCN. INDUST. EN ELECTRÒNICA INDUSTRIAL</c:v>
                </c:pt>
              </c:strCache>
            </c:strRef>
          </c:tx>
          <c:spPr>
            <a:solidFill>
              <a:schemeClr val="accent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comparativa'!$C$59:$L$60</c:f>
              <c:multiLvlStrCache>
                <c:ptCount val="10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2011</c:v>
                  </c:pt>
                  <c:pt idx="9">
                    <c:v>2014</c:v>
                  </c:pt>
                </c:lvl>
                <c:lvl>
                  <c:pt idx="0">
                    <c:v>FIX</c:v>
                  </c:pt>
                  <c:pt idx="2">
                    <c:v>AUTÒNOM</c:v>
                  </c:pt>
                  <c:pt idx="4">
                    <c:v>TEMPORAL</c:v>
                  </c:pt>
                  <c:pt idx="6">
                    <c:v>BECARI</c:v>
                  </c:pt>
                  <c:pt idx="8">
                    <c:v>SENSE COTNRACTE</c:v>
                  </c:pt>
                </c:lvl>
              </c:multiLvlStrCache>
            </c:multiLvlStrRef>
          </c:cat>
          <c:val>
            <c:numRef>
              <c:f>'Taules comparativa'!$C$62:$L$62</c:f>
              <c:numCache>
                <c:formatCode>0.00%</c:formatCode>
                <c:ptCount val="10"/>
                <c:pt idx="0">
                  <c:v>0.58490566037735847</c:v>
                </c:pt>
                <c:pt idx="1">
                  <c:v>0.436</c:v>
                </c:pt>
                <c:pt idx="2">
                  <c:v>9.4339622641509441E-2</c:v>
                </c:pt>
                <c:pt idx="3">
                  <c:v>7.2999999999999995E-2</c:v>
                </c:pt>
                <c:pt idx="4">
                  <c:v>0.24528301886792453</c:v>
                </c:pt>
                <c:pt idx="5">
                  <c:v>0.38200000000000001</c:v>
                </c:pt>
                <c:pt idx="6">
                  <c:v>5.6603773584905662E-2</c:v>
                </c:pt>
                <c:pt idx="7">
                  <c:v>0.109</c:v>
                </c:pt>
                <c:pt idx="8">
                  <c:v>1.8867924528301886E-2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'Taules comparativa'!$B$63</c:f>
              <c:strCache>
                <c:ptCount val="1"/>
                <c:pt idx="0">
                  <c:v>ENG. TÈCN. INDUST. EN MECÀNICA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comparativa'!$C$59:$L$60</c:f>
              <c:multiLvlStrCache>
                <c:ptCount val="10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2011</c:v>
                  </c:pt>
                  <c:pt idx="9">
                    <c:v>2014</c:v>
                  </c:pt>
                </c:lvl>
                <c:lvl>
                  <c:pt idx="0">
                    <c:v>FIX</c:v>
                  </c:pt>
                  <c:pt idx="2">
                    <c:v>AUTÒNOM</c:v>
                  </c:pt>
                  <c:pt idx="4">
                    <c:v>TEMPORAL</c:v>
                  </c:pt>
                  <c:pt idx="6">
                    <c:v>BECARI</c:v>
                  </c:pt>
                  <c:pt idx="8">
                    <c:v>SENSE COTNRACTE</c:v>
                  </c:pt>
                </c:lvl>
              </c:multiLvlStrCache>
            </c:multiLvlStrRef>
          </c:cat>
          <c:val>
            <c:numRef>
              <c:f>'Taules comparativa'!$C$63:$L$63</c:f>
              <c:numCache>
                <c:formatCode>0.00%</c:formatCode>
                <c:ptCount val="10"/>
                <c:pt idx="0">
                  <c:v>0.67088607594936711</c:v>
                </c:pt>
                <c:pt idx="1">
                  <c:v>0.64900000000000002</c:v>
                </c:pt>
                <c:pt idx="2">
                  <c:v>8.8607594936708861E-2</c:v>
                </c:pt>
                <c:pt idx="3">
                  <c:v>0.104</c:v>
                </c:pt>
                <c:pt idx="4">
                  <c:v>0.20253164556962025</c:v>
                </c:pt>
                <c:pt idx="5">
                  <c:v>0.23400000000000001</c:v>
                </c:pt>
                <c:pt idx="6">
                  <c:v>3.7974683544303799E-2</c:v>
                </c:pt>
                <c:pt idx="7">
                  <c:v>1.2999999999999999E-2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'Taules comparativa'!$B$64</c:f>
              <c:strCache>
                <c:ptCount val="1"/>
                <c:pt idx="0">
                  <c:v>ENG. TÈCN. INDUST. EN QUÍMICA INDUSTRIAL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8"/>
              <c:delete val="1"/>
            </c:dLbl>
            <c:dLbl>
              <c:idx val="9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comparativa'!$C$59:$L$60</c:f>
              <c:multiLvlStrCache>
                <c:ptCount val="10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  <c:pt idx="8">
                    <c:v>2011</c:v>
                  </c:pt>
                  <c:pt idx="9">
                    <c:v>2014</c:v>
                  </c:pt>
                </c:lvl>
                <c:lvl>
                  <c:pt idx="0">
                    <c:v>FIX</c:v>
                  </c:pt>
                  <c:pt idx="2">
                    <c:v>AUTÒNOM</c:v>
                  </c:pt>
                  <c:pt idx="4">
                    <c:v>TEMPORAL</c:v>
                  </c:pt>
                  <c:pt idx="6">
                    <c:v>BECARI</c:v>
                  </c:pt>
                  <c:pt idx="8">
                    <c:v>SENSE COTNRACTE</c:v>
                  </c:pt>
                </c:lvl>
              </c:multiLvlStrCache>
            </c:multiLvlStrRef>
          </c:cat>
          <c:val>
            <c:numRef>
              <c:f>'Taules comparativa'!$C$64:$L$64</c:f>
              <c:numCache>
                <c:formatCode>0.00%</c:formatCode>
                <c:ptCount val="10"/>
                <c:pt idx="0">
                  <c:v>0.72916666666666663</c:v>
                </c:pt>
                <c:pt idx="1">
                  <c:v>0.20899999999999999</c:v>
                </c:pt>
                <c:pt idx="2">
                  <c:v>2.0833333333333332E-2</c:v>
                </c:pt>
                <c:pt idx="3">
                  <c:v>0.14000000000000001</c:v>
                </c:pt>
                <c:pt idx="4">
                  <c:v>0.22916666666666666</c:v>
                </c:pt>
                <c:pt idx="5">
                  <c:v>0.46500000000000002</c:v>
                </c:pt>
                <c:pt idx="6">
                  <c:v>2.0833333333333332E-2</c:v>
                </c:pt>
                <c:pt idx="7">
                  <c:v>0.186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4803456"/>
        <c:axId val="204825728"/>
        <c:axId val="0"/>
      </c:bar3DChart>
      <c:catAx>
        <c:axId val="2048034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204825728"/>
        <c:crosses val="autoZero"/>
        <c:auto val="1"/>
        <c:lblAlgn val="ctr"/>
        <c:lblOffset val="100"/>
        <c:noMultiLvlLbl val="0"/>
      </c:catAx>
      <c:valAx>
        <c:axId val="2048257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4803456"/>
        <c:crosses val="autoZero"/>
        <c:crossBetween val="between"/>
        <c:majorUnit val="0.2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348503042302692E-2"/>
          <c:y val="0.12821090415639752"/>
          <c:w val="0.97330299391539499"/>
          <c:h val="0.76776058122265856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'Taules comparativa'!$B$87</c:f>
              <c:strCache>
                <c:ptCount val="1"/>
                <c:pt idx="0">
                  <c:v>NS/NC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9.3814139415936866E-3"/>
                  <c:y val="-7.7745360071208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4.6907069707968407E-3"/>
                  <c:y val="-2.5915120023736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0%" sourceLinked="0"/>
            <c:txPr>
              <a:bodyPr/>
              <a:lstStyle/>
              <a:p>
                <a:pPr>
                  <a:defRPr sz="1000" b="1">
                    <a:solidFill>
                      <a:schemeClr val="bg1">
                        <a:lumMod val="9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comparativa'!$C$87:$J$87</c:f>
              <c:numCache>
                <c:formatCode>0.00%</c:formatCode>
                <c:ptCount val="8"/>
                <c:pt idx="0">
                  <c:v>7.8947368421052627E-2</c:v>
                </c:pt>
                <c:pt idx="1">
                  <c:v>0</c:v>
                </c:pt>
                <c:pt idx="2">
                  <c:v>1.8867924528301886E-2</c:v>
                </c:pt>
                <c:pt idx="3">
                  <c:v>0</c:v>
                </c:pt>
                <c:pt idx="4">
                  <c:v>2.5316455696202531E-2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'Taules comparativa'!$B$88</c:f>
              <c:strCache>
                <c:ptCount val="1"/>
                <c:pt idx="0">
                  <c:v>Menys 
9.000 €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5"/>
              <c:layout>
                <c:manualLayout>
                  <c:x val="-1.1726767426992187E-2"/>
                  <c:y val="-2.5915120023736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numFmt formatCode="0%" sourceLinked="0"/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comparativa'!$C$88:$J$88</c:f>
              <c:numCache>
                <c:formatCode>0.00%</c:formatCode>
                <c:ptCount val="8"/>
                <c:pt idx="0">
                  <c:v>5.2631578947368418E-2</c:v>
                </c:pt>
                <c:pt idx="1">
                  <c:v>0</c:v>
                </c:pt>
                <c:pt idx="2">
                  <c:v>7.5471698113207544E-2</c:v>
                </c:pt>
                <c:pt idx="3">
                  <c:v>3.9E-2</c:v>
                </c:pt>
                <c:pt idx="4">
                  <c:v>2.5316455696202531E-2</c:v>
                </c:pt>
                <c:pt idx="5">
                  <c:v>0</c:v>
                </c:pt>
                <c:pt idx="6">
                  <c:v>2.0833333333333332E-2</c:v>
                </c:pt>
                <c:pt idx="7">
                  <c:v>0.11600000000000001</c:v>
                </c:pt>
              </c:numCache>
            </c:numRef>
          </c:val>
        </c:ser>
        <c:ser>
          <c:idx val="2"/>
          <c:order val="2"/>
          <c:tx>
            <c:strRef>
              <c:f>'Taules comparativa'!$B$89</c:f>
              <c:strCache>
                <c:ptCount val="1"/>
                <c:pt idx="0">
                  <c:v>9.000 €
12.000 €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46262115966833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comparativa'!$C$89:$J$89</c:f>
              <c:numCache>
                <c:formatCode>0.00%</c:formatCode>
                <c:ptCount val="8"/>
                <c:pt idx="0">
                  <c:v>2.6315789473684209E-2</c:v>
                </c:pt>
                <c:pt idx="1">
                  <c:v>8.1000000000000003E-2</c:v>
                </c:pt>
                <c:pt idx="2">
                  <c:v>3.7735849056603772E-2</c:v>
                </c:pt>
                <c:pt idx="3">
                  <c:v>0.13700000000000001</c:v>
                </c:pt>
                <c:pt idx="4">
                  <c:v>1.2658227848101266E-2</c:v>
                </c:pt>
                <c:pt idx="5">
                  <c:v>1.4999999999999999E-2</c:v>
                </c:pt>
                <c:pt idx="6">
                  <c:v>6.25E-2</c:v>
                </c:pt>
                <c:pt idx="7">
                  <c:v>0.11600000000000001</c:v>
                </c:pt>
              </c:numCache>
            </c:numRef>
          </c:val>
        </c:ser>
        <c:ser>
          <c:idx val="3"/>
          <c:order val="3"/>
          <c:tx>
            <c:strRef>
              <c:f>'Taules comparativa'!$B$90</c:f>
              <c:strCache>
                <c:ptCount val="1"/>
                <c:pt idx="0">
                  <c:v>12.000 €
18.000 €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1.7590151140488182E-2"/>
                  <c:y val="9.502100906289364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2288782915069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comparativa'!$C$90:$J$90</c:f>
              <c:numCache>
                <c:formatCode>0.00%</c:formatCode>
                <c:ptCount val="8"/>
                <c:pt idx="0">
                  <c:v>2.6315789473684209E-2</c:v>
                </c:pt>
                <c:pt idx="1">
                  <c:v>0.24299999999999999</c:v>
                </c:pt>
                <c:pt idx="2">
                  <c:v>5.6603773584905662E-2</c:v>
                </c:pt>
                <c:pt idx="3">
                  <c:v>9.8000000000000004E-2</c:v>
                </c:pt>
                <c:pt idx="4">
                  <c:v>0.10126582278481013</c:v>
                </c:pt>
                <c:pt idx="5">
                  <c:v>0.11799999999999999</c:v>
                </c:pt>
                <c:pt idx="6">
                  <c:v>0.125</c:v>
                </c:pt>
                <c:pt idx="7">
                  <c:v>0.25600000000000001</c:v>
                </c:pt>
              </c:numCache>
            </c:numRef>
          </c:val>
        </c:ser>
        <c:ser>
          <c:idx val="4"/>
          <c:order val="4"/>
          <c:tx>
            <c:strRef>
              <c:f>'Taules comparativa'!$B$91</c:f>
              <c:strCache>
                <c:ptCount val="1"/>
              </c:strCache>
            </c:strRef>
          </c:tx>
          <c:spPr>
            <a:solidFill>
              <a:srgbClr val="F79646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comparativa'!$C$91:$J$91</c:f>
              <c:numCache>
                <c:formatCode>0.00%</c:formatCode>
                <c:ptCount val="8"/>
              </c:numCache>
            </c:numRef>
          </c:val>
        </c:ser>
        <c:ser>
          <c:idx val="5"/>
          <c:order val="5"/>
          <c:tx>
            <c:strRef>
              <c:f>'Taules comparativa'!$B$92</c:f>
              <c:strCache>
                <c:ptCount val="1"/>
                <c:pt idx="0">
                  <c:v>18.000 €
30.000 €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1100"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comparativa'!$C$92:$J$92</c:f>
              <c:numCache>
                <c:formatCode>0.00%</c:formatCode>
                <c:ptCount val="8"/>
                <c:pt idx="0">
                  <c:v>0.63157894736842102</c:v>
                </c:pt>
                <c:pt idx="1">
                  <c:v>0.432</c:v>
                </c:pt>
                <c:pt idx="2">
                  <c:v>0.60377358490566035</c:v>
                </c:pt>
                <c:pt idx="3">
                  <c:v>0.627</c:v>
                </c:pt>
                <c:pt idx="4">
                  <c:v>0.59493670886075944</c:v>
                </c:pt>
                <c:pt idx="5">
                  <c:v>0.67600000000000005</c:v>
                </c:pt>
                <c:pt idx="6">
                  <c:v>0.70833333333333337</c:v>
                </c:pt>
                <c:pt idx="7">
                  <c:v>0.442</c:v>
                </c:pt>
              </c:numCache>
            </c:numRef>
          </c:val>
        </c:ser>
        <c:ser>
          <c:idx val="6"/>
          <c:order val="6"/>
          <c:tx>
            <c:strRef>
              <c:f>'Taules comparativa'!$B$93</c:f>
              <c:strCache>
                <c:ptCount val="1"/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comparativa'!$C$93:$J$93</c:f>
              <c:numCache>
                <c:formatCode>0.00%</c:formatCode>
                <c:ptCount val="8"/>
              </c:numCache>
            </c:numRef>
          </c:val>
        </c:ser>
        <c:ser>
          <c:idx val="7"/>
          <c:order val="7"/>
          <c:tx>
            <c:strRef>
              <c:f>'Taules comparativa'!$B$94</c:f>
              <c:strCache>
                <c:ptCount val="1"/>
                <c:pt idx="0">
                  <c:v>30.000 €
40.000 €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comparativa'!$C$94:$J$94</c:f>
              <c:numCache>
                <c:formatCode>0.00%</c:formatCode>
                <c:ptCount val="8"/>
                <c:pt idx="0">
                  <c:v>0.10526315789473684</c:v>
                </c:pt>
                <c:pt idx="1">
                  <c:v>0.108</c:v>
                </c:pt>
                <c:pt idx="2">
                  <c:v>0.13207547169811321</c:v>
                </c:pt>
                <c:pt idx="3">
                  <c:v>3.9E-2</c:v>
                </c:pt>
                <c:pt idx="4">
                  <c:v>0.16455696202531644</c:v>
                </c:pt>
                <c:pt idx="5">
                  <c:v>0.13200000000000001</c:v>
                </c:pt>
                <c:pt idx="6">
                  <c:v>8.3333333333333329E-2</c:v>
                </c:pt>
                <c:pt idx="7">
                  <c:v>4.7E-2</c:v>
                </c:pt>
              </c:numCache>
            </c:numRef>
          </c:val>
        </c:ser>
        <c:ser>
          <c:idx val="8"/>
          <c:order val="8"/>
          <c:tx>
            <c:strRef>
              <c:f>'Taules comparativa'!$B$95</c:f>
              <c:strCache>
                <c:ptCount val="1"/>
                <c:pt idx="0">
                  <c:v>Més de 
40.000 €</c:v>
                </c:pt>
              </c:strCache>
            </c:strRef>
          </c:tx>
          <c:spPr>
            <a:solidFill>
              <a:srgbClr val="9BBB59">
                <a:lumMod val="75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delete val="1"/>
            </c:dLbl>
            <c:dLbl>
              <c:idx val="7"/>
              <c:delete val="1"/>
            </c:dLbl>
            <c:numFmt formatCode="0%" sourceLinked="0"/>
            <c:txPr>
              <a:bodyPr/>
              <a:lstStyle/>
              <a:p>
                <a:pPr>
                  <a:defRPr b="1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comparativa'!$C$85:$J$86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comparativa'!$C$95:$J$95</c:f>
              <c:numCache>
                <c:formatCode>0.00%</c:formatCode>
                <c:ptCount val="8"/>
                <c:pt idx="0">
                  <c:v>7.8947368421052627E-2</c:v>
                </c:pt>
                <c:pt idx="1">
                  <c:v>0.13500000000000001</c:v>
                </c:pt>
                <c:pt idx="2">
                  <c:v>7.5471698113207544E-2</c:v>
                </c:pt>
                <c:pt idx="3">
                  <c:v>5.8999999999999997E-2</c:v>
                </c:pt>
                <c:pt idx="4">
                  <c:v>7.5949367088607597E-2</c:v>
                </c:pt>
                <c:pt idx="5">
                  <c:v>5.8999999999999997E-2</c:v>
                </c:pt>
                <c:pt idx="6">
                  <c:v>0</c:v>
                </c:pt>
                <c:pt idx="7">
                  <c:v>2.3E-2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5192192"/>
        <c:axId val="204944128"/>
        <c:axId val="0"/>
      </c:bar3DChart>
      <c:catAx>
        <c:axId val="205192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1"/>
            </a:pPr>
            <a:endParaRPr lang="ca-ES"/>
          </a:p>
        </c:txPr>
        <c:crossAx val="204944128"/>
        <c:crosses val="autoZero"/>
        <c:auto val="1"/>
        <c:lblAlgn val="ctr"/>
        <c:lblOffset val="100"/>
        <c:noMultiLvlLbl val="0"/>
      </c:catAx>
      <c:valAx>
        <c:axId val="204944128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5192192"/>
        <c:crosses val="autoZero"/>
        <c:crossBetween val="between"/>
        <c:majorUnit val="0.25"/>
      </c:valAx>
    </c:plotArea>
    <c:legend>
      <c:legendPos val="t"/>
      <c:legendEntry>
        <c:idx val="4"/>
        <c:delete val="1"/>
      </c:legendEntry>
      <c:legendEntry>
        <c:idx val="6"/>
        <c:delete val="1"/>
      </c:legendEntry>
      <c:layout>
        <c:manualLayout>
          <c:xMode val="edge"/>
          <c:yMode val="edge"/>
          <c:x val="3.7322108742428646E-2"/>
          <c:y val="1.4746539498083723E-2"/>
          <c:w val="0.93506368917652349"/>
          <c:h val="7.414025933008909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733816494180983E-3"/>
          <c:y val="8.390464563649247E-2"/>
          <c:w val="0.98323373854703533"/>
          <c:h val="0.71295193249825672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'Taules comparativa'!$B$124</c:f>
              <c:strCache>
                <c:ptCount val="1"/>
                <c:pt idx="0">
                  <c:v>Menys de 6 mesos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40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comparativa'!$C$122:$J$123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comparativa'!$C$124:$J$124</c:f>
              <c:numCache>
                <c:formatCode>0.00%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0.55555555555555558</c:v>
                </c:pt>
                <c:pt idx="3">
                  <c:v>0.6</c:v>
                </c:pt>
                <c:pt idx="4" formatCode="###0.0%">
                  <c:v>0.57142857142857151</c:v>
                </c:pt>
                <c:pt idx="5" formatCode="###0.0%">
                  <c:v>0.42857142857142855</c:v>
                </c:pt>
                <c:pt idx="6" formatCode="###0.0%">
                  <c:v>0.75</c:v>
                </c:pt>
                <c:pt idx="7" formatCode="###0.0%">
                  <c:v>0.16666666666666669</c:v>
                </c:pt>
              </c:numCache>
            </c:numRef>
          </c:val>
        </c:ser>
        <c:ser>
          <c:idx val="2"/>
          <c:order val="1"/>
          <c:tx>
            <c:strRef>
              <c:f>'Taules comparativa'!$B$125</c:f>
              <c:strCache>
                <c:ptCount val="1"/>
                <c:pt idx="0">
                  <c:v>Entre 6 mesos i 1 any</c:v>
                </c:pt>
              </c:strCache>
            </c:strRef>
          </c:tx>
          <c:spPr>
            <a:solidFill>
              <a:srgbClr val="9BBB59">
                <a:lumMod val="40000"/>
                <a:lumOff val="6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comparativa'!$C$122:$J$123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comparativa'!$C$125:$J$125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0.2</c:v>
                </c:pt>
                <c:pt idx="4" formatCode="###0.0%">
                  <c:v>0</c:v>
                </c:pt>
                <c:pt idx="5" formatCode="###0.0%">
                  <c:v>0.14285714285714288</c:v>
                </c:pt>
                <c:pt idx="6" formatCode="###0.0%">
                  <c:v>0.25</c:v>
                </c:pt>
                <c:pt idx="7" formatCode="###0.0%">
                  <c:v>0.5</c:v>
                </c:pt>
              </c:numCache>
            </c:numRef>
          </c:val>
        </c:ser>
        <c:ser>
          <c:idx val="0"/>
          <c:order val="2"/>
          <c:tx>
            <c:strRef>
              <c:f>'Taules comparativa'!$B$126</c:f>
              <c:strCache>
                <c:ptCount val="1"/>
                <c:pt idx="0">
                  <c:v>Entre 1 any i 2 anys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50" b="1"/>
                </a:pPr>
                <a:endParaRPr lang="ca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comparativa'!$C$122:$J$123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comparativa'!$C$126:$J$126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0.1111111111111111</c:v>
                </c:pt>
                <c:pt idx="3">
                  <c:v>0.2</c:v>
                </c:pt>
                <c:pt idx="4" formatCode="###0.0%">
                  <c:v>0.42857142857142855</c:v>
                </c:pt>
                <c:pt idx="5" formatCode="###0.0%">
                  <c:v>0.14285714285714288</c:v>
                </c:pt>
                <c:pt idx="6" formatCode="###0.0%">
                  <c:v>0</c:v>
                </c:pt>
                <c:pt idx="7" formatCode="###0.0%">
                  <c:v>0.16666666666666669</c:v>
                </c:pt>
              </c:numCache>
            </c:numRef>
          </c:val>
        </c:ser>
        <c:ser>
          <c:idx val="1"/>
          <c:order val="3"/>
          <c:tx>
            <c:strRef>
              <c:f>'Taules comparativa'!$B$127</c:f>
              <c:strCache>
                <c:ptCount val="1"/>
                <c:pt idx="0">
                  <c:v>Més de 2 anys</c:v>
                </c:pt>
              </c:strCache>
            </c:strRef>
          </c:tx>
          <c:spPr>
            <a:solidFill>
              <a:srgbClr val="C0504D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'Taules comparativa'!$C$122:$J$123</c:f>
              <c:multiLvlStrCache>
                <c:ptCount val="8"/>
                <c:lvl>
                  <c:pt idx="0">
                    <c:v>ENG. TÈCN. INDUST. EN ELECTRICITAT</c:v>
                  </c:pt>
                  <c:pt idx="1">
                    <c:v>ENG. TÈCN. INDUST. EN ELECTRÒNICA INDUSTRIAL</c:v>
                  </c:pt>
                  <c:pt idx="2">
                    <c:v>ENG. TÈCN. INDUST. EN MECÀNICA</c:v>
                  </c:pt>
                  <c:pt idx="3">
                    <c:v>ENG. TÈCN. INDUST. EN QUÍMICA INDUSTRIAL</c:v>
                  </c:pt>
                  <c:pt idx="4">
                    <c:v>ENG. TÈCN. INDUST. EN ELECTRICITAT</c:v>
                  </c:pt>
                  <c:pt idx="5">
                    <c:v>ENG. TÈCN. INDUST. EN ELECTRÒNICA INDUSTRIAL</c:v>
                  </c:pt>
                  <c:pt idx="6">
                    <c:v>ENG. TÈCN. INDUST. EN MECÀNICA</c:v>
                  </c:pt>
                  <c:pt idx="7">
                    <c:v>ENG. TÈCN. INDUST. EN QUÍMICA INDUSTRIAL</c:v>
                  </c:pt>
                </c:lvl>
                <c:lvl>
                  <c:pt idx="0">
                    <c:v>2011</c:v>
                  </c:pt>
                  <c:pt idx="4">
                    <c:v>2014</c:v>
                  </c:pt>
                </c:lvl>
              </c:multiLvlStrCache>
            </c:multiLvlStrRef>
          </c:cat>
          <c:val>
            <c:numRef>
              <c:f>'Taules comparativa'!$C$127:$J$127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##0.0%">
                  <c:v>0</c:v>
                </c:pt>
                <c:pt idx="5" formatCode="###0.0%">
                  <c:v>0.28571428571428575</c:v>
                </c:pt>
                <c:pt idx="6" formatCode="###0.0%">
                  <c:v>0</c:v>
                </c:pt>
                <c:pt idx="7" formatCode="###0.0%">
                  <c:v>0.16666666666666669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205010816"/>
        <c:axId val="205012352"/>
        <c:axId val="0"/>
      </c:bar3DChart>
      <c:catAx>
        <c:axId val="2050108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0" vert="horz" anchor="ctr" anchorCtr="1"/>
          <a:lstStyle/>
          <a:p>
            <a:pPr>
              <a:defRPr sz="1050" b="1"/>
            </a:pPr>
            <a:endParaRPr lang="ca-ES"/>
          </a:p>
        </c:txPr>
        <c:crossAx val="205012352"/>
        <c:crosses val="autoZero"/>
        <c:auto val="1"/>
        <c:lblAlgn val="ctr"/>
        <c:lblOffset val="10"/>
        <c:noMultiLvlLbl val="0"/>
      </c:catAx>
      <c:valAx>
        <c:axId val="205012352"/>
        <c:scaling>
          <c:orientation val="minMax"/>
        </c:scaling>
        <c:delete val="1"/>
        <c:axPos val="l"/>
        <c:numFmt formatCode="0%" sourceLinked="0"/>
        <c:majorTickMark val="out"/>
        <c:minorTickMark val="none"/>
        <c:tickLblPos val="none"/>
        <c:crossAx val="205010816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3.7322108742428646E-2"/>
          <c:y val="1.4746539498083704E-2"/>
          <c:w val="0.93506368917652349"/>
          <c:h val="7.4140259330089095E-2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011234869268461E-2"/>
          <c:y val="0.13946756655418074"/>
          <c:w val="0.96723427396892869"/>
          <c:h val="0.692991905423599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'Taules comparativa'!$B$139</c:f>
              <c:strCache>
                <c:ptCount val="1"/>
                <c:pt idx="0">
                  <c:v>ENG. TÈCN. INDUST. EN ELECTRICITAT</c:v>
                </c:pt>
              </c:strCache>
            </c:strRef>
          </c:tx>
          <c:spPr>
            <a:solidFill>
              <a:srgbClr val="31859C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4714686280373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6286248373831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4.6286248373831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286248373830219E-3"/>
                  <c:y val="-4.31875654830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71468628037334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delete val="1"/>
            </c:dLbl>
            <c:numFmt formatCode="0%" sourceLinked="0"/>
            <c:txPr>
              <a:bodyPr rot="0" vert="horz"/>
              <a:lstStyle/>
              <a:p>
                <a:pPr>
                  <a:defRPr sz="1100" b="1">
                    <a:solidFill>
                      <a:schemeClr val="tx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comparativa'!$C$135:$H$138</c:f>
              <c:multiLvlStrCache>
                <c:ptCount val="6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</c:lvl>
                <c:lvl>
                  <c:pt idx="0">
                    <c:v>2011</c:v>
                  </c:pt>
                  <c:pt idx="3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comparativa'!$C$139:$H$139</c:f>
              <c:numCache>
                <c:formatCode>0.00%</c:formatCode>
                <c:ptCount val="6"/>
                <c:pt idx="0">
                  <c:v>0.15789473684210525</c:v>
                </c:pt>
                <c:pt idx="1">
                  <c:v>0.18421052631578946</c:v>
                </c:pt>
                <c:pt idx="2">
                  <c:v>5.2631578947368418E-2</c:v>
                </c:pt>
                <c:pt idx="3" formatCode="###0.0%">
                  <c:v>0.18604651162790697</c:v>
                </c:pt>
                <c:pt idx="4" formatCode="###0.0%">
                  <c:v>0.18604651162790697</c:v>
                </c:pt>
                <c:pt idx="5" formatCode="###0.0%">
                  <c:v>4.6511627906976744E-2</c:v>
                </c:pt>
              </c:numCache>
            </c:numRef>
          </c:val>
        </c:ser>
        <c:ser>
          <c:idx val="2"/>
          <c:order val="1"/>
          <c:tx>
            <c:strRef>
              <c:f>'Taules comparativa'!$B$140</c:f>
              <c:strCache>
                <c:ptCount val="1"/>
                <c:pt idx="0">
                  <c:v>ENG. TÈCN. INDUST. EN ELECTRÒNICA INDUSTRIAL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3.4714686280373341E-3"/>
                  <c:y val="-7.0671378091872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429372560746681E-3"/>
                  <c:y val="-2.35571260306246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6286248373831069E-3"/>
                  <c:y val="-2.35571260306242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000934654204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57249674766234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comparativa'!$C$135:$H$138</c:f>
              <c:multiLvlStrCache>
                <c:ptCount val="6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</c:lvl>
                <c:lvl>
                  <c:pt idx="0">
                    <c:v>2011</c:v>
                  </c:pt>
                  <c:pt idx="3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comparativa'!$C$140:$H$140</c:f>
              <c:numCache>
                <c:formatCode>0.00%</c:formatCode>
                <c:ptCount val="6"/>
                <c:pt idx="0">
                  <c:v>0.18867924528301888</c:v>
                </c:pt>
                <c:pt idx="1">
                  <c:v>0.11320754716981132</c:v>
                </c:pt>
                <c:pt idx="2">
                  <c:v>5.6603773584905662E-2</c:v>
                </c:pt>
                <c:pt idx="3" formatCode="###0.0%">
                  <c:v>0.20338983050847456</c:v>
                </c:pt>
                <c:pt idx="4" formatCode="###0.0%">
                  <c:v>8.4745762711864417E-2</c:v>
                </c:pt>
                <c:pt idx="5" formatCode="###0.0%">
                  <c:v>5.084745762711864E-2</c:v>
                </c:pt>
              </c:numCache>
            </c:numRef>
          </c:val>
        </c:ser>
        <c:ser>
          <c:idx val="3"/>
          <c:order val="2"/>
          <c:tx>
            <c:strRef>
              <c:f>'Taules comparativa'!$B$141</c:f>
              <c:strCache>
                <c:ptCount val="1"/>
                <c:pt idx="0">
                  <c:v>ENG. TÈCN. INDUST. EN MECÀNICA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4.62862483738310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9429372560746681E-3"/>
                  <c:y val="4.31875654830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1000934654204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29372560746681E-3"/>
                  <c:y val="4.31875654830363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100093465420437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 rot="0" vert="horz"/>
              <a:lstStyle/>
              <a:p>
                <a:pPr algn="ctr">
                  <a:defRPr lang="es-ES" sz="11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comparativa'!$C$135:$H$138</c:f>
              <c:multiLvlStrCache>
                <c:ptCount val="6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</c:lvl>
                <c:lvl>
                  <c:pt idx="0">
                    <c:v>2011</c:v>
                  </c:pt>
                  <c:pt idx="3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comparativa'!$C$141:$H$141</c:f>
              <c:numCache>
                <c:formatCode>0.00%</c:formatCode>
                <c:ptCount val="6"/>
                <c:pt idx="0">
                  <c:v>0.189873417721519</c:v>
                </c:pt>
                <c:pt idx="1">
                  <c:v>0.11392405063291139</c:v>
                </c:pt>
                <c:pt idx="2">
                  <c:v>5.0632911392405063E-2</c:v>
                </c:pt>
                <c:pt idx="3" formatCode="###0.0%">
                  <c:v>0.1951219512195122</c:v>
                </c:pt>
                <c:pt idx="4" formatCode="###0.0%">
                  <c:v>9.7560975609756101E-2</c:v>
                </c:pt>
                <c:pt idx="5" formatCode="###0.0%">
                  <c:v>4.878048780487805E-2</c:v>
                </c:pt>
              </c:numCache>
            </c:numRef>
          </c:val>
        </c:ser>
        <c:ser>
          <c:idx val="1"/>
          <c:order val="3"/>
          <c:tx>
            <c:strRef>
              <c:f>'Taules comparativa'!$B$142</c:f>
              <c:strCache>
                <c:ptCount val="1"/>
                <c:pt idx="0">
                  <c:v>ENG. TÈCN. INDUST.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6.942937256074668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71468628037334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layout>
                <c:manualLayout>
                  <c:x val="9.2572496747662346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7857810467288832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9429372560746681E-3"/>
                  <c:y val="-2.35571260306242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comparativa'!$C$135:$H$138</c:f>
              <c:multiLvlStrCache>
                <c:ptCount val="6"/>
                <c:lvl>
                  <c:pt idx="0">
                    <c:v>Durant els estudis</c:v>
                  </c:pt>
                  <c:pt idx="1">
                    <c:v>Laboralment</c:v>
                  </c:pt>
                  <c:pt idx="2">
                    <c:v>Estudis i feina</c:v>
                  </c:pt>
                  <c:pt idx="3">
                    <c:v>Durant els estudis</c:v>
                  </c:pt>
                  <c:pt idx="4">
                    <c:v>Laboralment</c:v>
                  </c:pt>
                  <c:pt idx="5">
                    <c:v>Estudis i feina</c:v>
                  </c:pt>
                </c:lvl>
                <c:lvl>
                  <c:pt idx="0">
                    <c:v>2011</c:v>
                  </c:pt>
                  <c:pt idx="3">
                    <c:v>2014</c:v>
                  </c:pt>
                </c:lvl>
                <c:lvl>
                  <c:pt idx="0">
                    <c:v>Sí has tingut una experiència de mobilitat, de quin tipus ha estat?</c:v>
                  </c:pt>
                </c:lvl>
                <c:lvl>
                  <c:pt idx="0">
                    <c:v>MOBILITAT (%)</c:v>
                  </c:pt>
                </c:lvl>
              </c:multiLvlStrCache>
            </c:multiLvlStrRef>
          </c:cat>
          <c:val>
            <c:numRef>
              <c:f>'Taules comparativa'!$C$142:$H$142</c:f>
              <c:numCache>
                <c:formatCode>0.00%</c:formatCode>
                <c:ptCount val="6"/>
                <c:pt idx="0">
                  <c:v>0.14583333333333334</c:v>
                </c:pt>
                <c:pt idx="1">
                  <c:v>8.3333333333333329E-2</c:v>
                </c:pt>
                <c:pt idx="2">
                  <c:v>2.0833333333333332E-2</c:v>
                </c:pt>
                <c:pt idx="3" formatCode="###0.0%">
                  <c:v>0.34782608695652173</c:v>
                </c:pt>
                <c:pt idx="4" formatCode="###0.0%">
                  <c:v>6.5217391304347824E-2</c:v>
                </c:pt>
                <c:pt idx="5" formatCode="###0.0%">
                  <c:v>4.3478260869565216E-2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5086080"/>
        <c:axId val="205116544"/>
        <c:axId val="0"/>
      </c:bar3DChart>
      <c:catAx>
        <c:axId val="205086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0">
                <a:latin typeface="Arial Rounded MT Bold" pitchFamily="34" charset="0"/>
              </a:defRPr>
            </a:pPr>
            <a:endParaRPr lang="ca-ES"/>
          </a:p>
        </c:txPr>
        <c:crossAx val="205116544"/>
        <c:crosses val="autoZero"/>
        <c:auto val="1"/>
        <c:lblAlgn val="ctr"/>
        <c:lblOffset val="100"/>
        <c:noMultiLvlLbl val="0"/>
      </c:catAx>
      <c:valAx>
        <c:axId val="205116544"/>
        <c:scaling>
          <c:orientation val="minMax"/>
          <c:max val="0.30000000000000032"/>
        </c:scaling>
        <c:delete val="1"/>
        <c:axPos val="l"/>
        <c:numFmt formatCode="0%" sourceLinked="0"/>
        <c:majorTickMark val="out"/>
        <c:minorTickMark val="none"/>
        <c:tickLblPos val="none"/>
        <c:crossAx val="205086080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9.5880145288618577E-3"/>
          <c:y val="2.2317386797238548E-2"/>
          <c:w val="0.55230134525694696"/>
          <c:h val="0.17039258785231381"/>
        </c:manualLayout>
      </c:layout>
      <c:overlay val="0"/>
      <c:txPr>
        <a:bodyPr/>
        <a:lstStyle/>
        <a:p>
          <a:pPr>
            <a:defRPr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solidFill>
                  <a:schemeClr val="bg1"/>
                </a:solidFill>
              </a:defRPr>
            </a:pPr>
            <a:r>
              <a:rPr lang="es-ES" sz="1200">
                <a:solidFill>
                  <a:schemeClr val="bg1"/>
                </a:solidFill>
              </a:rPr>
              <a:t>MITJANA DE NIVELL DE SATISFACCIÓ AMB LA FEINA ACTUAL PER EDICIONS I TITULACIONS</a:t>
            </a:r>
          </a:p>
        </c:rich>
      </c:tx>
      <c:layout>
        <c:manualLayout>
          <c:xMode val="edge"/>
          <c:yMode val="edge"/>
          <c:x val="2.0457591933570572E-2"/>
          <c:y val="1.3396624472573839E-2"/>
        </c:manualLayout>
      </c:layout>
      <c:overlay val="0"/>
      <c:spPr>
        <a:solidFill>
          <a:srgbClr val="4F81BD"/>
        </a:solidFill>
        <a:scene3d>
          <a:camera prst="orthographicFront"/>
          <a:lightRig rig="threePt" dir="t"/>
        </a:scene3d>
        <a:sp3d>
          <a:bevelT w="190500" h="38100"/>
        </a:sp3d>
      </c:spPr>
    </c:title>
    <c:autoTitleDeleted val="0"/>
    <c:plotArea>
      <c:layout>
        <c:manualLayout>
          <c:layoutTarget val="inner"/>
          <c:xMode val="edge"/>
          <c:yMode val="edge"/>
          <c:x val="1.0375852145063061E-3"/>
          <c:y val="0.12876171965384769"/>
          <c:w val="0.98761533974919802"/>
          <c:h val="0.70473802582257394"/>
        </c:manualLayout>
      </c:layout>
      <c:lineChart>
        <c:grouping val="standard"/>
        <c:varyColors val="0"/>
        <c:ser>
          <c:idx val="0"/>
          <c:order val="0"/>
          <c:tx>
            <c:strRef>
              <c:f>'Taules comparativa'!$B$103</c:f>
              <c:strCache>
                <c:ptCount val="1"/>
                <c:pt idx="0">
                  <c:v>Contingut de la feina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399975140789184E-2"/>
                  <c:y val="-2.821046786061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214152539942061E-2"/>
                  <c:y val="-2.585959553889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499813555918929E-2"/>
                  <c:y val="-3.7613957147484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856983047930469E-2"/>
                  <c:y val="-2.8210467860613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214152539942061E-2"/>
                  <c:y val="-3.2912212504049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214152539942147E-2"/>
                  <c:y val="-2.8210467860613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999875703945948E-2"/>
                  <c:y val="-1.645610625202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7.2856610159768463E-3"/>
                  <c:y val="9.4034892868712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comparativa'!$C$101:$J$102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comparativa'!$C$103:$J$103</c:f>
              <c:numCache>
                <c:formatCode>#,##0.00</c:formatCode>
                <c:ptCount val="8"/>
                <c:pt idx="0" formatCode="0.00">
                  <c:v>5.4545454545454541</c:v>
                </c:pt>
                <c:pt idx="1">
                  <c:v>5.6666666666666679</c:v>
                </c:pt>
                <c:pt idx="2" formatCode="0.00">
                  <c:v>5.8666666666666663</c:v>
                </c:pt>
                <c:pt idx="3">
                  <c:v>5.6590909090909074</c:v>
                </c:pt>
                <c:pt idx="4" formatCode="0.00">
                  <c:v>5.5</c:v>
                </c:pt>
                <c:pt idx="5">
                  <c:v>5.5362318840579707</c:v>
                </c:pt>
                <c:pt idx="6" formatCode="0.00">
                  <c:v>4.9302325581395356</c:v>
                </c:pt>
                <c:pt idx="7">
                  <c:v>5.2121212121212128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'Taules comparativa'!$B$104</c:f>
              <c:strCache>
                <c:ptCount val="1"/>
                <c:pt idx="0">
                  <c:v>Perspectives de millora i promoció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8856858751876396E-2"/>
                  <c:y val="2.3508723217178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856983047930469E-2"/>
                  <c:y val="3.056134018233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928367227911206E-2"/>
                  <c:y val="2.115785089546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999875703945948E-2"/>
                  <c:y val="-3.056134018233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428305079884201E-3"/>
                  <c:y val="-1.645610625202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357045195957601E-2"/>
                  <c:y val="-2.115785089546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4999378519729808E-3"/>
                  <c:y val="-1.410523393030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105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comparativa'!$C$101:$J$102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comparativa'!$C$104:$J$104</c:f>
              <c:numCache>
                <c:formatCode>#,##0.00</c:formatCode>
                <c:ptCount val="8"/>
                <c:pt idx="0" formatCode="0.00">
                  <c:v>4.8484848484848486</c:v>
                </c:pt>
                <c:pt idx="1">
                  <c:v>4.5454545454545467</c:v>
                </c:pt>
                <c:pt idx="2" formatCode="0.00">
                  <c:v>4.7555555555555564</c:v>
                </c:pt>
                <c:pt idx="3">
                  <c:v>4.5681818181818192</c:v>
                </c:pt>
                <c:pt idx="4" formatCode="0.00">
                  <c:v>4.7941176470588234</c:v>
                </c:pt>
                <c:pt idx="5">
                  <c:v>4.8115942028985517</c:v>
                </c:pt>
                <c:pt idx="6" formatCode="0.00">
                  <c:v>3.9302325581395343</c:v>
                </c:pt>
                <c:pt idx="7">
                  <c:v>4.6060606060606046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'Taules comparativa'!$B$105</c:f>
              <c:strCache>
                <c:ptCount val="1"/>
                <c:pt idx="0">
                  <c:v>Nivell de retribució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4.0071135587872425E-2"/>
                  <c:y val="-1.645610625202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214152539942061E-2"/>
                  <c:y val="2.585959553889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071135587872425E-2"/>
                  <c:y val="1.645610625202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499689259864824E-2"/>
                  <c:y val="-7.0526169651534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856983047930469E-2"/>
                  <c:y val="2.82104678606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8214152539942147E-2"/>
                  <c:y val="1.6456106252024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4285536719922788E-2"/>
                  <c:y val="2.82104678606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accent5">
                        <a:lumMod val="60000"/>
                        <a:lumOff val="40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comparativa'!$C$101:$J$102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comparativa'!$C$105:$J$105</c:f>
              <c:numCache>
                <c:formatCode>#,##0.00</c:formatCode>
                <c:ptCount val="8"/>
                <c:pt idx="0" formatCode="0.00">
                  <c:v>4.3939393939393945</c:v>
                </c:pt>
                <c:pt idx="1">
                  <c:v>4.7272727272727275</c:v>
                </c:pt>
                <c:pt idx="2" formatCode="0.00">
                  <c:v>4.6444444444444439</c:v>
                </c:pt>
                <c:pt idx="3">
                  <c:v>4.5227272727272725</c:v>
                </c:pt>
                <c:pt idx="4" formatCode="0.00">
                  <c:v>4.7058823529411749</c:v>
                </c:pt>
                <c:pt idx="5">
                  <c:v>4.3333333333333321</c:v>
                </c:pt>
                <c:pt idx="6" formatCode="0.00">
                  <c:v>4.0930232558139554</c:v>
                </c:pt>
                <c:pt idx="7">
                  <c:v>4.9393939393939386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'Taules comparativa'!$B$106</c:f>
              <c:strCache>
                <c:ptCount val="1"/>
                <c:pt idx="0">
                  <c:v>Utilitat dels coneixements de la formació universitària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4.128541242386867E-2"/>
                  <c:y val="-7.0526169651534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785598867949783E-2"/>
                  <c:y val="3.056134018233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571073439845494E-3"/>
                  <c:y val="3.5263084825766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4571322031953646E-2"/>
                  <c:y val="3.5263084825767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142768359961385E-2"/>
                  <c:y val="3.5263084825767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499813555919036E-2"/>
                  <c:y val="2.82104678606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571322031953646E-2"/>
                  <c:y val="3.5263084825767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comparativa'!$C$101:$J$102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comparativa'!$C$106:$J$106</c:f>
              <c:numCache>
                <c:formatCode>#,##0.00</c:formatCode>
                <c:ptCount val="8"/>
                <c:pt idx="0" formatCode="0.00">
                  <c:v>3.9393939393939386</c:v>
                </c:pt>
                <c:pt idx="1">
                  <c:v>4.5151515151515147</c:v>
                </c:pt>
                <c:pt idx="2" formatCode="0.00">
                  <c:v>4.5333333333333332</c:v>
                </c:pt>
                <c:pt idx="3">
                  <c:v>4.7727272727272725</c:v>
                </c:pt>
                <c:pt idx="4" formatCode="0.00">
                  <c:v>4.5</c:v>
                </c:pt>
                <c:pt idx="5">
                  <c:v>3.9130434782608705</c:v>
                </c:pt>
                <c:pt idx="6" formatCode="0.00">
                  <c:v>3.7441860465116279</c:v>
                </c:pt>
                <c:pt idx="7">
                  <c:v>3.8787878787878793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'Taules comparativa'!$B$107</c:f>
              <c:strCache>
                <c:ptCount val="1"/>
                <c:pt idx="0">
                  <c:v>Satisfacció general amb la feina *</c:v>
                </c:pt>
              </c:strCache>
            </c:strRef>
          </c:tx>
          <c:marker>
            <c:symbol val="none"/>
          </c:marker>
          <c:dPt>
            <c:idx val="2"/>
            <c:bubble3D val="0"/>
            <c:spPr>
              <a:ln>
                <a:noFill/>
              </a:ln>
            </c:spPr>
          </c:dPt>
          <c:dPt>
            <c:idx val="4"/>
            <c:bubble3D val="0"/>
            <c:spPr>
              <a:ln>
                <a:noFill/>
              </a:ln>
            </c:spPr>
          </c:dPt>
          <c:dPt>
            <c:idx val="6"/>
            <c:bubble3D val="0"/>
            <c:spPr>
              <a:ln>
                <a:noFill/>
              </a:ln>
            </c:spPr>
          </c:dPt>
          <c:dLbls>
            <c:dLbl>
              <c:idx val="0"/>
              <c:layout>
                <c:manualLayout>
                  <c:x val="-3.642830507988419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856983047930469E-2"/>
                  <c:y val="3.056134018233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428429375938246E-2"/>
                  <c:y val="-2.82104678606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4285536719922788E-2"/>
                  <c:y val="-3.0561340182331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1571197735899635E-2"/>
                  <c:y val="1.4105233930306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071259883926755E-2"/>
                  <c:y val="2.82104678606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821046786061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6.0713841799806944E-3"/>
                  <c:y val="-2.11578508954602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'Taules comparativa'!$C$101:$J$102</c:f>
              <c:multiLvlStrCache>
                <c:ptCount val="8"/>
                <c:lvl>
                  <c:pt idx="0">
                    <c:v>2011</c:v>
                  </c:pt>
                  <c:pt idx="1">
                    <c:v>2014</c:v>
                  </c:pt>
                  <c:pt idx="2">
                    <c:v>2011</c:v>
                  </c:pt>
                  <c:pt idx="3">
                    <c:v>2014</c:v>
                  </c:pt>
                  <c:pt idx="4">
                    <c:v>2011</c:v>
                  </c:pt>
                  <c:pt idx="5">
                    <c:v>2014</c:v>
                  </c:pt>
                  <c:pt idx="6">
                    <c:v>2011</c:v>
                  </c:pt>
                  <c:pt idx="7">
                    <c:v>2014</c:v>
                  </c:pt>
                </c:lvl>
                <c:lvl>
                  <c:pt idx="0">
                    <c:v>ENG. TÈCN. INDUST. EN ELECTRICITAT</c:v>
                  </c:pt>
                  <c:pt idx="2">
                    <c:v>ENG. TÈCN. INDUST. EN ELECTRÒNICA INDUSTRIAL</c:v>
                  </c:pt>
                  <c:pt idx="4">
                    <c:v>ENG. TÈCN. INDUST. EN MECÀNICA</c:v>
                  </c:pt>
                  <c:pt idx="6">
                    <c:v>ENG. TÈCN. INDUST. EN QUÍMICA INDUSTRIAL</c:v>
                  </c:pt>
                </c:lvl>
              </c:multiLvlStrCache>
            </c:multiLvlStrRef>
          </c:cat>
          <c:val>
            <c:numRef>
              <c:f>'Taules comparativa'!$C$107:$J$107</c:f>
              <c:numCache>
                <c:formatCode>#,##0.00</c:formatCode>
                <c:ptCount val="8"/>
                <c:pt idx="0" formatCode="0.00">
                  <c:v>5.2424242424242422</c:v>
                </c:pt>
                <c:pt idx="1">
                  <c:v>5.6857142857142859</c:v>
                </c:pt>
                <c:pt idx="2" formatCode="0.00">
                  <c:v>5.3695652173913055</c:v>
                </c:pt>
                <c:pt idx="3">
                  <c:v>5.645833333333333</c:v>
                </c:pt>
                <c:pt idx="4" formatCode="0.00">
                  <c:v>5.2857142857142865</c:v>
                </c:pt>
                <c:pt idx="5">
                  <c:v>5.3285714285714274</c:v>
                </c:pt>
                <c:pt idx="6" formatCode="0.00">
                  <c:v>4.9318181818181817</c:v>
                </c:pt>
                <c:pt idx="7">
                  <c:v>5.2972972972972974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73440"/>
        <c:axId val="205374976"/>
      </c:lineChart>
      <c:catAx>
        <c:axId val="205373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0" vert="horz" anchor="t" anchorCtr="0"/>
          <a:lstStyle/>
          <a:p>
            <a:pPr>
              <a:defRPr sz="1400" b="1" kern="2200" spc="0" baseline="0"/>
            </a:pPr>
            <a:endParaRPr lang="ca-ES"/>
          </a:p>
        </c:txPr>
        <c:crossAx val="205374976"/>
        <c:crossesAt val="1"/>
        <c:auto val="1"/>
        <c:lblAlgn val="ctr"/>
        <c:lblOffset val="100"/>
        <c:tickLblSkip val="1"/>
        <c:tickMarkSkip val="1"/>
        <c:noMultiLvlLbl val="0"/>
      </c:catAx>
      <c:valAx>
        <c:axId val="205374976"/>
        <c:scaling>
          <c:orientation val="minMax"/>
          <c:max val="7"/>
          <c:min val="3"/>
        </c:scaling>
        <c:delete val="1"/>
        <c:axPos val="l"/>
        <c:numFmt formatCode="0" sourceLinked="0"/>
        <c:majorTickMark val="out"/>
        <c:minorTickMark val="none"/>
        <c:tickLblPos val="none"/>
        <c:crossAx val="205373440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111111111111116"/>
          <c:y val="2.0206575246132188E-2"/>
          <c:w val="0.38888888888889028"/>
          <c:h val="0.18796554149085817"/>
        </c:manualLayout>
      </c:layout>
      <c:overlay val="0"/>
      <c:txPr>
        <a:bodyPr/>
        <a:lstStyle/>
        <a:p>
          <a:pPr>
            <a:defRPr sz="1200"/>
          </a:pPr>
          <a:endParaRPr lang="ca-ES"/>
        </a:p>
      </c:txPr>
    </c:legend>
    <c:plotVisOnly val="0"/>
    <c:dispBlanksAs val="span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2011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428146734222496E-2"/>
          <c:y val="3.0461269264418871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'[1]Taules comparativa'!$I$50</c:f>
              <c:strCache>
                <c:ptCount val="1"/>
                <c:pt idx="0">
                  <c:v>ENG. TÈCN. INDUST. EN ELECTRICITAT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layout>
                <c:manualLayout>
                  <c:x val="9.9317198172688883E-3"/>
                  <c:y val="2.6350466600368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590318903613342E-3"/>
                  <c:y val="2.6350466600368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918063780722641E-2"/>
                  <c:y val="5.2700933200737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95903189036133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comparativa'!$L$47:$Q$49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Requeria
form.univ.</c:v>
                  </c:pt>
                  <c:pt idx="3">
                    <c:v>No requeria form. univ.</c:v>
                  </c:pt>
                </c:lvl>
                <c:lvl>
                  <c:pt idx="0">
                    <c:v>Titulació
universitària</c:v>
                  </c:pt>
                  <c:pt idx="1">
                    <c:v>0</c:v>
                  </c:pt>
                  <c:pt idx="2">
                    <c:v>Cap titulació</c:v>
                  </c:pt>
                  <c:pt idx="3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comparativa'!$J$50:$O$50</c:f>
              <c:numCache>
                <c:formatCode>General</c:formatCode>
                <c:ptCount val="6"/>
                <c:pt idx="0">
                  <c:v>0.55263157894736847</c:v>
                </c:pt>
                <c:pt idx="1">
                  <c:v>2.6315789473684209E-2</c:v>
                </c:pt>
                <c:pt idx="2">
                  <c:v>0.10526315789473684</c:v>
                </c:pt>
                <c:pt idx="3">
                  <c:v>5.2631578947368418E-2</c:v>
                </c:pt>
                <c:pt idx="4">
                  <c:v>0.10526315789473684</c:v>
                </c:pt>
                <c:pt idx="5">
                  <c:v>0.15789473684210525</c:v>
                </c:pt>
              </c:numCache>
            </c:numRef>
          </c:val>
        </c:ser>
        <c:ser>
          <c:idx val="2"/>
          <c:order val="1"/>
          <c:tx>
            <c:strRef>
              <c:f>'[1]Taules comparativa'!$I$51</c:f>
              <c:strCache>
                <c:ptCount val="1"/>
                <c:pt idx="0">
                  <c:v>ENG. TÈCN. INDUST. EN ELECTRÒNICA INDUSTRIAL</c:v>
                </c:pt>
              </c:strCache>
            </c:strRef>
          </c:tx>
          <c:spPr>
            <a:solidFill>
              <a:srgbClr val="8064A2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95903189036133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9453758538150579E-3"/>
                  <c:y val="2.6350466600368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7.905139980110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9317198172688883E-3"/>
                  <c:y val="7.905139980110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317198172688883E-3"/>
                  <c:y val="7.905139980110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9317198172688883E-3"/>
                  <c:y val="2.6350466600368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comparativa'!$L$47:$Q$49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Requeria
form.univ.</c:v>
                  </c:pt>
                  <c:pt idx="3">
                    <c:v>No requeria form. univ.</c:v>
                  </c:pt>
                </c:lvl>
                <c:lvl>
                  <c:pt idx="0">
                    <c:v>Titulació
universitària</c:v>
                  </c:pt>
                  <c:pt idx="1">
                    <c:v>0</c:v>
                  </c:pt>
                  <c:pt idx="2">
                    <c:v>Cap titulació</c:v>
                  </c:pt>
                  <c:pt idx="3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comparativa'!$J$51:$O$51</c:f>
              <c:numCache>
                <c:formatCode>General</c:formatCode>
                <c:ptCount val="6"/>
                <c:pt idx="0">
                  <c:v>0.60377358490566035</c:v>
                </c:pt>
                <c:pt idx="1">
                  <c:v>5.6603773584905662E-2</c:v>
                </c:pt>
                <c:pt idx="2">
                  <c:v>0.16981132075471697</c:v>
                </c:pt>
                <c:pt idx="3">
                  <c:v>1.8867924528301886E-2</c:v>
                </c:pt>
                <c:pt idx="4">
                  <c:v>5.6603773584905662E-2</c:v>
                </c:pt>
                <c:pt idx="5">
                  <c:v>9.4339622641509441E-2</c:v>
                </c:pt>
              </c:numCache>
            </c:numRef>
          </c:val>
        </c:ser>
        <c:ser>
          <c:idx val="3"/>
          <c:order val="2"/>
          <c:tx>
            <c:strRef>
              <c:f>'[1]Taules comparativa'!$I$52</c:f>
              <c:strCache>
                <c:ptCount val="1"/>
                <c:pt idx="0">
                  <c:v>ENG. TÈCN. INDUST. EN MECÀNICA</c:v>
                </c:pt>
              </c:strCache>
            </c:strRef>
          </c:tx>
          <c:spPr>
            <a:solidFill>
              <a:srgbClr val="9BBB5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9317198172688883E-3"/>
                  <c:y val="-4.830863070191868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590318903613342E-3"/>
                  <c:y val="2.6350466600368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590318903613342E-3"/>
                  <c:y val="7.9051399801105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9726879269075472E-3"/>
                  <c:y val="5.270093320073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9453758538150943E-3"/>
                  <c:y val="2.63504666003696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94537585381509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comparativa'!$L$47:$Q$49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Requeria
form.univ.</c:v>
                  </c:pt>
                  <c:pt idx="3">
                    <c:v>No requeria form. univ.</c:v>
                  </c:pt>
                </c:lvl>
                <c:lvl>
                  <c:pt idx="0">
                    <c:v>Titulació
universitària</c:v>
                  </c:pt>
                  <c:pt idx="1">
                    <c:v>0</c:v>
                  </c:pt>
                  <c:pt idx="2">
                    <c:v>Cap titulació</c:v>
                  </c:pt>
                  <c:pt idx="3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comparativa'!$J$52:$O$52</c:f>
              <c:numCache>
                <c:formatCode>General</c:formatCode>
                <c:ptCount val="6"/>
                <c:pt idx="0">
                  <c:v>0.51898734177215189</c:v>
                </c:pt>
                <c:pt idx="1">
                  <c:v>8.8607594936708861E-2</c:v>
                </c:pt>
                <c:pt idx="2">
                  <c:v>0.20253164556962025</c:v>
                </c:pt>
                <c:pt idx="3">
                  <c:v>5.0632911392405063E-2</c:v>
                </c:pt>
                <c:pt idx="4">
                  <c:v>5.0632911392405063E-2</c:v>
                </c:pt>
                <c:pt idx="5">
                  <c:v>8.8607594936708861E-2</c:v>
                </c:pt>
              </c:numCache>
            </c:numRef>
          </c:val>
        </c:ser>
        <c:ser>
          <c:idx val="1"/>
          <c:order val="3"/>
          <c:tx>
            <c:strRef>
              <c:f>'[1]Taules comparativa'!$I$53</c:f>
              <c:strCache>
                <c:ptCount val="1"/>
                <c:pt idx="0">
                  <c:v>ENG. TÈCN. INDUST.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39044077441764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590318903613342E-3"/>
                  <c:y val="2.63504666003686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918063780722641E-2"/>
                  <c:y val="5.2700933200737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590318903613342E-3"/>
                  <c:y val="5.2700933200737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/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'[1]Taules comparativa'!$L$47:$Q$49</c:f>
              <c:multiLvlStrCache>
                <c:ptCount val="6"/>
                <c:lvl>
                  <c:pt idx="0">
                    <c:v>Funcions pròpies</c:v>
                  </c:pt>
                  <c:pt idx="1">
                    <c:v>Funcions
no pròpies</c:v>
                  </c:pt>
                  <c:pt idx="2">
                    <c:v>Requeria
form.univ.</c:v>
                  </c:pt>
                  <c:pt idx="3">
                    <c:v>No requeria form. univ.</c:v>
                  </c:pt>
                </c:lvl>
                <c:lvl>
                  <c:pt idx="0">
                    <c:v>Titulació
universitària</c:v>
                  </c:pt>
                  <c:pt idx="1">
                    <c:v>0</c:v>
                  </c:pt>
                  <c:pt idx="2">
                    <c:v>Cap titulació</c:v>
                  </c:pt>
                  <c:pt idx="3">
                    <c:v>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lvl>
              </c:multiLvlStrCache>
            </c:multiLvlStrRef>
          </c:cat>
          <c:val>
            <c:numRef>
              <c:f>'[1]Taules comparativa'!$J$53:$O$53</c:f>
              <c:numCache>
                <c:formatCode>General</c:formatCode>
                <c:ptCount val="6"/>
                <c:pt idx="0">
                  <c:v>0.33333333333333331</c:v>
                </c:pt>
                <c:pt idx="1">
                  <c:v>0.16666666666666666</c:v>
                </c:pt>
                <c:pt idx="2">
                  <c:v>0.14583333333333334</c:v>
                </c:pt>
                <c:pt idx="3">
                  <c:v>0.125</c:v>
                </c:pt>
                <c:pt idx="4">
                  <c:v>8.3333333333333329E-2</c:v>
                </c:pt>
                <c:pt idx="5">
                  <c:v>0.14583333333333334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5432704"/>
        <c:axId val="205434240"/>
        <c:axId val="0"/>
      </c:bar3DChart>
      <c:catAx>
        <c:axId val="2054327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205434240"/>
        <c:crosses val="autoZero"/>
        <c:auto val="1"/>
        <c:lblAlgn val="ctr"/>
        <c:lblOffset val="100"/>
        <c:noMultiLvlLbl val="0"/>
      </c:catAx>
      <c:valAx>
        <c:axId val="205434240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054327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5875178659741197"/>
          <c:y val="1.5209236947154736E-2"/>
          <c:w val="0.33812266409078101"/>
          <c:h val="0.44338688083442318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>
                <a:latin typeface="Arial Rounded MT Bold" pitchFamily="34" charset="0"/>
              </a:defRPr>
            </a:pPr>
            <a:r>
              <a:rPr lang="en-US" sz="1800"/>
              <a:t>2014</a:t>
            </a:r>
          </a:p>
        </c:rich>
      </c:tx>
      <c:layout>
        <c:manualLayout>
          <c:xMode val="edge"/>
          <c:yMode val="edge"/>
          <c:x val="0.88404767799702955"/>
          <c:y val="9.6969709309753828E-3"/>
        </c:manualLayout>
      </c:layout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462506265656562E-2"/>
          <c:y val="2.3752530274116744E-2"/>
          <c:w val="0.91122793488637877"/>
          <c:h val="0.77142319124882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Gràfics!$O$172</c:f>
              <c:strCache>
                <c:ptCount val="1"/>
                <c:pt idx="0">
                  <c:v>ENG. TECN. INDUSTRIAL, ESPEC. EN ELECTRICITAT</c:v>
                </c:pt>
              </c:strCache>
            </c:strRef>
          </c:tx>
          <c:spPr>
            <a:solidFill>
              <a:srgbClr val="31859E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5.272542513032486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1845535492967355E-3"/>
                  <c:y val="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7897023661978393E-3"/>
                  <c:y val="-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871279577472826E-3"/>
                  <c:y val="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897023661978393E-3"/>
                  <c:y val="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numFmt formatCode="0%" sourceLinked="0"/>
            <c:txPr>
              <a:bodyPr/>
              <a:lstStyle/>
              <a:p>
                <a:pPr>
                  <a:defRPr sz="10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Gràfics!$P$172:$U$172</c:f>
              <c:numCache>
                <c:formatCode>###0.0%</c:formatCode>
                <c:ptCount val="6"/>
                <c:pt idx="0">
                  <c:v>0.52500000000000002</c:v>
                </c:pt>
                <c:pt idx="1">
                  <c:v>2.5000000000000001E-2</c:v>
                </c:pt>
                <c:pt idx="2">
                  <c:v>0.22500000000000001</c:v>
                </c:pt>
                <c:pt idx="3">
                  <c:v>0.05</c:v>
                </c:pt>
                <c:pt idx="4">
                  <c:v>0.05</c:v>
                </c:pt>
                <c:pt idx="5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Gràfics!$O$173</c:f>
              <c:strCache>
                <c:ptCount val="1"/>
                <c:pt idx="0">
                  <c:v>ENG. TECN. INDUSTRIAL, ESPEC. EN ELECTRONICA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9871329393826273E-3"/>
                  <c:y val="-7.57954634522276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89702366197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9871279577472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89702366197839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871279577472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592276774648369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Gràfics!$P$173:$U$173</c:f>
              <c:numCache>
                <c:formatCode>###0.0%</c:formatCode>
                <c:ptCount val="6"/>
                <c:pt idx="0">
                  <c:v>0.76363636363636367</c:v>
                </c:pt>
                <c:pt idx="1">
                  <c:v>0</c:v>
                </c:pt>
                <c:pt idx="2">
                  <c:v>0.14545454545454545</c:v>
                </c:pt>
                <c:pt idx="3">
                  <c:v>1.8181818181818181E-2</c:v>
                </c:pt>
                <c:pt idx="4">
                  <c:v>0</c:v>
                </c:pt>
                <c:pt idx="5">
                  <c:v>7.2727272727272724E-2</c:v>
                </c:pt>
              </c:numCache>
            </c:numRef>
          </c:val>
        </c:ser>
        <c:ser>
          <c:idx val="2"/>
          <c:order val="2"/>
          <c:tx>
            <c:strRef>
              <c:f>Gràfics!$O$174</c:f>
              <c:strCache>
                <c:ptCount val="1"/>
                <c:pt idx="0">
                  <c:v>ENG. TECN. INDUSTRIAL, ESPEC. EN MECANICA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7.18455354929673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59227677464832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922767746483695E-3"/>
                  <c:y val="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871279577472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5922767746484592E-3"/>
                  <c:y val="-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18455354929673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Gràfics!$P$174:$U$174</c:f>
              <c:numCache>
                <c:formatCode>###0.0%</c:formatCode>
                <c:ptCount val="6"/>
                <c:pt idx="0">
                  <c:v>0.72727272727272729</c:v>
                </c:pt>
                <c:pt idx="1">
                  <c:v>1.2987012987012988E-2</c:v>
                </c:pt>
                <c:pt idx="2">
                  <c:v>0.11688311688311688</c:v>
                </c:pt>
                <c:pt idx="3">
                  <c:v>2.5974025974025976E-2</c:v>
                </c:pt>
                <c:pt idx="4">
                  <c:v>2.5974025974025976E-2</c:v>
                </c:pt>
                <c:pt idx="5">
                  <c:v>9.0909090909090912E-2</c:v>
                </c:pt>
              </c:numCache>
            </c:numRef>
          </c:val>
        </c:ser>
        <c:ser>
          <c:idx val="3"/>
          <c:order val="3"/>
          <c:tx>
            <c:strRef>
              <c:f>Gràfics!$O$175</c:f>
              <c:strCache>
                <c:ptCount val="1"/>
                <c:pt idx="0">
                  <c:v>ENG. TECN. INDUSTRIAL, ESPEC. EN QUÍMICA INDUSTRIAL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8.3819791408461953E-3"/>
                  <c:y val="-4.24562065984584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9871279577472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18455354929673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9871279577472826E-3"/>
                  <c:y val="-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9871279577472826E-3"/>
                  <c:y val="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819791408461953E-3"/>
                  <c:y val="-8.4912413196916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b="1">
                    <a:solidFill>
                      <a:schemeClr val="accent4">
                        <a:lumMod val="75000"/>
                      </a:schemeClr>
                    </a:solidFill>
                  </a:defRPr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Gràfics!$P$170:$U$171</c:f>
              <c:multiLvlStrCache>
                <c:ptCount val="6"/>
                <c:lvl>
                  <c:pt idx="0">
                    <c:v>Funcions pròpies</c:v>
                  </c:pt>
                  <c:pt idx="1">
                    <c:v>Funcions no pròpies</c:v>
                  </c:pt>
                  <c:pt idx="2">
                    <c:v>Funcions pròpies</c:v>
                  </c:pt>
                  <c:pt idx="3">
                    <c:v>Funcions no pròpies</c:v>
                  </c:pt>
                  <c:pt idx="4">
                    <c:v>Funcions pròpies</c:v>
                  </c:pt>
                  <c:pt idx="5">
                    <c:v>Funcions no pròpies</c:v>
                  </c:pt>
                </c:lvl>
                <c:lvl>
                  <c:pt idx="0">
                    <c:v>Titulació específica</c:v>
                  </c:pt>
                  <c:pt idx="2">
                    <c:v>Titulació universitària</c:v>
                  </c:pt>
                  <c:pt idx="4">
                    <c:v>Cap titulació</c:v>
                  </c:pt>
                </c:lvl>
              </c:multiLvlStrCache>
            </c:multiLvlStrRef>
          </c:cat>
          <c:val>
            <c:numRef>
              <c:f>Gràfics!$P$175:$U$175</c:f>
              <c:numCache>
                <c:formatCode>###0.0%</c:formatCode>
                <c:ptCount val="6"/>
                <c:pt idx="0">
                  <c:v>0.2558139534883721</c:v>
                </c:pt>
                <c:pt idx="1">
                  <c:v>0</c:v>
                </c:pt>
                <c:pt idx="2">
                  <c:v>0.37209302325581395</c:v>
                </c:pt>
                <c:pt idx="3">
                  <c:v>0.11627906976744186</c:v>
                </c:pt>
                <c:pt idx="4">
                  <c:v>6.9767441860465115E-2</c:v>
                </c:pt>
                <c:pt idx="5">
                  <c:v>0.18604651162790697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205606912"/>
        <c:axId val="205608448"/>
        <c:axId val="0"/>
      </c:bar3DChart>
      <c:catAx>
        <c:axId val="205606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22225" cap="sq" cmpd="thickThin">
            <a:miter lim="800000"/>
          </a:ln>
        </c:spPr>
        <c:txPr>
          <a:bodyPr anchor="t" anchorCtr="0"/>
          <a:lstStyle/>
          <a:p>
            <a:pPr>
              <a:defRPr sz="1200" b="1">
                <a:latin typeface="+mn-lt"/>
              </a:defRPr>
            </a:pPr>
            <a:endParaRPr lang="ca-ES"/>
          </a:p>
        </c:txPr>
        <c:crossAx val="205608448"/>
        <c:crosses val="autoZero"/>
        <c:auto val="1"/>
        <c:lblAlgn val="ctr"/>
        <c:lblOffset val="100"/>
        <c:noMultiLvlLbl val="0"/>
      </c:catAx>
      <c:valAx>
        <c:axId val="205608448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0560691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44283786377654538"/>
          <c:y val="2.3316141543218788E-2"/>
          <c:w val="0.47791766340160707"/>
          <c:h val="0.32220720941159997"/>
        </c:manualLayout>
      </c:layout>
      <c:overlay val="0"/>
      <c:txPr>
        <a:bodyPr/>
        <a:lstStyle/>
        <a:p>
          <a:pPr>
            <a:defRPr sz="1050" b="1"/>
          </a:pPr>
          <a:endParaRPr lang="ca-ES"/>
        </a:p>
      </c:txPr>
    </c:legend>
    <c:plotVisOnly val="1"/>
    <c:dispBlanksAs val="zero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% de titulats que cobren més de 30.000€ bruts anuals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722407407407409E-2"/>
          <c:y val="0.20165666666666668"/>
          <c:w val="0.53312018518518522"/>
          <c:h val="0.4000677777777778"/>
        </c:manualLayout>
      </c:layout>
      <c:barChart>
        <c:barDir val="col"/>
        <c:grouping val="clustered"/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Resum!$Q$57:$Q$60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Resum!$V$57:$V$60</c:f>
              <c:numCache>
                <c:formatCode>###0.0%</c:formatCode>
                <c:ptCount val="4"/>
                <c:pt idx="0">
                  <c:v>0.24324324324324326</c:v>
                </c:pt>
                <c:pt idx="1">
                  <c:v>9.8039215686274522E-2</c:v>
                </c:pt>
                <c:pt idx="2">
                  <c:v>0.19117647058823531</c:v>
                </c:pt>
                <c:pt idx="3">
                  <c:v>6.9767441860465115E-2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13824"/>
        <c:axId val="193615360"/>
      </c:barChart>
      <c:catAx>
        <c:axId val="1936138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3615360"/>
        <c:crosses val="autoZero"/>
        <c:auto val="1"/>
        <c:lblAlgn val="ctr"/>
        <c:lblOffset val="100"/>
        <c:noMultiLvlLbl val="0"/>
      </c:catAx>
      <c:valAx>
        <c:axId val="193615360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3613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en-US" sz="1600" u="sng"/>
              <a:t>Satisfacció amb UPC/Titulació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6618537037037036"/>
          <c:y val="0.21771833333333335"/>
          <c:w val="0.61264796296296287"/>
          <c:h val="0.40381499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Resum!$R$46</c:f>
              <c:strCache>
                <c:ptCount val="1"/>
                <c:pt idx="0">
                  <c:v>Repetirien la carrera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Resum!$Q$47:$Q$50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Resum!$R$47:$R$50</c:f>
              <c:numCache>
                <c:formatCode>###0.0%</c:formatCode>
                <c:ptCount val="4"/>
                <c:pt idx="0">
                  <c:v>0.72093023255813948</c:v>
                </c:pt>
                <c:pt idx="1">
                  <c:v>0.59322033898305082</c:v>
                </c:pt>
                <c:pt idx="2">
                  <c:v>0.67901234567901236</c:v>
                </c:pt>
                <c:pt idx="3">
                  <c:v>0.47826086956521741</c:v>
                </c:pt>
              </c:numCache>
            </c:numRef>
          </c:val>
        </c:ser>
        <c:ser>
          <c:idx val="1"/>
          <c:order val="1"/>
          <c:tx>
            <c:strRef>
              <c:f>Resum!$S$46</c:f>
              <c:strCache>
                <c:ptCount val="1"/>
                <c:pt idx="0">
                  <c:v>Repetirien la universitat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Resum!$Q$47:$Q$50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Resum!$S$47:$S$50</c:f>
              <c:numCache>
                <c:formatCode>###0.0%</c:formatCode>
                <c:ptCount val="4"/>
                <c:pt idx="0">
                  <c:v>0.90476190476190477</c:v>
                </c:pt>
                <c:pt idx="1">
                  <c:v>0.77966101694915257</c:v>
                </c:pt>
                <c:pt idx="2">
                  <c:v>0.80246913580246915</c:v>
                </c:pt>
                <c:pt idx="3">
                  <c:v>0.82608695652173902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645568"/>
        <c:axId val="193651456"/>
      </c:barChart>
      <c:catAx>
        <c:axId val="193645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193651456"/>
        <c:crosses val="autoZero"/>
        <c:auto val="1"/>
        <c:lblAlgn val="ctr"/>
        <c:lblOffset val="100"/>
        <c:noMultiLvlLbl val="0"/>
      </c:catAx>
      <c:valAx>
        <c:axId val="193651456"/>
        <c:scaling>
          <c:orientation val="minMax"/>
        </c:scaling>
        <c:delete val="0"/>
        <c:axPos val="l"/>
        <c:numFmt formatCode="###0.0%" sourceLinked="1"/>
        <c:majorTickMark val="out"/>
        <c:minorTickMark val="none"/>
        <c:tickLblPos val="nextTo"/>
        <c:crossAx val="193645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Gràfics!$R$10</c:f>
              <c:strCache>
                <c:ptCount val="1"/>
                <c:pt idx="0">
                  <c:v>Població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Gràfics!$P$11:$Q$14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mecànica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Gràfics!$R$11:$R$14</c:f>
              <c:numCache>
                <c:formatCode>General</c:formatCode>
                <c:ptCount val="4"/>
                <c:pt idx="0">
                  <c:v>68</c:v>
                </c:pt>
                <c:pt idx="1">
                  <c:v>91</c:v>
                </c:pt>
                <c:pt idx="2">
                  <c:v>173</c:v>
                </c:pt>
                <c:pt idx="3">
                  <c:v>71</c:v>
                </c:pt>
              </c:numCache>
            </c:numRef>
          </c:val>
        </c:ser>
        <c:ser>
          <c:idx val="1"/>
          <c:order val="1"/>
          <c:tx>
            <c:strRef>
              <c:f>Gràfics!$S$10</c:f>
              <c:strCache>
                <c:ptCount val="1"/>
                <c:pt idx="0">
                  <c:v>Mostra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Gràfics!$P$11:$Q$14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mecànica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Gràfics!$S$11:$S$14</c:f>
              <c:numCache>
                <c:formatCode>General</c:formatCode>
                <c:ptCount val="4"/>
                <c:pt idx="0">
                  <c:v>43</c:v>
                </c:pt>
                <c:pt idx="1">
                  <c:v>59</c:v>
                </c:pt>
                <c:pt idx="2">
                  <c:v>82</c:v>
                </c:pt>
                <c:pt idx="3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430848"/>
        <c:axId val="192432384"/>
        <c:axId val="0"/>
      </c:bar3DChart>
      <c:catAx>
        <c:axId val="19243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2432384"/>
        <c:crosses val="autoZero"/>
        <c:auto val="1"/>
        <c:lblAlgn val="ctr"/>
        <c:lblOffset val="100"/>
        <c:noMultiLvlLbl val="0"/>
      </c:catAx>
      <c:valAx>
        <c:axId val="192432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9243084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Gràfics!$N$33:$O$33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Gràfics!$N$34:$O$34</c:f>
              <c:numCache>
                <c:formatCode>0%</c:formatCode>
                <c:ptCount val="2"/>
                <c:pt idx="0">
                  <c:v>0.13</c:v>
                </c:pt>
                <c:pt idx="1">
                  <c:v>0.87</c:v>
                </c:pt>
              </c:numCache>
            </c:numRef>
          </c:val>
        </c:ser>
        <c:ser>
          <c:idx val="1"/>
          <c:order val="1"/>
          <c:cat>
            <c:strRef>
              <c:f>Gràfics!$N$33:$O$33</c:f>
              <c:strCache>
                <c:ptCount val="2"/>
                <c:pt idx="0">
                  <c:v>Dona</c:v>
                </c:pt>
                <c:pt idx="1">
                  <c:v>Home</c:v>
                </c:pt>
              </c:strCache>
            </c:strRef>
          </c:cat>
          <c:val>
            <c:numRef>
              <c:f>Gràfics!$N$35:$O$35</c:f>
              <c:numCache>
                <c:formatCode>###0.0%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"/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Gràfics!$P$53</c:f>
              <c:strCache>
                <c:ptCount val="1"/>
                <c:pt idx="0">
                  <c:v>Treballo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Gràfics!$O$54:$O$57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Gràfics!$P$54:$P$57</c:f>
              <c:numCache>
                <c:formatCode>###0.0%</c:formatCode>
                <c:ptCount val="4"/>
                <c:pt idx="0">
                  <c:v>0.81395348837209303</c:v>
                </c:pt>
                <c:pt idx="1">
                  <c:v>0.81355932203389825</c:v>
                </c:pt>
                <c:pt idx="2">
                  <c:v>0.85365853658536583</c:v>
                </c:pt>
                <c:pt idx="3">
                  <c:v>0.82608695652173902</c:v>
                </c:pt>
              </c:numCache>
            </c:numRef>
          </c:val>
        </c:ser>
        <c:ser>
          <c:idx val="1"/>
          <c:order val="1"/>
          <c:tx>
            <c:strRef>
              <c:f>Gràfics!$Q$53</c:f>
              <c:strCache>
                <c:ptCount val="1"/>
                <c:pt idx="0">
                  <c:v>No treballo però he treballat després dels estudis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Gràfics!$O$54:$O$57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Gràfics!$Q$54:$Q$57</c:f>
              <c:numCache>
                <c:formatCode>###0.0%</c:formatCode>
                <c:ptCount val="4"/>
                <c:pt idx="0">
                  <c:v>0.11627906976744186</c:v>
                </c:pt>
                <c:pt idx="1">
                  <c:v>0.11864406779661017</c:v>
                </c:pt>
                <c:pt idx="2">
                  <c:v>8.5365853658536592E-2</c:v>
                </c:pt>
                <c:pt idx="3">
                  <c:v>0.10869565217391304</c:v>
                </c:pt>
              </c:numCache>
            </c:numRef>
          </c:val>
        </c:ser>
        <c:ser>
          <c:idx val="2"/>
          <c:order val="2"/>
          <c:tx>
            <c:strRef>
              <c:f>Gràfics!$R$53</c:f>
              <c:strCache>
                <c:ptCount val="1"/>
                <c:pt idx="0">
                  <c:v>No he treballat mai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Gràfics!$O$54:$O$57</c:f>
              <c:strCache>
                <c:ptCount val="4"/>
                <c:pt idx="0">
                  <c:v>ENG. TECN. INDUSTRIAL, ESPEC. EN ELECTRICITAT</c:v>
                </c:pt>
                <c:pt idx="1">
                  <c:v>ENG. TECN. INDUSTRIAL, ESPEC. EN ELECTRONICA INDUSTRIAL</c:v>
                </c:pt>
                <c:pt idx="2">
                  <c:v>ENG. TECN. INDUSTRIAL, ESPEC. EN MECANICA</c:v>
                </c:pt>
                <c:pt idx="3">
                  <c:v>ENG. TECN. INDUSTRIAL, ESPEC. EN QUÍMICA INDUSTRIAL</c:v>
                </c:pt>
              </c:strCache>
            </c:strRef>
          </c:cat>
          <c:val>
            <c:numRef>
              <c:f>Gràfics!$R$54:$R$57</c:f>
              <c:numCache>
                <c:formatCode>###0.0%</c:formatCode>
                <c:ptCount val="4"/>
                <c:pt idx="0">
                  <c:v>6.9767441860465115E-2</c:v>
                </c:pt>
                <c:pt idx="1">
                  <c:v>6.7796610169491525E-2</c:v>
                </c:pt>
                <c:pt idx="2">
                  <c:v>6.097560975609756E-2</c:v>
                </c:pt>
                <c:pt idx="3">
                  <c:v>6.5217391304347824E-2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4015616"/>
        <c:axId val="194017152"/>
        <c:axId val="0"/>
      </c:bar3DChart>
      <c:catAx>
        <c:axId val="19401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017152"/>
        <c:crosses val="autoZero"/>
        <c:auto val="1"/>
        <c:lblAlgn val="ctr"/>
        <c:lblOffset val="100"/>
        <c:noMultiLvlLbl val="0"/>
      </c:catAx>
      <c:valAx>
        <c:axId val="194017152"/>
        <c:scaling>
          <c:orientation val="minMax"/>
          <c:max val="1"/>
        </c:scaling>
        <c:delete val="0"/>
        <c:axPos val="l"/>
        <c:numFmt formatCode="###0.0%" sourceLinked="1"/>
        <c:majorTickMark val="out"/>
        <c:minorTickMark val="none"/>
        <c:tickLblPos val="nextTo"/>
        <c:crossAx val="1940156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Gr&#224;fics!A109"/><Relationship Id="rId18" Type="http://schemas.openxmlformats.org/officeDocument/2006/relationships/hyperlink" Target="#Gr&#224;fics!A182"/><Relationship Id="rId26" Type="http://schemas.openxmlformats.org/officeDocument/2006/relationships/hyperlink" Target="#Taules!A143"/><Relationship Id="rId39" Type="http://schemas.openxmlformats.org/officeDocument/2006/relationships/hyperlink" Target="#Gr&#224;fics!A469"/><Relationship Id="rId21" Type="http://schemas.openxmlformats.org/officeDocument/2006/relationships/hyperlink" Target="#Taules!A113"/><Relationship Id="rId34" Type="http://schemas.openxmlformats.org/officeDocument/2006/relationships/hyperlink" Target="#Taules!A193"/><Relationship Id="rId42" Type="http://schemas.openxmlformats.org/officeDocument/2006/relationships/hyperlink" Target="#Taules!A251"/><Relationship Id="rId47" Type="http://schemas.openxmlformats.org/officeDocument/2006/relationships/hyperlink" Target="#Gr&#224;fics!A620"/><Relationship Id="rId50" Type="http://schemas.openxmlformats.org/officeDocument/2006/relationships/hyperlink" Target="#Taules!A312"/><Relationship Id="rId55" Type="http://schemas.openxmlformats.org/officeDocument/2006/relationships/hyperlink" Target="#Gr&#224;fics!A717"/><Relationship Id="rId63" Type="http://schemas.openxmlformats.org/officeDocument/2006/relationships/hyperlink" Target="#Comparativa!A126"/><Relationship Id="rId68" Type="http://schemas.openxmlformats.org/officeDocument/2006/relationships/hyperlink" Target="#Gr&#224;fics!A551"/><Relationship Id="rId7" Type="http://schemas.openxmlformats.org/officeDocument/2006/relationships/hyperlink" Target="#Taules!A18"/><Relationship Id="rId71" Type="http://schemas.openxmlformats.org/officeDocument/2006/relationships/hyperlink" Target="#Gr&#224;fics!A142"/><Relationship Id="rId2" Type="http://schemas.openxmlformats.org/officeDocument/2006/relationships/image" Target="../media/image1.gif"/><Relationship Id="rId16" Type="http://schemas.openxmlformats.org/officeDocument/2006/relationships/hyperlink" Target="#Gr&#224;fics!A162"/><Relationship Id="rId29" Type="http://schemas.openxmlformats.org/officeDocument/2006/relationships/hyperlink" Target="#Taules!A162"/><Relationship Id="rId1" Type="http://schemas.openxmlformats.org/officeDocument/2006/relationships/hyperlink" Target="#Taules!A183"/><Relationship Id="rId6" Type="http://schemas.openxmlformats.org/officeDocument/2006/relationships/image" Target="../media/image2.gif"/><Relationship Id="rId11" Type="http://schemas.openxmlformats.org/officeDocument/2006/relationships/hyperlink" Target="#Gr&#224;fics!A71"/><Relationship Id="rId24" Type="http://schemas.openxmlformats.org/officeDocument/2006/relationships/hyperlink" Target="#Gr&#224;fics!A243"/><Relationship Id="rId32" Type="http://schemas.openxmlformats.org/officeDocument/2006/relationships/hyperlink" Target="#Gr&#224;fics!A365"/><Relationship Id="rId37" Type="http://schemas.openxmlformats.org/officeDocument/2006/relationships/hyperlink" Target="#Gr&#224;fics!A444"/><Relationship Id="rId40" Type="http://schemas.openxmlformats.org/officeDocument/2006/relationships/hyperlink" Target="#Taules!A229"/><Relationship Id="rId45" Type="http://schemas.openxmlformats.org/officeDocument/2006/relationships/hyperlink" Target="#Taules!A281"/><Relationship Id="rId53" Type="http://schemas.openxmlformats.org/officeDocument/2006/relationships/hyperlink" Target="#Gr&#224;fics!A693"/><Relationship Id="rId58" Type="http://schemas.openxmlformats.org/officeDocument/2006/relationships/hyperlink" Target="#Taules!A238"/><Relationship Id="rId66" Type="http://schemas.openxmlformats.org/officeDocument/2006/relationships/hyperlink" Target="#Comparativa!B237"/><Relationship Id="rId5" Type="http://schemas.openxmlformats.org/officeDocument/2006/relationships/hyperlink" Target="EUETIB.xlsx#Gr&#224;fics!A8" TargetMode="External"/><Relationship Id="rId15" Type="http://schemas.openxmlformats.org/officeDocument/2006/relationships/hyperlink" Target="#Taules!A71"/><Relationship Id="rId23" Type="http://schemas.openxmlformats.org/officeDocument/2006/relationships/hyperlink" Target="#Taules!A123"/><Relationship Id="rId28" Type="http://schemas.openxmlformats.org/officeDocument/2006/relationships/hyperlink" Target="#Gr&#224;fics!A322"/><Relationship Id="rId36" Type="http://schemas.openxmlformats.org/officeDocument/2006/relationships/hyperlink" Target="#Taules!A202"/><Relationship Id="rId49" Type="http://schemas.openxmlformats.org/officeDocument/2006/relationships/hyperlink" Target="#Gr&#224;fics!A646"/><Relationship Id="rId57" Type="http://schemas.openxmlformats.org/officeDocument/2006/relationships/hyperlink" Target="#Gr&#224;fics!A738"/><Relationship Id="rId61" Type="http://schemas.openxmlformats.org/officeDocument/2006/relationships/hyperlink" Target="#Comparativa!B56"/><Relationship Id="rId10" Type="http://schemas.openxmlformats.org/officeDocument/2006/relationships/hyperlink" Target="#Taules!A40"/><Relationship Id="rId19" Type="http://schemas.openxmlformats.org/officeDocument/2006/relationships/hyperlink" Target="#Taules!A103"/><Relationship Id="rId31" Type="http://schemas.openxmlformats.org/officeDocument/2006/relationships/hyperlink" Target="#Taules!A172"/><Relationship Id="rId44" Type="http://schemas.openxmlformats.org/officeDocument/2006/relationships/hyperlink" Target="#Taules!A271"/><Relationship Id="rId52" Type="http://schemas.openxmlformats.org/officeDocument/2006/relationships/hyperlink" Target="#Taules!A322"/><Relationship Id="rId60" Type="http://schemas.openxmlformats.org/officeDocument/2006/relationships/image" Target="../media/image3.png"/><Relationship Id="rId65" Type="http://schemas.openxmlformats.org/officeDocument/2006/relationships/hyperlink" Target="#Comparativa!B195"/><Relationship Id="rId4" Type="http://schemas.openxmlformats.org/officeDocument/2006/relationships/hyperlink" Target="EUETIB.xlsx#Taules!A8" TargetMode="External"/><Relationship Id="rId9" Type="http://schemas.openxmlformats.org/officeDocument/2006/relationships/hyperlink" Target="#Gr&#224;fics!A47"/><Relationship Id="rId14" Type="http://schemas.openxmlformats.org/officeDocument/2006/relationships/hyperlink" Target="#Taules!A61"/><Relationship Id="rId22" Type="http://schemas.openxmlformats.org/officeDocument/2006/relationships/hyperlink" Target="#Gr&#224;fics!A222"/><Relationship Id="rId27" Type="http://schemas.openxmlformats.org/officeDocument/2006/relationships/hyperlink" Target="#Taules!A153"/><Relationship Id="rId30" Type="http://schemas.openxmlformats.org/officeDocument/2006/relationships/hyperlink" Target="#Gr&#224;fics!A342"/><Relationship Id="rId35" Type="http://schemas.openxmlformats.org/officeDocument/2006/relationships/hyperlink" Target="#Gr&#224;fics!A418"/><Relationship Id="rId43" Type="http://schemas.openxmlformats.org/officeDocument/2006/relationships/hyperlink" Target="#Taules!A261"/><Relationship Id="rId48" Type="http://schemas.openxmlformats.org/officeDocument/2006/relationships/hyperlink" Target="#Taules!A302"/><Relationship Id="rId56" Type="http://schemas.openxmlformats.org/officeDocument/2006/relationships/hyperlink" Target="#Taules!A343"/><Relationship Id="rId64" Type="http://schemas.openxmlformats.org/officeDocument/2006/relationships/hyperlink" Target="#Comparativa!B161"/><Relationship Id="rId69" Type="http://schemas.openxmlformats.org/officeDocument/2006/relationships/hyperlink" Target="#Gr&#224;fics!A573"/><Relationship Id="rId8" Type="http://schemas.openxmlformats.org/officeDocument/2006/relationships/hyperlink" Target="#Taules!A28"/><Relationship Id="rId51" Type="http://schemas.openxmlformats.org/officeDocument/2006/relationships/hyperlink" Target="#Gr&#224;fics!A668"/><Relationship Id="rId72" Type="http://schemas.openxmlformats.org/officeDocument/2006/relationships/hyperlink" Target="#Gr&#224;fics!A302"/><Relationship Id="rId3" Type="http://schemas.openxmlformats.org/officeDocument/2006/relationships/hyperlink" Target="#Taules!A133"/><Relationship Id="rId12" Type="http://schemas.openxmlformats.org/officeDocument/2006/relationships/hyperlink" Target="#Taules!A50"/><Relationship Id="rId17" Type="http://schemas.openxmlformats.org/officeDocument/2006/relationships/hyperlink" Target="#Taules!A83"/><Relationship Id="rId25" Type="http://schemas.openxmlformats.org/officeDocument/2006/relationships/hyperlink" Target="#Gr&#224;fics!A283"/><Relationship Id="rId33" Type="http://schemas.openxmlformats.org/officeDocument/2006/relationships/hyperlink" Target="#Gr&#224;fics!A392"/><Relationship Id="rId38" Type="http://schemas.openxmlformats.org/officeDocument/2006/relationships/hyperlink" Target="#Taules!A211"/><Relationship Id="rId46" Type="http://schemas.openxmlformats.org/officeDocument/2006/relationships/hyperlink" Target="#Taules!A290"/><Relationship Id="rId59" Type="http://schemas.openxmlformats.org/officeDocument/2006/relationships/hyperlink" Target="#Comparativa!B14"/><Relationship Id="rId67" Type="http://schemas.openxmlformats.org/officeDocument/2006/relationships/hyperlink" Target="#Comparativa!B273"/><Relationship Id="rId20" Type="http://schemas.openxmlformats.org/officeDocument/2006/relationships/hyperlink" Target="#Gr&#224;fics!A202"/><Relationship Id="rId41" Type="http://schemas.openxmlformats.org/officeDocument/2006/relationships/hyperlink" Target="#Gr&#224;fics!A498"/><Relationship Id="rId54" Type="http://schemas.openxmlformats.org/officeDocument/2006/relationships/hyperlink" Target="#Taules!A333"/><Relationship Id="rId62" Type="http://schemas.openxmlformats.org/officeDocument/2006/relationships/hyperlink" Target="#Comparativa!B95"/><Relationship Id="rId70" Type="http://schemas.openxmlformats.org/officeDocument/2006/relationships/hyperlink" Target="#Gr&#224;fics!A595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chart" Target="../charts/chart23.xml"/><Relationship Id="rId26" Type="http://schemas.openxmlformats.org/officeDocument/2006/relationships/chart" Target="../charts/chart31.xml"/><Relationship Id="rId3" Type="http://schemas.openxmlformats.org/officeDocument/2006/relationships/chart" Target="../charts/chart8.xml"/><Relationship Id="rId21" Type="http://schemas.openxmlformats.org/officeDocument/2006/relationships/chart" Target="../charts/chart26.xml"/><Relationship Id="rId34" Type="http://schemas.openxmlformats.org/officeDocument/2006/relationships/chart" Target="../charts/chart39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2.xml"/><Relationship Id="rId25" Type="http://schemas.openxmlformats.org/officeDocument/2006/relationships/chart" Target="../charts/chart30.xml"/><Relationship Id="rId33" Type="http://schemas.openxmlformats.org/officeDocument/2006/relationships/chart" Target="../charts/chart38.xml"/><Relationship Id="rId2" Type="http://schemas.openxmlformats.org/officeDocument/2006/relationships/chart" Target="../charts/chart7.xml"/><Relationship Id="rId16" Type="http://schemas.openxmlformats.org/officeDocument/2006/relationships/chart" Target="../charts/chart21.xml"/><Relationship Id="rId20" Type="http://schemas.openxmlformats.org/officeDocument/2006/relationships/chart" Target="../charts/chart25.xml"/><Relationship Id="rId29" Type="http://schemas.openxmlformats.org/officeDocument/2006/relationships/chart" Target="../charts/chart34.xml"/><Relationship Id="rId1" Type="http://schemas.openxmlformats.org/officeDocument/2006/relationships/hyperlink" Target="#Index!B50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24" Type="http://schemas.openxmlformats.org/officeDocument/2006/relationships/chart" Target="../charts/chart29.xml"/><Relationship Id="rId32" Type="http://schemas.openxmlformats.org/officeDocument/2006/relationships/chart" Target="../charts/chart37.xml"/><Relationship Id="rId5" Type="http://schemas.openxmlformats.org/officeDocument/2006/relationships/chart" Target="../charts/chart10.xml"/><Relationship Id="rId15" Type="http://schemas.openxmlformats.org/officeDocument/2006/relationships/chart" Target="../charts/chart20.xml"/><Relationship Id="rId23" Type="http://schemas.openxmlformats.org/officeDocument/2006/relationships/chart" Target="../charts/chart28.xml"/><Relationship Id="rId28" Type="http://schemas.openxmlformats.org/officeDocument/2006/relationships/chart" Target="../charts/chart33.xml"/><Relationship Id="rId10" Type="http://schemas.openxmlformats.org/officeDocument/2006/relationships/chart" Target="../charts/chart15.xml"/><Relationship Id="rId19" Type="http://schemas.openxmlformats.org/officeDocument/2006/relationships/chart" Target="../charts/chart24.xml"/><Relationship Id="rId31" Type="http://schemas.openxmlformats.org/officeDocument/2006/relationships/chart" Target="../charts/chart36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chart" Target="../charts/chart19.xml"/><Relationship Id="rId22" Type="http://schemas.openxmlformats.org/officeDocument/2006/relationships/chart" Target="../charts/chart27.xml"/><Relationship Id="rId27" Type="http://schemas.openxmlformats.org/officeDocument/2006/relationships/chart" Target="../charts/chart32.xml"/><Relationship Id="rId30" Type="http://schemas.openxmlformats.org/officeDocument/2006/relationships/chart" Target="../charts/chart35.xml"/><Relationship Id="rId35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8.xml"/><Relationship Id="rId3" Type="http://schemas.openxmlformats.org/officeDocument/2006/relationships/hyperlink" Target="#Index!B21"/><Relationship Id="rId7" Type="http://schemas.openxmlformats.org/officeDocument/2006/relationships/hyperlink" Target="#Index!B50"/><Relationship Id="rId12" Type="http://schemas.openxmlformats.org/officeDocument/2006/relationships/chart" Target="../charts/chart47.xml"/><Relationship Id="rId2" Type="http://schemas.openxmlformats.org/officeDocument/2006/relationships/chart" Target="../charts/chart40.xml"/><Relationship Id="rId1" Type="http://schemas.openxmlformats.org/officeDocument/2006/relationships/hyperlink" Target="#Index!A1"/><Relationship Id="rId6" Type="http://schemas.openxmlformats.org/officeDocument/2006/relationships/chart" Target="../charts/chart43.xml"/><Relationship Id="rId11" Type="http://schemas.openxmlformats.org/officeDocument/2006/relationships/chart" Target="../charts/chart46.xml"/><Relationship Id="rId5" Type="http://schemas.openxmlformats.org/officeDocument/2006/relationships/chart" Target="../charts/chart42.xml"/><Relationship Id="rId10" Type="http://schemas.openxmlformats.org/officeDocument/2006/relationships/chart" Target="../charts/chart45.xml"/><Relationship Id="rId4" Type="http://schemas.openxmlformats.org/officeDocument/2006/relationships/chart" Target="../charts/chart41.xml"/><Relationship Id="rId9" Type="http://schemas.openxmlformats.org/officeDocument/2006/relationships/hyperlink" Target="#Index!B6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40</xdr:row>
      <xdr:rowOff>0</xdr:rowOff>
    </xdr:from>
    <xdr:to>
      <xdr:col>4</xdr:col>
      <xdr:colOff>476250</xdr:colOff>
      <xdr:row>40</xdr:row>
      <xdr:rowOff>171450</xdr:rowOff>
    </xdr:to>
    <xdr:pic>
      <xdr:nvPicPr>
        <xdr:cNvPr id="2" name="Imatge 1" descr="icono-tabla.gi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7925" y="9086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171450</xdr:colOff>
      <xdr:row>33</xdr:row>
      <xdr:rowOff>171450</xdr:rowOff>
    </xdr:to>
    <xdr:pic>
      <xdr:nvPicPr>
        <xdr:cNvPr id="3" name="Imatge 2" descr="icono-tabla.gif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533525" y="7753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423334</xdr:colOff>
      <xdr:row>15</xdr:row>
      <xdr:rowOff>0</xdr:rowOff>
    </xdr:from>
    <xdr:to>
      <xdr:col>4</xdr:col>
      <xdr:colOff>594784</xdr:colOff>
      <xdr:row>15</xdr:row>
      <xdr:rowOff>171450</xdr:rowOff>
    </xdr:to>
    <xdr:pic>
      <xdr:nvPicPr>
        <xdr:cNvPr id="4" name="Imatge 3" descr="icono-tabla.gif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2334" y="41592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601134</xdr:colOff>
      <xdr:row>15</xdr:row>
      <xdr:rowOff>28575</xdr:rowOff>
    </xdr:from>
    <xdr:to>
      <xdr:col>5</xdr:col>
      <xdr:colOff>130176</xdr:colOff>
      <xdr:row>15</xdr:row>
      <xdr:rowOff>171450</xdr:rowOff>
    </xdr:to>
    <xdr:pic>
      <xdr:nvPicPr>
        <xdr:cNvPr id="5" name="Imatge 4" descr="icono-grafico.gif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60134" y="41878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16</xdr:row>
      <xdr:rowOff>9525</xdr:rowOff>
    </xdr:from>
    <xdr:to>
      <xdr:col>4</xdr:col>
      <xdr:colOff>57150</xdr:colOff>
      <xdr:row>16</xdr:row>
      <xdr:rowOff>180975</xdr:rowOff>
    </xdr:to>
    <xdr:pic>
      <xdr:nvPicPr>
        <xdr:cNvPr id="8" name="Imatge 7" descr="icono-tabla.gif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8825" y="4514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200025</xdr:colOff>
      <xdr:row>17</xdr:row>
      <xdr:rowOff>19050</xdr:rowOff>
    </xdr:from>
    <xdr:to>
      <xdr:col>4</xdr:col>
      <xdr:colOff>371475</xdr:colOff>
      <xdr:row>18</xdr:row>
      <xdr:rowOff>0</xdr:rowOff>
    </xdr:to>
    <xdr:pic>
      <xdr:nvPicPr>
        <xdr:cNvPr id="9" name="Imatge 8" descr="icono-tabla.gif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43150" y="471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16</xdr:row>
      <xdr:rowOff>28575</xdr:rowOff>
    </xdr:from>
    <xdr:to>
      <xdr:col>4</xdr:col>
      <xdr:colOff>219075</xdr:colOff>
      <xdr:row>16</xdr:row>
      <xdr:rowOff>171450</xdr:rowOff>
    </xdr:to>
    <xdr:pic>
      <xdr:nvPicPr>
        <xdr:cNvPr id="10" name="Imatge 9" descr="icono-grafico.gif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19325" y="4533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23</xdr:row>
      <xdr:rowOff>9525</xdr:rowOff>
    </xdr:from>
    <xdr:to>
      <xdr:col>5</xdr:col>
      <xdr:colOff>390525</xdr:colOff>
      <xdr:row>23</xdr:row>
      <xdr:rowOff>180975</xdr:rowOff>
    </xdr:to>
    <xdr:pic>
      <xdr:nvPicPr>
        <xdr:cNvPr id="11" name="Imatge 10" descr="icono-tabla.gif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800" y="585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23</xdr:row>
      <xdr:rowOff>28575</xdr:rowOff>
    </xdr:from>
    <xdr:to>
      <xdr:col>5</xdr:col>
      <xdr:colOff>581025</xdr:colOff>
      <xdr:row>23</xdr:row>
      <xdr:rowOff>171450</xdr:rowOff>
    </xdr:to>
    <xdr:pic>
      <xdr:nvPicPr>
        <xdr:cNvPr id="12" name="Imatge 11" descr="icono-grafico.gif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90875" y="58769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24</xdr:row>
      <xdr:rowOff>28575</xdr:rowOff>
    </xdr:from>
    <xdr:to>
      <xdr:col>3</xdr:col>
      <xdr:colOff>295275</xdr:colOff>
      <xdr:row>25</xdr:row>
      <xdr:rowOff>9525</xdr:rowOff>
    </xdr:to>
    <xdr:pic>
      <xdr:nvPicPr>
        <xdr:cNvPr id="13" name="Imatge 12" descr="icono-tabla.gif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350" y="6067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323850</xdr:colOff>
      <xdr:row>24</xdr:row>
      <xdr:rowOff>38100</xdr:rowOff>
    </xdr:from>
    <xdr:to>
      <xdr:col>3</xdr:col>
      <xdr:colOff>466725</xdr:colOff>
      <xdr:row>24</xdr:row>
      <xdr:rowOff>180975</xdr:rowOff>
    </xdr:to>
    <xdr:pic>
      <xdr:nvPicPr>
        <xdr:cNvPr id="14" name="Imatge 13" descr="icono-grafico.gif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57375" y="6076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27</xdr:row>
      <xdr:rowOff>19050</xdr:rowOff>
    </xdr:from>
    <xdr:to>
      <xdr:col>3</xdr:col>
      <xdr:colOff>238125</xdr:colOff>
      <xdr:row>28</xdr:row>
      <xdr:rowOff>0</xdr:rowOff>
    </xdr:to>
    <xdr:pic>
      <xdr:nvPicPr>
        <xdr:cNvPr id="15" name="Imatge 14" descr="icono-tabla.gif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6629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581025</xdr:colOff>
      <xdr:row>28</xdr:row>
      <xdr:rowOff>0</xdr:rowOff>
    </xdr:from>
    <xdr:to>
      <xdr:col>5</xdr:col>
      <xdr:colOff>142875</xdr:colOff>
      <xdr:row>28</xdr:row>
      <xdr:rowOff>171450</xdr:rowOff>
    </xdr:to>
    <xdr:pic>
      <xdr:nvPicPr>
        <xdr:cNvPr id="16" name="Imatge 15" descr="icono-tabla.gif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4150" y="6800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28</xdr:row>
      <xdr:rowOff>9525</xdr:rowOff>
    </xdr:from>
    <xdr:to>
      <xdr:col>5</xdr:col>
      <xdr:colOff>304800</xdr:colOff>
      <xdr:row>28</xdr:row>
      <xdr:rowOff>152400</xdr:rowOff>
    </xdr:to>
    <xdr:pic>
      <xdr:nvPicPr>
        <xdr:cNvPr id="17" name="Imatge 16" descr="icono-grafico.gif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914650" y="6810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29</xdr:row>
      <xdr:rowOff>0</xdr:rowOff>
    </xdr:from>
    <xdr:to>
      <xdr:col>4</xdr:col>
      <xdr:colOff>209550</xdr:colOff>
      <xdr:row>29</xdr:row>
      <xdr:rowOff>171450</xdr:rowOff>
    </xdr:to>
    <xdr:pic>
      <xdr:nvPicPr>
        <xdr:cNvPr id="18" name="Imatge 17" descr="icono-tabla.gif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81225" y="6991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29</xdr:row>
      <xdr:rowOff>9525</xdr:rowOff>
    </xdr:from>
    <xdr:to>
      <xdr:col>4</xdr:col>
      <xdr:colOff>371475</xdr:colOff>
      <xdr:row>29</xdr:row>
      <xdr:rowOff>152400</xdr:rowOff>
    </xdr:to>
    <xdr:pic>
      <xdr:nvPicPr>
        <xdr:cNvPr id="19" name="Imatge 18" descr="icono-grafico.gif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371725" y="7000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171450</xdr:colOff>
      <xdr:row>30</xdr:row>
      <xdr:rowOff>19050</xdr:rowOff>
    </xdr:from>
    <xdr:to>
      <xdr:col>4</xdr:col>
      <xdr:colOff>342900</xdr:colOff>
      <xdr:row>31</xdr:row>
      <xdr:rowOff>0</xdr:rowOff>
    </xdr:to>
    <xdr:pic>
      <xdr:nvPicPr>
        <xdr:cNvPr id="20" name="Imatge 19" descr="icono-tabla.gif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14575" y="7200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361950</xdr:colOff>
      <xdr:row>30</xdr:row>
      <xdr:rowOff>28575</xdr:rowOff>
    </xdr:from>
    <xdr:to>
      <xdr:col>4</xdr:col>
      <xdr:colOff>504825</xdr:colOff>
      <xdr:row>30</xdr:row>
      <xdr:rowOff>171450</xdr:rowOff>
    </xdr:to>
    <xdr:pic>
      <xdr:nvPicPr>
        <xdr:cNvPr id="21" name="Imatge 20" descr="icono-grafico.gif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05075" y="7210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31</xdr:row>
      <xdr:rowOff>9525</xdr:rowOff>
    </xdr:from>
    <xdr:to>
      <xdr:col>4</xdr:col>
      <xdr:colOff>123825</xdr:colOff>
      <xdr:row>31</xdr:row>
      <xdr:rowOff>180975</xdr:rowOff>
    </xdr:to>
    <xdr:pic>
      <xdr:nvPicPr>
        <xdr:cNvPr id="22" name="Imatge 21" descr="icono-tabla.gif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7381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</xdr:colOff>
      <xdr:row>31</xdr:row>
      <xdr:rowOff>19050</xdr:rowOff>
    </xdr:from>
    <xdr:to>
      <xdr:col>4</xdr:col>
      <xdr:colOff>285750</xdr:colOff>
      <xdr:row>31</xdr:row>
      <xdr:rowOff>161925</xdr:rowOff>
    </xdr:to>
    <xdr:pic>
      <xdr:nvPicPr>
        <xdr:cNvPr id="23" name="Imatge 22" descr="icono-grafico.gif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86000" y="7391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504825</xdr:colOff>
      <xdr:row>32</xdr:row>
      <xdr:rowOff>0</xdr:rowOff>
    </xdr:from>
    <xdr:to>
      <xdr:col>4</xdr:col>
      <xdr:colOff>66675</xdr:colOff>
      <xdr:row>32</xdr:row>
      <xdr:rowOff>171450</xdr:rowOff>
    </xdr:to>
    <xdr:pic>
      <xdr:nvPicPr>
        <xdr:cNvPr id="24" name="Imatge 23" descr="icono-tabla.gif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38350" y="75628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32</xdr:row>
      <xdr:rowOff>9525</xdr:rowOff>
    </xdr:from>
    <xdr:to>
      <xdr:col>4</xdr:col>
      <xdr:colOff>228600</xdr:colOff>
      <xdr:row>32</xdr:row>
      <xdr:rowOff>152400</xdr:rowOff>
    </xdr:to>
    <xdr:pic>
      <xdr:nvPicPr>
        <xdr:cNvPr id="25" name="Imatge 24" descr="icono-grafico.gif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8850" y="7572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33</xdr:row>
      <xdr:rowOff>9525</xdr:rowOff>
    </xdr:from>
    <xdr:to>
      <xdr:col>3</xdr:col>
      <xdr:colOff>333375</xdr:colOff>
      <xdr:row>33</xdr:row>
      <xdr:rowOff>152400</xdr:rowOff>
    </xdr:to>
    <xdr:pic>
      <xdr:nvPicPr>
        <xdr:cNvPr id="26" name="Imatge 25" descr="icono-grafico.gif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24025" y="7762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34</xdr:row>
      <xdr:rowOff>19050</xdr:rowOff>
    </xdr:from>
    <xdr:to>
      <xdr:col>4</xdr:col>
      <xdr:colOff>390525</xdr:colOff>
      <xdr:row>35</xdr:row>
      <xdr:rowOff>0</xdr:rowOff>
    </xdr:to>
    <xdr:pic>
      <xdr:nvPicPr>
        <xdr:cNvPr id="27" name="Imatge 26" descr="icono-tabla.gif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62200" y="796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35</xdr:row>
      <xdr:rowOff>0</xdr:rowOff>
    </xdr:from>
    <xdr:to>
      <xdr:col>3</xdr:col>
      <xdr:colOff>238125</xdr:colOff>
      <xdr:row>35</xdr:row>
      <xdr:rowOff>171450</xdr:rowOff>
    </xdr:to>
    <xdr:pic>
      <xdr:nvPicPr>
        <xdr:cNvPr id="28" name="Imatge 27" descr="icono-tabla.gif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00200" y="813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35</xdr:row>
      <xdr:rowOff>9525</xdr:rowOff>
    </xdr:from>
    <xdr:to>
      <xdr:col>3</xdr:col>
      <xdr:colOff>400050</xdr:colOff>
      <xdr:row>35</xdr:row>
      <xdr:rowOff>152400</xdr:rowOff>
    </xdr:to>
    <xdr:pic>
      <xdr:nvPicPr>
        <xdr:cNvPr id="29" name="Imatge 28" descr="icono-grafico.gif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790700" y="81438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36</xdr:row>
      <xdr:rowOff>28575</xdr:rowOff>
    </xdr:from>
    <xdr:to>
      <xdr:col>3</xdr:col>
      <xdr:colOff>114300</xdr:colOff>
      <xdr:row>37</xdr:row>
      <xdr:rowOff>9525</xdr:rowOff>
    </xdr:to>
    <xdr:pic>
      <xdr:nvPicPr>
        <xdr:cNvPr id="30" name="Imatge 29" descr="icono-tabla.gif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76375" y="8353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36</xdr:row>
      <xdr:rowOff>38100</xdr:rowOff>
    </xdr:from>
    <xdr:to>
      <xdr:col>3</xdr:col>
      <xdr:colOff>276225</xdr:colOff>
      <xdr:row>36</xdr:row>
      <xdr:rowOff>180975</xdr:rowOff>
    </xdr:to>
    <xdr:pic>
      <xdr:nvPicPr>
        <xdr:cNvPr id="31" name="Imatge 30" descr="icono-grafico.gif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666875" y="8362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38</xdr:row>
      <xdr:rowOff>9525</xdr:rowOff>
    </xdr:from>
    <xdr:to>
      <xdr:col>4</xdr:col>
      <xdr:colOff>76200</xdr:colOff>
      <xdr:row>38</xdr:row>
      <xdr:rowOff>180975</xdr:rowOff>
    </xdr:to>
    <xdr:pic>
      <xdr:nvPicPr>
        <xdr:cNvPr id="32" name="Imatge 31" descr="icono-tabla.gif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8715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38</xdr:row>
      <xdr:rowOff>19050</xdr:rowOff>
    </xdr:from>
    <xdr:to>
      <xdr:col>4</xdr:col>
      <xdr:colOff>238125</xdr:colOff>
      <xdr:row>38</xdr:row>
      <xdr:rowOff>161925</xdr:rowOff>
    </xdr:to>
    <xdr:pic>
      <xdr:nvPicPr>
        <xdr:cNvPr id="33" name="Imatge 32" descr="icono-grafico.gif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38375" y="8724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40</xdr:row>
      <xdr:rowOff>9525</xdr:rowOff>
    </xdr:from>
    <xdr:to>
      <xdr:col>5</xdr:col>
      <xdr:colOff>28575</xdr:colOff>
      <xdr:row>40</xdr:row>
      <xdr:rowOff>152400</xdr:rowOff>
    </xdr:to>
    <xdr:pic>
      <xdr:nvPicPr>
        <xdr:cNvPr id="34" name="Imatge 33" descr="icono-grafico.gif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38425" y="90963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43</xdr:row>
      <xdr:rowOff>9525</xdr:rowOff>
    </xdr:from>
    <xdr:to>
      <xdr:col>3</xdr:col>
      <xdr:colOff>523875</xdr:colOff>
      <xdr:row>43</xdr:row>
      <xdr:rowOff>180975</xdr:rowOff>
    </xdr:to>
    <xdr:pic>
      <xdr:nvPicPr>
        <xdr:cNvPr id="35" name="Imatge 34" descr="icono-tabla.gif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85950" y="966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542925</xdr:colOff>
      <xdr:row>43</xdr:row>
      <xdr:rowOff>19050</xdr:rowOff>
    </xdr:from>
    <xdr:to>
      <xdr:col>4</xdr:col>
      <xdr:colOff>76200</xdr:colOff>
      <xdr:row>43</xdr:row>
      <xdr:rowOff>161925</xdr:rowOff>
    </xdr:to>
    <xdr:pic>
      <xdr:nvPicPr>
        <xdr:cNvPr id="36" name="Imatge 35" descr="icono-grafico.gif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76450" y="967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44</xdr:row>
      <xdr:rowOff>9525</xdr:rowOff>
    </xdr:from>
    <xdr:to>
      <xdr:col>3</xdr:col>
      <xdr:colOff>533400</xdr:colOff>
      <xdr:row>44</xdr:row>
      <xdr:rowOff>180975</xdr:rowOff>
    </xdr:to>
    <xdr:pic>
      <xdr:nvPicPr>
        <xdr:cNvPr id="37" name="Imatge 36" descr="icono-tabla.gif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95475" y="98583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44</xdr:row>
      <xdr:rowOff>19050</xdr:rowOff>
    </xdr:from>
    <xdr:to>
      <xdr:col>4</xdr:col>
      <xdr:colOff>85725</xdr:colOff>
      <xdr:row>44</xdr:row>
      <xdr:rowOff>161925</xdr:rowOff>
    </xdr:to>
    <xdr:pic>
      <xdr:nvPicPr>
        <xdr:cNvPr id="38" name="Imatge 37" descr="icono-grafico.gif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085975" y="98679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447675</xdr:colOff>
      <xdr:row>45</xdr:row>
      <xdr:rowOff>9525</xdr:rowOff>
    </xdr:from>
    <xdr:to>
      <xdr:col>5</xdr:col>
      <xdr:colOff>9525</xdr:colOff>
      <xdr:row>45</xdr:row>
      <xdr:rowOff>180975</xdr:rowOff>
    </xdr:to>
    <xdr:pic>
      <xdr:nvPicPr>
        <xdr:cNvPr id="39" name="Imatge 38" descr="icono-tabla.gif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90800" y="10048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45</xdr:row>
      <xdr:rowOff>19050</xdr:rowOff>
    </xdr:from>
    <xdr:to>
      <xdr:col>5</xdr:col>
      <xdr:colOff>171450</xdr:colOff>
      <xdr:row>45</xdr:row>
      <xdr:rowOff>161925</xdr:rowOff>
    </xdr:to>
    <xdr:pic>
      <xdr:nvPicPr>
        <xdr:cNvPr id="40" name="Imatge 39" descr="icono-grafico.gif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81300" y="10058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171450</xdr:colOff>
      <xdr:row>46</xdr:row>
      <xdr:rowOff>19050</xdr:rowOff>
    </xdr:from>
    <xdr:to>
      <xdr:col>3</xdr:col>
      <xdr:colOff>342900</xdr:colOff>
      <xdr:row>47</xdr:row>
      <xdr:rowOff>0</xdr:rowOff>
    </xdr:to>
    <xdr:pic>
      <xdr:nvPicPr>
        <xdr:cNvPr id="41" name="Imatge 40" descr="icono-tabla.gif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4975" y="10248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46</xdr:row>
      <xdr:rowOff>28575</xdr:rowOff>
    </xdr:from>
    <xdr:to>
      <xdr:col>3</xdr:col>
      <xdr:colOff>504825</xdr:colOff>
      <xdr:row>46</xdr:row>
      <xdr:rowOff>171450</xdr:rowOff>
    </xdr:to>
    <xdr:pic>
      <xdr:nvPicPr>
        <xdr:cNvPr id="42" name="Imatge 41" descr="icono-grafico.gif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95475" y="10258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52</xdr:row>
      <xdr:rowOff>19050</xdr:rowOff>
    </xdr:from>
    <xdr:to>
      <xdr:col>4</xdr:col>
      <xdr:colOff>466725</xdr:colOff>
      <xdr:row>53</xdr:row>
      <xdr:rowOff>0</xdr:rowOff>
    </xdr:to>
    <xdr:pic>
      <xdr:nvPicPr>
        <xdr:cNvPr id="43" name="Imatge 42" descr="icono-tabla.gif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38400" y="11401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514350</xdr:colOff>
      <xdr:row>53</xdr:row>
      <xdr:rowOff>9525</xdr:rowOff>
    </xdr:from>
    <xdr:to>
      <xdr:col>4</xdr:col>
      <xdr:colOff>76200</xdr:colOff>
      <xdr:row>53</xdr:row>
      <xdr:rowOff>180975</xdr:rowOff>
    </xdr:to>
    <xdr:pic>
      <xdr:nvPicPr>
        <xdr:cNvPr id="44" name="Imatge 43" descr="icono-tabla.gif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7875" y="115824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266700</xdr:colOff>
      <xdr:row>54</xdr:row>
      <xdr:rowOff>9525</xdr:rowOff>
    </xdr:from>
    <xdr:to>
      <xdr:col>5</xdr:col>
      <xdr:colOff>438150</xdr:colOff>
      <xdr:row>54</xdr:row>
      <xdr:rowOff>180975</xdr:rowOff>
    </xdr:to>
    <xdr:pic>
      <xdr:nvPicPr>
        <xdr:cNvPr id="45" name="Imatge 44" descr="icono-tabla.gif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019425" y="11772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495300</xdr:colOff>
      <xdr:row>54</xdr:row>
      <xdr:rowOff>180975</xdr:rowOff>
    </xdr:from>
    <xdr:to>
      <xdr:col>5</xdr:col>
      <xdr:colOff>57150</xdr:colOff>
      <xdr:row>55</xdr:row>
      <xdr:rowOff>161925</xdr:rowOff>
    </xdr:to>
    <xdr:pic>
      <xdr:nvPicPr>
        <xdr:cNvPr id="46" name="Imatge 45" descr="icono-tabla.gif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38425" y="119443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57</xdr:row>
      <xdr:rowOff>0</xdr:rowOff>
    </xdr:from>
    <xdr:to>
      <xdr:col>2</xdr:col>
      <xdr:colOff>400050</xdr:colOff>
      <xdr:row>57</xdr:row>
      <xdr:rowOff>171450</xdr:rowOff>
    </xdr:to>
    <xdr:pic>
      <xdr:nvPicPr>
        <xdr:cNvPr id="47" name="Imatge 46" descr="icono-tabla.gif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525" y="12334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57</xdr:row>
      <xdr:rowOff>9525</xdr:rowOff>
    </xdr:from>
    <xdr:to>
      <xdr:col>2</xdr:col>
      <xdr:colOff>561975</xdr:colOff>
      <xdr:row>57</xdr:row>
      <xdr:rowOff>152400</xdr:rowOff>
    </xdr:to>
    <xdr:pic>
      <xdr:nvPicPr>
        <xdr:cNvPr id="48" name="Imatge 47" descr="icono-grafico.gif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343025" y="12344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183091</xdr:colOff>
      <xdr:row>61</xdr:row>
      <xdr:rowOff>9525</xdr:rowOff>
    </xdr:from>
    <xdr:to>
      <xdr:col>5</xdr:col>
      <xdr:colOff>354541</xdr:colOff>
      <xdr:row>61</xdr:row>
      <xdr:rowOff>180975</xdr:rowOff>
    </xdr:to>
    <xdr:pic>
      <xdr:nvPicPr>
        <xdr:cNvPr id="49" name="Imatge 48" descr="icono-tabla.gif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55924" y="129635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352425</xdr:colOff>
      <xdr:row>61</xdr:row>
      <xdr:rowOff>19050</xdr:rowOff>
    </xdr:from>
    <xdr:to>
      <xdr:col>5</xdr:col>
      <xdr:colOff>495300</xdr:colOff>
      <xdr:row>61</xdr:row>
      <xdr:rowOff>161925</xdr:rowOff>
    </xdr:to>
    <xdr:pic>
      <xdr:nvPicPr>
        <xdr:cNvPr id="50" name="Imatge 49" descr="icono-grafico.gif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105150" y="131254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62</xdr:row>
      <xdr:rowOff>9525</xdr:rowOff>
    </xdr:from>
    <xdr:to>
      <xdr:col>4</xdr:col>
      <xdr:colOff>352425</xdr:colOff>
      <xdr:row>62</xdr:row>
      <xdr:rowOff>180975</xdr:rowOff>
    </xdr:to>
    <xdr:pic>
      <xdr:nvPicPr>
        <xdr:cNvPr id="51" name="Imatge 50" descr="icono-tabla.gif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24100" y="133064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62</xdr:row>
      <xdr:rowOff>19050</xdr:rowOff>
    </xdr:from>
    <xdr:to>
      <xdr:col>4</xdr:col>
      <xdr:colOff>514350</xdr:colOff>
      <xdr:row>62</xdr:row>
      <xdr:rowOff>161925</xdr:rowOff>
    </xdr:to>
    <xdr:pic>
      <xdr:nvPicPr>
        <xdr:cNvPr id="52" name="Imatge 51" descr="icono-grafico.gif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14600" y="1331595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62</xdr:row>
      <xdr:rowOff>180975</xdr:rowOff>
    </xdr:from>
    <xdr:to>
      <xdr:col>3</xdr:col>
      <xdr:colOff>276225</xdr:colOff>
      <xdr:row>63</xdr:row>
      <xdr:rowOff>161925</xdr:rowOff>
    </xdr:to>
    <xdr:pic>
      <xdr:nvPicPr>
        <xdr:cNvPr id="53" name="Imatge 52" descr="icono-tabla.gif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38300" y="1347787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295275</xdr:colOff>
      <xdr:row>63</xdr:row>
      <xdr:rowOff>0</xdr:rowOff>
    </xdr:from>
    <xdr:to>
      <xdr:col>3</xdr:col>
      <xdr:colOff>438150</xdr:colOff>
      <xdr:row>63</xdr:row>
      <xdr:rowOff>142875</xdr:rowOff>
    </xdr:to>
    <xdr:pic>
      <xdr:nvPicPr>
        <xdr:cNvPr id="54" name="Imatge 53" descr="icono-grafico.gif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28800" y="13487400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67</xdr:row>
      <xdr:rowOff>9525</xdr:rowOff>
    </xdr:from>
    <xdr:to>
      <xdr:col>5</xdr:col>
      <xdr:colOff>19050</xdr:colOff>
      <xdr:row>67</xdr:row>
      <xdr:rowOff>180975</xdr:rowOff>
    </xdr:to>
    <xdr:pic>
      <xdr:nvPicPr>
        <xdr:cNvPr id="55" name="Imatge 54" descr="icono-tabla.gif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00325" y="1426845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</xdr:colOff>
      <xdr:row>67</xdr:row>
      <xdr:rowOff>19050</xdr:rowOff>
    </xdr:from>
    <xdr:to>
      <xdr:col>5</xdr:col>
      <xdr:colOff>180975</xdr:colOff>
      <xdr:row>67</xdr:row>
      <xdr:rowOff>161925</xdr:rowOff>
    </xdr:to>
    <xdr:pic>
      <xdr:nvPicPr>
        <xdr:cNvPr id="56" name="Imatge 55" descr="icono-grafico.gif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790825" y="1427797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67</xdr:row>
      <xdr:rowOff>180975</xdr:rowOff>
    </xdr:from>
    <xdr:to>
      <xdr:col>4</xdr:col>
      <xdr:colOff>285750</xdr:colOff>
      <xdr:row>68</xdr:row>
      <xdr:rowOff>161925</xdr:rowOff>
    </xdr:to>
    <xdr:pic>
      <xdr:nvPicPr>
        <xdr:cNvPr id="57" name="Imatge 56" descr="icono-tabla.gif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57425" y="14439900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304800</xdr:colOff>
      <xdr:row>68</xdr:row>
      <xdr:rowOff>0</xdr:rowOff>
    </xdr:from>
    <xdr:to>
      <xdr:col>4</xdr:col>
      <xdr:colOff>447675</xdr:colOff>
      <xdr:row>68</xdr:row>
      <xdr:rowOff>142875</xdr:rowOff>
    </xdr:to>
    <xdr:pic>
      <xdr:nvPicPr>
        <xdr:cNvPr id="58" name="Imatge 57" descr="icono-grafico.gif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447925" y="144494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49</xdr:row>
      <xdr:rowOff>19050</xdr:rowOff>
    </xdr:from>
    <xdr:to>
      <xdr:col>1</xdr:col>
      <xdr:colOff>342900</xdr:colOff>
      <xdr:row>50</xdr:row>
      <xdr:rowOff>0</xdr:rowOff>
    </xdr:to>
    <xdr:pic>
      <xdr:nvPicPr>
        <xdr:cNvPr id="61" name="Imatge 60" descr="icono-tabla.gif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775" y="108299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16</xdr:row>
      <xdr:rowOff>9525</xdr:rowOff>
    </xdr:from>
    <xdr:to>
      <xdr:col>4</xdr:col>
      <xdr:colOff>404378</xdr:colOff>
      <xdr:row>16</xdr:row>
      <xdr:rowOff>161924</xdr:rowOff>
    </xdr:to>
    <xdr:pic>
      <xdr:nvPicPr>
        <xdr:cNvPr id="62" name="Imatge 61" descr="Comparativa.PNG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2381250" y="4514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600075</xdr:colOff>
      <xdr:row>23</xdr:row>
      <xdr:rowOff>28575</xdr:rowOff>
    </xdr:from>
    <xdr:to>
      <xdr:col>6</xdr:col>
      <xdr:colOff>156728</xdr:colOff>
      <xdr:row>23</xdr:row>
      <xdr:rowOff>180974</xdr:rowOff>
    </xdr:to>
    <xdr:pic>
      <xdr:nvPicPr>
        <xdr:cNvPr id="63" name="Imatge 62" descr="Comparativa.PNG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3352800" y="587692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28</xdr:row>
      <xdr:rowOff>0</xdr:rowOff>
    </xdr:from>
    <xdr:to>
      <xdr:col>5</xdr:col>
      <xdr:colOff>499628</xdr:colOff>
      <xdr:row>28</xdr:row>
      <xdr:rowOff>152399</xdr:rowOff>
    </xdr:to>
    <xdr:pic>
      <xdr:nvPicPr>
        <xdr:cNvPr id="64" name="Imatge 63" descr="Comparativa.PNG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3086100" y="6800850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29</xdr:row>
      <xdr:rowOff>9525</xdr:rowOff>
    </xdr:from>
    <xdr:to>
      <xdr:col>4</xdr:col>
      <xdr:colOff>556778</xdr:colOff>
      <xdr:row>29</xdr:row>
      <xdr:rowOff>161924</xdr:rowOff>
    </xdr:to>
    <xdr:pic>
      <xdr:nvPicPr>
        <xdr:cNvPr id="65" name="Imatge 64" descr="Comparativa.PNG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2533650" y="7000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361950</xdr:colOff>
      <xdr:row>33</xdr:row>
      <xdr:rowOff>9525</xdr:rowOff>
    </xdr:from>
    <xdr:to>
      <xdr:col>3</xdr:col>
      <xdr:colOff>528203</xdr:colOff>
      <xdr:row>33</xdr:row>
      <xdr:rowOff>161924</xdr:rowOff>
    </xdr:to>
    <xdr:pic>
      <xdr:nvPicPr>
        <xdr:cNvPr id="66" name="Imatge 65" descr="Comparativa.PNG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1895475" y="7762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76200</xdr:colOff>
      <xdr:row>40</xdr:row>
      <xdr:rowOff>9525</xdr:rowOff>
    </xdr:from>
    <xdr:to>
      <xdr:col>5</xdr:col>
      <xdr:colOff>242453</xdr:colOff>
      <xdr:row>40</xdr:row>
      <xdr:rowOff>161924</xdr:rowOff>
    </xdr:to>
    <xdr:pic>
      <xdr:nvPicPr>
        <xdr:cNvPr id="67" name="Imatge 66" descr="Comparativa.PNG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2828925" y="90963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5</xdr:col>
      <xdr:colOff>55033</xdr:colOff>
      <xdr:row>52</xdr:row>
      <xdr:rowOff>27517</xdr:rowOff>
    </xdr:from>
    <xdr:to>
      <xdr:col>5</xdr:col>
      <xdr:colOff>225519</xdr:colOff>
      <xdr:row>52</xdr:row>
      <xdr:rowOff>179916</xdr:rowOff>
    </xdr:to>
    <xdr:pic>
      <xdr:nvPicPr>
        <xdr:cNvPr id="68" name="Imatge 67" descr="Comparativa.PNG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2807758" y="11409892"/>
          <a:ext cx="170486" cy="152399"/>
        </a:xfrm>
        <a:prstGeom prst="rect">
          <a:avLst/>
        </a:prstGeom>
      </xdr:spPr>
    </xdr:pic>
    <xdr:clientData/>
  </xdr:twoCellAnchor>
  <xdr:twoCellAnchor editAs="oneCell">
    <xdr:from>
      <xdr:col>3</xdr:col>
      <xdr:colOff>447675</xdr:colOff>
      <xdr:row>62</xdr:row>
      <xdr:rowOff>180975</xdr:rowOff>
    </xdr:from>
    <xdr:to>
      <xdr:col>4</xdr:col>
      <xdr:colOff>4328</xdr:colOff>
      <xdr:row>63</xdr:row>
      <xdr:rowOff>142874</xdr:rowOff>
    </xdr:to>
    <xdr:pic>
      <xdr:nvPicPr>
        <xdr:cNvPr id="69" name="Imatge 68" descr="Comparativa.PNG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1981200" y="13477875"/>
          <a:ext cx="166253" cy="152399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8</xdr:row>
      <xdr:rowOff>0</xdr:rowOff>
    </xdr:from>
    <xdr:to>
      <xdr:col>1</xdr:col>
      <xdr:colOff>277284</xdr:colOff>
      <xdr:row>8</xdr:row>
      <xdr:rowOff>171450</xdr:rowOff>
    </xdr:to>
    <xdr:pic>
      <xdr:nvPicPr>
        <xdr:cNvPr id="70" name="Imatge 69" descr="icono-tabla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0159" y="2752725"/>
          <a:ext cx="171450" cy="171450"/>
        </a:xfrm>
        <a:prstGeom prst="rect">
          <a:avLst/>
        </a:prstGeom>
      </xdr:spPr>
    </xdr:pic>
    <xdr:clientData/>
  </xdr:twoCellAnchor>
  <xdr:twoCellAnchor editAs="oneCell">
    <xdr:from>
      <xdr:col>1</xdr:col>
      <xdr:colOff>116418</xdr:colOff>
      <xdr:row>9</xdr:row>
      <xdr:rowOff>21167</xdr:rowOff>
    </xdr:from>
    <xdr:to>
      <xdr:col>1</xdr:col>
      <xdr:colOff>259293</xdr:colOff>
      <xdr:row>9</xdr:row>
      <xdr:rowOff>195792</xdr:rowOff>
    </xdr:to>
    <xdr:pic>
      <xdr:nvPicPr>
        <xdr:cNvPr id="71" name="Imatge 70" descr="icono-grafico.gif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30743" y="2973917"/>
          <a:ext cx="142875" cy="174625"/>
        </a:xfrm>
        <a:prstGeom prst="rect">
          <a:avLst/>
        </a:prstGeom>
      </xdr:spPr>
    </xdr:pic>
    <xdr:clientData/>
  </xdr:twoCellAnchor>
  <xdr:twoCellAnchor editAs="oneCell">
    <xdr:from>
      <xdr:col>1</xdr:col>
      <xdr:colOff>105834</xdr:colOff>
      <xdr:row>10</xdr:row>
      <xdr:rowOff>52917</xdr:rowOff>
    </xdr:from>
    <xdr:to>
      <xdr:col>1</xdr:col>
      <xdr:colOff>272087</xdr:colOff>
      <xdr:row>11</xdr:row>
      <xdr:rowOff>4232</xdr:rowOff>
    </xdr:to>
    <xdr:pic>
      <xdr:nvPicPr>
        <xdr:cNvPr id="72" name="Imatge 71" descr="Comparativa.PNG"/>
        <xdr:cNvPicPr>
          <a:picLocks noChangeAspect="1"/>
        </xdr:cNvPicPr>
      </xdr:nvPicPr>
      <xdr:blipFill>
        <a:blip xmlns:r="http://schemas.openxmlformats.org/officeDocument/2006/relationships" r:embed="rId60" cstate="print"/>
        <a:srcRect r="69531" b="62760"/>
        <a:stretch>
          <a:fillRect/>
        </a:stretch>
      </xdr:blipFill>
      <xdr:spPr>
        <a:xfrm>
          <a:off x="420159" y="3205692"/>
          <a:ext cx="166253" cy="151340"/>
        </a:xfrm>
        <a:prstGeom prst="rect">
          <a:avLst/>
        </a:prstGeom>
      </xdr:spPr>
    </xdr:pic>
    <xdr:clientData/>
  </xdr:twoCellAnchor>
  <xdr:twoCellAnchor editAs="oneCell">
    <xdr:from>
      <xdr:col>4</xdr:col>
      <xdr:colOff>518582</xdr:colOff>
      <xdr:row>52</xdr:row>
      <xdr:rowOff>42332</xdr:rowOff>
    </xdr:from>
    <xdr:to>
      <xdr:col>5</xdr:col>
      <xdr:colOff>47624</xdr:colOff>
      <xdr:row>52</xdr:row>
      <xdr:rowOff>185207</xdr:rowOff>
    </xdr:to>
    <xdr:pic>
      <xdr:nvPicPr>
        <xdr:cNvPr id="73" name="Imatge 41" descr="icono-grafico.gif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661707" y="11424707"/>
          <a:ext cx="138642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84667</xdr:colOff>
      <xdr:row>53</xdr:row>
      <xdr:rowOff>31750</xdr:rowOff>
    </xdr:from>
    <xdr:to>
      <xdr:col>4</xdr:col>
      <xdr:colOff>227542</xdr:colOff>
      <xdr:row>53</xdr:row>
      <xdr:rowOff>174625</xdr:rowOff>
    </xdr:to>
    <xdr:pic>
      <xdr:nvPicPr>
        <xdr:cNvPr id="74" name="Imatge 41" descr="icono-grafico.gif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227792" y="1160462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5</xdr:col>
      <xdr:colOff>455084</xdr:colOff>
      <xdr:row>54</xdr:row>
      <xdr:rowOff>10584</xdr:rowOff>
    </xdr:from>
    <xdr:to>
      <xdr:col>5</xdr:col>
      <xdr:colOff>597959</xdr:colOff>
      <xdr:row>54</xdr:row>
      <xdr:rowOff>153459</xdr:rowOff>
    </xdr:to>
    <xdr:pic>
      <xdr:nvPicPr>
        <xdr:cNvPr id="75" name="Imatge 41" descr="icono-grafico.gif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207809" y="11773959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3</xdr:col>
      <xdr:colOff>264575</xdr:colOff>
      <xdr:row>27</xdr:row>
      <xdr:rowOff>42332</xdr:rowOff>
    </xdr:from>
    <xdr:to>
      <xdr:col>3</xdr:col>
      <xdr:colOff>407450</xdr:colOff>
      <xdr:row>27</xdr:row>
      <xdr:rowOff>185207</xdr:rowOff>
    </xdr:to>
    <xdr:pic>
      <xdr:nvPicPr>
        <xdr:cNvPr id="77" name="Imatge 76" descr="icono-grafico.gif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809742" y="6498165"/>
          <a:ext cx="142875" cy="142875"/>
        </a:xfrm>
        <a:prstGeom prst="rect">
          <a:avLst/>
        </a:prstGeom>
      </xdr:spPr>
    </xdr:pic>
    <xdr:clientData/>
  </xdr:twoCellAnchor>
  <xdr:twoCellAnchor editAs="oneCell">
    <xdr:from>
      <xdr:col>4</xdr:col>
      <xdr:colOff>414866</xdr:colOff>
      <xdr:row>34</xdr:row>
      <xdr:rowOff>47625</xdr:rowOff>
    </xdr:from>
    <xdr:to>
      <xdr:col>4</xdr:col>
      <xdr:colOff>557741</xdr:colOff>
      <xdr:row>35</xdr:row>
      <xdr:rowOff>0</xdr:rowOff>
    </xdr:to>
    <xdr:pic>
      <xdr:nvPicPr>
        <xdr:cNvPr id="78" name="Imatge 77" descr="icono-grafico.gif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73866" y="7836958"/>
          <a:ext cx="142875" cy="142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137582</xdr:colOff>
      <xdr:row>398</xdr:row>
      <xdr:rowOff>190501</xdr:rowOff>
    </xdr:from>
    <xdr:to>
      <xdr:col>53</xdr:col>
      <xdr:colOff>9260</xdr:colOff>
      <xdr:row>399</xdr:row>
      <xdr:rowOff>238126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137582" y="74542651"/>
          <a:ext cx="0" cy="23812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12</xdr:col>
      <xdr:colOff>494400</xdr:colOff>
      <xdr:row>26</xdr:row>
      <xdr:rowOff>37650</xdr:rowOff>
    </xdr:to>
    <xdr:graphicFrame macro="">
      <xdr:nvGraphicFramePr>
        <xdr:cNvPr id="37" name="Gràfic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12</xdr:col>
      <xdr:colOff>494400</xdr:colOff>
      <xdr:row>45</xdr:row>
      <xdr:rowOff>37650</xdr:rowOff>
    </xdr:to>
    <xdr:graphicFrame macro="">
      <xdr:nvGraphicFramePr>
        <xdr:cNvPr id="41" name="Gràfic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494400</xdr:colOff>
      <xdr:row>65</xdr:row>
      <xdr:rowOff>37650</xdr:rowOff>
    </xdr:to>
    <xdr:graphicFrame macro="">
      <xdr:nvGraphicFramePr>
        <xdr:cNvPr id="49" name="Gràfic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12</xdr:col>
      <xdr:colOff>494400</xdr:colOff>
      <xdr:row>89</xdr:row>
      <xdr:rowOff>37650</xdr:rowOff>
    </xdr:to>
    <xdr:graphicFrame macro="">
      <xdr:nvGraphicFramePr>
        <xdr:cNvPr id="50" name="Gràfic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12</xdr:col>
      <xdr:colOff>494400</xdr:colOff>
      <xdr:row>107</xdr:row>
      <xdr:rowOff>37650</xdr:rowOff>
    </xdr:to>
    <xdr:graphicFrame macro="">
      <xdr:nvGraphicFramePr>
        <xdr:cNvPr id="51" name="Gràfic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12</xdr:col>
      <xdr:colOff>494400</xdr:colOff>
      <xdr:row>139</xdr:row>
      <xdr:rowOff>37650</xdr:rowOff>
    </xdr:to>
    <xdr:graphicFrame macro="">
      <xdr:nvGraphicFramePr>
        <xdr:cNvPr id="53" name="Gràfic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143</xdr:row>
      <xdr:rowOff>0</xdr:rowOff>
    </xdr:from>
    <xdr:to>
      <xdr:col>12</xdr:col>
      <xdr:colOff>494400</xdr:colOff>
      <xdr:row>160</xdr:row>
      <xdr:rowOff>37650</xdr:rowOff>
    </xdr:to>
    <xdr:graphicFrame macro="">
      <xdr:nvGraphicFramePr>
        <xdr:cNvPr id="55" name="Gràfic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163</xdr:row>
      <xdr:rowOff>0</xdr:rowOff>
    </xdr:from>
    <xdr:to>
      <xdr:col>12</xdr:col>
      <xdr:colOff>494400</xdr:colOff>
      <xdr:row>180</xdr:row>
      <xdr:rowOff>37650</xdr:rowOff>
    </xdr:to>
    <xdr:graphicFrame macro="">
      <xdr:nvGraphicFramePr>
        <xdr:cNvPr id="56" name="Gràfic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183</xdr:row>
      <xdr:rowOff>0</xdr:rowOff>
    </xdr:from>
    <xdr:to>
      <xdr:col>12</xdr:col>
      <xdr:colOff>494400</xdr:colOff>
      <xdr:row>200</xdr:row>
      <xdr:rowOff>37650</xdr:rowOff>
    </xdr:to>
    <xdr:graphicFrame macro="">
      <xdr:nvGraphicFramePr>
        <xdr:cNvPr id="60" name="Gràfic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203</xdr:row>
      <xdr:rowOff>0</xdr:rowOff>
    </xdr:from>
    <xdr:to>
      <xdr:col>12</xdr:col>
      <xdr:colOff>494400</xdr:colOff>
      <xdr:row>220</xdr:row>
      <xdr:rowOff>56700</xdr:rowOff>
    </xdr:to>
    <xdr:graphicFrame macro="">
      <xdr:nvGraphicFramePr>
        <xdr:cNvPr id="61" name="Gràfic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224</xdr:row>
      <xdr:rowOff>0</xdr:rowOff>
    </xdr:from>
    <xdr:to>
      <xdr:col>12</xdr:col>
      <xdr:colOff>494400</xdr:colOff>
      <xdr:row>241</xdr:row>
      <xdr:rowOff>37650</xdr:rowOff>
    </xdr:to>
    <xdr:graphicFrame macro="">
      <xdr:nvGraphicFramePr>
        <xdr:cNvPr id="63" name="Gràfic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244</xdr:row>
      <xdr:rowOff>0</xdr:rowOff>
    </xdr:from>
    <xdr:to>
      <xdr:col>12</xdr:col>
      <xdr:colOff>494400</xdr:colOff>
      <xdr:row>261</xdr:row>
      <xdr:rowOff>37650</xdr:rowOff>
    </xdr:to>
    <xdr:graphicFrame macro="">
      <xdr:nvGraphicFramePr>
        <xdr:cNvPr id="69" name="Gràfic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264</xdr:row>
      <xdr:rowOff>0</xdr:rowOff>
    </xdr:from>
    <xdr:to>
      <xdr:col>12</xdr:col>
      <xdr:colOff>494400</xdr:colOff>
      <xdr:row>281</xdr:row>
      <xdr:rowOff>37650</xdr:rowOff>
    </xdr:to>
    <xdr:graphicFrame macro="">
      <xdr:nvGraphicFramePr>
        <xdr:cNvPr id="70" name="Gràfic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283</xdr:row>
      <xdr:rowOff>0</xdr:rowOff>
    </xdr:from>
    <xdr:to>
      <xdr:col>12</xdr:col>
      <xdr:colOff>494400</xdr:colOff>
      <xdr:row>300</xdr:row>
      <xdr:rowOff>37650</xdr:rowOff>
    </xdr:to>
    <xdr:graphicFrame macro="">
      <xdr:nvGraphicFramePr>
        <xdr:cNvPr id="71" name="Gràfic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303</xdr:row>
      <xdr:rowOff>0</xdr:rowOff>
    </xdr:from>
    <xdr:to>
      <xdr:col>12</xdr:col>
      <xdr:colOff>494400</xdr:colOff>
      <xdr:row>320</xdr:row>
      <xdr:rowOff>37650</xdr:rowOff>
    </xdr:to>
    <xdr:graphicFrame macro="">
      <xdr:nvGraphicFramePr>
        <xdr:cNvPr id="72" name="Gràfic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323</xdr:row>
      <xdr:rowOff>0</xdr:rowOff>
    </xdr:from>
    <xdr:to>
      <xdr:col>12</xdr:col>
      <xdr:colOff>494400</xdr:colOff>
      <xdr:row>340</xdr:row>
      <xdr:rowOff>37650</xdr:rowOff>
    </xdr:to>
    <xdr:graphicFrame macro="">
      <xdr:nvGraphicFramePr>
        <xdr:cNvPr id="73" name="Gràfic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343</xdr:row>
      <xdr:rowOff>0</xdr:rowOff>
    </xdr:from>
    <xdr:to>
      <xdr:col>12</xdr:col>
      <xdr:colOff>494400</xdr:colOff>
      <xdr:row>363</xdr:row>
      <xdr:rowOff>129000</xdr:rowOff>
    </xdr:to>
    <xdr:graphicFrame macro="">
      <xdr:nvGraphicFramePr>
        <xdr:cNvPr id="74" name="Gràfic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365</xdr:row>
      <xdr:rowOff>0</xdr:rowOff>
    </xdr:from>
    <xdr:to>
      <xdr:col>15</xdr:col>
      <xdr:colOff>465600</xdr:colOff>
      <xdr:row>390</xdr:row>
      <xdr:rowOff>161250</xdr:rowOff>
    </xdr:to>
    <xdr:graphicFrame macro="">
      <xdr:nvGraphicFramePr>
        <xdr:cNvPr id="75" name="Gràfic 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393</xdr:row>
      <xdr:rowOff>0</xdr:rowOff>
    </xdr:from>
    <xdr:to>
      <xdr:col>15</xdr:col>
      <xdr:colOff>465600</xdr:colOff>
      <xdr:row>414</xdr:row>
      <xdr:rowOff>109950</xdr:rowOff>
    </xdr:to>
    <xdr:graphicFrame macro="">
      <xdr:nvGraphicFramePr>
        <xdr:cNvPr id="76" name="Gràfic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419</xdr:row>
      <xdr:rowOff>0</xdr:rowOff>
    </xdr:from>
    <xdr:to>
      <xdr:col>12</xdr:col>
      <xdr:colOff>494400</xdr:colOff>
      <xdr:row>441</xdr:row>
      <xdr:rowOff>129000</xdr:rowOff>
    </xdr:to>
    <xdr:graphicFrame macro="">
      <xdr:nvGraphicFramePr>
        <xdr:cNvPr id="77" name="Gràfic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445</xdr:row>
      <xdr:rowOff>0</xdr:rowOff>
    </xdr:from>
    <xdr:to>
      <xdr:col>12</xdr:col>
      <xdr:colOff>494400</xdr:colOff>
      <xdr:row>467</xdr:row>
      <xdr:rowOff>129000</xdr:rowOff>
    </xdr:to>
    <xdr:graphicFrame macro="">
      <xdr:nvGraphicFramePr>
        <xdr:cNvPr id="78" name="Gràfic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470</xdr:row>
      <xdr:rowOff>0</xdr:rowOff>
    </xdr:from>
    <xdr:to>
      <xdr:col>15</xdr:col>
      <xdr:colOff>465600</xdr:colOff>
      <xdr:row>496</xdr:row>
      <xdr:rowOff>87000</xdr:rowOff>
    </xdr:to>
    <xdr:graphicFrame macro="">
      <xdr:nvGraphicFramePr>
        <xdr:cNvPr id="79" name="Gràfic 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499</xdr:row>
      <xdr:rowOff>0</xdr:rowOff>
    </xdr:from>
    <xdr:to>
      <xdr:col>12</xdr:col>
      <xdr:colOff>494400</xdr:colOff>
      <xdr:row>521</xdr:row>
      <xdr:rowOff>129000</xdr:rowOff>
    </xdr:to>
    <xdr:graphicFrame macro="">
      <xdr:nvGraphicFramePr>
        <xdr:cNvPr id="80" name="Gràfic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0</xdr:colOff>
      <xdr:row>525</xdr:row>
      <xdr:rowOff>0</xdr:rowOff>
    </xdr:from>
    <xdr:to>
      <xdr:col>12</xdr:col>
      <xdr:colOff>494400</xdr:colOff>
      <xdr:row>546</xdr:row>
      <xdr:rowOff>129000</xdr:rowOff>
    </xdr:to>
    <xdr:graphicFrame macro="">
      <xdr:nvGraphicFramePr>
        <xdr:cNvPr id="81" name="Gràfic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0</xdr:colOff>
      <xdr:row>552</xdr:row>
      <xdr:rowOff>0</xdr:rowOff>
    </xdr:from>
    <xdr:to>
      <xdr:col>12</xdr:col>
      <xdr:colOff>494400</xdr:colOff>
      <xdr:row>570</xdr:row>
      <xdr:rowOff>151950</xdr:rowOff>
    </xdr:to>
    <xdr:graphicFrame macro="">
      <xdr:nvGraphicFramePr>
        <xdr:cNvPr id="82" name="Gràfic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574</xdr:row>
      <xdr:rowOff>0</xdr:rowOff>
    </xdr:from>
    <xdr:to>
      <xdr:col>9</xdr:col>
      <xdr:colOff>523200</xdr:colOff>
      <xdr:row>592</xdr:row>
      <xdr:rowOff>171000</xdr:rowOff>
    </xdr:to>
    <xdr:graphicFrame macro="">
      <xdr:nvGraphicFramePr>
        <xdr:cNvPr id="83" name="Gràfic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</xdr:col>
      <xdr:colOff>0</xdr:colOff>
      <xdr:row>596</xdr:row>
      <xdr:rowOff>0</xdr:rowOff>
    </xdr:from>
    <xdr:to>
      <xdr:col>15</xdr:col>
      <xdr:colOff>465600</xdr:colOff>
      <xdr:row>618</xdr:row>
      <xdr:rowOff>129000</xdr:rowOff>
    </xdr:to>
    <xdr:graphicFrame macro="">
      <xdr:nvGraphicFramePr>
        <xdr:cNvPr id="84" name="Gràfic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622</xdr:row>
      <xdr:rowOff>190499</xdr:rowOff>
    </xdr:from>
    <xdr:to>
      <xdr:col>12</xdr:col>
      <xdr:colOff>494400</xdr:colOff>
      <xdr:row>641</xdr:row>
      <xdr:rowOff>170999</xdr:rowOff>
    </xdr:to>
    <xdr:graphicFrame macro="">
      <xdr:nvGraphicFramePr>
        <xdr:cNvPr id="85" name="Gràfic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0</xdr:colOff>
      <xdr:row>647</xdr:row>
      <xdr:rowOff>0</xdr:rowOff>
    </xdr:from>
    <xdr:to>
      <xdr:col>12</xdr:col>
      <xdr:colOff>494400</xdr:colOff>
      <xdr:row>665</xdr:row>
      <xdr:rowOff>132900</xdr:rowOff>
    </xdr:to>
    <xdr:graphicFrame macro="">
      <xdr:nvGraphicFramePr>
        <xdr:cNvPr id="86" name="Gràfic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0</xdr:colOff>
      <xdr:row>668</xdr:row>
      <xdr:rowOff>0</xdr:rowOff>
    </xdr:from>
    <xdr:to>
      <xdr:col>15</xdr:col>
      <xdr:colOff>581024</xdr:colOff>
      <xdr:row>691</xdr:row>
      <xdr:rowOff>0</xdr:rowOff>
    </xdr:to>
    <xdr:graphicFrame macro="">
      <xdr:nvGraphicFramePr>
        <xdr:cNvPr id="87" name="Gràfic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0</xdr:colOff>
      <xdr:row>694</xdr:row>
      <xdr:rowOff>0</xdr:rowOff>
    </xdr:from>
    <xdr:to>
      <xdr:col>12</xdr:col>
      <xdr:colOff>494400</xdr:colOff>
      <xdr:row>712</xdr:row>
      <xdr:rowOff>171000</xdr:rowOff>
    </xdr:to>
    <xdr:graphicFrame macro="">
      <xdr:nvGraphicFramePr>
        <xdr:cNvPr id="88" name="Gràfic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</xdr:col>
      <xdr:colOff>0</xdr:colOff>
      <xdr:row>718</xdr:row>
      <xdr:rowOff>0</xdr:rowOff>
    </xdr:from>
    <xdr:to>
      <xdr:col>9</xdr:col>
      <xdr:colOff>523200</xdr:colOff>
      <xdr:row>736</xdr:row>
      <xdr:rowOff>56700</xdr:rowOff>
    </xdr:to>
    <xdr:graphicFrame macro="">
      <xdr:nvGraphicFramePr>
        <xdr:cNvPr id="89" name="Gràfic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</xdr:col>
      <xdr:colOff>0</xdr:colOff>
      <xdr:row>739</xdr:row>
      <xdr:rowOff>0</xdr:rowOff>
    </xdr:from>
    <xdr:to>
      <xdr:col>12</xdr:col>
      <xdr:colOff>494400</xdr:colOff>
      <xdr:row>757</xdr:row>
      <xdr:rowOff>171000</xdr:rowOff>
    </xdr:to>
    <xdr:graphicFrame macro="">
      <xdr:nvGraphicFramePr>
        <xdr:cNvPr id="90" name="Gràfic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304800</xdr:colOff>
      <xdr:row>6</xdr:row>
      <xdr:rowOff>161925</xdr:rowOff>
    </xdr:from>
    <xdr:to>
      <xdr:col>0</xdr:col>
      <xdr:colOff>483394</xdr:colOff>
      <xdr:row>8</xdr:row>
      <xdr:rowOff>9524</xdr:rowOff>
    </xdr:to>
    <xdr:sp macro="" textlink="">
      <xdr:nvSpPr>
        <xdr:cNvPr id="36" name="Fletxa corbada a l'esquerra 35">
          <a:hlinkClick xmlns:r="http://schemas.openxmlformats.org/officeDocument/2006/relationships" r:id="rId35"/>
        </xdr:cNvPr>
        <xdr:cNvSpPr/>
      </xdr:nvSpPr>
      <xdr:spPr>
        <a:xfrm>
          <a:off x="304800" y="1885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295275</xdr:colOff>
      <xdr:row>736</xdr:row>
      <xdr:rowOff>133350</xdr:rowOff>
    </xdr:from>
    <xdr:to>
      <xdr:col>0</xdr:col>
      <xdr:colOff>473869</xdr:colOff>
      <xdr:row>738</xdr:row>
      <xdr:rowOff>38099</xdr:rowOff>
    </xdr:to>
    <xdr:sp macro="" textlink="">
      <xdr:nvSpPr>
        <xdr:cNvPr id="38" name="Fletxa corbada a l'esquerra 37">
          <a:hlinkClick xmlns:r="http://schemas.openxmlformats.org/officeDocument/2006/relationships" r:id="rId35"/>
        </xdr:cNvPr>
        <xdr:cNvSpPr/>
      </xdr:nvSpPr>
      <xdr:spPr>
        <a:xfrm>
          <a:off x="295275" y="150152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715</xdr:row>
      <xdr:rowOff>152400</xdr:rowOff>
    </xdr:from>
    <xdr:to>
      <xdr:col>0</xdr:col>
      <xdr:colOff>492919</xdr:colOff>
      <xdr:row>717</xdr:row>
      <xdr:rowOff>57149</xdr:rowOff>
    </xdr:to>
    <xdr:sp macro="" textlink="">
      <xdr:nvSpPr>
        <xdr:cNvPr id="39" name="Fletxa corbada a l'esquerra 38">
          <a:hlinkClick xmlns:r="http://schemas.openxmlformats.org/officeDocument/2006/relationships" r:id="rId35"/>
        </xdr:cNvPr>
        <xdr:cNvSpPr/>
      </xdr:nvSpPr>
      <xdr:spPr>
        <a:xfrm>
          <a:off x="314325" y="146056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691</xdr:row>
      <xdr:rowOff>152400</xdr:rowOff>
    </xdr:from>
    <xdr:to>
      <xdr:col>0</xdr:col>
      <xdr:colOff>492919</xdr:colOff>
      <xdr:row>693</xdr:row>
      <xdr:rowOff>57149</xdr:rowOff>
    </xdr:to>
    <xdr:sp macro="" textlink="">
      <xdr:nvSpPr>
        <xdr:cNvPr id="40" name="Fletxa corbada a l'esquerra 39">
          <a:hlinkClick xmlns:r="http://schemas.openxmlformats.org/officeDocument/2006/relationships" r:id="rId35"/>
        </xdr:cNvPr>
        <xdr:cNvSpPr/>
      </xdr:nvSpPr>
      <xdr:spPr>
        <a:xfrm>
          <a:off x="314325" y="141341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666</xdr:row>
      <xdr:rowOff>142875</xdr:rowOff>
    </xdr:from>
    <xdr:to>
      <xdr:col>0</xdr:col>
      <xdr:colOff>511969</xdr:colOff>
      <xdr:row>668</xdr:row>
      <xdr:rowOff>47624</xdr:rowOff>
    </xdr:to>
    <xdr:sp macro="" textlink="">
      <xdr:nvSpPr>
        <xdr:cNvPr id="42" name="Fletxa corbada a l'esquerra 41">
          <a:hlinkClick xmlns:r="http://schemas.openxmlformats.org/officeDocument/2006/relationships" r:id="rId35"/>
        </xdr:cNvPr>
        <xdr:cNvSpPr/>
      </xdr:nvSpPr>
      <xdr:spPr>
        <a:xfrm>
          <a:off x="333375" y="136464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644</xdr:row>
      <xdr:rowOff>142875</xdr:rowOff>
    </xdr:from>
    <xdr:to>
      <xdr:col>0</xdr:col>
      <xdr:colOff>511969</xdr:colOff>
      <xdr:row>646</xdr:row>
      <xdr:rowOff>47624</xdr:rowOff>
    </xdr:to>
    <xdr:sp macro="" textlink="">
      <xdr:nvSpPr>
        <xdr:cNvPr id="43" name="Fletxa corbada a l'esquerra 42">
          <a:hlinkClick xmlns:r="http://schemas.openxmlformats.org/officeDocument/2006/relationships" r:id="rId35"/>
        </xdr:cNvPr>
        <xdr:cNvSpPr/>
      </xdr:nvSpPr>
      <xdr:spPr>
        <a:xfrm>
          <a:off x="333375" y="132235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620</xdr:row>
      <xdr:rowOff>152400</xdr:rowOff>
    </xdr:from>
    <xdr:to>
      <xdr:col>0</xdr:col>
      <xdr:colOff>569119</xdr:colOff>
      <xdr:row>622</xdr:row>
      <xdr:rowOff>57149</xdr:rowOff>
    </xdr:to>
    <xdr:sp macro="" textlink="">
      <xdr:nvSpPr>
        <xdr:cNvPr id="44" name="Fletxa corbada a l'esquerra 43">
          <a:hlinkClick xmlns:r="http://schemas.openxmlformats.org/officeDocument/2006/relationships" r:id="rId35"/>
        </xdr:cNvPr>
        <xdr:cNvSpPr/>
      </xdr:nvSpPr>
      <xdr:spPr>
        <a:xfrm>
          <a:off x="390525" y="127549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593</xdr:row>
      <xdr:rowOff>123825</xdr:rowOff>
    </xdr:from>
    <xdr:to>
      <xdr:col>0</xdr:col>
      <xdr:colOff>511969</xdr:colOff>
      <xdr:row>595</xdr:row>
      <xdr:rowOff>28574</xdr:rowOff>
    </xdr:to>
    <xdr:sp macro="" textlink="">
      <xdr:nvSpPr>
        <xdr:cNvPr id="45" name="Fletxa corbada a l'esquerra 44">
          <a:hlinkClick xmlns:r="http://schemas.openxmlformats.org/officeDocument/2006/relationships" r:id="rId35"/>
        </xdr:cNvPr>
        <xdr:cNvSpPr/>
      </xdr:nvSpPr>
      <xdr:spPr>
        <a:xfrm>
          <a:off x="333375" y="122215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571</xdr:row>
      <xdr:rowOff>152400</xdr:rowOff>
    </xdr:from>
    <xdr:to>
      <xdr:col>0</xdr:col>
      <xdr:colOff>531019</xdr:colOff>
      <xdr:row>573</xdr:row>
      <xdr:rowOff>57149</xdr:rowOff>
    </xdr:to>
    <xdr:sp macro="" textlink="">
      <xdr:nvSpPr>
        <xdr:cNvPr id="46" name="Fletxa corbada a l'esquerra 45">
          <a:hlinkClick xmlns:r="http://schemas.openxmlformats.org/officeDocument/2006/relationships" r:id="rId35"/>
        </xdr:cNvPr>
        <xdr:cNvSpPr/>
      </xdr:nvSpPr>
      <xdr:spPr>
        <a:xfrm>
          <a:off x="352425" y="118052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549</xdr:row>
      <xdr:rowOff>152400</xdr:rowOff>
    </xdr:from>
    <xdr:to>
      <xdr:col>0</xdr:col>
      <xdr:colOff>540544</xdr:colOff>
      <xdr:row>551</xdr:row>
      <xdr:rowOff>57149</xdr:rowOff>
    </xdr:to>
    <xdr:sp macro="" textlink="">
      <xdr:nvSpPr>
        <xdr:cNvPr id="47" name="Fletxa corbada a l'esquerra 46">
          <a:hlinkClick xmlns:r="http://schemas.openxmlformats.org/officeDocument/2006/relationships" r:id="rId35"/>
        </xdr:cNvPr>
        <xdr:cNvSpPr/>
      </xdr:nvSpPr>
      <xdr:spPr>
        <a:xfrm>
          <a:off x="361950" y="113842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522</xdr:row>
      <xdr:rowOff>495300</xdr:rowOff>
    </xdr:from>
    <xdr:to>
      <xdr:col>0</xdr:col>
      <xdr:colOff>521494</xdr:colOff>
      <xdr:row>524</xdr:row>
      <xdr:rowOff>47624</xdr:rowOff>
    </xdr:to>
    <xdr:sp macro="" textlink="">
      <xdr:nvSpPr>
        <xdr:cNvPr id="48" name="Fletxa corbada a l'esquerra 47">
          <a:hlinkClick xmlns:r="http://schemas.openxmlformats.org/officeDocument/2006/relationships" r:id="rId35"/>
        </xdr:cNvPr>
        <xdr:cNvSpPr/>
      </xdr:nvSpPr>
      <xdr:spPr>
        <a:xfrm>
          <a:off x="342900" y="108604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496</xdr:row>
      <xdr:rowOff>142875</xdr:rowOff>
    </xdr:from>
    <xdr:to>
      <xdr:col>0</xdr:col>
      <xdr:colOff>540544</xdr:colOff>
      <xdr:row>498</xdr:row>
      <xdr:rowOff>47624</xdr:rowOff>
    </xdr:to>
    <xdr:sp macro="" textlink="">
      <xdr:nvSpPr>
        <xdr:cNvPr id="52" name="Fletxa corbada a l'esquerra 51">
          <a:hlinkClick xmlns:r="http://schemas.openxmlformats.org/officeDocument/2006/relationships" r:id="rId35"/>
        </xdr:cNvPr>
        <xdr:cNvSpPr/>
      </xdr:nvSpPr>
      <xdr:spPr>
        <a:xfrm>
          <a:off x="361950" y="1032986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467</xdr:row>
      <xdr:rowOff>161925</xdr:rowOff>
    </xdr:from>
    <xdr:to>
      <xdr:col>0</xdr:col>
      <xdr:colOff>559594</xdr:colOff>
      <xdr:row>469</xdr:row>
      <xdr:rowOff>66674</xdr:rowOff>
    </xdr:to>
    <xdr:sp macro="" textlink="">
      <xdr:nvSpPr>
        <xdr:cNvPr id="54" name="Fletxa corbada a l'esquerra 53">
          <a:hlinkClick xmlns:r="http://schemas.openxmlformats.org/officeDocument/2006/relationships" r:id="rId35"/>
        </xdr:cNvPr>
        <xdr:cNvSpPr/>
      </xdr:nvSpPr>
      <xdr:spPr>
        <a:xfrm>
          <a:off x="381000" y="977931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333375</xdr:colOff>
      <xdr:row>442</xdr:row>
      <xdr:rowOff>161925</xdr:rowOff>
    </xdr:from>
    <xdr:to>
      <xdr:col>0</xdr:col>
      <xdr:colOff>511969</xdr:colOff>
      <xdr:row>444</xdr:row>
      <xdr:rowOff>66674</xdr:rowOff>
    </xdr:to>
    <xdr:sp macro="" textlink="">
      <xdr:nvSpPr>
        <xdr:cNvPr id="57" name="Fletxa corbada a l'esquerra 56">
          <a:hlinkClick xmlns:r="http://schemas.openxmlformats.org/officeDocument/2006/relationships" r:id="rId35"/>
        </xdr:cNvPr>
        <xdr:cNvSpPr/>
      </xdr:nvSpPr>
      <xdr:spPr>
        <a:xfrm>
          <a:off x="333375" y="93030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416</xdr:row>
      <xdr:rowOff>161925</xdr:rowOff>
    </xdr:from>
    <xdr:to>
      <xdr:col>0</xdr:col>
      <xdr:colOff>521494</xdr:colOff>
      <xdr:row>418</xdr:row>
      <xdr:rowOff>66674</xdr:rowOff>
    </xdr:to>
    <xdr:sp macro="" textlink="">
      <xdr:nvSpPr>
        <xdr:cNvPr id="58" name="Fletxa corbada a l'esquerra 57">
          <a:hlinkClick xmlns:r="http://schemas.openxmlformats.org/officeDocument/2006/relationships" r:id="rId35"/>
        </xdr:cNvPr>
        <xdr:cNvSpPr/>
      </xdr:nvSpPr>
      <xdr:spPr>
        <a:xfrm>
          <a:off x="342900" y="88077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390</xdr:row>
      <xdr:rowOff>171450</xdr:rowOff>
    </xdr:from>
    <xdr:to>
      <xdr:col>0</xdr:col>
      <xdr:colOff>550069</xdr:colOff>
      <xdr:row>392</xdr:row>
      <xdr:rowOff>38099</xdr:rowOff>
    </xdr:to>
    <xdr:sp macro="" textlink="">
      <xdr:nvSpPr>
        <xdr:cNvPr id="59" name="Fletxa corbada a l'esquerra 58">
          <a:hlinkClick xmlns:r="http://schemas.openxmlformats.org/officeDocument/2006/relationships" r:id="rId35"/>
        </xdr:cNvPr>
        <xdr:cNvSpPr/>
      </xdr:nvSpPr>
      <xdr:spPr>
        <a:xfrm>
          <a:off x="371475" y="82762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363</xdr:row>
      <xdr:rowOff>190500</xdr:rowOff>
    </xdr:from>
    <xdr:to>
      <xdr:col>0</xdr:col>
      <xdr:colOff>502444</xdr:colOff>
      <xdr:row>365</xdr:row>
      <xdr:rowOff>57149</xdr:rowOff>
    </xdr:to>
    <xdr:sp macro="" textlink="">
      <xdr:nvSpPr>
        <xdr:cNvPr id="62" name="Fletxa corbada a l'esquerra 61">
          <a:hlinkClick xmlns:r="http://schemas.openxmlformats.org/officeDocument/2006/relationships" r:id="rId35"/>
        </xdr:cNvPr>
        <xdr:cNvSpPr/>
      </xdr:nvSpPr>
      <xdr:spPr>
        <a:xfrm>
          <a:off x="323850" y="77123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341</xdr:row>
      <xdr:rowOff>0</xdr:rowOff>
    </xdr:from>
    <xdr:to>
      <xdr:col>0</xdr:col>
      <xdr:colOff>550069</xdr:colOff>
      <xdr:row>342</xdr:row>
      <xdr:rowOff>76199</xdr:rowOff>
    </xdr:to>
    <xdr:sp macro="" textlink="">
      <xdr:nvSpPr>
        <xdr:cNvPr id="64" name="Fletxa corbada a l'esquerra 63">
          <a:hlinkClick xmlns:r="http://schemas.openxmlformats.org/officeDocument/2006/relationships" r:id="rId35"/>
        </xdr:cNvPr>
        <xdr:cNvSpPr/>
      </xdr:nvSpPr>
      <xdr:spPr>
        <a:xfrm>
          <a:off x="371475" y="72323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321</xdr:row>
      <xdr:rowOff>0</xdr:rowOff>
    </xdr:from>
    <xdr:to>
      <xdr:col>0</xdr:col>
      <xdr:colOff>521494</xdr:colOff>
      <xdr:row>322</xdr:row>
      <xdr:rowOff>76199</xdr:rowOff>
    </xdr:to>
    <xdr:sp macro="" textlink="">
      <xdr:nvSpPr>
        <xdr:cNvPr id="65" name="Fletxa corbada a l'esquerra 64">
          <a:hlinkClick xmlns:r="http://schemas.openxmlformats.org/officeDocument/2006/relationships" r:id="rId35"/>
        </xdr:cNvPr>
        <xdr:cNvSpPr/>
      </xdr:nvSpPr>
      <xdr:spPr>
        <a:xfrm>
          <a:off x="342900" y="68132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300</xdr:row>
      <xdr:rowOff>171450</xdr:rowOff>
    </xdr:from>
    <xdr:to>
      <xdr:col>0</xdr:col>
      <xdr:colOff>559594</xdr:colOff>
      <xdr:row>302</xdr:row>
      <xdr:rowOff>38099</xdr:rowOff>
    </xdr:to>
    <xdr:sp macro="" textlink="">
      <xdr:nvSpPr>
        <xdr:cNvPr id="66" name="Fletxa corbada a l'esquerra 65">
          <a:hlinkClick xmlns:r="http://schemas.openxmlformats.org/officeDocument/2006/relationships" r:id="rId35"/>
        </xdr:cNvPr>
        <xdr:cNvSpPr/>
      </xdr:nvSpPr>
      <xdr:spPr>
        <a:xfrm>
          <a:off x="381000" y="63903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314325</xdr:colOff>
      <xdr:row>281</xdr:row>
      <xdr:rowOff>171450</xdr:rowOff>
    </xdr:from>
    <xdr:to>
      <xdr:col>0</xdr:col>
      <xdr:colOff>492919</xdr:colOff>
      <xdr:row>283</xdr:row>
      <xdr:rowOff>38099</xdr:rowOff>
    </xdr:to>
    <xdr:sp macro="" textlink="">
      <xdr:nvSpPr>
        <xdr:cNvPr id="67" name="Fletxa corbada a l'esquerra 66">
          <a:hlinkClick xmlns:r="http://schemas.openxmlformats.org/officeDocument/2006/relationships" r:id="rId35"/>
        </xdr:cNvPr>
        <xdr:cNvSpPr/>
      </xdr:nvSpPr>
      <xdr:spPr>
        <a:xfrm>
          <a:off x="314325" y="599217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261</xdr:row>
      <xdr:rowOff>200025</xdr:rowOff>
    </xdr:from>
    <xdr:to>
      <xdr:col>0</xdr:col>
      <xdr:colOff>531019</xdr:colOff>
      <xdr:row>263</xdr:row>
      <xdr:rowOff>66674</xdr:rowOff>
    </xdr:to>
    <xdr:sp macro="" textlink="">
      <xdr:nvSpPr>
        <xdr:cNvPr id="68" name="Fletxa corbada a l'esquerra 67">
          <a:hlinkClick xmlns:r="http://schemas.openxmlformats.org/officeDocument/2006/relationships" r:id="rId35"/>
        </xdr:cNvPr>
        <xdr:cNvSpPr/>
      </xdr:nvSpPr>
      <xdr:spPr>
        <a:xfrm>
          <a:off x="352425" y="55759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342900</xdr:colOff>
      <xdr:row>241</xdr:row>
      <xdr:rowOff>200025</xdr:rowOff>
    </xdr:from>
    <xdr:to>
      <xdr:col>0</xdr:col>
      <xdr:colOff>521494</xdr:colOff>
      <xdr:row>243</xdr:row>
      <xdr:rowOff>66674</xdr:rowOff>
    </xdr:to>
    <xdr:sp macro="" textlink="">
      <xdr:nvSpPr>
        <xdr:cNvPr id="91" name="Fletxa corbada a l'esquerra 90">
          <a:hlinkClick xmlns:r="http://schemas.openxmlformats.org/officeDocument/2006/relationships" r:id="rId35"/>
        </xdr:cNvPr>
        <xdr:cNvSpPr/>
      </xdr:nvSpPr>
      <xdr:spPr>
        <a:xfrm>
          <a:off x="342900" y="515683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390525</xdr:colOff>
      <xdr:row>220</xdr:row>
      <xdr:rowOff>200025</xdr:rowOff>
    </xdr:from>
    <xdr:to>
      <xdr:col>0</xdr:col>
      <xdr:colOff>569119</xdr:colOff>
      <xdr:row>222</xdr:row>
      <xdr:rowOff>66674</xdr:rowOff>
    </xdr:to>
    <xdr:sp macro="" textlink="">
      <xdr:nvSpPr>
        <xdr:cNvPr id="92" name="Fletxa corbada a l'esquerra 91">
          <a:hlinkClick xmlns:r="http://schemas.openxmlformats.org/officeDocument/2006/relationships" r:id="rId35"/>
        </xdr:cNvPr>
        <xdr:cNvSpPr/>
      </xdr:nvSpPr>
      <xdr:spPr>
        <a:xfrm>
          <a:off x="390525" y="47167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200</xdr:row>
      <xdr:rowOff>190500</xdr:rowOff>
    </xdr:from>
    <xdr:to>
      <xdr:col>0</xdr:col>
      <xdr:colOff>531019</xdr:colOff>
      <xdr:row>202</xdr:row>
      <xdr:rowOff>57149</xdr:rowOff>
    </xdr:to>
    <xdr:sp macro="" textlink="">
      <xdr:nvSpPr>
        <xdr:cNvPr id="93" name="Fletxa corbada a l'esquerra 92">
          <a:hlinkClick xmlns:r="http://schemas.openxmlformats.org/officeDocument/2006/relationships" r:id="rId35"/>
        </xdr:cNvPr>
        <xdr:cNvSpPr/>
      </xdr:nvSpPr>
      <xdr:spPr>
        <a:xfrm>
          <a:off x="352425" y="42986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180</xdr:row>
      <xdr:rowOff>190500</xdr:rowOff>
    </xdr:from>
    <xdr:to>
      <xdr:col>0</xdr:col>
      <xdr:colOff>540544</xdr:colOff>
      <xdr:row>182</xdr:row>
      <xdr:rowOff>57149</xdr:rowOff>
    </xdr:to>
    <xdr:sp macro="" textlink="">
      <xdr:nvSpPr>
        <xdr:cNvPr id="94" name="Fletxa corbada a l'esquerra 93">
          <a:hlinkClick xmlns:r="http://schemas.openxmlformats.org/officeDocument/2006/relationships" r:id="rId35"/>
        </xdr:cNvPr>
        <xdr:cNvSpPr/>
      </xdr:nvSpPr>
      <xdr:spPr>
        <a:xfrm>
          <a:off x="361950" y="38795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371475</xdr:colOff>
      <xdr:row>160</xdr:row>
      <xdr:rowOff>190500</xdr:rowOff>
    </xdr:from>
    <xdr:to>
      <xdr:col>0</xdr:col>
      <xdr:colOff>550069</xdr:colOff>
      <xdr:row>162</xdr:row>
      <xdr:rowOff>57149</xdr:rowOff>
    </xdr:to>
    <xdr:sp macro="" textlink="">
      <xdr:nvSpPr>
        <xdr:cNvPr id="95" name="Fletxa corbada a l'esquerra 94">
          <a:hlinkClick xmlns:r="http://schemas.openxmlformats.org/officeDocument/2006/relationships" r:id="rId35"/>
        </xdr:cNvPr>
        <xdr:cNvSpPr/>
      </xdr:nvSpPr>
      <xdr:spPr>
        <a:xfrm>
          <a:off x="371475" y="346043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361950</xdr:colOff>
      <xdr:row>141</xdr:row>
      <xdr:rowOff>66675</xdr:rowOff>
    </xdr:from>
    <xdr:to>
      <xdr:col>0</xdr:col>
      <xdr:colOff>540544</xdr:colOff>
      <xdr:row>142</xdr:row>
      <xdr:rowOff>38099</xdr:rowOff>
    </xdr:to>
    <xdr:sp macro="" textlink="">
      <xdr:nvSpPr>
        <xdr:cNvPr id="96" name="Fletxa corbada a l'esquerra 95">
          <a:hlinkClick xmlns:r="http://schemas.openxmlformats.org/officeDocument/2006/relationships" r:id="rId35"/>
        </xdr:cNvPr>
        <xdr:cNvSpPr/>
      </xdr:nvSpPr>
      <xdr:spPr>
        <a:xfrm>
          <a:off x="361950" y="30394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352425</xdr:colOff>
      <xdr:row>107</xdr:row>
      <xdr:rowOff>190500</xdr:rowOff>
    </xdr:from>
    <xdr:to>
      <xdr:col>0</xdr:col>
      <xdr:colOff>531019</xdr:colOff>
      <xdr:row>109</xdr:row>
      <xdr:rowOff>57149</xdr:rowOff>
    </xdr:to>
    <xdr:sp macro="" textlink="">
      <xdr:nvSpPr>
        <xdr:cNvPr id="97" name="Fletxa corbada a l'esquerra 96">
          <a:hlinkClick xmlns:r="http://schemas.openxmlformats.org/officeDocument/2006/relationships" r:id="rId35"/>
        </xdr:cNvPr>
        <xdr:cNvSpPr/>
      </xdr:nvSpPr>
      <xdr:spPr>
        <a:xfrm>
          <a:off x="352425" y="23364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381000</xdr:colOff>
      <xdr:row>70</xdr:row>
      <xdr:rowOff>0</xdr:rowOff>
    </xdr:from>
    <xdr:to>
      <xdr:col>0</xdr:col>
      <xdr:colOff>559594</xdr:colOff>
      <xdr:row>71</xdr:row>
      <xdr:rowOff>76199</xdr:rowOff>
    </xdr:to>
    <xdr:sp macro="" textlink="">
      <xdr:nvSpPr>
        <xdr:cNvPr id="98" name="Fletxa corbada a l'esquerra 97">
          <a:hlinkClick xmlns:r="http://schemas.openxmlformats.org/officeDocument/2006/relationships" r:id="rId35"/>
        </xdr:cNvPr>
        <xdr:cNvSpPr/>
      </xdr:nvSpPr>
      <xdr:spPr>
        <a:xfrm>
          <a:off x="381000" y="15420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46</xdr:row>
      <xdr:rowOff>0</xdr:rowOff>
    </xdr:from>
    <xdr:to>
      <xdr:col>0</xdr:col>
      <xdr:colOff>502444</xdr:colOff>
      <xdr:row>47</xdr:row>
      <xdr:rowOff>76199</xdr:rowOff>
    </xdr:to>
    <xdr:sp macro="" textlink="">
      <xdr:nvSpPr>
        <xdr:cNvPr id="99" name="Fletxa corbada a l'esquerra 98">
          <a:hlinkClick xmlns:r="http://schemas.openxmlformats.org/officeDocument/2006/relationships" r:id="rId35"/>
        </xdr:cNvPr>
        <xdr:cNvSpPr/>
      </xdr:nvSpPr>
      <xdr:spPr>
        <a:xfrm>
          <a:off x="323850" y="101250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26</xdr:row>
      <xdr:rowOff>190500</xdr:rowOff>
    </xdr:from>
    <xdr:to>
      <xdr:col>0</xdr:col>
      <xdr:colOff>502444</xdr:colOff>
      <xdr:row>28</xdr:row>
      <xdr:rowOff>57149</xdr:rowOff>
    </xdr:to>
    <xdr:sp macro="" textlink="">
      <xdr:nvSpPr>
        <xdr:cNvPr id="100" name="Fletxa corbada a l'esquerra 99">
          <a:hlinkClick xmlns:r="http://schemas.openxmlformats.org/officeDocument/2006/relationships" r:id="rId35"/>
        </xdr:cNvPr>
        <xdr:cNvSpPr/>
      </xdr:nvSpPr>
      <xdr:spPr>
        <a:xfrm>
          <a:off x="323850" y="61245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13</xdr:row>
      <xdr:rowOff>0</xdr:rowOff>
    </xdr:from>
    <xdr:to>
      <xdr:col>2</xdr:col>
      <xdr:colOff>11907</xdr:colOff>
      <xdr:row>14</xdr:row>
      <xdr:rowOff>23811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704850" y="3724275"/>
          <a:ext cx="183357" cy="29051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226218</xdr:colOff>
      <xdr:row>14</xdr:row>
      <xdr:rowOff>138112</xdr:rowOff>
    </xdr:from>
    <xdr:to>
      <xdr:col>19</xdr:col>
      <xdr:colOff>38101</xdr:colOff>
      <xdr:row>42</xdr:row>
      <xdr:rowOff>4762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83344</xdr:colOff>
      <xdr:row>54</xdr:row>
      <xdr:rowOff>178594</xdr:rowOff>
    </xdr:from>
    <xdr:to>
      <xdr:col>2</xdr:col>
      <xdr:colOff>1</xdr:colOff>
      <xdr:row>56</xdr:row>
      <xdr:rowOff>11907</xdr:rowOff>
    </xdr:to>
    <xdr:sp macro="" textlink="">
      <xdr:nvSpPr>
        <xdr:cNvPr id="4" name="Fletxa corbada a l'esquerra 3">
          <a:hlinkClick xmlns:r="http://schemas.openxmlformats.org/officeDocument/2006/relationships" r:id="rId3"/>
        </xdr:cNvPr>
        <xdr:cNvSpPr/>
      </xdr:nvSpPr>
      <xdr:spPr>
        <a:xfrm>
          <a:off x="692944" y="12246769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47624</xdr:colOff>
      <xdr:row>57</xdr:row>
      <xdr:rowOff>47626</xdr:rowOff>
    </xdr:from>
    <xdr:to>
      <xdr:col>17</xdr:col>
      <xdr:colOff>523875</xdr:colOff>
      <xdr:row>85</xdr:row>
      <xdr:rowOff>130969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107156</xdr:colOff>
      <xdr:row>94</xdr:row>
      <xdr:rowOff>0</xdr:rowOff>
    </xdr:from>
    <xdr:to>
      <xdr:col>2</xdr:col>
      <xdr:colOff>23813</xdr:colOff>
      <xdr:row>95</xdr:row>
      <xdr:rowOff>23812</xdr:rowOff>
    </xdr:to>
    <xdr:sp macro="" textlink="">
      <xdr:nvSpPr>
        <xdr:cNvPr id="6" name="Fletxa corbada a l'esquerra 5">
          <a:hlinkClick xmlns:r="http://schemas.openxmlformats.org/officeDocument/2006/relationships" r:id="rId3"/>
        </xdr:cNvPr>
        <xdr:cNvSpPr/>
      </xdr:nvSpPr>
      <xdr:spPr>
        <a:xfrm>
          <a:off x="716756" y="1981200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107156</xdr:colOff>
      <xdr:row>124</xdr:row>
      <xdr:rowOff>178593</xdr:rowOff>
    </xdr:from>
    <xdr:to>
      <xdr:col>2</xdr:col>
      <xdr:colOff>23813</xdr:colOff>
      <xdr:row>126</xdr:row>
      <xdr:rowOff>11906</xdr:rowOff>
    </xdr:to>
    <xdr:sp macro="" textlink="">
      <xdr:nvSpPr>
        <xdr:cNvPr id="9" name="Fletxa corbada a l'esquerra 8">
          <a:hlinkClick xmlns:r="http://schemas.openxmlformats.org/officeDocument/2006/relationships" r:id="rId3"/>
        </xdr:cNvPr>
        <xdr:cNvSpPr/>
      </xdr:nvSpPr>
      <xdr:spPr>
        <a:xfrm>
          <a:off x="716756" y="25781793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154780</xdr:colOff>
      <xdr:row>126</xdr:row>
      <xdr:rowOff>119062</xdr:rowOff>
    </xdr:from>
    <xdr:to>
      <xdr:col>18</xdr:col>
      <xdr:colOff>71436</xdr:colOff>
      <xdr:row>156</xdr:row>
      <xdr:rowOff>178593</xdr:rowOff>
    </xdr:to>
    <xdr:graphicFrame macro="">
      <xdr:nvGraphicFramePr>
        <xdr:cNvPr id="10" name="Gràfic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160</xdr:row>
      <xdr:rowOff>0</xdr:rowOff>
    </xdr:from>
    <xdr:to>
      <xdr:col>2</xdr:col>
      <xdr:colOff>11907</xdr:colOff>
      <xdr:row>161</xdr:row>
      <xdr:rowOff>23812</xdr:rowOff>
    </xdr:to>
    <xdr:sp macro="" textlink="">
      <xdr:nvSpPr>
        <xdr:cNvPr id="11" name="Fletxa corbada a l'esquerra 10">
          <a:hlinkClick xmlns:r="http://schemas.openxmlformats.org/officeDocument/2006/relationships" r:id="rId3"/>
        </xdr:cNvPr>
        <xdr:cNvSpPr/>
      </xdr:nvSpPr>
      <xdr:spPr>
        <a:xfrm>
          <a:off x="704850" y="32537400"/>
          <a:ext cx="183357" cy="290512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162</xdr:row>
      <xdr:rowOff>178592</xdr:rowOff>
    </xdr:from>
    <xdr:to>
      <xdr:col>19</xdr:col>
      <xdr:colOff>142874</xdr:colOff>
      <xdr:row>190</xdr:row>
      <xdr:rowOff>11906</xdr:rowOff>
    </xdr:to>
    <xdr:graphicFrame macro="">
      <xdr:nvGraphicFramePr>
        <xdr:cNvPr id="12" name="Gràfic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107157</xdr:colOff>
      <xdr:row>194</xdr:row>
      <xdr:rowOff>0</xdr:rowOff>
    </xdr:from>
    <xdr:to>
      <xdr:col>2</xdr:col>
      <xdr:colOff>23814</xdr:colOff>
      <xdr:row>195</xdr:row>
      <xdr:rowOff>23813</xdr:rowOff>
    </xdr:to>
    <xdr:sp macro="" textlink="">
      <xdr:nvSpPr>
        <xdr:cNvPr id="13" name="Fletxa corbada a l'esquerra 12">
          <a:hlinkClick xmlns:r="http://schemas.openxmlformats.org/officeDocument/2006/relationships" r:id="rId3"/>
        </xdr:cNvPr>
        <xdr:cNvSpPr/>
      </xdr:nvSpPr>
      <xdr:spPr>
        <a:xfrm>
          <a:off x="716757" y="3909060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107157</xdr:colOff>
      <xdr:row>236</xdr:row>
      <xdr:rowOff>0</xdr:rowOff>
    </xdr:from>
    <xdr:to>
      <xdr:col>2</xdr:col>
      <xdr:colOff>23814</xdr:colOff>
      <xdr:row>237</xdr:row>
      <xdr:rowOff>23813</xdr:rowOff>
    </xdr:to>
    <xdr:sp macro="" textlink="">
      <xdr:nvSpPr>
        <xdr:cNvPr id="14" name="Fletxa corbada a l'esquerra 13">
          <a:hlinkClick xmlns:r="http://schemas.openxmlformats.org/officeDocument/2006/relationships" r:id="rId7"/>
        </xdr:cNvPr>
        <xdr:cNvSpPr/>
      </xdr:nvSpPr>
      <xdr:spPr>
        <a:xfrm>
          <a:off x="716757" y="47529750"/>
          <a:ext cx="183357" cy="290513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266700</xdr:colOff>
      <xdr:row>237</xdr:row>
      <xdr:rowOff>126205</xdr:rowOff>
    </xdr:from>
    <xdr:to>
      <xdr:col>17</xdr:col>
      <xdr:colOff>485776</xdr:colOff>
      <xdr:row>269</xdr:row>
      <xdr:rowOff>9525</xdr:rowOff>
    </xdr:to>
    <xdr:graphicFrame macro="">
      <xdr:nvGraphicFramePr>
        <xdr:cNvPr id="15" name="Gràfic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107156</xdr:colOff>
      <xdr:row>275</xdr:row>
      <xdr:rowOff>0</xdr:rowOff>
    </xdr:from>
    <xdr:to>
      <xdr:col>2</xdr:col>
      <xdr:colOff>23813</xdr:colOff>
      <xdr:row>276</xdr:row>
      <xdr:rowOff>23814</xdr:rowOff>
    </xdr:to>
    <xdr:sp macro="" textlink="">
      <xdr:nvSpPr>
        <xdr:cNvPr id="16" name="Fletxa corbada a l'esquerra 15">
          <a:hlinkClick xmlns:r="http://schemas.openxmlformats.org/officeDocument/2006/relationships" r:id="rId9"/>
        </xdr:cNvPr>
        <xdr:cNvSpPr/>
      </xdr:nvSpPr>
      <xdr:spPr>
        <a:xfrm>
          <a:off x="716756" y="55349775"/>
          <a:ext cx="183357" cy="290514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47624</xdr:colOff>
      <xdr:row>277</xdr:row>
      <xdr:rowOff>23812</xdr:rowOff>
    </xdr:from>
    <xdr:to>
      <xdr:col>19</xdr:col>
      <xdr:colOff>59531</xdr:colOff>
      <xdr:row>306</xdr:row>
      <xdr:rowOff>166687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11906</xdr:colOff>
      <xdr:row>196</xdr:row>
      <xdr:rowOff>35719</xdr:rowOff>
    </xdr:from>
    <xdr:to>
      <xdr:col>18</xdr:col>
      <xdr:colOff>412406</xdr:colOff>
      <xdr:row>226</xdr:row>
      <xdr:rowOff>8719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0</xdr:colOff>
      <xdr:row>96</xdr:row>
      <xdr:rowOff>0</xdr:rowOff>
    </xdr:from>
    <xdr:to>
      <xdr:col>12</xdr:col>
      <xdr:colOff>107155</xdr:colOff>
      <xdr:row>122</xdr:row>
      <xdr:rowOff>123824</xdr:rowOff>
    </xdr:to>
    <xdr:graphicFrame macro="">
      <xdr:nvGraphicFramePr>
        <xdr:cNvPr id="22" name="Gràfic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0</xdr:colOff>
      <xdr:row>96</xdr:row>
      <xdr:rowOff>0</xdr:rowOff>
    </xdr:from>
    <xdr:to>
      <xdr:col>24</xdr:col>
      <xdr:colOff>88107</xdr:colOff>
      <xdr:row>122</xdr:row>
      <xdr:rowOff>73818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8</xdr:col>
      <xdr:colOff>523200</xdr:colOff>
      <xdr:row>25</xdr:row>
      <xdr:rowOff>171000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</xdr:row>
      <xdr:rowOff>0</xdr:rowOff>
    </xdr:from>
    <xdr:to>
      <xdr:col>17</xdr:col>
      <xdr:colOff>523200</xdr:colOff>
      <xdr:row>25</xdr:row>
      <xdr:rowOff>171000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523200</xdr:colOff>
      <xdr:row>44</xdr:row>
      <xdr:rowOff>171000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428625</xdr:colOff>
      <xdr:row>28</xdr:row>
      <xdr:rowOff>114300</xdr:rowOff>
    </xdr:from>
    <xdr:to>
      <xdr:col>7</xdr:col>
      <xdr:colOff>167273</xdr:colOff>
      <xdr:row>29</xdr:row>
      <xdr:rowOff>179174</xdr:rowOff>
    </xdr:to>
    <xdr:sp macro="" textlink="">
      <xdr:nvSpPr>
        <xdr:cNvPr id="5" name="QuadreDeText 1"/>
        <xdr:cNvSpPr txBox="1"/>
      </xdr:nvSpPr>
      <xdr:spPr>
        <a:xfrm>
          <a:off x="428625" y="5448300"/>
          <a:ext cx="4005848" cy="255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a-ES" sz="1000"/>
            <a:t>Escala</a:t>
          </a:r>
          <a:r>
            <a:rPr lang="ca-ES" sz="1000" baseline="0"/>
            <a:t> de valoració</a:t>
          </a:r>
          <a:r>
            <a:rPr lang="ca-ES" sz="1000"/>
            <a:t>: 1 - Gens important , 7 - Molt important </a:t>
          </a:r>
        </a:p>
      </xdr:txBody>
    </xdr:sp>
    <xdr:clientData/>
  </xdr:twoCellAnchor>
  <xdr:twoCellAnchor>
    <xdr:from>
      <xdr:col>9</xdr:col>
      <xdr:colOff>0</xdr:colOff>
      <xdr:row>25</xdr:row>
      <xdr:rowOff>171450</xdr:rowOff>
    </xdr:from>
    <xdr:to>
      <xdr:col>17</xdr:col>
      <xdr:colOff>523200</xdr:colOff>
      <xdr:row>44</xdr:row>
      <xdr:rowOff>151950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44</xdr:row>
      <xdr:rowOff>180975</xdr:rowOff>
    </xdr:from>
    <xdr:to>
      <xdr:col>8</xdr:col>
      <xdr:colOff>542250</xdr:colOff>
      <xdr:row>63</xdr:row>
      <xdr:rowOff>161475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44</xdr:row>
      <xdr:rowOff>171450</xdr:rowOff>
    </xdr:from>
    <xdr:to>
      <xdr:col>17</xdr:col>
      <xdr:colOff>532725</xdr:colOff>
      <xdr:row>63</xdr:row>
      <xdr:rowOff>151950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0.66557</cdr:x>
      <cdr:y>0.30515</cdr:y>
    </cdr:from>
    <cdr:to>
      <cdr:x>0.9672</cdr:x>
      <cdr:y>0.7179</cdr:y>
    </cdr:to>
    <cdr:sp macro="" textlink="">
      <cdr:nvSpPr>
        <cdr:cNvPr id="2" name="Crida de fletxa a l'esquerra 1"/>
        <cdr:cNvSpPr/>
      </cdr:nvSpPr>
      <cdr:spPr>
        <a:xfrm xmlns:a="http://schemas.openxmlformats.org/drawingml/2006/main">
          <a:off x="3594100" y="1098550"/>
          <a:ext cx="1628775" cy="1485900"/>
        </a:xfrm>
        <a:prstGeom xmlns:a="http://schemas.openxmlformats.org/drawingml/2006/main" prst="leftArrowCallout">
          <a:avLst/>
        </a:prstGeom>
        <a:solidFill xmlns:a="http://schemas.openxmlformats.org/drawingml/2006/main">
          <a:schemeClr val="accent1"/>
        </a:solidFill>
      </cdr:spPr>
      <cdr:style>
        <a:lnRef xmlns:a="http://schemas.openxmlformats.org/drawingml/2006/main" idx="0">
          <a:schemeClr val="accent5"/>
        </a:lnRef>
        <a:fillRef xmlns:a="http://schemas.openxmlformats.org/drawingml/2006/main" idx="3">
          <a:schemeClr val="accent5"/>
        </a:fillRef>
        <a:effectRef xmlns:a="http://schemas.openxmlformats.org/drawingml/2006/main" idx="3">
          <a:schemeClr val="accent5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>
              <a:solidFill>
                <a:sysClr val="windowText" lastClr="000000"/>
              </a:solidFill>
            </a:rPr>
            <a:t>En totes les titulacions de EUETIB  el percentatge</a:t>
          </a:r>
          <a:r>
            <a:rPr lang="es-ES" sz="1100" b="1" baseline="0">
              <a:solidFill>
                <a:sysClr val="windowText" lastClr="000000"/>
              </a:solidFill>
            </a:rPr>
            <a:t> de població activa supera el </a:t>
          </a:r>
          <a:r>
            <a:rPr lang="es-ES" sz="1100" b="1">
              <a:solidFill>
                <a:sysClr val="windowText" lastClr="000000"/>
              </a:solidFill>
            </a:rPr>
            <a:t> 80%</a:t>
          </a:r>
          <a:r>
            <a:rPr lang="es-ES" sz="1100" b="1" baseline="0">
              <a:solidFill>
                <a:sysClr val="windowText" lastClr="000000"/>
              </a:solidFill>
            </a:rPr>
            <a:t> </a:t>
          </a:r>
          <a:endParaRPr lang="es-E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0.03234</cdr:x>
      <cdr:y>0.30515</cdr:y>
    </cdr:from>
    <cdr:to>
      <cdr:x>0.2393</cdr:x>
      <cdr:y>0.80963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174625" y="1098550"/>
          <a:ext cx="1117584" cy="1816100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64,9% dels enquestats</a:t>
          </a:r>
          <a:r>
            <a:rPr lang="ca-ES" sz="1100" b="1" baseline="0"/>
            <a:t> graduats en Eng. Tecn. Industrial, Espec. En Mecanica tenen contracte fix</a:t>
          </a:r>
          <a:endParaRPr lang="ca-ES" sz="105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0.74142</cdr:x>
      <cdr:y>0.23636</cdr:y>
    </cdr:from>
    <cdr:to>
      <cdr:x>0.97747</cdr:x>
      <cdr:y>0.7179</cdr:y>
    </cdr:to>
    <cdr:sp macro="" textlink="">
      <cdr:nvSpPr>
        <cdr:cNvPr id="2" name="Rectangle arrodonit 1"/>
        <cdr:cNvSpPr/>
      </cdr:nvSpPr>
      <cdr:spPr>
        <a:xfrm xmlns:a="http://schemas.openxmlformats.org/drawingml/2006/main">
          <a:off x="4003675" y="850900"/>
          <a:ext cx="1274670" cy="1733544"/>
        </a:xfrm>
        <a:prstGeom xmlns:a="http://schemas.openxmlformats.org/drawingml/2006/main" prst="roundRect">
          <a:avLst/>
        </a:prstGeom>
        <a:ln xmlns:a="http://schemas.openxmlformats.org/drawingml/2006/main">
          <a:solidFill>
            <a:schemeClr val="accent4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Els graduats</a:t>
          </a:r>
          <a:r>
            <a:rPr lang="ca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en Eng. Tecn. Industrial, Espec. En Mecanica  donen una nota mitjana de 4,79 a la formació global rebuda</a:t>
          </a:r>
          <a:endParaRPr lang="ca-ES">
            <a:effectLst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0.01764</cdr:x>
      <cdr:y>0.20726</cdr:y>
    </cdr:from>
    <cdr:to>
      <cdr:x>0.25047</cdr:x>
      <cdr:y>0.79375</cdr:y>
    </cdr:to>
    <cdr:sp macro="" textlink="">
      <cdr:nvSpPr>
        <cdr:cNvPr id="2" name="QuadreDeText 1"/>
        <cdr:cNvSpPr txBox="1"/>
      </cdr:nvSpPr>
      <cdr:spPr>
        <a:xfrm xmlns:a="http://schemas.openxmlformats.org/drawingml/2006/main">
          <a:off x="95250" y="746124"/>
          <a:ext cx="1257300" cy="2111375"/>
        </a:xfrm>
        <a:prstGeom xmlns:a="http://schemas.openxmlformats.org/drawingml/2006/main" prst="rect">
          <a:avLst/>
        </a:prstGeom>
        <a:ln xmlns:a="http://schemas.openxmlformats.org/drawingml/2006/main" w="15875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El 76,4% dels titulats en Eng. Tec. Industrial, Espec. en Electrònica Industrial</a:t>
          </a:r>
          <a:r>
            <a:rPr lang="ca-ES" sz="1100" b="1" baseline="0"/>
            <a:t> necessiten la titulació específica per a la feina i realitzen funcions pròpies</a:t>
          </a:r>
          <a:endParaRPr lang="ca-ES" sz="105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0.67263</cdr:x>
      <cdr:y>0.22842</cdr:y>
    </cdr:from>
    <cdr:to>
      <cdr:x>0.9697</cdr:x>
      <cdr:y>0.67742</cdr:y>
    </cdr:to>
    <cdr:sp macro="" textlink="">
      <cdr:nvSpPr>
        <cdr:cNvPr id="2" name="Clau doble 1"/>
        <cdr:cNvSpPr/>
      </cdr:nvSpPr>
      <cdr:spPr>
        <a:xfrm xmlns:a="http://schemas.openxmlformats.org/drawingml/2006/main">
          <a:off x="3632200" y="822325"/>
          <a:ext cx="1604178" cy="1616400"/>
        </a:xfrm>
        <a:prstGeom xmlns:a="http://schemas.openxmlformats.org/drawingml/2006/main" prst="bracePair">
          <a:avLst>
            <a:gd name="adj" fmla="val 4011"/>
          </a:avLst>
        </a:prstGeom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Més d'un 24,3% dels titulats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en Eng. Tec. Industrial, Esp. en Electricitat, </a:t>
          </a:r>
          <a:r>
            <a:rPr lang="es-ES" sz="1100" b="1" cap="none" spc="0">
              <a:ln>
                <a:noFill/>
              </a:ln>
              <a:solidFill>
                <a:schemeClr val="tx1"/>
              </a:solidFill>
              <a:effectLst/>
            </a:rPr>
            <a:t>cobren</a:t>
          </a:r>
          <a:r>
            <a:rPr lang="es-ES" sz="1100" b="1" cap="none" spc="0" baseline="0">
              <a:ln>
                <a:noFill/>
              </a:ln>
              <a:solidFill>
                <a:schemeClr val="tx1"/>
              </a:solidFill>
              <a:effectLst/>
            </a:rPr>
            <a:t> més de 30.000 €/anuals bruts</a:t>
          </a:r>
          <a:endParaRPr lang="es-ES" sz="1100" b="1" cap="none" spc="0">
            <a:ln>
              <a:noFill/>
            </a:ln>
            <a:solidFill>
              <a:schemeClr val="tx1"/>
            </a:solidFill>
            <a:effectLst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0.01823</cdr:x>
      <cdr:y>0.2099</cdr:y>
    </cdr:from>
    <cdr:to>
      <cdr:x>0.24401</cdr:x>
      <cdr:y>0.74877</cdr:y>
    </cdr:to>
    <cdr:sp macro="" textlink="">
      <cdr:nvSpPr>
        <cdr:cNvPr id="3" name="QuadreDeText 1"/>
        <cdr:cNvSpPr txBox="1"/>
      </cdr:nvSpPr>
      <cdr:spPr>
        <a:xfrm xmlns:a="http://schemas.openxmlformats.org/drawingml/2006/main">
          <a:off x="98425" y="755649"/>
          <a:ext cx="1219212" cy="1939925"/>
        </a:xfrm>
        <a:prstGeom xmlns:a="http://schemas.openxmlformats.org/drawingml/2006/main" prst="rect">
          <a:avLst/>
        </a:prstGeom>
        <a:ln xmlns:a="http://schemas.openxmlformats.org/drawingml/2006/main" w="25400">
          <a:solidFill>
            <a:schemeClr val="accent4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ca-ES" sz="1100" b="1"/>
            <a:t>Gairebè</a:t>
          </a:r>
          <a:r>
            <a:rPr lang="ca-ES" sz="1100" b="1" baseline="0"/>
            <a:t> un 80% com a mínim dels titulats enquestats, repetirien la Universitat</a:t>
          </a:r>
          <a:endParaRPr lang="ca-ES" sz="1100" b="1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355</xdr:row>
      <xdr:rowOff>28575</xdr:rowOff>
    </xdr:from>
    <xdr:to>
      <xdr:col>0</xdr:col>
      <xdr:colOff>330994</xdr:colOff>
      <xdr:row>356</xdr:row>
      <xdr:rowOff>114299</xdr:rowOff>
    </xdr:to>
    <xdr:sp macro="" textlink="">
      <xdr:nvSpPr>
        <xdr:cNvPr id="2" name="Fletxa corbada a l'esquerra 1">
          <a:hlinkClick xmlns:r="http://schemas.openxmlformats.org/officeDocument/2006/relationships" r:id="rId1"/>
        </xdr:cNvPr>
        <xdr:cNvSpPr/>
      </xdr:nvSpPr>
      <xdr:spPr>
        <a:xfrm>
          <a:off x="152400" y="789622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345</xdr:row>
      <xdr:rowOff>19050</xdr:rowOff>
    </xdr:from>
    <xdr:to>
      <xdr:col>0</xdr:col>
      <xdr:colOff>321469</xdr:colOff>
      <xdr:row>346</xdr:row>
      <xdr:rowOff>104774</xdr:rowOff>
    </xdr:to>
    <xdr:sp macro="" textlink="">
      <xdr:nvSpPr>
        <xdr:cNvPr id="3" name="Fletxa corbada a l'esquerra 2">
          <a:hlinkClick xmlns:r="http://schemas.openxmlformats.org/officeDocument/2006/relationships" r:id="rId1"/>
        </xdr:cNvPr>
        <xdr:cNvSpPr/>
      </xdr:nvSpPr>
      <xdr:spPr>
        <a:xfrm>
          <a:off x="142875" y="76761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334</xdr:row>
      <xdr:rowOff>19050</xdr:rowOff>
    </xdr:from>
    <xdr:to>
      <xdr:col>0</xdr:col>
      <xdr:colOff>330994</xdr:colOff>
      <xdr:row>335</xdr:row>
      <xdr:rowOff>104774</xdr:rowOff>
    </xdr:to>
    <xdr:sp macro="" textlink="">
      <xdr:nvSpPr>
        <xdr:cNvPr id="4" name="Fletxa corbada a l'esquerra 3">
          <a:hlinkClick xmlns:r="http://schemas.openxmlformats.org/officeDocument/2006/relationships" r:id="rId1"/>
        </xdr:cNvPr>
        <xdr:cNvSpPr/>
      </xdr:nvSpPr>
      <xdr:spPr>
        <a:xfrm>
          <a:off x="152400" y="74161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323</xdr:row>
      <xdr:rowOff>190500</xdr:rowOff>
    </xdr:from>
    <xdr:to>
      <xdr:col>0</xdr:col>
      <xdr:colOff>321469</xdr:colOff>
      <xdr:row>325</xdr:row>
      <xdr:rowOff>76199</xdr:rowOff>
    </xdr:to>
    <xdr:sp macro="" textlink="">
      <xdr:nvSpPr>
        <xdr:cNvPr id="5" name="Fletxa corbada a l'esquerra 4">
          <a:hlinkClick xmlns:r="http://schemas.openxmlformats.org/officeDocument/2006/relationships" r:id="rId1"/>
        </xdr:cNvPr>
        <xdr:cNvSpPr/>
      </xdr:nvSpPr>
      <xdr:spPr>
        <a:xfrm>
          <a:off x="142875" y="716946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314</xdr:row>
      <xdr:rowOff>28575</xdr:rowOff>
    </xdr:from>
    <xdr:to>
      <xdr:col>0</xdr:col>
      <xdr:colOff>311944</xdr:colOff>
      <xdr:row>315</xdr:row>
      <xdr:rowOff>114299</xdr:rowOff>
    </xdr:to>
    <xdr:sp macro="" textlink="">
      <xdr:nvSpPr>
        <xdr:cNvPr id="6" name="Fletxa corbada a l'esquerra 5">
          <a:hlinkClick xmlns:r="http://schemas.openxmlformats.org/officeDocument/2006/relationships" r:id="rId1"/>
        </xdr:cNvPr>
        <xdr:cNvSpPr/>
      </xdr:nvSpPr>
      <xdr:spPr>
        <a:xfrm>
          <a:off x="133350" y="695420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303</xdr:row>
      <xdr:rowOff>28575</xdr:rowOff>
    </xdr:from>
    <xdr:to>
      <xdr:col>0</xdr:col>
      <xdr:colOff>321469</xdr:colOff>
      <xdr:row>304</xdr:row>
      <xdr:rowOff>114299</xdr:rowOff>
    </xdr:to>
    <xdr:sp macro="" textlink="">
      <xdr:nvSpPr>
        <xdr:cNvPr id="7" name="Fletxa corbada a l'esquerra 6">
          <a:hlinkClick xmlns:r="http://schemas.openxmlformats.org/officeDocument/2006/relationships" r:id="rId1"/>
        </xdr:cNvPr>
        <xdr:cNvSpPr/>
      </xdr:nvSpPr>
      <xdr:spPr>
        <a:xfrm>
          <a:off x="142875" y="666940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161925</xdr:colOff>
      <xdr:row>292</xdr:row>
      <xdr:rowOff>0</xdr:rowOff>
    </xdr:from>
    <xdr:to>
      <xdr:col>0</xdr:col>
      <xdr:colOff>340519</xdr:colOff>
      <xdr:row>293</xdr:row>
      <xdr:rowOff>85724</xdr:rowOff>
    </xdr:to>
    <xdr:sp macro="" textlink="">
      <xdr:nvSpPr>
        <xdr:cNvPr id="8" name="Fletxa corbada a l'esquerra 7">
          <a:hlinkClick xmlns:r="http://schemas.openxmlformats.org/officeDocument/2006/relationships" r:id="rId1"/>
        </xdr:cNvPr>
        <xdr:cNvSpPr/>
      </xdr:nvSpPr>
      <xdr:spPr>
        <a:xfrm>
          <a:off x="161925" y="63950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281</xdr:row>
      <xdr:rowOff>190500</xdr:rowOff>
    </xdr:from>
    <xdr:to>
      <xdr:col>0</xdr:col>
      <xdr:colOff>330994</xdr:colOff>
      <xdr:row>283</xdr:row>
      <xdr:rowOff>76199</xdr:rowOff>
    </xdr:to>
    <xdr:sp macro="" textlink="">
      <xdr:nvSpPr>
        <xdr:cNvPr id="9" name="Fletxa corbada a l'esquerra 8">
          <a:hlinkClick xmlns:r="http://schemas.openxmlformats.org/officeDocument/2006/relationships" r:id="rId1"/>
        </xdr:cNvPr>
        <xdr:cNvSpPr/>
      </xdr:nvSpPr>
      <xdr:spPr>
        <a:xfrm>
          <a:off x="152400" y="615124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271</xdr:row>
      <xdr:rowOff>190500</xdr:rowOff>
    </xdr:from>
    <xdr:to>
      <xdr:col>0</xdr:col>
      <xdr:colOff>330994</xdr:colOff>
      <xdr:row>273</xdr:row>
      <xdr:rowOff>76199</xdr:rowOff>
    </xdr:to>
    <xdr:sp macro="" textlink="">
      <xdr:nvSpPr>
        <xdr:cNvPr id="10" name="Fletxa corbada a l'esquerra 9">
          <a:hlinkClick xmlns:r="http://schemas.openxmlformats.org/officeDocument/2006/relationships" r:id="rId1"/>
        </xdr:cNvPr>
        <xdr:cNvSpPr/>
      </xdr:nvSpPr>
      <xdr:spPr>
        <a:xfrm>
          <a:off x="152400" y="593217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262</xdr:row>
      <xdr:rowOff>47625</xdr:rowOff>
    </xdr:from>
    <xdr:to>
      <xdr:col>0</xdr:col>
      <xdr:colOff>311944</xdr:colOff>
      <xdr:row>263</xdr:row>
      <xdr:rowOff>133349</xdr:rowOff>
    </xdr:to>
    <xdr:sp macro="" textlink="">
      <xdr:nvSpPr>
        <xdr:cNvPr id="11" name="Fletxa corbada a l'esquerra 10">
          <a:hlinkClick xmlns:r="http://schemas.openxmlformats.org/officeDocument/2006/relationships" r:id="rId1"/>
        </xdr:cNvPr>
        <xdr:cNvSpPr/>
      </xdr:nvSpPr>
      <xdr:spPr>
        <a:xfrm>
          <a:off x="133350" y="56978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250</xdr:row>
      <xdr:rowOff>19050</xdr:rowOff>
    </xdr:from>
    <xdr:to>
      <xdr:col>0</xdr:col>
      <xdr:colOff>0</xdr:colOff>
      <xdr:row>251</xdr:row>
      <xdr:rowOff>104774</xdr:rowOff>
    </xdr:to>
    <xdr:sp macro="" textlink="">
      <xdr:nvSpPr>
        <xdr:cNvPr id="12" name="Fletxa corbada a l'esquerra 11">
          <a:hlinkClick xmlns:r="http://schemas.openxmlformats.org/officeDocument/2006/relationships" r:id="rId1"/>
        </xdr:cNvPr>
        <xdr:cNvSpPr/>
      </xdr:nvSpPr>
      <xdr:spPr>
        <a:xfrm>
          <a:off x="152400" y="54463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238</xdr:row>
      <xdr:rowOff>9525</xdr:rowOff>
    </xdr:from>
    <xdr:to>
      <xdr:col>0</xdr:col>
      <xdr:colOff>321469</xdr:colOff>
      <xdr:row>239</xdr:row>
      <xdr:rowOff>95249</xdr:rowOff>
    </xdr:to>
    <xdr:sp macro="" textlink="">
      <xdr:nvSpPr>
        <xdr:cNvPr id="13" name="Fletxa corbada a l'esquerra 12">
          <a:hlinkClick xmlns:r="http://schemas.openxmlformats.org/officeDocument/2006/relationships" r:id="rId1"/>
        </xdr:cNvPr>
        <xdr:cNvSpPr/>
      </xdr:nvSpPr>
      <xdr:spPr>
        <a:xfrm>
          <a:off x="142875" y="51854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228</xdr:row>
      <xdr:rowOff>190500</xdr:rowOff>
    </xdr:from>
    <xdr:to>
      <xdr:col>0</xdr:col>
      <xdr:colOff>302419</xdr:colOff>
      <xdr:row>230</xdr:row>
      <xdr:rowOff>76199</xdr:rowOff>
    </xdr:to>
    <xdr:sp macro="" textlink="">
      <xdr:nvSpPr>
        <xdr:cNvPr id="14" name="Fletxa corbada a l'esquerra 13">
          <a:hlinkClick xmlns:r="http://schemas.openxmlformats.org/officeDocument/2006/relationships" r:id="rId1"/>
        </xdr:cNvPr>
        <xdr:cNvSpPr/>
      </xdr:nvSpPr>
      <xdr:spPr>
        <a:xfrm>
          <a:off x="123825" y="49834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152400</xdr:colOff>
      <xdr:row>219</xdr:row>
      <xdr:rowOff>190500</xdr:rowOff>
    </xdr:from>
    <xdr:to>
      <xdr:col>0</xdr:col>
      <xdr:colOff>330994</xdr:colOff>
      <xdr:row>221</xdr:row>
      <xdr:rowOff>76199</xdr:rowOff>
    </xdr:to>
    <xdr:sp macro="" textlink="">
      <xdr:nvSpPr>
        <xdr:cNvPr id="15" name="Fletxa corbada a l'esquerra 14">
          <a:hlinkClick xmlns:r="http://schemas.openxmlformats.org/officeDocument/2006/relationships" r:id="rId1"/>
        </xdr:cNvPr>
        <xdr:cNvSpPr/>
      </xdr:nvSpPr>
      <xdr:spPr>
        <a:xfrm>
          <a:off x="152400" y="47834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211</xdr:row>
      <xdr:rowOff>0</xdr:rowOff>
    </xdr:from>
    <xdr:to>
      <xdr:col>0</xdr:col>
      <xdr:colOff>311944</xdr:colOff>
      <xdr:row>212</xdr:row>
      <xdr:rowOff>85724</xdr:rowOff>
    </xdr:to>
    <xdr:sp macro="" textlink="">
      <xdr:nvSpPr>
        <xdr:cNvPr id="16" name="Fletxa corbada a l'esquerra 15">
          <a:hlinkClick xmlns:r="http://schemas.openxmlformats.org/officeDocument/2006/relationships" r:id="rId1"/>
        </xdr:cNvPr>
        <xdr:cNvSpPr/>
      </xdr:nvSpPr>
      <xdr:spPr>
        <a:xfrm>
          <a:off x="133350" y="458438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202</xdr:row>
      <xdr:rowOff>28575</xdr:rowOff>
    </xdr:from>
    <xdr:to>
      <xdr:col>0</xdr:col>
      <xdr:colOff>302419</xdr:colOff>
      <xdr:row>203</xdr:row>
      <xdr:rowOff>114299</xdr:rowOff>
    </xdr:to>
    <xdr:sp macro="" textlink="">
      <xdr:nvSpPr>
        <xdr:cNvPr id="17" name="Fletxa corbada a l'esquerra 16">
          <a:hlinkClick xmlns:r="http://schemas.openxmlformats.org/officeDocument/2006/relationships" r:id="rId1"/>
        </xdr:cNvPr>
        <xdr:cNvSpPr/>
      </xdr:nvSpPr>
      <xdr:spPr>
        <a:xfrm>
          <a:off x="123825" y="43872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191</xdr:row>
      <xdr:rowOff>47625</xdr:rowOff>
    </xdr:from>
    <xdr:to>
      <xdr:col>0</xdr:col>
      <xdr:colOff>302419</xdr:colOff>
      <xdr:row>192</xdr:row>
      <xdr:rowOff>133349</xdr:rowOff>
    </xdr:to>
    <xdr:sp macro="" textlink="">
      <xdr:nvSpPr>
        <xdr:cNvPr id="18" name="Fletxa corbada a l'esquerra 17">
          <a:hlinkClick xmlns:r="http://schemas.openxmlformats.org/officeDocument/2006/relationships" r:id="rId1"/>
        </xdr:cNvPr>
        <xdr:cNvSpPr/>
      </xdr:nvSpPr>
      <xdr:spPr>
        <a:xfrm>
          <a:off x="123825" y="412908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180</xdr:row>
      <xdr:rowOff>66675</xdr:rowOff>
    </xdr:from>
    <xdr:to>
      <xdr:col>0</xdr:col>
      <xdr:colOff>283369</xdr:colOff>
      <xdr:row>181</xdr:row>
      <xdr:rowOff>152399</xdr:rowOff>
    </xdr:to>
    <xdr:sp macro="" textlink="">
      <xdr:nvSpPr>
        <xdr:cNvPr id="19" name="Fletxa corbada a l'esquerra 18">
          <a:hlinkClick xmlns:r="http://schemas.openxmlformats.org/officeDocument/2006/relationships" r:id="rId1"/>
        </xdr:cNvPr>
        <xdr:cNvSpPr/>
      </xdr:nvSpPr>
      <xdr:spPr>
        <a:xfrm>
          <a:off x="104775" y="387858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168</xdr:row>
      <xdr:rowOff>0</xdr:rowOff>
    </xdr:from>
    <xdr:to>
      <xdr:col>0</xdr:col>
      <xdr:colOff>273844</xdr:colOff>
      <xdr:row>169</xdr:row>
      <xdr:rowOff>95249</xdr:rowOff>
    </xdr:to>
    <xdr:sp macro="" textlink="">
      <xdr:nvSpPr>
        <xdr:cNvPr id="20" name="Fletxa corbada a l'esquerra 19">
          <a:hlinkClick xmlns:r="http://schemas.openxmlformats.org/officeDocument/2006/relationships" r:id="rId1"/>
        </xdr:cNvPr>
        <xdr:cNvSpPr/>
      </xdr:nvSpPr>
      <xdr:spPr>
        <a:xfrm>
          <a:off x="95250" y="354901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158</xdr:row>
      <xdr:rowOff>9525</xdr:rowOff>
    </xdr:from>
    <xdr:to>
      <xdr:col>0</xdr:col>
      <xdr:colOff>302419</xdr:colOff>
      <xdr:row>159</xdr:row>
      <xdr:rowOff>104774</xdr:rowOff>
    </xdr:to>
    <xdr:sp macro="" textlink="">
      <xdr:nvSpPr>
        <xdr:cNvPr id="21" name="Fletxa corbada a l'esquerra 20">
          <a:hlinkClick xmlns:r="http://schemas.openxmlformats.org/officeDocument/2006/relationships" r:id="rId1"/>
        </xdr:cNvPr>
        <xdr:cNvSpPr/>
      </xdr:nvSpPr>
      <xdr:spPr>
        <a:xfrm>
          <a:off x="123825" y="331279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147</xdr:row>
      <xdr:rowOff>180975</xdr:rowOff>
    </xdr:from>
    <xdr:to>
      <xdr:col>0</xdr:col>
      <xdr:colOff>283369</xdr:colOff>
      <xdr:row>149</xdr:row>
      <xdr:rowOff>85724</xdr:rowOff>
    </xdr:to>
    <xdr:sp macro="" textlink="">
      <xdr:nvSpPr>
        <xdr:cNvPr id="22" name="Fletxa corbada a l'esquerra 21">
          <a:hlinkClick xmlns:r="http://schemas.openxmlformats.org/officeDocument/2006/relationships" r:id="rId1"/>
        </xdr:cNvPr>
        <xdr:cNvSpPr/>
      </xdr:nvSpPr>
      <xdr:spPr>
        <a:xfrm>
          <a:off x="104775" y="311372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138</xdr:row>
      <xdr:rowOff>0</xdr:rowOff>
    </xdr:from>
    <xdr:to>
      <xdr:col>0</xdr:col>
      <xdr:colOff>283369</xdr:colOff>
      <xdr:row>139</xdr:row>
      <xdr:rowOff>95249</xdr:rowOff>
    </xdr:to>
    <xdr:sp macro="" textlink="">
      <xdr:nvSpPr>
        <xdr:cNvPr id="23" name="Fletxa corbada a l'esquerra 22">
          <a:hlinkClick xmlns:r="http://schemas.openxmlformats.org/officeDocument/2006/relationships" r:id="rId1"/>
        </xdr:cNvPr>
        <xdr:cNvSpPr/>
      </xdr:nvSpPr>
      <xdr:spPr>
        <a:xfrm>
          <a:off x="104775" y="290417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128</xdr:row>
      <xdr:rowOff>0</xdr:rowOff>
    </xdr:from>
    <xdr:to>
      <xdr:col>0</xdr:col>
      <xdr:colOff>273844</xdr:colOff>
      <xdr:row>129</xdr:row>
      <xdr:rowOff>95249</xdr:rowOff>
    </xdr:to>
    <xdr:sp macro="" textlink="">
      <xdr:nvSpPr>
        <xdr:cNvPr id="24" name="Fletxa corbada a l'esquerra 23">
          <a:hlinkClick xmlns:r="http://schemas.openxmlformats.org/officeDocument/2006/relationships" r:id="rId1"/>
        </xdr:cNvPr>
        <xdr:cNvSpPr/>
      </xdr:nvSpPr>
      <xdr:spPr>
        <a:xfrm>
          <a:off x="95250" y="269176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118</xdr:row>
      <xdr:rowOff>0</xdr:rowOff>
    </xdr:from>
    <xdr:to>
      <xdr:col>0</xdr:col>
      <xdr:colOff>283369</xdr:colOff>
      <xdr:row>119</xdr:row>
      <xdr:rowOff>95249</xdr:rowOff>
    </xdr:to>
    <xdr:sp macro="" textlink="">
      <xdr:nvSpPr>
        <xdr:cNvPr id="25" name="Fletxa corbada a l'esquerra 24">
          <a:hlinkClick xmlns:r="http://schemas.openxmlformats.org/officeDocument/2006/relationships" r:id="rId1"/>
        </xdr:cNvPr>
        <xdr:cNvSpPr/>
      </xdr:nvSpPr>
      <xdr:spPr>
        <a:xfrm>
          <a:off x="104775" y="24765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133350</xdr:colOff>
      <xdr:row>107</xdr:row>
      <xdr:rowOff>0</xdr:rowOff>
    </xdr:from>
    <xdr:to>
      <xdr:col>0</xdr:col>
      <xdr:colOff>311944</xdr:colOff>
      <xdr:row>108</xdr:row>
      <xdr:rowOff>95249</xdr:rowOff>
    </xdr:to>
    <xdr:sp macro="" textlink="">
      <xdr:nvSpPr>
        <xdr:cNvPr id="26" name="Fletxa corbada a l'esquerra 25">
          <a:hlinkClick xmlns:r="http://schemas.openxmlformats.org/officeDocument/2006/relationships" r:id="rId1"/>
        </xdr:cNvPr>
        <xdr:cNvSpPr/>
      </xdr:nvSpPr>
      <xdr:spPr>
        <a:xfrm>
          <a:off x="133350" y="22860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96</xdr:row>
      <xdr:rowOff>9525</xdr:rowOff>
    </xdr:from>
    <xdr:to>
      <xdr:col>0</xdr:col>
      <xdr:colOff>273844</xdr:colOff>
      <xdr:row>97</xdr:row>
      <xdr:rowOff>104774</xdr:rowOff>
    </xdr:to>
    <xdr:sp macro="" textlink="">
      <xdr:nvSpPr>
        <xdr:cNvPr id="27" name="Fletxa corbada a l'esquerra 26">
          <a:hlinkClick xmlns:r="http://schemas.openxmlformats.org/officeDocument/2006/relationships" r:id="rId1"/>
        </xdr:cNvPr>
        <xdr:cNvSpPr/>
      </xdr:nvSpPr>
      <xdr:spPr>
        <a:xfrm>
          <a:off x="95250" y="209645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84</xdr:row>
      <xdr:rowOff>180975</xdr:rowOff>
    </xdr:from>
    <xdr:to>
      <xdr:col>0</xdr:col>
      <xdr:colOff>273844</xdr:colOff>
      <xdr:row>86</xdr:row>
      <xdr:rowOff>85724</xdr:rowOff>
    </xdr:to>
    <xdr:sp macro="" textlink="">
      <xdr:nvSpPr>
        <xdr:cNvPr id="28" name="Fletxa corbada a l'esquerra 27">
          <a:hlinkClick xmlns:r="http://schemas.openxmlformats.org/officeDocument/2006/relationships" r:id="rId1"/>
        </xdr:cNvPr>
        <xdr:cNvSpPr/>
      </xdr:nvSpPr>
      <xdr:spPr>
        <a:xfrm>
          <a:off x="95250" y="19040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85725</xdr:colOff>
      <xdr:row>73</xdr:row>
      <xdr:rowOff>0</xdr:rowOff>
    </xdr:from>
    <xdr:to>
      <xdr:col>0</xdr:col>
      <xdr:colOff>264319</xdr:colOff>
      <xdr:row>74</xdr:row>
      <xdr:rowOff>95249</xdr:rowOff>
    </xdr:to>
    <xdr:sp macro="" textlink="">
      <xdr:nvSpPr>
        <xdr:cNvPr id="29" name="Fletxa corbada a l'esquerra 28">
          <a:hlinkClick xmlns:r="http://schemas.openxmlformats.org/officeDocument/2006/relationships" r:id="rId1"/>
        </xdr:cNvPr>
        <xdr:cNvSpPr/>
      </xdr:nvSpPr>
      <xdr:spPr>
        <a:xfrm>
          <a:off x="85725" y="16421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63</xdr:row>
      <xdr:rowOff>0</xdr:rowOff>
    </xdr:from>
    <xdr:to>
      <xdr:col>0</xdr:col>
      <xdr:colOff>283369</xdr:colOff>
      <xdr:row>64</xdr:row>
      <xdr:rowOff>95249</xdr:rowOff>
    </xdr:to>
    <xdr:sp macro="" textlink="">
      <xdr:nvSpPr>
        <xdr:cNvPr id="30" name="Fletxa corbada a l'esquerra 29">
          <a:hlinkClick xmlns:r="http://schemas.openxmlformats.org/officeDocument/2006/relationships" r:id="rId1"/>
        </xdr:cNvPr>
        <xdr:cNvSpPr/>
      </xdr:nvSpPr>
      <xdr:spPr>
        <a:xfrm>
          <a:off x="104775" y="145161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51</xdr:row>
      <xdr:rowOff>0</xdr:rowOff>
    </xdr:from>
    <xdr:to>
      <xdr:col>0</xdr:col>
      <xdr:colOff>273844</xdr:colOff>
      <xdr:row>52</xdr:row>
      <xdr:rowOff>95249</xdr:rowOff>
    </xdr:to>
    <xdr:sp macro="" textlink="">
      <xdr:nvSpPr>
        <xdr:cNvPr id="31" name="Fletxa corbada a l'esquerra 30">
          <a:hlinkClick xmlns:r="http://schemas.openxmlformats.org/officeDocument/2006/relationships" r:id="rId1"/>
        </xdr:cNvPr>
        <xdr:cNvSpPr/>
      </xdr:nvSpPr>
      <xdr:spPr>
        <a:xfrm>
          <a:off x="95250" y="1159192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41</xdr:row>
      <xdr:rowOff>9525</xdr:rowOff>
    </xdr:from>
    <xdr:to>
      <xdr:col>0</xdr:col>
      <xdr:colOff>283369</xdr:colOff>
      <xdr:row>42</xdr:row>
      <xdr:rowOff>104774</xdr:rowOff>
    </xdr:to>
    <xdr:sp macro="" textlink="">
      <xdr:nvSpPr>
        <xdr:cNvPr id="32" name="Fletxa corbada a l'esquerra 31">
          <a:hlinkClick xmlns:r="http://schemas.openxmlformats.org/officeDocument/2006/relationships" r:id="rId1"/>
        </xdr:cNvPr>
        <xdr:cNvSpPr/>
      </xdr:nvSpPr>
      <xdr:spPr>
        <a:xfrm>
          <a:off x="104775" y="94392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27</xdr:row>
      <xdr:rowOff>0</xdr:rowOff>
    </xdr:from>
    <xdr:to>
      <xdr:col>0</xdr:col>
      <xdr:colOff>283369</xdr:colOff>
      <xdr:row>28</xdr:row>
      <xdr:rowOff>95249</xdr:rowOff>
    </xdr:to>
    <xdr:sp macro="" textlink="">
      <xdr:nvSpPr>
        <xdr:cNvPr id="33" name="Fletxa corbada a l'esquerra 32">
          <a:hlinkClick xmlns:r="http://schemas.openxmlformats.org/officeDocument/2006/relationships" r:id="rId1"/>
        </xdr:cNvPr>
        <xdr:cNvSpPr/>
      </xdr:nvSpPr>
      <xdr:spPr>
        <a:xfrm>
          <a:off x="104775" y="60388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273844</xdr:colOff>
      <xdr:row>18</xdr:row>
      <xdr:rowOff>95249</xdr:rowOff>
    </xdr:to>
    <xdr:sp macro="" textlink="">
      <xdr:nvSpPr>
        <xdr:cNvPr id="34" name="Fletxa corbada a l'esquerra 33">
          <a:hlinkClick xmlns:r="http://schemas.openxmlformats.org/officeDocument/2006/relationships" r:id="rId1"/>
        </xdr:cNvPr>
        <xdr:cNvSpPr/>
      </xdr:nvSpPr>
      <xdr:spPr>
        <a:xfrm>
          <a:off x="95250" y="3810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95250</xdr:colOff>
      <xdr:row>7</xdr:row>
      <xdr:rowOff>0</xdr:rowOff>
    </xdr:from>
    <xdr:to>
      <xdr:col>0</xdr:col>
      <xdr:colOff>273844</xdr:colOff>
      <xdr:row>8</xdr:row>
      <xdr:rowOff>95249</xdr:rowOff>
    </xdr:to>
    <xdr:sp macro="" textlink="">
      <xdr:nvSpPr>
        <xdr:cNvPr id="35" name="Fletxa corbada a l'esquerra 34">
          <a:hlinkClick xmlns:r="http://schemas.openxmlformats.org/officeDocument/2006/relationships" r:id="rId1"/>
        </xdr:cNvPr>
        <xdr:cNvSpPr/>
      </xdr:nvSpPr>
      <xdr:spPr>
        <a:xfrm>
          <a:off x="95250" y="19050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202</xdr:row>
      <xdr:rowOff>57150</xdr:rowOff>
    </xdr:from>
    <xdr:to>
      <xdr:col>0</xdr:col>
      <xdr:colOff>321469</xdr:colOff>
      <xdr:row>203</xdr:row>
      <xdr:rowOff>152399</xdr:rowOff>
    </xdr:to>
    <xdr:sp macro="" textlink="">
      <xdr:nvSpPr>
        <xdr:cNvPr id="36" name="Fletxa corbada a l'esquerra 35">
          <a:hlinkClick xmlns:r="http://schemas.openxmlformats.org/officeDocument/2006/relationships" r:id="rId1"/>
        </xdr:cNvPr>
        <xdr:cNvSpPr/>
      </xdr:nvSpPr>
      <xdr:spPr>
        <a:xfrm>
          <a:off x="142875" y="3870960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142875</xdr:colOff>
      <xdr:row>211</xdr:row>
      <xdr:rowOff>9525</xdr:rowOff>
    </xdr:from>
    <xdr:to>
      <xdr:col>0</xdr:col>
      <xdr:colOff>321469</xdr:colOff>
      <xdr:row>212</xdr:row>
      <xdr:rowOff>104774</xdr:rowOff>
    </xdr:to>
    <xdr:sp macro="" textlink="">
      <xdr:nvSpPr>
        <xdr:cNvPr id="37" name="Fletxa corbada a l'esquerra 36">
          <a:hlinkClick xmlns:r="http://schemas.openxmlformats.org/officeDocument/2006/relationships" r:id="rId1"/>
        </xdr:cNvPr>
        <xdr:cNvSpPr/>
      </xdr:nvSpPr>
      <xdr:spPr>
        <a:xfrm>
          <a:off x="142875" y="399954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220</xdr:row>
      <xdr:rowOff>9525</xdr:rowOff>
    </xdr:from>
    <xdr:to>
      <xdr:col>0</xdr:col>
      <xdr:colOff>283369</xdr:colOff>
      <xdr:row>221</xdr:row>
      <xdr:rowOff>104774</xdr:rowOff>
    </xdr:to>
    <xdr:sp macro="" textlink="">
      <xdr:nvSpPr>
        <xdr:cNvPr id="38" name="Fletxa corbada a l'esquerra 37">
          <a:hlinkClick xmlns:r="http://schemas.openxmlformats.org/officeDocument/2006/relationships" r:id="rId1"/>
        </xdr:cNvPr>
        <xdr:cNvSpPr/>
      </xdr:nvSpPr>
      <xdr:spPr>
        <a:xfrm>
          <a:off x="104775" y="41328975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123825</xdr:colOff>
      <xdr:row>238</xdr:row>
      <xdr:rowOff>104775</xdr:rowOff>
    </xdr:from>
    <xdr:to>
      <xdr:col>0</xdr:col>
      <xdr:colOff>302419</xdr:colOff>
      <xdr:row>239</xdr:row>
      <xdr:rowOff>190499</xdr:rowOff>
    </xdr:to>
    <xdr:sp macro="" textlink="">
      <xdr:nvSpPr>
        <xdr:cNvPr id="39" name="Fletxa corbada a l'esquerra 38">
          <a:hlinkClick xmlns:r="http://schemas.openxmlformats.org/officeDocument/2006/relationships" r:id="rId1"/>
        </xdr:cNvPr>
        <xdr:cNvSpPr/>
      </xdr:nvSpPr>
      <xdr:spPr>
        <a:xfrm>
          <a:off x="123825" y="44405550"/>
          <a:ext cx="178594" cy="285749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AQ/GPAQ-COMU/Enquestes/Enquestes%20Titulats/Inserci&#243;%20Laboral/Grau_Cicle/Estudi%20Insercio%20Laboral%202010/RESULTATS%20UPC/Centres%20Propis/Taules/820%20Enquestes%20a%20titula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txa Tècnica"/>
      <sheetName val="Resum"/>
      <sheetName val="Index"/>
      <sheetName val="Taules"/>
      <sheetName val="Gràfics"/>
      <sheetName val="Comparativa"/>
      <sheetName val="Taules comparativa"/>
    </sheetNames>
    <sheetDataSet>
      <sheetData sheetId="0"/>
      <sheetData sheetId="1"/>
      <sheetData sheetId="2"/>
      <sheetData sheetId="3">
        <row r="2">
          <cell r="B2" t="str">
            <v>ESCOLA UNIVERSITÀRIA D'ENGINYERIA TÈCNICA INDUSTRIALS DE BARCELONA</v>
          </cell>
        </row>
        <row r="18">
          <cell r="D18" t="str">
            <v>ENG. TÈCN. INDUST. EN ELECTRICITAT</v>
          </cell>
        </row>
        <row r="19">
          <cell r="D19" t="str">
            <v>ENG. TÈCN. INDUST. EN ELECTRÒNICA INDUSTRIAL</v>
          </cell>
        </row>
        <row r="107">
          <cell r="D107" t="str">
            <v>ENG. TÈCN. INDUST. EN ELECTRICITAT</v>
          </cell>
          <cell r="F107">
            <v>0.55263157894736847</v>
          </cell>
          <cell r="G107">
            <v>2.6315789473684209E-2</v>
          </cell>
          <cell r="H107">
            <v>0.10526315789473684</v>
          </cell>
          <cell r="I107">
            <v>5.2631578947368418E-2</v>
          </cell>
          <cell r="J107">
            <v>0.10526315789473684</v>
          </cell>
          <cell r="K107">
            <v>0.15789473684210525</v>
          </cell>
        </row>
        <row r="108">
          <cell r="F108">
            <v>0.60377358490566035</v>
          </cell>
          <cell r="G108">
            <v>5.6603773584905662E-2</v>
          </cell>
          <cell r="H108">
            <v>0.16981132075471697</v>
          </cell>
          <cell r="I108">
            <v>1.8867924528301886E-2</v>
          </cell>
          <cell r="J108">
            <v>5.6603773584905662E-2</v>
          </cell>
          <cell r="K108">
            <v>9.4339622641509441E-2</v>
          </cell>
        </row>
        <row r="109">
          <cell r="D109" t="str">
            <v>ENG. TÈCN. INDUST. EN MECÀNICA</v>
          </cell>
          <cell r="F109">
            <v>0.51898734177215189</v>
          </cell>
          <cell r="G109">
            <v>8.8607594936708861E-2</v>
          </cell>
          <cell r="H109">
            <v>0.20253164556962025</v>
          </cell>
          <cell r="I109">
            <v>5.0632911392405063E-2</v>
          </cell>
          <cell r="J109">
            <v>5.0632911392405063E-2</v>
          </cell>
          <cell r="K109">
            <v>8.8607594936708861E-2</v>
          </cell>
        </row>
        <row r="110">
          <cell r="D110" t="str">
            <v>ENG. TÈCN. INDUST. EN QUÍMICA INDUSTRIAL</v>
          </cell>
          <cell r="F110">
            <v>0.33333333333333331</v>
          </cell>
          <cell r="G110">
            <v>0.16666666666666666</v>
          </cell>
          <cell r="H110">
            <v>0.14583333333333334</v>
          </cell>
          <cell r="I110">
            <v>0.125</v>
          </cell>
          <cell r="J110">
            <v>8.3333333333333329E-2</v>
          </cell>
          <cell r="K110">
            <v>0.14583333333333334</v>
          </cell>
        </row>
        <row r="120">
          <cell r="D120" t="str">
            <v>ENG. TÈCN. INDUST. EN ELECTRÒNICA INDUSTRIAL</v>
          </cell>
        </row>
        <row r="123">
          <cell r="G123">
            <v>0.63761467889908252</v>
          </cell>
          <cell r="I123">
            <v>0.23853211009174313</v>
          </cell>
        </row>
        <row r="173">
          <cell r="N173">
            <v>0</v>
          </cell>
        </row>
        <row r="265">
          <cell r="D265" t="str">
            <v>ENG. TÈCN. INDUST. EN ELECTRÒNICA INDUSTRIAL</v>
          </cell>
        </row>
        <row r="266">
          <cell r="D266" t="str">
            <v>ENG. TÈCN. INDUST. EN MECÀNICA</v>
          </cell>
        </row>
        <row r="267">
          <cell r="W267">
            <v>4.9318181818181817</v>
          </cell>
        </row>
      </sheetData>
      <sheetData sheetId="4">
        <row r="2">
          <cell r="B2" t="str">
            <v>ESCOLA UNIVERSITÀRIA D'ENGINYERIA TÈCNICA INDUSTRIALS DE BARCELONA</v>
          </cell>
        </row>
      </sheetData>
      <sheetData sheetId="5"/>
      <sheetData sheetId="6">
        <row r="47"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L48" t="str">
            <v>Titulació
universitària</v>
          </cell>
          <cell r="M48">
            <v>0</v>
          </cell>
          <cell r="N48" t="str">
            <v>Cap titulació</v>
          </cell>
          <cell r="O48">
            <v>0</v>
          </cell>
        </row>
        <row r="49">
          <cell r="L49" t="str">
            <v>Funcions pròpies</v>
          </cell>
          <cell r="M49" t="str">
            <v>Funcions
no pròpies</v>
          </cell>
          <cell r="N49" t="str">
            <v>Requeria
form.univ.</v>
          </cell>
          <cell r="O49" t="str">
            <v>No requeria form. univ.</v>
          </cell>
        </row>
        <row r="50">
          <cell r="I50" t="str">
            <v>ENG. TÈCN. INDUST. EN ELECTRICITAT</v>
          </cell>
          <cell r="J50">
            <v>0.55263157894736847</v>
          </cell>
          <cell r="K50">
            <v>2.6315789473684209E-2</v>
          </cell>
          <cell r="L50">
            <v>0.10526315789473684</v>
          </cell>
          <cell r="M50">
            <v>5.2631578947368418E-2</v>
          </cell>
          <cell r="N50">
            <v>0.10526315789473684</v>
          </cell>
          <cell r="O50">
            <v>0.15789473684210525</v>
          </cell>
        </row>
        <row r="51">
          <cell r="I51" t="str">
            <v>ENG. TÈCN. INDUST. EN ELECTRÒNICA INDUSTRIAL</v>
          </cell>
          <cell r="J51">
            <v>0.60377358490566035</v>
          </cell>
          <cell r="K51">
            <v>5.6603773584905662E-2</v>
          </cell>
          <cell r="L51">
            <v>0.16981132075471697</v>
          </cell>
          <cell r="M51">
            <v>1.8867924528301886E-2</v>
          </cell>
          <cell r="N51">
            <v>5.6603773584905662E-2</v>
          </cell>
          <cell r="O51">
            <v>9.4339622641509441E-2</v>
          </cell>
        </row>
        <row r="52">
          <cell r="I52" t="str">
            <v>ENG. TÈCN. INDUST. EN MECÀNICA</v>
          </cell>
          <cell r="J52">
            <v>0.51898734177215189</v>
          </cell>
          <cell r="K52">
            <v>8.8607594936708861E-2</v>
          </cell>
          <cell r="L52">
            <v>0.20253164556962025</v>
          </cell>
          <cell r="M52">
            <v>5.0632911392405063E-2</v>
          </cell>
          <cell r="N52">
            <v>5.0632911392405063E-2</v>
          </cell>
          <cell r="O52">
            <v>8.8607594936708861E-2</v>
          </cell>
        </row>
        <row r="53">
          <cell r="I53" t="str">
            <v>ENG. TÈCN. INDUST. EN QUÍMICA INDUSTRIAL</v>
          </cell>
          <cell r="J53">
            <v>0.33333333333333331</v>
          </cell>
          <cell r="K53">
            <v>0.16666666666666666</v>
          </cell>
          <cell r="L53">
            <v>0.14583333333333334</v>
          </cell>
          <cell r="M53">
            <v>0.125</v>
          </cell>
          <cell r="N53">
            <v>8.3333333333333329E-2</v>
          </cell>
          <cell r="O53">
            <v>0.14583333333333334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icin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icin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icin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38"/>
  <sheetViews>
    <sheetView showGridLines="0" tabSelected="1" workbookViewId="0">
      <selection activeCell="C46" sqref="C46"/>
    </sheetView>
  </sheetViews>
  <sheetFormatPr defaultRowHeight="15"/>
  <cols>
    <col min="3" max="3" width="36.140625" customWidth="1"/>
  </cols>
  <sheetData>
    <row r="2" spans="1:15" ht="28.5">
      <c r="A2" s="5"/>
      <c r="B2" s="421" t="s">
        <v>297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3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5"/>
      <c r="B4" s="5"/>
      <c r="C4" s="5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28.5">
      <c r="A5" s="5"/>
      <c r="B5" s="9"/>
      <c r="C5" s="10"/>
      <c r="D5" s="10"/>
      <c r="E5" s="8"/>
      <c r="F5" s="8"/>
      <c r="G5" s="8"/>
      <c r="H5" s="8"/>
      <c r="I5" s="8"/>
      <c r="J5" s="8"/>
      <c r="K5" s="8"/>
      <c r="L5" s="5"/>
      <c r="M5" s="5"/>
      <c r="N5" s="5"/>
      <c r="O5" s="5"/>
    </row>
    <row r="7" spans="1:15" ht="33.75">
      <c r="B7" s="422" t="s">
        <v>240</v>
      </c>
      <c r="C7" s="422"/>
      <c r="D7" s="422"/>
      <c r="E7" s="422"/>
    </row>
    <row r="11" spans="1:15" ht="18.75">
      <c r="B11" s="423" t="s">
        <v>255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</row>
    <row r="12" spans="1:15" ht="18.75">
      <c r="A12" s="54"/>
      <c r="B12" s="55"/>
      <c r="C12" s="55"/>
      <c r="D12" s="55"/>
      <c r="E12" s="55"/>
      <c r="F12" s="55"/>
      <c r="G12" s="55"/>
      <c r="H12" s="55"/>
      <c r="I12" s="55"/>
      <c r="J12" s="54"/>
      <c r="K12" s="54"/>
      <c r="L12" s="54"/>
      <c r="M12" s="54"/>
      <c r="N12" s="54"/>
      <c r="O12" s="54"/>
    </row>
    <row r="13" spans="1:15">
      <c r="B13" s="56" t="s">
        <v>241</v>
      </c>
      <c r="C13" s="57"/>
      <c r="D13" t="s">
        <v>256</v>
      </c>
    </row>
    <row r="14" spans="1:15">
      <c r="B14" s="56" t="s">
        <v>242</v>
      </c>
      <c r="C14" s="57"/>
      <c r="D14" t="s">
        <v>243</v>
      </c>
    </row>
    <row r="15" spans="1:15">
      <c r="B15" s="56"/>
      <c r="C15" s="57"/>
      <c r="D15" t="s">
        <v>244</v>
      </c>
    </row>
    <row r="16" spans="1:15">
      <c r="B16" s="56"/>
      <c r="C16" s="57"/>
      <c r="D16" t="s">
        <v>245</v>
      </c>
    </row>
    <row r="17" spans="1:15">
      <c r="B17" s="56"/>
      <c r="C17" s="57"/>
    </row>
    <row r="18" spans="1:15">
      <c r="B18" s="56" t="s">
        <v>246</v>
      </c>
      <c r="C18" s="57"/>
      <c r="D18" t="s">
        <v>247</v>
      </c>
    </row>
    <row r="19" spans="1:15">
      <c r="B19" s="56" t="s">
        <v>248</v>
      </c>
      <c r="C19" s="57"/>
      <c r="D19" t="s">
        <v>261</v>
      </c>
    </row>
    <row r="20" spans="1:15">
      <c r="B20" s="56"/>
      <c r="C20" s="57"/>
    </row>
    <row r="21" spans="1:15">
      <c r="B21" s="56" t="s">
        <v>249</v>
      </c>
      <c r="C21" s="57"/>
      <c r="D21" t="s">
        <v>297</v>
      </c>
    </row>
    <row r="22" spans="1:15" ht="15" customHeight="1">
      <c r="B22" s="56" t="s">
        <v>250</v>
      </c>
      <c r="C22" s="57"/>
      <c r="D22" s="214" t="s">
        <v>329</v>
      </c>
    </row>
    <row r="23" spans="1:15" ht="15" customHeight="1">
      <c r="B23" s="56"/>
      <c r="C23" s="57"/>
      <c r="D23" s="214" t="s">
        <v>330</v>
      </c>
    </row>
    <row r="24" spans="1:15" ht="15" customHeight="1">
      <c r="B24" s="56"/>
      <c r="C24" s="57"/>
      <c r="D24" s="214" t="s">
        <v>331</v>
      </c>
    </row>
    <row r="25" spans="1:15" ht="15" customHeight="1">
      <c r="B25" s="58"/>
      <c r="C25" s="59"/>
      <c r="D25" s="214" t="s">
        <v>332</v>
      </c>
    </row>
    <row r="26" spans="1:15">
      <c r="B26" s="58"/>
      <c r="C26" s="59"/>
    </row>
    <row r="27" spans="1:15">
      <c r="B27" s="58"/>
      <c r="C27" s="59"/>
    </row>
    <row r="28" spans="1:15">
      <c r="B28" s="58"/>
      <c r="C28" s="59"/>
    </row>
    <row r="29" spans="1:15" ht="16.5" thickBot="1">
      <c r="B29" s="60" t="s">
        <v>251</v>
      </c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</row>
    <row r="30" spans="1:15" ht="15.75">
      <c r="B30" s="63"/>
      <c r="C30" s="59"/>
    </row>
    <row r="31" spans="1:15" ht="15.75" thickBot="1">
      <c r="B31" s="58"/>
      <c r="C31" s="59"/>
    </row>
    <row r="32" spans="1:15" ht="15.75" thickBot="1">
      <c r="A32" s="54"/>
      <c r="B32" s="58"/>
      <c r="C32" s="215"/>
      <c r="D32" s="226" t="s">
        <v>241</v>
      </c>
      <c r="E32" s="227" t="s">
        <v>252</v>
      </c>
      <c r="F32" s="227" t="s">
        <v>253</v>
      </c>
      <c r="G32" s="228" t="s">
        <v>254</v>
      </c>
      <c r="H32" s="54"/>
      <c r="I32" s="54"/>
      <c r="J32" s="54"/>
      <c r="K32" s="54"/>
      <c r="L32" s="54"/>
      <c r="M32" s="54"/>
      <c r="N32" s="54"/>
      <c r="O32" s="54"/>
    </row>
    <row r="33" spans="1:15" ht="15" customHeight="1">
      <c r="A33" s="64"/>
      <c r="B33" s="214" t="s">
        <v>329</v>
      </c>
      <c r="C33" s="214"/>
      <c r="D33" s="222">
        <v>68</v>
      </c>
      <c r="E33" s="223">
        <v>43</v>
      </c>
      <c r="F33" s="224">
        <f>E33/D33</f>
        <v>0.63235294117647056</v>
      </c>
      <c r="G33" s="225">
        <f>1.96*(SQRT(((0.5^2)/E33)*((D33-E33)/(D33-1))))</f>
        <v>9.1290261453059698E-2</v>
      </c>
      <c r="H33" s="64"/>
      <c r="I33" s="64"/>
      <c r="J33" s="64"/>
      <c r="K33" s="64"/>
      <c r="L33" s="64"/>
      <c r="M33" s="64"/>
      <c r="N33" s="64"/>
      <c r="O33" s="64"/>
    </row>
    <row r="34" spans="1:15">
      <c r="A34" s="64"/>
      <c r="B34" s="214" t="s">
        <v>330</v>
      </c>
      <c r="C34" s="214"/>
      <c r="D34" s="219">
        <v>91</v>
      </c>
      <c r="E34" s="216">
        <v>59</v>
      </c>
      <c r="F34" s="224">
        <f>E34/D34</f>
        <v>0.64835164835164838</v>
      </c>
      <c r="G34" s="225">
        <f>1.96*(SQRT(((0.5^2)/E34)*((D34-E34)/(D34-1))))</f>
        <v>7.6077074605972045E-2</v>
      </c>
      <c r="H34" s="64"/>
      <c r="I34" s="64"/>
      <c r="J34" s="64"/>
      <c r="K34" s="64"/>
      <c r="L34" s="64"/>
      <c r="M34" s="64"/>
      <c r="N34" s="64"/>
      <c r="O34" s="64"/>
    </row>
    <row r="35" spans="1:15">
      <c r="A35" s="64"/>
      <c r="B35" s="214" t="s">
        <v>331</v>
      </c>
      <c r="C35" s="214"/>
      <c r="D35" s="219">
        <v>173</v>
      </c>
      <c r="E35" s="216">
        <v>82</v>
      </c>
      <c r="F35" s="224">
        <f>E35/D35</f>
        <v>0.47398843930635837</v>
      </c>
      <c r="G35" s="225">
        <f>1.96*(SQRT(((0.5^2)/E35)*((D35-E35)/(D35-1))))</f>
        <v>7.8718284720923806E-2</v>
      </c>
      <c r="H35" s="64"/>
      <c r="I35" s="64"/>
      <c r="J35" s="64"/>
      <c r="K35" s="64"/>
      <c r="L35" s="64"/>
      <c r="M35" s="64"/>
      <c r="N35" s="64"/>
      <c r="O35" s="64"/>
    </row>
    <row r="36" spans="1:15">
      <c r="A36" s="64"/>
      <c r="B36" s="214" t="s">
        <v>332</v>
      </c>
      <c r="C36" s="214"/>
      <c r="D36" s="219">
        <v>71</v>
      </c>
      <c r="E36" s="216">
        <v>46</v>
      </c>
      <c r="F36" s="224">
        <f>E36/D36</f>
        <v>0.647887323943662</v>
      </c>
      <c r="G36" s="225">
        <f>1.96*(SQRT(((0.5^2)/E36)*((D36-E36)/(D36-1))))</f>
        <v>8.6351153664154565E-2</v>
      </c>
      <c r="H36" s="64"/>
      <c r="I36" s="64"/>
      <c r="J36" s="64"/>
      <c r="K36" s="64"/>
      <c r="L36" s="64"/>
      <c r="M36" s="64"/>
      <c r="N36" s="64"/>
      <c r="O36" s="64"/>
    </row>
    <row r="37" spans="1:15" ht="15" customHeight="1" thickBot="1">
      <c r="B37" s="419" t="s">
        <v>493</v>
      </c>
      <c r="C37" s="420"/>
      <c r="D37" s="220">
        <v>403</v>
      </c>
      <c r="E37" s="217">
        <v>230</v>
      </c>
      <c r="F37" s="218">
        <f t="shared" ref="F37" si="0">E37/D37</f>
        <v>0.57071960297766744</v>
      </c>
      <c r="G37" s="221">
        <f t="shared" ref="G37" si="1">1.96*(SQRT(((0.5^2)/E37)*((D37-E37)/(D37-1))))</f>
        <v>4.239085564136863E-2</v>
      </c>
    </row>
    <row r="38" spans="1:15" ht="15.75" customHeight="1"/>
  </sheetData>
  <mergeCells count="4">
    <mergeCell ref="B37:C37"/>
    <mergeCell ref="B2:O2"/>
    <mergeCell ref="B7:E7"/>
    <mergeCell ref="B11:M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9"/>
  <sheetViews>
    <sheetView showGridLines="0" zoomScale="90" zoomScaleNormal="90" workbookViewId="0">
      <selection activeCell="A2" sqref="A2:XFD2"/>
    </sheetView>
  </sheetViews>
  <sheetFormatPr defaultColWidth="9.140625" defaultRowHeight="15"/>
  <cols>
    <col min="1" max="1" width="4.7109375" style="255" customWidth="1"/>
    <col min="2" max="16384" width="9.140625" style="255"/>
  </cols>
  <sheetData>
    <row r="2" spans="2:16" s="242" customFormat="1" ht="47.25" customHeight="1">
      <c r="B2" s="424" t="s">
        <v>297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3" spans="2:16" s="242" customFormat="1" ht="18.75" customHeight="1"/>
    <row r="4" spans="2:16" s="242" customFormat="1" ht="18.75" customHeight="1"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1"/>
    </row>
    <row r="5" spans="2:16" s="242" customFormat="1" ht="33.75" customHeight="1">
      <c r="B5" s="352"/>
      <c r="C5" s="353"/>
      <c r="D5" s="353"/>
      <c r="E5" s="241"/>
      <c r="F5" s="241"/>
      <c r="G5" s="241"/>
      <c r="H5" s="241"/>
      <c r="I5" s="241"/>
      <c r="J5" s="241"/>
      <c r="K5" s="241"/>
    </row>
    <row r="6" spans="2:16" ht="31.5">
      <c r="H6" s="354"/>
    </row>
    <row r="7" spans="2:16" ht="33.75">
      <c r="B7" s="425" t="s">
        <v>399</v>
      </c>
      <c r="C7" s="425"/>
    </row>
    <row r="8" spans="2:16" ht="18" customHeight="1">
      <c r="B8" s="355"/>
      <c r="C8" s="355"/>
    </row>
    <row r="9" spans="2:16" s="257" customFormat="1" ht="15.75" customHeight="1">
      <c r="B9" s="356" t="s">
        <v>439</v>
      </c>
      <c r="C9" s="357"/>
      <c r="D9" s="357"/>
      <c r="E9" s="357"/>
      <c r="F9" s="358"/>
      <c r="I9" s="257" t="s">
        <v>400</v>
      </c>
    </row>
    <row r="10" spans="2:16" ht="15.75" customHeight="1">
      <c r="B10" s="359" t="s">
        <v>440</v>
      </c>
      <c r="C10" s="360"/>
      <c r="D10" s="360"/>
      <c r="E10" s="360"/>
      <c r="F10" s="361"/>
    </row>
    <row r="11" spans="2:16" ht="15.75" customHeight="1">
      <c r="B11" s="362" t="s">
        <v>401</v>
      </c>
      <c r="C11" s="363"/>
      <c r="D11" s="363"/>
      <c r="E11" s="363"/>
      <c r="F11" s="364"/>
    </row>
    <row r="15" spans="2:16" ht="15.75" thickBot="1">
      <c r="B15" s="365" t="s">
        <v>220</v>
      </c>
      <c r="C15" s="365"/>
      <c r="D15" s="365"/>
      <c r="E15" s="365"/>
      <c r="F15" s="365"/>
      <c r="G15" s="365"/>
      <c r="H15" s="365"/>
      <c r="I15" s="365"/>
      <c r="J15" s="365"/>
    </row>
    <row r="16" spans="2:16">
      <c r="C16" s="372" t="s">
        <v>441</v>
      </c>
    </row>
    <row r="17" spans="2:10">
      <c r="C17" s="255" t="s">
        <v>402</v>
      </c>
    </row>
    <row r="18" spans="2:10">
      <c r="C18" s="255" t="s">
        <v>403</v>
      </c>
    </row>
    <row r="20" spans="2:10" ht="15.75" thickBot="1">
      <c r="B20" s="365" t="s">
        <v>221</v>
      </c>
      <c r="C20" s="365"/>
      <c r="D20" s="365"/>
      <c r="E20" s="365"/>
      <c r="F20" s="365"/>
      <c r="G20" s="365"/>
      <c r="H20" s="365"/>
      <c r="I20" s="365"/>
      <c r="J20" s="365"/>
    </row>
    <row r="21" spans="2:10">
      <c r="B21" s="366" t="s">
        <v>404</v>
      </c>
    </row>
    <row r="23" spans="2:10">
      <c r="B23" s="367" t="s">
        <v>405</v>
      </c>
      <c r="C23" s="368"/>
      <c r="D23" s="368"/>
      <c r="E23" s="368"/>
      <c r="F23" s="346"/>
    </row>
    <row r="24" spans="2:10">
      <c r="C24" s="255" t="s">
        <v>406</v>
      </c>
    </row>
    <row r="25" spans="2:10">
      <c r="C25" s="255" t="s">
        <v>407</v>
      </c>
    </row>
    <row r="27" spans="2:10">
      <c r="B27" s="369" t="s">
        <v>408</v>
      </c>
      <c r="C27" s="370"/>
      <c r="D27" s="370"/>
      <c r="E27" s="370"/>
    </row>
    <row r="28" spans="2:10">
      <c r="C28" s="255" t="s">
        <v>409</v>
      </c>
    </row>
    <row r="29" spans="2:10">
      <c r="C29" s="255" t="s">
        <v>410</v>
      </c>
    </row>
    <row r="30" spans="2:10">
      <c r="C30" s="255" t="s">
        <v>411</v>
      </c>
    </row>
    <row r="31" spans="2:10">
      <c r="C31" s="255" t="s">
        <v>412</v>
      </c>
    </row>
    <row r="32" spans="2:10">
      <c r="C32" s="255" t="s">
        <v>413</v>
      </c>
    </row>
    <row r="33" spans="2:6">
      <c r="C33" s="255" t="s">
        <v>414</v>
      </c>
    </row>
    <row r="34" spans="2:6">
      <c r="C34" s="255" t="s">
        <v>415</v>
      </c>
    </row>
    <row r="35" spans="2:6">
      <c r="C35" s="255" t="s">
        <v>416</v>
      </c>
    </row>
    <row r="36" spans="2:6">
      <c r="C36" s="255" t="s">
        <v>417</v>
      </c>
    </row>
    <row r="37" spans="2:6">
      <c r="C37" s="255" t="s">
        <v>418</v>
      </c>
    </row>
    <row r="39" spans="2:6">
      <c r="B39" s="369" t="s">
        <v>419</v>
      </c>
      <c r="C39" s="370"/>
      <c r="D39" s="370"/>
      <c r="E39" s="370"/>
    </row>
    <row r="40" spans="2:6">
      <c r="B40" s="370"/>
      <c r="C40" s="370"/>
      <c r="D40" s="370"/>
      <c r="E40" s="370"/>
    </row>
    <row r="41" spans="2:6">
      <c r="B41" s="369" t="s">
        <v>420</v>
      </c>
      <c r="C41" s="370"/>
      <c r="D41" s="370"/>
      <c r="E41" s="370"/>
      <c r="F41" s="370"/>
    </row>
    <row r="42" spans="2:6">
      <c r="B42" s="369"/>
      <c r="C42" s="370"/>
      <c r="D42" s="370"/>
      <c r="E42" s="370"/>
      <c r="F42" s="370"/>
    </row>
    <row r="43" spans="2:6">
      <c r="B43" s="369" t="s">
        <v>421</v>
      </c>
      <c r="C43" s="370"/>
      <c r="D43" s="370"/>
      <c r="E43" s="370"/>
      <c r="F43" s="370"/>
    </row>
    <row r="44" spans="2:6">
      <c r="C44" s="255" t="s">
        <v>422</v>
      </c>
    </row>
    <row r="45" spans="2:6">
      <c r="C45" s="255" t="s">
        <v>423</v>
      </c>
    </row>
    <row r="46" spans="2:6">
      <c r="C46" s="255" t="s">
        <v>424</v>
      </c>
    </row>
    <row r="47" spans="2:6">
      <c r="C47" s="255" t="s">
        <v>425</v>
      </c>
    </row>
    <row r="49" spans="2:10" ht="15.75" thickBot="1">
      <c r="B49" s="365" t="s">
        <v>426</v>
      </c>
      <c r="C49" s="365"/>
      <c r="D49" s="365"/>
      <c r="E49" s="365"/>
      <c r="F49" s="365"/>
      <c r="G49" s="365"/>
      <c r="H49" s="365"/>
      <c r="I49" s="365"/>
      <c r="J49" s="365"/>
    </row>
    <row r="50" spans="2:10">
      <c r="B50" s="366" t="s">
        <v>427</v>
      </c>
    </row>
    <row r="52" spans="2:10">
      <c r="B52" s="369" t="s">
        <v>428</v>
      </c>
      <c r="C52" s="370"/>
      <c r="D52" s="370"/>
    </row>
    <row r="53" spans="2:10">
      <c r="B53" s="369"/>
      <c r="C53" s="255" t="s">
        <v>429</v>
      </c>
      <c r="D53" s="370"/>
    </row>
    <row r="54" spans="2:10">
      <c r="B54" s="369"/>
      <c r="C54" s="255" t="s">
        <v>430</v>
      </c>
      <c r="D54" s="370"/>
    </row>
    <row r="55" spans="2:10">
      <c r="B55" s="369"/>
      <c r="C55" s="255" t="s">
        <v>431</v>
      </c>
      <c r="D55" s="370"/>
    </row>
    <row r="56" spans="2:10">
      <c r="B56" s="369"/>
      <c r="C56" s="255" t="s">
        <v>432</v>
      </c>
      <c r="D56" s="370"/>
    </row>
    <row r="57" spans="2:10">
      <c r="B57" s="370"/>
      <c r="C57" s="370"/>
      <c r="D57" s="370"/>
    </row>
    <row r="58" spans="2:10">
      <c r="B58" s="369" t="s">
        <v>433</v>
      </c>
      <c r="C58" s="370"/>
      <c r="D58" s="370"/>
    </row>
    <row r="59" spans="2:10">
      <c r="B59" s="371"/>
    </row>
    <row r="60" spans="2:10" ht="15.75" thickBot="1">
      <c r="B60" s="365" t="s">
        <v>229</v>
      </c>
      <c r="C60" s="365"/>
      <c r="D60" s="365"/>
      <c r="E60" s="365"/>
      <c r="F60" s="365"/>
      <c r="G60" s="365"/>
      <c r="H60" s="365"/>
      <c r="I60" s="365"/>
      <c r="J60" s="365"/>
    </row>
    <row r="62" spans="2:10">
      <c r="C62" s="255" t="s">
        <v>434</v>
      </c>
    </row>
    <row r="63" spans="2:10">
      <c r="C63" s="255" t="s">
        <v>435</v>
      </c>
    </row>
    <row r="64" spans="2:10">
      <c r="C64" s="255" t="s">
        <v>436</v>
      </c>
    </row>
    <row r="66" spans="2:10" ht="15.75" thickBot="1">
      <c r="B66" s="365" t="s">
        <v>230</v>
      </c>
      <c r="C66" s="365"/>
      <c r="D66" s="365"/>
      <c r="E66" s="365"/>
      <c r="F66" s="365"/>
      <c r="G66" s="365"/>
      <c r="H66" s="365"/>
      <c r="I66" s="365"/>
      <c r="J66" s="365"/>
    </row>
    <row r="68" spans="2:10">
      <c r="C68" s="255" t="s">
        <v>437</v>
      </c>
    </row>
    <row r="69" spans="2:10">
      <c r="C69" s="255" t="s">
        <v>438</v>
      </c>
    </row>
  </sheetData>
  <mergeCells count="2">
    <mergeCell ref="B2:P2"/>
    <mergeCell ref="B7:C7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60"/>
  <sheetViews>
    <sheetView showGridLines="0" workbookViewId="0">
      <selection activeCell="A2" sqref="A2"/>
    </sheetView>
  </sheetViews>
  <sheetFormatPr defaultRowHeight="15"/>
  <cols>
    <col min="1" max="16384" width="9.140625" style="255"/>
  </cols>
  <sheetData>
    <row r="2" spans="1:34" s="242" customFormat="1" ht="47.25" customHeight="1">
      <c r="B2" s="424" t="s">
        <v>297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</row>
    <row r="5" spans="1:34" ht="3.75" customHeight="1"/>
    <row r="6" spans="1:34" ht="33.75">
      <c r="A6" s="392" t="s">
        <v>449</v>
      </c>
      <c r="H6" s="346"/>
      <c r="I6" s="346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</row>
    <row r="7" spans="1:34" ht="15" customHeight="1">
      <c r="H7" s="346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</row>
    <row r="8" spans="1:34" ht="15" customHeight="1"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</row>
    <row r="9" spans="1:34" ht="15" customHeight="1">
      <c r="J9" s="383"/>
      <c r="K9" s="383"/>
      <c r="L9" s="383"/>
      <c r="M9" s="383"/>
      <c r="N9" s="383"/>
      <c r="O9" s="383"/>
      <c r="P9" s="428" t="s">
        <v>10</v>
      </c>
      <c r="Q9" s="428"/>
      <c r="R9" s="428"/>
      <c r="S9" s="428"/>
      <c r="T9" s="428"/>
      <c r="U9" s="428"/>
      <c r="V9" s="428"/>
      <c r="W9" s="428"/>
      <c r="X9" s="388"/>
      <c r="Y9" s="388"/>
      <c r="Z9" s="388"/>
      <c r="AA9" s="388"/>
      <c r="AB9" s="388"/>
      <c r="AC9" s="388"/>
      <c r="AD9" s="388"/>
      <c r="AE9" s="388"/>
      <c r="AF9" s="388"/>
      <c r="AG9" s="388"/>
      <c r="AH9" s="389"/>
    </row>
    <row r="10" spans="1:34" ht="15" customHeight="1">
      <c r="J10" s="383"/>
      <c r="K10" s="383"/>
      <c r="L10" s="383"/>
      <c r="M10" s="383"/>
      <c r="N10" s="383"/>
      <c r="O10" s="383"/>
      <c r="P10" s="383"/>
      <c r="Q10" s="383"/>
      <c r="R10" s="383" t="s">
        <v>11</v>
      </c>
      <c r="S10" s="383"/>
      <c r="T10" s="383"/>
      <c r="U10" s="383"/>
      <c r="V10" s="383"/>
      <c r="W10" s="383"/>
      <c r="X10" s="388"/>
      <c r="Y10" s="388"/>
      <c r="Z10" s="388"/>
      <c r="AA10" s="388"/>
      <c r="AB10" s="388"/>
      <c r="AC10" s="388"/>
      <c r="AD10" s="388"/>
      <c r="AE10" s="388"/>
      <c r="AF10" s="388"/>
      <c r="AG10" s="388"/>
      <c r="AH10" s="389"/>
    </row>
    <row r="11" spans="1:34" ht="15" customHeight="1"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8"/>
      <c r="W11" s="388"/>
      <c r="X11" s="388"/>
      <c r="Y11" s="388"/>
      <c r="Z11" s="388"/>
      <c r="AA11" s="388"/>
      <c r="AB11" s="388"/>
      <c r="AC11" s="388"/>
      <c r="AD11" s="388"/>
      <c r="AE11" s="388"/>
      <c r="AF11" s="388"/>
      <c r="AG11" s="383"/>
    </row>
    <row r="12" spans="1:34" ht="15" customHeight="1">
      <c r="J12" s="383"/>
      <c r="K12" s="383"/>
      <c r="L12" s="383"/>
      <c r="M12" s="383"/>
      <c r="N12" s="383"/>
      <c r="O12" s="383"/>
      <c r="P12" s="383"/>
      <c r="Q12" s="383"/>
      <c r="R12" s="383" t="s">
        <v>12</v>
      </c>
      <c r="S12" s="383" t="s">
        <v>13</v>
      </c>
      <c r="T12" s="383" t="s">
        <v>14</v>
      </c>
      <c r="U12" s="388"/>
      <c r="V12" s="388"/>
      <c r="W12" s="388"/>
      <c r="X12" s="388"/>
      <c r="Y12" s="388"/>
      <c r="Z12" s="388"/>
      <c r="AA12" s="388"/>
      <c r="AB12" s="388"/>
      <c r="AC12" s="388"/>
      <c r="AD12" s="388"/>
      <c r="AE12" s="388"/>
      <c r="AF12" s="383"/>
      <c r="AG12" s="383"/>
    </row>
    <row r="13" spans="1:34" ht="15" customHeight="1">
      <c r="J13" s="383"/>
      <c r="K13" s="383"/>
      <c r="L13" s="383"/>
      <c r="M13" s="383"/>
      <c r="N13" s="383"/>
      <c r="O13" s="383"/>
      <c r="P13" s="429" t="s">
        <v>442</v>
      </c>
      <c r="Q13" s="387" t="s">
        <v>298</v>
      </c>
      <c r="R13" s="385">
        <v>0.81395348837209303</v>
      </c>
      <c r="S13" s="385">
        <v>0.11627906976744186</v>
      </c>
      <c r="T13" s="385">
        <v>6.9767441860465115E-2</v>
      </c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3"/>
      <c r="AG13" s="383"/>
    </row>
    <row r="14" spans="1:34" ht="15" customHeight="1">
      <c r="J14" s="383"/>
      <c r="K14" s="383"/>
      <c r="L14" s="383"/>
      <c r="M14" s="383"/>
      <c r="N14" s="383"/>
      <c r="O14" s="383"/>
      <c r="P14" s="429"/>
      <c r="Q14" s="387" t="s">
        <v>299</v>
      </c>
      <c r="R14" s="385">
        <v>0.81355932203389825</v>
      </c>
      <c r="S14" s="385">
        <v>0.11864406779661017</v>
      </c>
      <c r="T14" s="385">
        <v>6.7796610169491525E-2</v>
      </c>
      <c r="U14" s="388"/>
      <c r="V14" s="388"/>
      <c r="W14" s="388"/>
      <c r="X14" s="388"/>
      <c r="Y14" s="388"/>
      <c r="Z14" s="388"/>
      <c r="AA14" s="388"/>
      <c r="AB14" s="388"/>
      <c r="AC14" s="388"/>
      <c r="AD14" s="388"/>
      <c r="AE14" s="388"/>
      <c r="AF14" s="383"/>
      <c r="AG14" s="383"/>
    </row>
    <row r="15" spans="1:34" ht="15" customHeight="1">
      <c r="J15" s="383"/>
      <c r="K15" s="383"/>
      <c r="L15" s="383"/>
      <c r="M15" s="383"/>
      <c r="N15" s="383"/>
      <c r="O15" s="383"/>
      <c r="P15" s="429"/>
      <c r="Q15" s="387" t="s">
        <v>300</v>
      </c>
      <c r="R15" s="385">
        <v>0.85365853658536583</v>
      </c>
      <c r="S15" s="385">
        <v>8.5365853658536592E-2</v>
      </c>
      <c r="T15" s="385">
        <v>6.097560975609756E-2</v>
      </c>
      <c r="U15" s="388"/>
      <c r="V15" s="388"/>
      <c r="W15" s="388"/>
      <c r="X15" s="388"/>
      <c r="Y15" s="388"/>
      <c r="Z15" s="388"/>
      <c r="AA15" s="388"/>
      <c r="AB15" s="388"/>
      <c r="AC15" s="388"/>
      <c r="AD15" s="388"/>
      <c r="AE15" s="388"/>
      <c r="AF15" s="383"/>
      <c r="AG15" s="383"/>
    </row>
    <row r="16" spans="1:34" ht="15" customHeight="1">
      <c r="J16" s="383"/>
      <c r="K16" s="383"/>
      <c r="L16" s="383"/>
      <c r="M16" s="383"/>
      <c r="N16" s="383"/>
      <c r="O16" s="383"/>
      <c r="P16" s="429"/>
      <c r="Q16" s="387" t="s">
        <v>301</v>
      </c>
      <c r="R16" s="385">
        <v>0.82608695652173902</v>
      </c>
      <c r="S16" s="385">
        <v>0.10869565217391304</v>
      </c>
      <c r="T16" s="385">
        <v>6.5217391304347824E-2</v>
      </c>
      <c r="U16" s="388"/>
      <c r="V16" s="388"/>
      <c r="W16" s="388"/>
      <c r="X16" s="388"/>
      <c r="Y16" s="388"/>
      <c r="Z16" s="388"/>
      <c r="AA16" s="388"/>
      <c r="AB16" s="388"/>
      <c r="AC16" s="388"/>
      <c r="AD16" s="388"/>
      <c r="AE16" s="388"/>
      <c r="AF16" s="383"/>
      <c r="AG16" s="383"/>
    </row>
    <row r="17" spans="10:34" ht="15" customHeight="1">
      <c r="J17" s="383"/>
      <c r="K17" s="383"/>
      <c r="L17" s="383"/>
      <c r="M17" s="383"/>
      <c r="N17" s="383"/>
      <c r="O17" s="383"/>
      <c r="P17" s="429"/>
      <c r="Q17" s="387"/>
      <c r="R17" s="386"/>
      <c r="S17" s="385"/>
      <c r="T17" s="386"/>
      <c r="U17" s="385"/>
      <c r="V17" s="386"/>
      <c r="W17" s="385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9"/>
    </row>
    <row r="18" spans="10:34" ht="15" customHeight="1">
      <c r="J18" s="383"/>
      <c r="K18" s="383"/>
      <c r="L18" s="383"/>
      <c r="M18" s="383"/>
      <c r="N18" s="383"/>
      <c r="O18" s="383"/>
      <c r="P18" s="388"/>
      <c r="Q18" s="388"/>
      <c r="R18" s="388"/>
      <c r="S18" s="388"/>
      <c r="T18" s="388"/>
      <c r="U18" s="388"/>
      <c r="V18" s="388"/>
      <c r="W18" s="388"/>
      <c r="X18" s="388"/>
      <c r="Y18" s="388"/>
      <c r="Z18" s="388"/>
      <c r="AA18" s="388"/>
      <c r="AB18" s="388"/>
      <c r="AC18" s="388"/>
      <c r="AD18" s="388"/>
      <c r="AE18" s="388"/>
      <c r="AF18" s="388"/>
      <c r="AG18" s="388"/>
      <c r="AH18" s="389"/>
    </row>
    <row r="19" spans="10:34" ht="15" customHeight="1">
      <c r="J19" s="383"/>
      <c r="K19" s="383"/>
      <c r="L19" s="383"/>
      <c r="M19" s="383"/>
      <c r="N19" s="383"/>
      <c r="O19" s="383"/>
      <c r="P19" s="383"/>
      <c r="Q19" s="383"/>
      <c r="R19" s="383" t="s">
        <v>53</v>
      </c>
      <c r="S19" s="383"/>
      <c r="T19" s="383"/>
      <c r="U19" s="383"/>
      <c r="V19" s="383"/>
      <c r="W19" s="383"/>
      <c r="X19" s="383"/>
      <c r="Y19" s="383"/>
      <c r="Z19" s="383"/>
      <c r="AA19" s="388"/>
      <c r="AB19" s="388"/>
      <c r="AC19" s="388"/>
      <c r="AD19" s="388"/>
      <c r="AE19" s="388"/>
      <c r="AF19" s="388"/>
      <c r="AG19" s="388"/>
    </row>
    <row r="20" spans="10:34" ht="15" customHeight="1"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8"/>
      <c r="Y20" s="388"/>
      <c r="Z20" s="388"/>
      <c r="AA20" s="388"/>
      <c r="AB20" s="388"/>
      <c r="AC20" s="388"/>
      <c r="AD20" s="388"/>
      <c r="AE20" s="383"/>
      <c r="AF20" s="383"/>
      <c r="AG20" s="383"/>
    </row>
    <row r="21" spans="10:34" ht="15" customHeight="1">
      <c r="J21" s="383"/>
      <c r="K21" s="383"/>
      <c r="L21" s="383"/>
      <c r="M21" s="383"/>
      <c r="N21" s="383"/>
      <c r="O21" s="383"/>
      <c r="P21" s="383"/>
      <c r="Q21" s="383"/>
      <c r="R21" s="383" t="s">
        <v>54</v>
      </c>
      <c r="S21" s="383" t="s">
        <v>55</v>
      </c>
      <c r="T21" s="383" t="s">
        <v>56</v>
      </c>
      <c r="U21" s="383" t="s">
        <v>57</v>
      </c>
      <c r="V21" s="383" t="s">
        <v>58</v>
      </c>
      <c r="W21" s="388"/>
      <c r="X21" s="388"/>
      <c r="Y21" s="388"/>
      <c r="Z21" s="388"/>
      <c r="AA21" s="388"/>
      <c r="AB21" s="388"/>
      <c r="AC21" s="388"/>
      <c r="AD21" s="383"/>
      <c r="AE21" s="383"/>
      <c r="AF21" s="383"/>
      <c r="AG21" s="383"/>
    </row>
    <row r="22" spans="10:34" ht="15" customHeight="1">
      <c r="J22" s="383"/>
      <c r="K22" s="383"/>
      <c r="L22" s="383"/>
      <c r="M22" s="383"/>
      <c r="N22" s="383"/>
      <c r="O22" s="383"/>
      <c r="P22" s="429" t="s">
        <v>442</v>
      </c>
      <c r="Q22" s="387" t="s">
        <v>298</v>
      </c>
      <c r="R22" s="385">
        <v>0.48717948717948717</v>
      </c>
      <c r="S22" s="385">
        <v>5.1282051282051287E-2</v>
      </c>
      <c r="T22" s="385">
        <v>0.38461538461538458</v>
      </c>
      <c r="U22" s="385">
        <v>7.6923076923076927E-2</v>
      </c>
      <c r="V22" s="385">
        <v>0</v>
      </c>
      <c r="W22" s="388"/>
      <c r="X22" s="388"/>
      <c r="Y22" s="388"/>
      <c r="Z22" s="388"/>
      <c r="AA22" s="388"/>
      <c r="AB22" s="388"/>
      <c r="AC22" s="388"/>
      <c r="AD22" s="383"/>
      <c r="AE22" s="383"/>
      <c r="AF22" s="383"/>
      <c r="AG22" s="383"/>
    </row>
    <row r="23" spans="10:34" ht="15" customHeight="1">
      <c r="J23" s="383"/>
      <c r="K23" s="383"/>
      <c r="L23" s="383"/>
      <c r="M23" s="383"/>
      <c r="N23" s="383"/>
      <c r="O23" s="383"/>
      <c r="P23" s="429"/>
      <c r="Q23" s="387" t="s">
        <v>299</v>
      </c>
      <c r="R23" s="385">
        <v>0.43636363636363634</v>
      </c>
      <c r="S23" s="385">
        <v>7.2727272727272724E-2</v>
      </c>
      <c r="T23" s="385">
        <v>0.38181818181818178</v>
      </c>
      <c r="U23" s="385">
        <v>0.10909090909090909</v>
      </c>
      <c r="V23" s="385">
        <v>0</v>
      </c>
      <c r="W23" s="388"/>
      <c r="X23" s="388"/>
      <c r="Y23" s="388"/>
      <c r="Z23" s="388"/>
      <c r="AA23" s="388"/>
      <c r="AB23" s="388"/>
      <c r="AC23" s="388"/>
      <c r="AD23" s="383"/>
      <c r="AE23" s="383"/>
      <c r="AF23" s="383"/>
      <c r="AG23" s="383"/>
    </row>
    <row r="24" spans="10:34" ht="15" customHeight="1">
      <c r="J24" s="383"/>
      <c r="K24" s="383"/>
      <c r="L24" s="383"/>
      <c r="M24" s="383"/>
      <c r="N24" s="383"/>
      <c r="O24" s="383"/>
      <c r="P24" s="429"/>
      <c r="Q24" s="387" t="s">
        <v>300</v>
      </c>
      <c r="R24" s="385">
        <v>0.64935064935064934</v>
      </c>
      <c r="S24" s="385">
        <v>0.10389610389610389</v>
      </c>
      <c r="T24" s="385">
        <v>0.23376623376623379</v>
      </c>
      <c r="U24" s="385">
        <v>1.2987012987012986E-2</v>
      </c>
      <c r="V24" s="385">
        <v>0</v>
      </c>
      <c r="W24" s="388"/>
      <c r="X24" s="388"/>
      <c r="Y24" s="388"/>
      <c r="Z24" s="388"/>
      <c r="AA24" s="388"/>
      <c r="AB24" s="388"/>
      <c r="AC24" s="388"/>
      <c r="AD24" s="383"/>
      <c r="AE24" s="383"/>
      <c r="AF24" s="383"/>
      <c r="AG24" s="383"/>
    </row>
    <row r="25" spans="10:34" ht="15" customHeight="1">
      <c r="J25" s="383"/>
      <c r="K25" s="383"/>
      <c r="L25" s="383"/>
      <c r="M25" s="383"/>
      <c r="N25" s="383"/>
      <c r="O25" s="383"/>
      <c r="P25" s="429"/>
      <c r="Q25" s="387" t="s">
        <v>301</v>
      </c>
      <c r="R25" s="385">
        <v>0.20930232558139536</v>
      </c>
      <c r="S25" s="385">
        <v>0.13953488372093023</v>
      </c>
      <c r="T25" s="385">
        <v>0.46511627906976744</v>
      </c>
      <c r="U25" s="385">
        <v>0.18604651162790697</v>
      </c>
      <c r="V25" s="385">
        <v>0</v>
      </c>
      <c r="W25" s="388"/>
      <c r="X25" s="388"/>
      <c r="Y25" s="388"/>
      <c r="Z25" s="388"/>
      <c r="AA25" s="388"/>
      <c r="AB25" s="388"/>
      <c r="AC25" s="388"/>
      <c r="AD25" s="383"/>
      <c r="AE25" s="383"/>
      <c r="AF25" s="383"/>
      <c r="AG25" s="383"/>
    </row>
    <row r="26" spans="10:34" ht="15" customHeight="1">
      <c r="J26" s="383"/>
      <c r="K26" s="383"/>
      <c r="L26" s="383"/>
      <c r="M26" s="383"/>
      <c r="N26" s="383"/>
      <c r="O26" s="383"/>
      <c r="P26" s="429"/>
      <c r="Q26" s="387"/>
      <c r="R26" s="386"/>
      <c r="S26" s="385"/>
      <c r="T26" s="386"/>
      <c r="U26" s="385"/>
      <c r="V26" s="386"/>
      <c r="W26" s="385"/>
      <c r="X26" s="386"/>
      <c r="Y26" s="385"/>
      <c r="Z26" s="386"/>
      <c r="AA26" s="385"/>
      <c r="AB26" s="388"/>
      <c r="AC26" s="388"/>
      <c r="AD26" s="388"/>
      <c r="AE26" s="388"/>
      <c r="AF26" s="388"/>
      <c r="AG26" s="388"/>
      <c r="AH26" s="389"/>
    </row>
    <row r="27" spans="10:34" ht="15" customHeight="1">
      <c r="J27" s="383"/>
      <c r="K27" s="383"/>
      <c r="L27" s="383"/>
      <c r="M27" s="383"/>
      <c r="N27" s="383"/>
      <c r="O27" s="383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9"/>
    </row>
    <row r="28" spans="10:34" ht="15" customHeight="1">
      <c r="J28" s="383"/>
      <c r="K28" s="383"/>
      <c r="L28" s="383"/>
      <c r="M28" s="383"/>
      <c r="N28" s="383"/>
      <c r="O28" s="383"/>
      <c r="P28" s="383"/>
      <c r="Q28" s="383"/>
      <c r="R28" s="383" t="s">
        <v>448</v>
      </c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9"/>
    </row>
    <row r="29" spans="10:34" ht="15" customHeight="1">
      <c r="J29" s="383"/>
      <c r="K29" s="383"/>
      <c r="L29" s="383"/>
      <c r="M29" s="383"/>
      <c r="N29" s="383"/>
      <c r="O29" s="383"/>
      <c r="P29" s="383"/>
      <c r="Q29" s="383"/>
      <c r="R29" s="383" t="s">
        <v>447</v>
      </c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9"/>
    </row>
    <row r="30" spans="10:34" ht="15" customHeight="1">
      <c r="J30" s="383"/>
      <c r="K30" s="383"/>
      <c r="L30" s="383"/>
      <c r="M30" s="383"/>
      <c r="N30" s="383"/>
      <c r="O30" s="383"/>
      <c r="P30" s="429" t="s">
        <v>442</v>
      </c>
      <c r="Q30" s="387" t="s">
        <v>298</v>
      </c>
      <c r="R30" s="391">
        <v>4.4571428571428564</v>
      </c>
      <c r="S30" s="388"/>
      <c r="T30" s="388"/>
      <c r="U30" s="388"/>
      <c r="V30" s="388"/>
      <c r="W30" s="388"/>
      <c r="X30" s="388"/>
      <c r="Y30" s="388"/>
      <c r="Z30" s="388"/>
      <c r="AA30" s="388"/>
      <c r="AB30" s="388"/>
      <c r="AC30" s="388"/>
      <c r="AD30" s="388"/>
      <c r="AE30" s="388"/>
      <c r="AF30" s="388"/>
      <c r="AG30" s="388"/>
      <c r="AH30" s="389"/>
    </row>
    <row r="31" spans="10:34" ht="15" customHeight="1">
      <c r="J31" s="383"/>
      <c r="K31" s="383"/>
      <c r="L31" s="383"/>
      <c r="M31" s="383"/>
      <c r="N31" s="383"/>
      <c r="O31" s="383"/>
      <c r="P31" s="429"/>
      <c r="Q31" s="387" t="s">
        <v>299</v>
      </c>
      <c r="R31" s="391">
        <v>4.744680851063829</v>
      </c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9"/>
    </row>
    <row r="32" spans="10:34" ht="15" customHeight="1">
      <c r="J32" s="383"/>
      <c r="K32" s="383"/>
      <c r="L32" s="383"/>
      <c r="M32" s="383"/>
      <c r="N32" s="383"/>
      <c r="O32" s="383"/>
      <c r="P32" s="429"/>
      <c r="Q32" s="387" t="s">
        <v>300</v>
      </c>
      <c r="R32" s="391">
        <v>4.7941176470588216</v>
      </c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9"/>
    </row>
    <row r="33" spans="10:34" ht="15" customHeight="1">
      <c r="J33" s="383"/>
      <c r="K33" s="383"/>
      <c r="L33" s="383"/>
      <c r="M33" s="383"/>
      <c r="N33" s="383"/>
      <c r="O33" s="383"/>
      <c r="P33" s="429"/>
      <c r="Q33" s="387" t="s">
        <v>301</v>
      </c>
      <c r="R33" s="391">
        <v>4.1333333333333329</v>
      </c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9"/>
    </row>
    <row r="34" spans="10:34" ht="15" customHeight="1">
      <c r="J34" s="383"/>
      <c r="K34" s="383"/>
      <c r="L34" s="383"/>
      <c r="M34" s="383"/>
      <c r="N34" s="383"/>
      <c r="O34" s="383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9"/>
    </row>
    <row r="35" spans="10:34" ht="15" customHeight="1">
      <c r="J35" s="383"/>
      <c r="K35" s="383"/>
      <c r="L35" s="383"/>
      <c r="M35" s="383"/>
      <c r="N35" s="383"/>
      <c r="O35" s="383"/>
      <c r="P35" s="426"/>
      <c r="Q35" s="426"/>
      <c r="R35" s="427" t="s">
        <v>48</v>
      </c>
      <c r="S35" s="427"/>
      <c r="T35" s="427"/>
      <c r="U35" s="427"/>
      <c r="V35" s="427"/>
      <c r="W35" s="427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9"/>
    </row>
    <row r="36" spans="10:34" ht="15" customHeight="1">
      <c r="J36" s="383"/>
      <c r="K36" s="383"/>
      <c r="L36" s="383"/>
      <c r="M36" s="383"/>
      <c r="N36" s="383"/>
      <c r="O36" s="383"/>
      <c r="P36" s="426"/>
      <c r="Q36" s="426"/>
      <c r="R36" s="427" t="s">
        <v>49</v>
      </c>
      <c r="S36" s="427"/>
      <c r="T36" s="427" t="s">
        <v>50</v>
      </c>
      <c r="U36" s="427"/>
      <c r="V36" s="427" t="s">
        <v>51</v>
      </c>
      <c r="W36" s="427"/>
      <c r="X36" s="388"/>
      <c r="Y36" s="388"/>
      <c r="Z36" s="388"/>
      <c r="AA36" s="388"/>
      <c r="AB36" s="388"/>
      <c r="AC36" s="388"/>
      <c r="AD36" s="388"/>
      <c r="AE36" s="388"/>
      <c r="AF36" s="388"/>
      <c r="AG36" s="388"/>
      <c r="AH36" s="389"/>
    </row>
    <row r="37" spans="10:34" ht="15" customHeight="1">
      <c r="J37" s="383"/>
      <c r="K37" s="383"/>
      <c r="L37" s="383"/>
      <c r="M37" s="383"/>
      <c r="N37" s="383"/>
      <c r="O37" s="383"/>
      <c r="P37" s="426"/>
      <c r="Q37" s="426"/>
      <c r="R37" s="390" t="s">
        <v>445</v>
      </c>
      <c r="S37" s="390" t="s">
        <v>444</v>
      </c>
      <c r="T37" s="390" t="s">
        <v>445</v>
      </c>
      <c r="U37" s="390" t="s">
        <v>444</v>
      </c>
      <c r="V37" s="390" t="s">
        <v>445</v>
      </c>
      <c r="W37" s="390" t="s">
        <v>444</v>
      </c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9"/>
    </row>
    <row r="38" spans="10:34" ht="15" customHeight="1">
      <c r="J38" s="383"/>
      <c r="K38" s="383"/>
      <c r="L38" s="383"/>
      <c r="M38" s="383"/>
      <c r="N38" s="383"/>
      <c r="O38" s="383"/>
      <c r="P38" s="429" t="s">
        <v>442</v>
      </c>
      <c r="Q38" s="387" t="s">
        <v>298</v>
      </c>
      <c r="R38" s="386">
        <v>22</v>
      </c>
      <c r="S38" s="385">
        <v>0.55000000000000004</v>
      </c>
      <c r="T38" s="386">
        <v>11</v>
      </c>
      <c r="U38" s="385">
        <v>0.27500000000000002</v>
      </c>
      <c r="V38" s="386">
        <v>7</v>
      </c>
      <c r="W38" s="385">
        <v>0.17499999999999999</v>
      </c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9"/>
    </row>
    <row r="39" spans="10:34" ht="15" customHeight="1">
      <c r="J39" s="383"/>
      <c r="K39" s="383"/>
      <c r="L39" s="383"/>
      <c r="M39" s="383"/>
      <c r="N39" s="383"/>
      <c r="O39" s="383"/>
      <c r="P39" s="429"/>
      <c r="Q39" s="387" t="s">
        <v>299</v>
      </c>
      <c r="R39" s="386">
        <v>42</v>
      </c>
      <c r="S39" s="385">
        <v>0.76363636363636356</v>
      </c>
      <c r="T39" s="386">
        <v>9</v>
      </c>
      <c r="U39" s="385">
        <v>0.16363636363636364</v>
      </c>
      <c r="V39" s="386">
        <v>4</v>
      </c>
      <c r="W39" s="385">
        <v>7.2727272727272724E-2</v>
      </c>
      <c r="X39" s="388"/>
      <c r="Y39" s="388"/>
      <c r="Z39" s="388"/>
      <c r="AA39" s="388"/>
      <c r="AB39" s="388"/>
      <c r="AC39" s="388"/>
      <c r="AD39" s="388"/>
      <c r="AE39" s="388"/>
      <c r="AF39" s="388"/>
      <c r="AG39" s="388"/>
      <c r="AH39" s="389"/>
    </row>
    <row r="40" spans="10:34" ht="15" customHeight="1">
      <c r="J40" s="383"/>
      <c r="K40" s="383"/>
      <c r="L40" s="383"/>
      <c r="M40" s="383"/>
      <c r="N40" s="383"/>
      <c r="O40" s="383"/>
      <c r="P40" s="429"/>
      <c r="Q40" s="387" t="s">
        <v>300</v>
      </c>
      <c r="R40" s="386">
        <v>57</v>
      </c>
      <c r="S40" s="385">
        <v>0.74025974025974017</v>
      </c>
      <c r="T40" s="386">
        <v>11</v>
      </c>
      <c r="U40" s="385">
        <v>0.14285714285714288</v>
      </c>
      <c r="V40" s="386">
        <v>9</v>
      </c>
      <c r="W40" s="385">
        <v>0.11688311688311689</v>
      </c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9"/>
    </row>
    <row r="41" spans="10:34" ht="15" customHeight="1">
      <c r="J41" s="383"/>
      <c r="K41" s="383"/>
      <c r="L41" s="383"/>
      <c r="M41" s="383"/>
      <c r="N41" s="383"/>
      <c r="O41" s="383"/>
      <c r="P41" s="429"/>
      <c r="Q41" s="387" t="s">
        <v>301</v>
      </c>
      <c r="R41" s="386">
        <v>11</v>
      </c>
      <c r="S41" s="385">
        <v>0.2558139534883721</v>
      </c>
      <c r="T41" s="386">
        <v>21</v>
      </c>
      <c r="U41" s="385">
        <v>0.48837209302325585</v>
      </c>
      <c r="V41" s="386">
        <v>11</v>
      </c>
      <c r="W41" s="385">
        <v>0.2558139534883721</v>
      </c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9"/>
    </row>
    <row r="42" spans="10:34" ht="15" customHeight="1">
      <c r="J42" s="383"/>
      <c r="K42" s="383"/>
      <c r="L42" s="383"/>
      <c r="M42" s="383"/>
      <c r="N42" s="383"/>
      <c r="O42" s="383"/>
      <c r="P42" s="388"/>
      <c r="Q42" s="388"/>
      <c r="R42" s="388"/>
      <c r="S42" s="388"/>
      <c r="T42" s="388"/>
      <c r="U42" s="388"/>
      <c r="V42" s="388"/>
      <c r="W42" s="388"/>
      <c r="X42" s="388"/>
      <c r="Y42" s="388"/>
      <c r="Z42" s="388"/>
      <c r="AA42" s="388"/>
      <c r="AB42" s="388"/>
      <c r="AC42" s="388"/>
      <c r="AD42" s="388"/>
      <c r="AE42" s="388"/>
      <c r="AF42" s="388"/>
      <c r="AG42" s="388"/>
      <c r="AH42" s="389"/>
    </row>
    <row r="43" spans="10:34" ht="15" customHeight="1">
      <c r="J43" s="383"/>
      <c r="K43" s="383"/>
      <c r="L43" s="383"/>
      <c r="M43" s="383"/>
      <c r="N43" s="383"/>
      <c r="O43" s="383"/>
      <c r="P43" s="428" t="s">
        <v>446</v>
      </c>
      <c r="Q43" s="428"/>
      <c r="R43" s="428"/>
      <c r="S43" s="428"/>
      <c r="T43" s="428"/>
      <c r="U43" s="428"/>
      <c r="V43" s="428"/>
      <c r="W43" s="428"/>
      <c r="X43" s="428"/>
      <c r="Y43" s="428"/>
      <c r="Z43" s="428"/>
      <c r="AA43" s="428"/>
      <c r="AB43" s="428"/>
      <c r="AC43" s="428"/>
      <c r="AD43" s="388"/>
      <c r="AE43" s="388"/>
      <c r="AF43" s="388"/>
      <c r="AG43" s="388"/>
      <c r="AH43" s="389"/>
    </row>
    <row r="44" spans="10:34" ht="15" customHeight="1"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8"/>
      <c r="AE44" s="388"/>
      <c r="AF44" s="388"/>
      <c r="AG44" s="388"/>
      <c r="AH44" s="389"/>
    </row>
    <row r="45" spans="10:34" ht="15" customHeight="1"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8"/>
      <c r="U45" s="388"/>
      <c r="V45" s="388"/>
      <c r="W45" s="388"/>
      <c r="X45" s="388"/>
      <c r="Y45" s="383"/>
      <c r="Z45" s="383"/>
      <c r="AA45" s="383"/>
      <c r="AB45" s="383"/>
      <c r="AC45" s="383"/>
      <c r="AD45" s="383"/>
      <c r="AE45" s="383"/>
      <c r="AF45" s="383"/>
      <c r="AG45" s="383"/>
    </row>
    <row r="46" spans="10:34" ht="15" customHeight="1">
      <c r="J46" s="383"/>
      <c r="K46" s="383"/>
      <c r="L46" s="383"/>
      <c r="M46" s="383"/>
      <c r="N46" s="383"/>
      <c r="O46" s="383"/>
      <c r="P46" s="383"/>
      <c r="Q46" s="383"/>
      <c r="R46" s="383" t="s">
        <v>337</v>
      </c>
      <c r="S46" s="383" t="s">
        <v>338</v>
      </c>
      <c r="T46" s="388"/>
      <c r="U46" s="388"/>
      <c r="V46" s="388"/>
      <c r="W46" s="388"/>
      <c r="X46" s="388"/>
      <c r="Y46" s="383"/>
      <c r="Z46" s="383"/>
      <c r="AA46" s="383"/>
      <c r="AB46" s="383"/>
      <c r="AC46" s="383"/>
      <c r="AD46" s="383"/>
      <c r="AE46" s="383"/>
      <c r="AF46" s="383"/>
      <c r="AG46" s="383"/>
    </row>
    <row r="47" spans="10:34" ht="15" customHeight="1">
      <c r="J47" s="383"/>
      <c r="K47" s="383"/>
      <c r="L47" s="383"/>
      <c r="M47" s="383"/>
      <c r="N47" s="383"/>
      <c r="O47" s="383"/>
      <c r="P47" s="429" t="s">
        <v>442</v>
      </c>
      <c r="Q47" s="387" t="s">
        <v>298</v>
      </c>
      <c r="R47" s="385">
        <v>0.72093023255813948</v>
      </c>
      <c r="S47" s="385">
        <v>0.90476190476190477</v>
      </c>
      <c r="T47" s="388"/>
      <c r="U47" s="388"/>
      <c r="V47" s="388"/>
      <c r="W47" s="388"/>
      <c r="X47" s="388"/>
      <c r="Y47" s="383"/>
      <c r="Z47" s="383"/>
      <c r="AA47" s="383"/>
      <c r="AB47" s="383"/>
      <c r="AC47" s="383"/>
      <c r="AD47" s="383"/>
      <c r="AE47" s="383"/>
      <c r="AF47" s="383"/>
      <c r="AG47" s="383"/>
    </row>
    <row r="48" spans="10:34" ht="15" customHeight="1">
      <c r="J48" s="383"/>
      <c r="K48" s="383"/>
      <c r="L48" s="383"/>
      <c r="M48" s="383"/>
      <c r="N48" s="383"/>
      <c r="O48" s="383"/>
      <c r="P48" s="429"/>
      <c r="Q48" s="387" t="s">
        <v>299</v>
      </c>
      <c r="R48" s="385">
        <v>0.59322033898305082</v>
      </c>
      <c r="S48" s="385">
        <v>0.77966101694915257</v>
      </c>
      <c r="T48" s="388"/>
      <c r="U48" s="388"/>
      <c r="V48" s="388"/>
      <c r="W48" s="388"/>
      <c r="X48" s="388"/>
      <c r="Y48" s="383"/>
      <c r="Z48" s="383"/>
      <c r="AA48" s="383"/>
      <c r="AB48" s="383"/>
      <c r="AC48" s="383"/>
      <c r="AD48" s="383"/>
      <c r="AE48" s="383"/>
      <c r="AF48" s="383"/>
      <c r="AG48" s="383"/>
    </row>
    <row r="49" spans="10:34" ht="15" customHeight="1">
      <c r="J49" s="383"/>
      <c r="K49" s="383"/>
      <c r="L49" s="383"/>
      <c r="M49" s="383"/>
      <c r="N49" s="383"/>
      <c r="O49" s="383"/>
      <c r="P49" s="429"/>
      <c r="Q49" s="387" t="s">
        <v>300</v>
      </c>
      <c r="R49" s="385">
        <v>0.67901234567901236</v>
      </c>
      <c r="S49" s="385">
        <v>0.80246913580246915</v>
      </c>
      <c r="T49" s="388"/>
      <c r="U49" s="388"/>
      <c r="V49" s="388"/>
      <c r="W49" s="388"/>
      <c r="X49" s="388"/>
      <c r="Y49" s="383"/>
      <c r="Z49" s="383"/>
      <c r="AA49" s="383"/>
      <c r="AB49" s="383"/>
      <c r="AC49" s="383"/>
      <c r="AD49" s="383"/>
      <c r="AE49" s="383"/>
      <c r="AF49" s="383"/>
      <c r="AG49" s="383"/>
    </row>
    <row r="50" spans="10:34" ht="15" customHeight="1">
      <c r="J50" s="383"/>
      <c r="K50" s="383"/>
      <c r="L50" s="383"/>
      <c r="M50" s="383"/>
      <c r="N50" s="383"/>
      <c r="O50" s="383"/>
      <c r="P50" s="429"/>
      <c r="Q50" s="387" t="s">
        <v>301</v>
      </c>
      <c r="R50" s="385">
        <v>0.47826086956521741</v>
      </c>
      <c r="S50" s="385">
        <v>0.82608695652173902</v>
      </c>
      <c r="T50" s="388"/>
      <c r="U50" s="388"/>
      <c r="V50" s="388"/>
      <c r="W50" s="388"/>
      <c r="X50" s="388"/>
      <c r="Y50" s="383"/>
      <c r="Z50" s="383"/>
      <c r="AA50" s="383"/>
      <c r="AB50" s="383"/>
      <c r="AC50" s="383"/>
      <c r="AD50" s="383"/>
      <c r="AE50" s="383"/>
      <c r="AF50" s="383"/>
      <c r="AG50" s="383"/>
    </row>
    <row r="51" spans="10:34" ht="15" customHeight="1">
      <c r="J51" s="383"/>
      <c r="K51" s="383"/>
      <c r="L51" s="383"/>
      <c r="M51" s="383"/>
      <c r="N51" s="383"/>
      <c r="O51" s="383"/>
      <c r="P51" s="429"/>
      <c r="Q51" s="387"/>
      <c r="R51" s="385"/>
      <c r="S51" s="385"/>
      <c r="T51" s="388"/>
      <c r="U51" s="388"/>
      <c r="V51" s="388"/>
      <c r="W51" s="388"/>
      <c r="X51" s="388"/>
      <c r="Y51" s="383"/>
      <c r="Z51" s="383"/>
      <c r="AA51" s="383"/>
      <c r="AB51" s="383"/>
      <c r="AC51" s="383"/>
      <c r="AD51" s="383"/>
      <c r="AE51" s="383"/>
      <c r="AF51" s="383"/>
      <c r="AG51" s="383"/>
    </row>
    <row r="52" spans="10:34" ht="15" customHeight="1">
      <c r="J52" s="383"/>
      <c r="K52" s="383"/>
      <c r="L52" s="383"/>
      <c r="M52" s="383"/>
      <c r="N52" s="383"/>
      <c r="O52" s="383"/>
      <c r="P52" s="388"/>
      <c r="Q52" s="388"/>
      <c r="R52" s="388"/>
      <c r="S52" s="388"/>
      <c r="T52" s="388"/>
      <c r="U52" s="388"/>
      <c r="V52" s="388"/>
      <c r="W52" s="388"/>
      <c r="X52" s="388"/>
      <c r="Y52" s="388"/>
      <c r="Z52" s="388"/>
      <c r="AA52" s="388"/>
      <c r="AB52" s="388"/>
      <c r="AC52" s="388"/>
      <c r="AD52" s="388"/>
      <c r="AE52" s="388"/>
      <c r="AF52" s="388"/>
      <c r="AG52" s="388"/>
      <c r="AH52" s="389"/>
    </row>
    <row r="53" spans="10:34" ht="15" customHeight="1">
      <c r="J53" s="383"/>
      <c r="K53" s="383"/>
      <c r="L53" s="383"/>
      <c r="M53" s="383"/>
      <c r="N53" s="383"/>
      <c r="O53" s="383"/>
      <c r="P53" s="428" t="s">
        <v>76</v>
      </c>
      <c r="Q53" s="428"/>
      <c r="R53" s="428"/>
      <c r="S53" s="428"/>
      <c r="T53" s="428"/>
      <c r="U53" s="428"/>
      <c r="V53" s="428"/>
      <c r="W53" s="428"/>
      <c r="X53" s="428"/>
      <c r="Y53" s="428"/>
      <c r="Z53" s="428"/>
      <c r="AA53" s="428"/>
      <c r="AB53" s="428"/>
      <c r="AC53" s="428"/>
      <c r="AD53" s="428"/>
      <c r="AE53" s="428"/>
      <c r="AF53" s="428"/>
      <c r="AG53" s="428"/>
      <c r="AH53" s="389"/>
    </row>
    <row r="54" spans="10:34" ht="15" customHeight="1">
      <c r="J54" s="383"/>
      <c r="K54" s="383"/>
      <c r="L54" s="383"/>
      <c r="M54" s="383"/>
      <c r="N54" s="383"/>
      <c r="O54" s="383"/>
      <c r="P54" s="383"/>
      <c r="Q54" s="383"/>
      <c r="R54" s="383" t="s">
        <v>77</v>
      </c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9"/>
    </row>
    <row r="55" spans="10:34" ht="15" customHeight="1">
      <c r="J55" s="383"/>
      <c r="K55" s="383"/>
      <c r="L55" s="383"/>
      <c r="M55" s="383"/>
      <c r="N55" s="383"/>
      <c r="O55" s="383"/>
      <c r="P55" s="383"/>
      <c r="Q55" s="383"/>
      <c r="R55" s="383" t="s">
        <v>84</v>
      </c>
      <c r="S55" s="383"/>
      <c r="T55" s="383" t="s">
        <v>85</v>
      </c>
      <c r="U55" s="383"/>
      <c r="V55" s="388"/>
      <c r="W55" s="383"/>
      <c r="X55" s="383"/>
      <c r="Y55" s="383"/>
      <c r="Z55" s="383"/>
      <c r="AA55" s="383"/>
      <c r="AB55" s="383"/>
      <c r="AC55" s="383"/>
      <c r="AD55" s="383"/>
      <c r="AE55" s="383"/>
      <c r="AF55" s="383"/>
      <c r="AG55" s="383"/>
    </row>
    <row r="56" spans="10:34" ht="15" customHeight="1">
      <c r="J56" s="383"/>
      <c r="K56" s="383"/>
      <c r="L56" s="383"/>
      <c r="M56" s="383"/>
      <c r="N56" s="383"/>
      <c r="O56" s="383"/>
      <c r="P56" s="383"/>
      <c r="Q56" s="383"/>
      <c r="R56" s="383" t="s">
        <v>445</v>
      </c>
      <c r="S56" s="383" t="s">
        <v>444</v>
      </c>
      <c r="T56" s="383" t="s">
        <v>445</v>
      </c>
      <c r="U56" s="383" t="s">
        <v>444</v>
      </c>
      <c r="V56" s="388" t="s">
        <v>443</v>
      </c>
      <c r="W56" s="383"/>
      <c r="X56" s="383"/>
      <c r="Y56" s="383"/>
      <c r="Z56" s="383"/>
      <c r="AA56" s="383"/>
      <c r="AB56" s="383"/>
      <c r="AC56" s="383"/>
      <c r="AD56" s="383"/>
      <c r="AE56" s="383"/>
      <c r="AF56" s="383"/>
      <c r="AG56" s="383"/>
    </row>
    <row r="57" spans="10:34" ht="15" customHeight="1">
      <c r="J57" s="383"/>
      <c r="K57" s="383"/>
      <c r="L57" s="383"/>
      <c r="M57" s="383"/>
      <c r="N57" s="383"/>
      <c r="O57" s="383"/>
      <c r="P57" s="429" t="s">
        <v>442</v>
      </c>
      <c r="Q57" s="387" t="s">
        <v>298</v>
      </c>
      <c r="R57" s="386">
        <v>4</v>
      </c>
      <c r="S57" s="385">
        <v>0.1081081081081081</v>
      </c>
      <c r="T57" s="386">
        <v>5</v>
      </c>
      <c r="U57" s="385">
        <v>0.13513513513513514</v>
      </c>
      <c r="V57" s="384">
        <v>0.24324324324324326</v>
      </c>
      <c r="W57" s="383"/>
      <c r="X57" s="383"/>
      <c r="Y57" s="383"/>
      <c r="Z57" s="383"/>
      <c r="AA57" s="383"/>
      <c r="AB57" s="383"/>
      <c r="AC57" s="383"/>
      <c r="AD57" s="383"/>
      <c r="AE57" s="383"/>
      <c r="AF57" s="383"/>
      <c r="AG57" s="383"/>
    </row>
    <row r="58" spans="10:34" ht="15" customHeight="1">
      <c r="J58" s="383"/>
      <c r="K58" s="383"/>
      <c r="L58" s="383"/>
      <c r="M58" s="383"/>
      <c r="N58" s="383"/>
      <c r="O58" s="383"/>
      <c r="P58" s="429"/>
      <c r="Q58" s="387" t="s">
        <v>299</v>
      </c>
      <c r="R58" s="386">
        <v>2</v>
      </c>
      <c r="S58" s="385">
        <v>3.9215686274509803E-2</v>
      </c>
      <c r="T58" s="386">
        <v>3</v>
      </c>
      <c r="U58" s="385">
        <v>5.8823529411764712E-2</v>
      </c>
      <c r="V58" s="384">
        <v>9.8039215686274522E-2</v>
      </c>
      <c r="W58" s="383"/>
      <c r="X58" s="383"/>
      <c r="Y58" s="383"/>
      <c r="Z58" s="383"/>
      <c r="AA58" s="383"/>
      <c r="AB58" s="383"/>
      <c r="AC58" s="383"/>
      <c r="AD58" s="383"/>
      <c r="AE58" s="383"/>
      <c r="AF58" s="383"/>
      <c r="AG58" s="383"/>
    </row>
    <row r="59" spans="10:34" ht="15" customHeight="1">
      <c r="J59" s="383"/>
      <c r="K59" s="383"/>
      <c r="L59" s="383"/>
      <c r="M59" s="383"/>
      <c r="N59" s="383"/>
      <c r="O59" s="383"/>
      <c r="P59" s="429"/>
      <c r="Q59" s="387" t="s">
        <v>300</v>
      </c>
      <c r="R59" s="386">
        <v>9</v>
      </c>
      <c r="S59" s="385">
        <v>0.13235294117647059</v>
      </c>
      <c r="T59" s="386">
        <v>4</v>
      </c>
      <c r="U59" s="385">
        <v>5.8823529411764712E-2</v>
      </c>
      <c r="V59" s="384">
        <v>0.19117647058823531</v>
      </c>
      <c r="W59" s="383"/>
      <c r="X59" s="383"/>
      <c r="Y59" s="383"/>
      <c r="Z59" s="383"/>
      <c r="AA59" s="383"/>
      <c r="AB59" s="383"/>
      <c r="AC59" s="383"/>
      <c r="AD59" s="383"/>
      <c r="AE59" s="383"/>
      <c r="AF59" s="383"/>
      <c r="AG59" s="383"/>
    </row>
    <row r="60" spans="10:34" ht="15" customHeight="1">
      <c r="J60" s="383"/>
      <c r="K60" s="383"/>
      <c r="L60" s="383"/>
      <c r="M60" s="383"/>
      <c r="N60" s="383"/>
      <c r="O60" s="383"/>
      <c r="P60" s="429"/>
      <c r="Q60" s="387" t="s">
        <v>301</v>
      </c>
      <c r="R60" s="386">
        <v>2</v>
      </c>
      <c r="S60" s="385">
        <v>4.6511627906976744E-2</v>
      </c>
      <c r="T60" s="386">
        <v>1</v>
      </c>
      <c r="U60" s="385">
        <v>2.3255813953488372E-2</v>
      </c>
      <c r="V60" s="384">
        <v>6.9767441860465115E-2</v>
      </c>
      <c r="W60" s="383"/>
      <c r="X60" s="383"/>
      <c r="Y60" s="383"/>
      <c r="Z60" s="383"/>
      <c r="AA60" s="383"/>
      <c r="AB60" s="383"/>
      <c r="AC60" s="383"/>
      <c r="AD60" s="383"/>
      <c r="AE60" s="383"/>
      <c r="AF60" s="383"/>
      <c r="AG60" s="383"/>
    </row>
    <row r="61" spans="10:34" ht="15" customHeight="1">
      <c r="J61" s="383"/>
      <c r="K61" s="383"/>
      <c r="L61" s="383"/>
      <c r="M61" s="383"/>
      <c r="N61" s="383"/>
      <c r="O61" s="383"/>
      <c r="P61" s="429"/>
      <c r="Q61" s="387"/>
      <c r="R61" s="386"/>
      <c r="S61" s="385"/>
      <c r="T61" s="386"/>
      <c r="U61" s="385"/>
      <c r="V61" s="384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</row>
    <row r="62" spans="10:34" ht="15" customHeight="1"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3"/>
      <c r="AA62" s="383"/>
      <c r="AB62" s="383"/>
      <c r="AC62" s="383"/>
      <c r="AD62" s="383"/>
      <c r="AE62" s="383"/>
      <c r="AF62" s="383"/>
      <c r="AG62" s="383"/>
    </row>
    <row r="63" spans="10:34" ht="15" customHeight="1"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</row>
    <row r="64" spans="10:34" ht="15" customHeight="1"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383"/>
      <c r="AC64" s="383"/>
      <c r="AD64" s="383"/>
      <c r="AE64" s="383"/>
      <c r="AF64" s="383"/>
      <c r="AG64" s="383"/>
    </row>
    <row r="65" spans="10:33" ht="15" customHeight="1"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</row>
    <row r="66" spans="10:33" ht="15" customHeight="1"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</row>
    <row r="67" spans="10:33" ht="15" customHeight="1">
      <c r="J67" s="383"/>
      <c r="K67" s="383"/>
      <c r="L67" s="383"/>
      <c r="M67" s="383"/>
      <c r="N67" s="383"/>
      <c r="O67" s="383"/>
      <c r="P67" s="383"/>
      <c r="Q67" s="383"/>
      <c r="R67" s="383"/>
      <c r="S67" s="383"/>
      <c r="T67" s="383"/>
      <c r="U67" s="383"/>
      <c r="V67" s="383"/>
      <c r="W67" s="383"/>
      <c r="X67" s="383"/>
      <c r="Y67" s="383"/>
      <c r="Z67" s="383"/>
      <c r="AA67" s="383"/>
      <c r="AB67" s="383"/>
      <c r="AC67" s="383"/>
      <c r="AD67" s="383"/>
      <c r="AE67" s="383"/>
      <c r="AF67" s="383"/>
      <c r="AG67" s="383"/>
    </row>
    <row r="68" spans="10:33" ht="15" customHeight="1">
      <c r="J68" s="383"/>
      <c r="K68" s="383"/>
      <c r="L68" s="383"/>
      <c r="M68" s="383"/>
      <c r="N68" s="383"/>
      <c r="O68" s="383"/>
      <c r="P68" s="383"/>
      <c r="Q68" s="383"/>
      <c r="R68" s="383"/>
      <c r="S68" s="383"/>
      <c r="T68" s="383"/>
      <c r="U68" s="383"/>
      <c r="V68" s="383"/>
      <c r="W68" s="383"/>
      <c r="X68" s="383"/>
      <c r="Y68" s="383"/>
      <c r="Z68" s="383"/>
      <c r="AA68" s="383"/>
      <c r="AB68" s="383"/>
      <c r="AC68" s="383"/>
      <c r="AD68" s="383"/>
      <c r="AE68" s="383"/>
      <c r="AF68" s="383"/>
      <c r="AG68" s="383"/>
    </row>
    <row r="69" spans="10:33" ht="15" customHeight="1"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</row>
    <row r="70" spans="10:33" ht="15" customHeight="1"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</row>
    <row r="71" spans="10:33" ht="15" customHeight="1"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383"/>
      <c r="AE71" s="383"/>
      <c r="AF71" s="383"/>
      <c r="AG71" s="383"/>
    </row>
    <row r="72" spans="10:33" ht="15" customHeight="1">
      <c r="J72" s="383"/>
      <c r="K72" s="383"/>
      <c r="L72" s="383"/>
      <c r="M72" s="383"/>
      <c r="N72" s="383"/>
      <c r="O72" s="383"/>
      <c r="P72" s="383"/>
      <c r="Q72" s="383"/>
      <c r="R72" s="383"/>
      <c r="S72" s="383"/>
      <c r="T72" s="383"/>
      <c r="U72" s="383"/>
      <c r="V72" s="383"/>
      <c r="W72" s="383"/>
      <c r="X72" s="383"/>
      <c r="Y72" s="383"/>
      <c r="Z72" s="383"/>
      <c r="AA72" s="383"/>
      <c r="AB72" s="383"/>
      <c r="AC72" s="383"/>
      <c r="AD72" s="383"/>
      <c r="AE72" s="383"/>
      <c r="AF72" s="383"/>
      <c r="AG72" s="383"/>
    </row>
    <row r="73" spans="10:33" ht="15" customHeight="1"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</row>
    <row r="74" spans="10:33" ht="15" customHeight="1"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  <c r="U74" s="383"/>
      <c r="V74" s="383"/>
      <c r="W74" s="383"/>
      <c r="X74" s="383"/>
      <c r="Y74" s="383"/>
      <c r="Z74" s="383"/>
      <c r="AA74" s="383"/>
      <c r="AB74" s="383"/>
      <c r="AC74" s="383"/>
      <c r="AD74" s="383"/>
      <c r="AE74" s="383"/>
      <c r="AF74" s="383"/>
      <c r="AG74" s="383"/>
    </row>
    <row r="75" spans="10:33" ht="15" customHeight="1">
      <c r="J75" s="383"/>
      <c r="K75" s="383"/>
      <c r="L75" s="383"/>
      <c r="M75" s="383"/>
      <c r="N75" s="383"/>
      <c r="O75" s="383"/>
      <c r="P75" s="383"/>
      <c r="Q75" s="383"/>
      <c r="R75" s="383"/>
      <c r="S75" s="383"/>
      <c r="T75" s="383"/>
      <c r="U75" s="383"/>
      <c r="V75" s="383"/>
      <c r="W75" s="383"/>
      <c r="X75" s="383"/>
      <c r="Y75" s="383"/>
      <c r="Z75" s="383"/>
      <c r="AA75" s="383"/>
      <c r="AB75" s="383"/>
      <c r="AC75" s="383"/>
      <c r="AD75" s="383"/>
      <c r="AE75" s="383"/>
      <c r="AF75" s="383"/>
      <c r="AG75" s="383"/>
    </row>
    <row r="76" spans="10:33" ht="15" customHeight="1">
      <c r="J76" s="383"/>
      <c r="K76" s="383"/>
      <c r="L76" s="383"/>
      <c r="M76" s="383"/>
      <c r="N76" s="383"/>
      <c r="O76" s="383"/>
      <c r="P76" s="383"/>
      <c r="Q76" s="383"/>
      <c r="R76" s="383"/>
      <c r="S76" s="383"/>
      <c r="T76" s="383"/>
      <c r="U76" s="383"/>
      <c r="V76" s="383"/>
      <c r="W76" s="383"/>
      <c r="X76" s="383"/>
      <c r="Y76" s="383"/>
      <c r="Z76" s="383"/>
      <c r="AA76" s="383"/>
      <c r="AB76" s="383"/>
      <c r="AC76" s="383"/>
      <c r="AD76" s="383"/>
      <c r="AE76" s="383"/>
      <c r="AF76" s="383"/>
      <c r="AG76" s="383"/>
    </row>
    <row r="77" spans="10:33" ht="15" customHeight="1"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83"/>
      <c r="AA77" s="383"/>
      <c r="AB77" s="383"/>
      <c r="AC77" s="383"/>
      <c r="AD77" s="383"/>
      <c r="AE77" s="383"/>
      <c r="AF77" s="383"/>
      <c r="AG77" s="383"/>
    </row>
    <row r="78" spans="10:33" ht="15" customHeight="1"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83"/>
      <c r="U78" s="383"/>
      <c r="V78" s="383"/>
      <c r="W78" s="383"/>
      <c r="X78" s="383"/>
      <c r="Y78" s="383"/>
      <c r="Z78" s="383"/>
      <c r="AA78" s="383"/>
      <c r="AB78" s="383"/>
      <c r="AC78" s="383"/>
      <c r="AD78" s="383"/>
      <c r="AE78" s="383"/>
      <c r="AF78" s="383"/>
      <c r="AG78" s="383"/>
    </row>
    <row r="79" spans="10:33" ht="15" customHeight="1"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3"/>
      <c r="AA79" s="383"/>
      <c r="AB79" s="383"/>
      <c r="AC79" s="383"/>
      <c r="AD79" s="383"/>
      <c r="AE79" s="383"/>
      <c r="AF79" s="383"/>
      <c r="AG79" s="383"/>
    </row>
    <row r="80" spans="10:33" ht="15" customHeight="1"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3"/>
      <c r="AA80" s="383"/>
      <c r="AB80" s="383"/>
      <c r="AC80" s="383"/>
      <c r="AD80" s="383"/>
      <c r="AE80" s="383"/>
      <c r="AF80" s="383"/>
      <c r="AG80" s="383"/>
    </row>
    <row r="81" spans="10:33" ht="15" customHeight="1"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3"/>
      <c r="AA81" s="383"/>
      <c r="AB81" s="383"/>
      <c r="AC81" s="383"/>
      <c r="AD81" s="383"/>
      <c r="AE81" s="383"/>
      <c r="AF81" s="383"/>
      <c r="AG81" s="383"/>
    </row>
    <row r="82" spans="10:33" ht="15" customHeight="1"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3"/>
      <c r="AA82" s="383"/>
      <c r="AB82" s="383"/>
      <c r="AC82" s="383"/>
      <c r="AD82" s="383"/>
      <c r="AE82" s="383"/>
      <c r="AF82" s="383"/>
      <c r="AG82" s="383"/>
    </row>
    <row r="83" spans="10:33" ht="15" customHeight="1"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3"/>
      <c r="AA83" s="383"/>
      <c r="AB83" s="383"/>
      <c r="AC83" s="383"/>
      <c r="AD83" s="383"/>
      <c r="AE83" s="383"/>
      <c r="AF83" s="383"/>
      <c r="AG83" s="383"/>
    </row>
    <row r="84" spans="10:33" ht="15" customHeight="1"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3"/>
      <c r="AA84" s="383"/>
      <c r="AB84" s="383"/>
      <c r="AC84" s="383"/>
      <c r="AD84" s="383"/>
      <c r="AE84" s="383"/>
      <c r="AF84" s="383"/>
      <c r="AG84" s="383"/>
    </row>
    <row r="85" spans="10:33" ht="15" customHeight="1">
      <c r="J85" s="383"/>
      <c r="K85" s="383"/>
      <c r="L85" s="383"/>
      <c r="M85" s="383"/>
      <c r="N85" s="383"/>
      <c r="O85" s="383"/>
      <c r="P85" s="383"/>
      <c r="Q85" s="383"/>
      <c r="R85" s="383"/>
      <c r="S85" s="383"/>
      <c r="T85" s="383"/>
      <c r="U85" s="383"/>
      <c r="V85" s="383"/>
      <c r="W85" s="383"/>
      <c r="X85" s="383"/>
      <c r="Y85" s="383"/>
      <c r="Z85" s="383"/>
      <c r="AA85" s="383"/>
      <c r="AB85" s="383"/>
      <c r="AC85" s="383"/>
      <c r="AD85" s="383"/>
      <c r="AE85" s="383"/>
      <c r="AF85" s="383"/>
      <c r="AG85" s="383"/>
    </row>
    <row r="86" spans="10:33" ht="15" customHeight="1"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83"/>
      <c r="U86" s="383"/>
      <c r="V86" s="383"/>
      <c r="W86" s="383"/>
      <c r="X86" s="383"/>
      <c r="Y86" s="383"/>
      <c r="Z86" s="383"/>
      <c r="AA86" s="383"/>
      <c r="AB86" s="383"/>
      <c r="AC86" s="383"/>
      <c r="AD86" s="383"/>
      <c r="AE86" s="383"/>
      <c r="AF86" s="383"/>
      <c r="AG86" s="383"/>
    </row>
    <row r="87" spans="10:33" ht="15" customHeight="1">
      <c r="J87" s="383"/>
      <c r="K87" s="383"/>
      <c r="L87" s="383"/>
      <c r="M87" s="383"/>
      <c r="N87" s="383"/>
      <c r="O87" s="383"/>
      <c r="P87" s="383"/>
      <c r="Q87" s="383"/>
      <c r="R87" s="383"/>
      <c r="S87" s="383"/>
      <c r="T87" s="383"/>
      <c r="U87" s="383"/>
      <c r="V87" s="383"/>
      <c r="W87" s="383"/>
      <c r="X87" s="383"/>
      <c r="Y87" s="383"/>
      <c r="Z87" s="383"/>
      <c r="AA87" s="383"/>
      <c r="AB87" s="383"/>
      <c r="AC87" s="383"/>
      <c r="AD87" s="383"/>
      <c r="AE87" s="383"/>
      <c r="AF87" s="383"/>
      <c r="AG87" s="383"/>
    </row>
    <row r="88" spans="10:33" ht="15" customHeight="1">
      <c r="J88" s="383"/>
      <c r="K88" s="383"/>
      <c r="L88" s="383"/>
      <c r="M88" s="383"/>
      <c r="N88" s="383"/>
      <c r="O88" s="383"/>
      <c r="P88" s="383"/>
      <c r="Q88" s="383"/>
      <c r="R88" s="383"/>
      <c r="S88" s="383"/>
      <c r="T88" s="383"/>
      <c r="U88" s="383"/>
      <c r="V88" s="383"/>
      <c r="W88" s="383"/>
      <c r="X88" s="383"/>
      <c r="Y88" s="383"/>
      <c r="Z88" s="383"/>
      <c r="AA88" s="383"/>
      <c r="AB88" s="383"/>
      <c r="AC88" s="383"/>
      <c r="AD88" s="383"/>
      <c r="AE88" s="383"/>
      <c r="AF88" s="383"/>
      <c r="AG88" s="383"/>
    </row>
    <row r="89" spans="10:33" ht="15" customHeight="1"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</row>
    <row r="90" spans="10:33" ht="15" customHeight="1"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3"/>
      <c r="AA90" s="383"/>
      <c r="AB90" s="383"/>
      <c r="AC90" s="383"/>
      <c r="AD90" s="383"/>
      <c r="AE90" s="383"/>
      <c r="AF90" s="383"/>
      <c r="AG90" s="383"/>
    </row>
    <row r="91" spans="10:33" ht="15" customHeight="1"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3"/>
      <c r="AA91" s="383"/>
      <c r="AB91" s="383"/>
      <c r="AC91" s="383"/>
      <c r="AD91" s="383"/>
      <c r="AE91" s="383"/>
      <c r="AF91" s="383"/>
      <c r="AG91" s="383"/>
    </row>
    <row r="92" spans="10:33" ht="15" customHeight="1"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3"/>
      <c r="AA92" s="383"/>
      <c r="AB92" s="383"/>
      <c r="AC92" s="383"/>
      <c r="AD92" s="383"/>
      <c r="AE92" s="383"/>
      <c r="AF92" s="383"/>
      <c r="AG92" s="383"/>
    </row>
    <row r="93" spans="10:33" ht="15" customHeight="1"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3"/>
      <c r="AA93" s="383"/>
      <c r="AB93" s="383"/>
      <c r="AC93" s="383"/>
      <c r="AD93" s="383"/>
      <c r="AE93" s="383"/>
      <c r="AF93" s="383"/>
      <c r="AG93" s="383"/>
    </row>
    <row r="94" spans="10:33" ht="15" customHeight="1"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83"/>
      <c r="U94" s="383"/>
      <c r="V94" s="383"/>
      <c r="W94" s="383"/>
      <c r="X94" s="383"/>
      <c r="Y94" s="383"/>
      <c r="Z94" s="383"/>
      <c r="AA94" s="383"/>
      <c r="AB94" s="383"/>
      <c r="AC94" s="383"/>
      <c r="AD94" s="383"/>
      <c r="AE94" s="383"/>
      <c r="AF94" s="383"/>
      <c r="AG94" s="383"/>
    </row>
    <row r="95" spans="10:33" ht="15" customHeight="1">
      <c r="J95" s="383"/>
      <c r="K95" s="383"/>
      <c r="L95" s="383"/>
      <c r="M95" s="383"/>
      <c r="N95" s="383"/>
      <c r="O95" s="383"/>
      <c r="P95" s="383"/>
      <c r="Q95" s="383"/>
      <c r="R95" s="383"/>
      <c r="S95" s="383"/>
      <c r="T95" s="383"/>
      <c r="U95" s="383"/>
      <c r="V95" s="383"/>
      <c r="W95" s="383"/>
      <c r="X95" s="383"/>
      <c r="Y95" s="383"/>
      <c r="Z95" s="383"/>
      <c r="AA95" s="383"/>
      <c r="AB95" s="383"/>
      <c r="AC95" s="383"/>
      <c r="AD95" s="383"/>
      <c r="AE95" s="383"/>
      <c r="AF95" s="383"/>
      <c r="AG95" s="383"/>
    </row>
    <row r="96" spans="10:33" ht="15" customHeight="1"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3"/>
      <c r="AC96" s="383"/>
      <c r="AD96" s="383"/>
      <c r="AE96" s="383"/>
      <c r="AF96" s="383"/>
      <c r="AG96" s="383"/>
    </row>
    <row r="97" spans="10:33" ht="15" customHeight="1"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3"/>
      <c r="AC97" s="383"/>
      <c r="AD97" s="383"/>
      <c r="AE97" s="383"/>
      <c r="AF97" s="383"/>
      <c r="AG97" s="383"/>
    </row>
    <row r="98" spans="10:33" ht="15" customHeight="1"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3"/>
      <c r="AC98" s="383"/>
      <c r="AD98" s="383"/>
      <c r="AE98" s="383"/>
      <c r="AF98" s="383"/>
      <c r="AG98" s="383"/>
    </row>
    <row r="99" spans="10:33" ht="15" customHeight="1"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3"/>
      <c r="AC99" s="383"/>
      <c r="AD99" s="383"/>
      <c r="AE99" s="383"/>
      <c r="AF99" s="383"/>
      <c r="AG99" s="383"/>
    </row>
    <row r="100" spans="10:33" ht="15" customHeight="1"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83"/>
      <c r="AA100" s="383"/>
      <c r="AB100" s="383"/>
      <c r="AC100" s="383"/>
      <c r="AD100" s="383"/>
      <c r="AE100" s="383"/>
      <c r="AF100" s="383"/>
      <c r="AG100" s="383"/>
    </row>
    <row r="101" spans="10:33" ht="15" customHeight="1">
      <c r="J101" s="383"/>
      <c r="K101" s="383"/>
      <c r="L101" s="383"/>
      <c r="M101" s="383"/>
      <c r="N101" s="383"/>
      <c r="O101" s="383"/>
      <c r="P101" s="383"/>
      <c r="Q101" s="383"/>
      <c r="R101" s="383"/>
      <c r="S101" s="383"/>
      <c r="T101" s="383"/>
      <c r="U101" s="383"/>
      <c r="V101" s="383"/>
      <c r="W101" s="383"/>
      <c r="X101" s="383"/>
      <c r="Y101" s="383"/>
      <c r="Z101" s="383"/>
      <c r="AA101" s="383"/>
      <c r="AB101" s="383"/>
      <c r="AC101" s="383"/>
      <c r="AD101" s="383"/>
      <c r="AE101" s="383"/>
      <c r="AF101" s="383"/>
      <c r="AG101" s="383"/>
    </row>
    <row r="102" spans="10:33" ht="15" customHeight="1"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83"/>
      <c r="U102" s="383"/>
      <c r="V102" s="383"/>
      <c r="W102" s="383"/>
      <c r="X102" s="383"/>
      <c r="Y102" s="383"/>
      <c r="Z102" s="383"/>
      <c r="AA102" s="383"/>
      <c r="AB102" s="383"/>
      <c r="AC102" s="383"/>
      <c r="AD102" s="383"/>
      <c r="AE102" s="383"/>
      <c r="AF102" s="383"/>
      <c r="AG102" s="383"/>
    </row>
    <row r="103" spans="10:33" ht="15" customHeight="1">
      <c r="J103" s="383"/>
      <c r="K103" s="383"/>
      <c r="L103" s="383"/>
      <c r="M103" s="383"/>
      <c r="N103" s="383"/>
      <c r="O103" s="383"/>
      <c r="P103" s="383"/>
      <c r="Q103" s="383"/>
      <c r="R103" s="383"/>
      <c r="S103" s="383"/>
      <c r="T103" s="383"/>
      <c r="U103" s="383"/>
      <c r="V103" s="383"/>
      <c r="W103" s="383"/>
      <c r="X103" s="383"/>
      <c r="Y103" s="383"/>
      <c r="Z103" s="383"/>
      <c r="AA103" s="383"/>
      <c r="AB103" s="383"/>
      <c r="AC103" s="383"/>
      <c r="AD103" s="383"/>
      <c r="AE103" s="383"/>
      <c r="AF103" s="383"/>
      <c r="AG103" s="383"/>
    </row>
    <row r="104" spans="10:33" ht="15" customHeight="1"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83"/>
      <c r="AA104" s="383"/>
      <c r="AB104" s="383"/>
      <c r="AC104" s="383"/>
      <c r="AD104" s="383"/>
      <c r="AE104" s="383"/>
      <c r="AF104" s="383"/>
      <c r="AG104" s="383"/>
    </row>
    <row r="105" spans="10:33" ht="15" customHeight="1">
      <c r="J105" s="383"/>
      <c r="K105" s="383"/>
      <c r="L105" s="383"/>
      <c r="M105" s="383"/>
      <c r="N105" s="383"/>
      <c r="O105" s="383"/>
      <c r="P105" s="383"/>
      <c r="Q105" s="383"/>
      <c r="R105" s="383"/>
      <c r="S105" s="383"/>
      <c r="T105" s="383"/>
      <c r="U105" s="383"/>
      <c r="V105" s="383"/>
      <c r="W105" s="383"/>
      <c r="X105" s="383"/>
      <c r="Y105" s="383"/>
      <c r="Z105" s="383"/>
      <c r="AA105" s="383"/>
      <c r="AB105" s="383"/>
      <c r="AC105" s="383"/>
      <c r="AD105" s="383"/>
      <c r="AE105" s="383"/>
      <c r="AF105" s="383"/>
      <c r="AG105" s="383"/>
    </row>
    <row r="106" spans="10:33" ht="15" customHeight="1">
      <c r="J106" s="383"/>
      <c r="K106" s="383"/>
      <c r="L106" s="383"/>
      <c r="M106" s="383"/>
      <c r="N106" s="383"/>
      <c r="O106" s="383"/>
      <c r="P106" s="383"/>
      <c r="Q106" s="383"/>
      <c r="R106" s="383"/>
      <c r="S106" s="383"/>
      <c r="T106" s="383"/>
      <c r="U106" s="383"/>
      <c r="V106" s="383"/>
      <c r="W106" s="383"/>
      <c r="X106" s="383"/>
      <c r="Y106" s="383"/>
      <c r="Z106" s="383"/>
      <c r="AA106" s="383"/>
      <c r="AB106" s="383"/>
      <c r="AC106" s="383"/>
      <c r="AD106" s="383"/>
      <c r="AE106" s="383"/>
      <c r="AF106" s="383"/>
      <c r="AG106" s="383"/>
    </row>
    <row r="107" spans="10:33" ht="15" customHeight="1">
      <c r="J107" s="383"/>
      <c r="K107" s="383"/>
      <c r="L107" s="383"/>
      <c r="M107" s="383"/>
      <c r="N107" s="383"/>
      <c r="O107" s="383"/>
      <c r="P107" s="383"/>
      <c r="Q107" s="383"/>
      <c r="R107" s="383"/>
      <c r="S107" s="383"/>
      <c r="T107" s="383"/>
      <c r="U107" s="383"/>
      <c r="V107" s="383"/>
      <c r="W107" s="383"/>
      <c r="X107" s="383"/>
      <c r="Y107" s="383"/>
      <c r="Z107" s="383"/>
      <c r="AA107" s="383"/>
      <c r="AB107" s="383"/>
      <c r="AC107" s="383"/>
      <c r="AD107" s="383"/>
      <c r="AE107" s="383"/>
      <c r="AF107" s="383"/>
      <c r="AG107" s="383"/>
    </row>
    <row r="108" spans="10:33" ht="15" customHeight="1">
      <c r="J108" s="383"/>
      <c r="K108" s="383"/>
      <c r="L108" s="383"/>
      <c r="M108" s="383"/>
      <c r="N108" s="383"/>
      <c r="O108" s="383"/>
      <c r="P108" s="383"/>
      <c r="Q108" s="383"/>
      <c r="R108" s="383"/>
      <c r="S108" s="383"/>
      <c r="T108" s="383"/>
      <c r="U108" s="383"/>
      <c r="V108" s="383"/>
      <c r="W108" s="383"/>
      <c r="X108" s="383"/>
      <c r="Y108" s="383"/>
      <c r="Z108" s="383"/>
      <c r="AA108" s="383"/>
      <c r="AB108" s="383"/>
      <c r="AC108" s="383"/>
      <c r="AD108" s="383"/>
      <c r="AE108" s="383"/>
      <c r="AF108" s="383"/>
      <c r="AG108" s="383"/>
    </row>
    <row r="109" spans="10:33" ht="15" customHeight="1">
      <c r="J109" s="383"/>
      <c r="K109" s="383"/>
      <c r="L109" s="383"/>
      <c r="M109" s="383"/>
      <c r="N109" s="383"/>
      <c r="O109" s="383"/>
      <c r="P109" s="383"/>
      <c r="Q109" s="383"/>
      <c r="R109" s="383"/>
      <c r="S109" s="383"/>
      <c r="T109" s="383"/>
      <c r="U109" s="383"/>
      <c r="V109" s="383"/>
      <c r="W109" s="383"/>
      <c r="X109" s="383"/>
      <c r="Y109" s="383"/>
      <c r="Z109" s="383"/>
      <c r="AA109" s="383"/>
      <c r="AB109" s="383"/>
      <c r="AC109" s="383"/>
      <c r="AD109" s="383"/>
      <c r="AE109" s="383"/>
      <c r="AF109" s="383"/>
      <c r="AG109" s="383"/>
    </row>
    <row r="110" spans="10:33" ht="15" customHeight="1">
      <c r="J110" s="383"/>
      <c r="K110" s="383"/>
      <c r="L110" s="383"/>
      <c r="M110" s="383"/>
      <c r="N110" s="383"/>
      <c r="O110" s="383"/>
      <c r="P110" s="383"/>
      <c r="Q110" s="383"/>
      <c r="R110" s="383"/>
      <c r="S110" s="383"/>
      <c r="T110" s="383"/>
      <c r="U110" s="383"/>
      <c r="V110" s="383"/>
      <c r="W110" s="383"/>
      <c r="X110" s="383"/>
      <c r="Y110" s="383"/>
      <c r="Z110" s="383"/>
      <c r="AA110" s="383"/>
      <c r="AB110" s="383"/>
      <c r="AC110" s="383"/>
      <c r="AD110" s="383"/>
      <c r="AE110" s="383"/>
      <c r="AF110" s="383"/>
      <c r="AG110" s="383"/>
    </row>
    <row r="111" spans="10:33" ht="15" customHeight="1">
      <c r="J111" s="383"/>
      <c r="K111" s="383"/>
      <c r="L111" s="383"/>
      <c r="M111" s="383"/>
      <c r="N111" s="383"/>
      <c r="O111" s="383"/>
      <c r="P111" s="383"/>
      <c r="Q111" s="383"/>
      <c r="R111" s="383"/>
      <c r="S111" s="383"/>
      <c r="T111" s="383"/>
      <c r="U111" s="383"/>
      <c r="V111" s="383"/>
      <c r="W111" s="383"/>
      <c r="X111" s="383"/>
      <c r="Y111" s="383"/>
      <c r="Z111" s="383"/>
      <c r="AA111" s="383"/>
      <c r="AB111" s="383"/>
      <c r="AC111" s="383"/>
      <c r="AD111" s="383"/>
      <c r="AE111" s="383"/>
      <c r="AF111" s="383"/>
      <c r="AG111" s="383"/>
    </row>
    <row r="112" spans="10:33" ht="15" customHeight="1">
      <c r="J112" s="383"/>
      <c r="K112" s="383"/>
      <c r="L112" s="383"/>
      <c r="M112" s="383"/>
      <c r="N112" s="383"/>
      <c r="O112" s="383"/>
      <c r="P112" s="383"/>
      <c r="Q112" s="383"/>
      <c r="R112" s="383"/>
      <c r="S112" s="383"/>
      <c r="T112" s="383"/>
      <c r="U112" s="383"/>
      <c r="V112" s="383"/>
      <c r="W112" s="383"/>
      <c r="X112" s="383"/>
      <c r="Y112" s="383"/>
      <c r="Z112" s="383"/>
      <c r="AA112" s="383"/>
      <c r="AB112" s="383"/>
      <c r="AC112" s="383"/>
      <c r="AD112" s="383"/>
      <c r="AE112" s="383"/>
      <c r="AF112" s="383"/>
      <c r="AG112" s="383"/>
    </row>
    <row r="113" spans="10:33" ht="15" customHeight="1">
      <c r="J113" s="383"/>
      <c r="K113" s="383"/>
      <c r="L113" s="383"/>
      <c r="M113" s="383"/>
      <c r="N113" s="383"/>
      <c r="O113" s="383"/>
      <c r="P113" s="383"/>
      <c r="Q113" s="383"/>
      <c r="R113" s="383"/>
      <c r="S113" s="383"/>
      <c r="T113" s="383"/>
      <c r="U113" s="383"/>
      <c r="V113" s="383"/>
      <c r="W113" s="383"/>
      <c r="X113" s="383"/>
      <c r="Y113" s="383"/>
      <c r="Z113" s="383"/>
      <c r="AA113" s="383"/>
      <c r="AB113" s="383"/>
      <c r="AC113" s="383"/>
      <c r="AD113" s="383"/>
      <c r="AE113" s="383"/>
      <c r="AF113" s="383"/>
      <c r="AG113" s="383"/>
    </row>
    <row r="114" spans="10:33" ht="15" customHeight="1">
      <c r="J114" s="383"/>
      <c r="K114" s="383"/>
      <c r="L114" s="383"/>
      <c r="M114" s="383"/>
      <c r="N114" s="383"/>
      <c r="O114" s="383"/>
      <c r="P114" s="383"/>
      <c r="Q114" s="383"/>
      <c r="R114" s="383"/>
      <c r="S114" s="383"/>
      <c r="T114" s="383"/>
      <c r="U114" s="383"/>
      <c r="V114" s="383"/>
      <c r="W114" s="383"/>
      <c r="X114" s="383"/>
      <c r="Y114" s="383"/>
      <c r="Z114" s="383"/>
      <c r="AA114" s="383"/>
      <c r="AB114" s="383"/>
      <c r="AC114" s="383"/>
      <c r="AD114" s="383"/>
      <c r="AE114" s="383"/>
      <c r="AF114" s="383"/>
      <c r="AG114" s="383"/>
    </row>
    <row r="115" spans="10:33" ht="15" customHeight="1">
      <c r="J115" s="383"/>
      <c r="K115" s="383"/>
      <c r="L115" s="383"/>
      <c r="M115" s="383"/>
      <c r="N115" s="383"/>
      <c r="O115" s="383"/>
      <c r="P115" s="383"/>
      <c r="Q115" s="383"/>
      <c r="R115" s="383"/>
      <c r="S115" s="383"/>
      <c r="T115" s="383"/>
      <c r="U115" s="383"/>
      <c r="V115" s="383"/>
      <c r="W115" s="383"/>
      <c r="X115" s="383"/>
      <c r="Y115" s="383"/>
      <c r="Z115" s="383"/>
      <c r="AA115" s="383"/>
      <c r="AB115" s="383"/>
      <c r="AC115" s="383"/>
      <c r="AD115" s="383"/>
      <c r="AE115" s="383"/>
      <c r="AF115" s="383"/>
      <c r="AG115" s="383"/>
    </row>
    <row r="116" spans="10:33" ht="15" customHeight="1">
      <c r="J116" s="383"/>
      <c r="K116" s="383"/>
      <c r="L116" s="383"/>
      <c r="M116" s="383"/>
      <c r="N116" s="383"/>
      <c r="O116" s="383"/>
      <c r="P116" s="383"/>
      <c r="Q116" s="383"/>
      <c r="R116" s="383"/>
      <c r="S116" s="383"/>
      <c r="T116" s="383"/>
      <c r="U116" s="383"/>
      <c r="V116" s="383"/>
      <c r="W116" s="383"/>
      <c r="X116" s="383"/>
      <c r="Y116" s="383"/>
      <c r="Z116" s="383"/>
      <c r="AA116" s="383"/>
      <c r="AB116" s="383"/>
      <c r="AC116" s="383"/>
      <c r="AD116" s="383"/>
      <c r="AE116" s="383"/>
      <c r="AF116" s="383"/>
      <c r="AG116" s="383"/>
    </row>
    <row r="117" spans="10:33" ht="15" customHeight="1">
      <c r="J117" s="383"/>
      <c r="K117" s="383"/>
      <c r="L117" s="383"/>
      <c r="M117" s="383"/>
      <c r="N117" s="383"/>
      <c r="O117" s="383"/>
      <c r="P117" s="383"/>
      <c r="Q117" s="383"/>
      <c r="R117" s="383"/>
      <c r="S117" s="383"/>
      <c r="T117" s="383"/>
      <c r="U117" s="383"/>
      <c r="V117" s="383"/>
      <c r="W117" s="383"/>
      <c r="X117" s="383"/>
      <c r="Y117" s="383"/>
      <c r="Z117" s="383"/>
      <c r="AA117" s="383"/>
      <c r="AB117" s="383"/>
      <c r="AC117" s="383"/>
      <c r="AD117" s="383"/>
      <c r="AE117" s="383"/>
      <c r="AF117" s="383"/>
      <c r="AG117" s="383"/>
    </row>
    <row r="118" spans="10:33" ht="15" customHeight="1">
      <c r="J118" s="383"/>
      <c r="K118" s="383"/>
      <c r="L118" s="383"/>
      <c r="M118" s="383"/>
      <c r="N118" s="383"/>
      <c r="O118" s="383"/>
      <c r="P118" s="383"/>
      <c r="Q118" s="383"/>
      <c r="R118" s="383"/>
      <c r="S118" s="383"/>
      <c r="T118" s="383"/>
      <c r="U118" s="383"/>
      <c r="V118" s="383"/>
      <c r="W118" s="383"/>
      <c r="X118" s="383"/>
      <c r="Y118" s="383"/>
      <c r="Z118" s="383"/>
      <c r="AA118" s="383"/>
      <c r="AB118" s="383"/>
      <c r="AC118" s="383"/>
      <c r="AD118" s="383"/>
      <c r="AE118" s="383"/>
      <c r="AF118" s="383"/>
      <c r="AG118" s="383"/>
    </row>
    <row r="119" spans="10:33" ht="15" customHeight="1">
      <c r="J119" s="383"/>
      <c r="K119" s="383"/>
      <c r="L119" s="383"/>
      <c r="M119" s="383"/>
      <c r="N119" s="383"/>
      <c r="O119" s="383"/>
      <c r="P119" s="383"/>
      <c r="Q119" s="383"/>
      <c r="R119" s="383"/>
      <c r="S119" s="383"/>
      <c r="T119" s="383"/>
      <c r="U119" s="383"/>
      <c r="V119" s="383"/>
      <c r="W119" s="383"/>
      <c r="X119" s="383"/>
      <c r="Y119" s="383"/>
      <c r="Z119" s="383"/>
      <c r="AA119" s="383"/>
      <c r="AB119" s="383"/>
      <c r="AC119" s="383"/>
      <c r="AD119" s="383"/>
      <c r="AE119" s="383"/>
      <c r="AF119" s="383"/>
      <c r="AG119" s="383"/>
    </row>
    <row r="120" spans="10:33" ht="15" customHeight="1">
      <c r="J120" s="383"/>
      <c r="K120" s="383"/>
      <c r="L120" s="383"/>
      <c r="M120" s="383"/>
      <c r="N120" s="383"/>
      <c r="O120" s="383"/>
      <c r="P120" s="383"/>
      <c r="Q120" s="383"/>
      <c r="R120" s="383"/>
      <c r="S120" s="383"/>
      <c r="T120" s="383"/>
      <c r="U120" s="383"/>
      <c r="V120" s="383"/>
      <c r="W120" s="383"/>
      <c r="X120" s="383"/>
      <c r="Y120" s="383"/>
      <c r="Z120" s="383"/>
      <c r="AA120" s="383"/>
      <c r="AB120" s="383"/>
      <c r="AC120" s="383"/>
      <c r="AD120" s="383"/>
      <c r="AE120" s="383"/>
      <c r="AF120" s="383"/>
      <c r="AG120" s="383"/>
    </row>
    <row r="121" spans="10:33" ht="15" customHeight="1">
      <c r="J121" s="383"/>
      <c r="K121" s="383"/>
      <c r="L121" s="383"/>
      <c r="M121" s="383"/>
      <c r="N121" s="383"/>
      <c r="O121" s="383"/>
      <c r="P121" s="383"/>
      <c r="Q121" s="383"/>
      <c r="R121" s="383"/>
      <c r="S121" s="383"/>
      <c r="T121" s="383"/>
      <c r="U121" s="383"/>
      <c r="V121" s="383"/>
      <c r="W121" s="383"/>
      <c r="X121" s="383"/>
      <c r="Y121" s="383"/>
      <c r="Z121" s="383"/>
      <c r="AA121" s="383"/>
      <c r="AB121" s="383"/>
      <c r="AC121" s="383"/>
      <c r="AD121" s="383"/>
      <c r="AE121" s="383"/>
      <c r="AF121" s="383"/>
      <c r="AG121" s="383"/>
    </row>
    <row r="122" spans="10:33" ht="15" customHeight="1">
      <c r="J122" s="383"/>
      <c r="K122" s="383"/>
      <c r="L122" s="383"/>
      <c r="M122" s="383"/>
      <c r="N122" s="383"/>
      <c r="O122" s="383"/>
      <c r="P122" s="383"/>
      <c r="Q122" s="383"/>
      <c r="R122" s="383"/>
      <c r="S122" s="383"/>
      <c r="T122" s="383"/>
      <c r="U122" s="383"/>
      <c r="V122" s="383"/>
      <c r="W122" s="383"/>
      <c r="X122" s="383"/>
      <c r="Y122" s="383"/>
      <c r="Z122" s="383"/>
      <c r="AA122" s="383"/>
      <c r="AB122" s="383"/>
      <c r="AC122" s="383"/>
      <c r="AD122" s="383"/>
      <c r="AE122" s="383"/>
      <c r="AF122" s="383"/>
      <c r="AG122" s="383"/>
    </row>
    <row r="123" spans="10:33" ht="15" customHeight="1">
      <c r="J123" s="383"/>
      <c r="K123" s="383"/>
      <c r="L123" s="383"/>
      <c r="M123" s="383"/>
      <c r="N123" s="383"/>
      <c r="O123" s="383"/>
      <c r="P123" s="383"/>
      <c r="Q123" s="383"/>
      <c r="R123" s="383"/>
      <c r="S123" s="383"/>
      <c r="T123" s="383"/>
      <c r="U123" s="383"/>
      <c r="V123" s="383"/>
      <c r="W123" s="383"/>
      <c r="X123" s="383"/>
      <c r="Y123" s="383"/>
      <c r="Z123" s="383"/>
      <c r="AA123" s="383"/>
      <c r="AB123" s="383"/>
      <c r="AC123" s="383"/>
      <c r="AD123" s="383"/>
      <c r="AE123" s="383"/>
      <c r="AF123" s="383"/>
      <c r="AG123" s="383"/>
    </row>
    <row r="124" spans="10:33" ht="15" customHeight="1">
      <c r="J124" s="383"/>
      <c r="K124" s="383"/>
      <c r="L124" s="383"/>
      <c r="M124" s="383"/>
      <c r="N124" s="383"/>
      <c r="O124" s="383"/>
      <c r="P124" s="383"/>
      <c r="Q124" s="383"/>
      <c r="R124" s="383"/>
      <c r="S124" s="383"/>
      <c r="T124" s="383"/>
      <c r="U124" s="383"/>
      <c r="V124" s="383"/>
      <c r="W124" s="383"/>
      <c r="X124" s="383"/>
      <c r="Y124" s="383"/>
      <c r="Z124" s="383"/>
      <c r="AA124" s="383"/>
      <c r="AB124" s="383"/>
      <c r="AC124" s="383"/>
      <c r="AD124" s="383"/>
      <c r="AE124" s="383"/>
      <c r="AF124" s="383"/>
      <c r="AG124" s="383"/>
    </row>
    <row r="125" spans="10:33" ht="15" customHeight="1">
      <c r="J125" s="383"/>
      <c r="K125" s="383"/>
      <c r="L125" s="383"/>
      <c r="M125" s="383"/>
      <c r="N125" s="383"/>
      <c r="O125" s="383"/>
      <c r="P125" s="383"/>
      <c r="Q125" s="383"/>
      <c r="R125" s="383"/>
      <c r="S125" s="383"/>
      <c r="T125" s="383"/>
      <c r="U125" s="383"/>
      <c r="V125" s="383"/>
      <c r="W125" s="383"/>
      <c r="X125" s="383"/>
      <c r="Y125" s="383"/>
      <c r="Z125" s="383"/>
      <c r="AA125" s="383"/>
      <c r="AB125" s="383"/>
      <c r="AC125" s="383"/>
      <c r="AD125" s="383"/>
      <c r="AE125" s="383"/>
      <c r="AF125" s="383"/>
      <c r="AG125" s="383"/>
    </row>
    <row r="126" spans="10:33" ht="15" customHeight="1">
      <c r="J126" s="383"/>
      <c r="K126" s="383"/>
      <c r="L126" s="383"/>
      <c r="M126" s="383"/>
      <c r="N126" s="383"/>
      <c r="O126" s="383"/>
      <c r="P126" s="383"/>
      <c r="Q126" s="383"/>
      <c r="R126" s="383"/>
      <c r="S126" s="383"/>
      <c r="T126" s="383"/>
      <c r="U126" s="383"/>
      <c r="V126" s="383"/>
      <c r="W126" s="383"/>
      <c r="X126" s="383"/>
      <c r="Y126" s="383"/>
      <c r="Z126" s="383"/>
      <c r="AA126" s="383"/>
      <c r="AB126" s="383"/>
      <c r="AC126" s="383"/>
      <c r="AD126" s="383"/>
      <c r="AE126" s="383"/>
      <c r="AF126" s="383"/>
      <c r="AG126" s="383"/>
    </row>
    <row r="127" spans="10:33" ht="15" customHeight="1"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</row>
    <row r="128" spans="10:33" ht="15" customHeight="1">
      <c r="J128" s="383"/>
      <c r="K128" s="383"/>
      <c r="L128" s="383"/>
      <c r="M128" s="383"/>
      <c r="N128" s="383"/>
      <c r="O128" s="383"/>
      <c r="P128" s="383"/>
      <c r="Q128" s="383"/>
      <c r="R128" s="383"/>
      <c r="S128" s="383"/>
      <c r="T128" s="383"/>
      <c r="U128" s="383"/>
      <c r="V128" s="383"/>
      <c r="W128" s="383"/>
      <c r="X128" s="383"/>
      <c r="Y128" s="383"/>
      <c r="Z128" s="383"/>
      <c r="AA128" s="383"/>
      <c r="AB128" s="383"/>
      <c r="AC128" s="383"/>
      <c r="AD128" s="383"/>
      <c r="AE128" s="383"/>
      <c r="AF128" s="383"/>
      <c r="AG128" s="383"/>
    </row>
    <row r="129" spans="10:33" ht="15" customHeight="1">
      <c r="J129" s="383"/>
      <c r="K129" s="383"/>
      <c r="L129" s="383"/>
      <c r="M129" s="383"/>
      <c r="N129" s="383"/>
      <c r="O129" s="383"/>
      <c r="P129" s="383"/>
      <c r="Q129" s="383"/>
      <c r="R129" s="383"/>
      <c r="S129" s="383"/>
      <c r="T129" s="383"/>
      <c r="U129" s="383"/>
      <c r="V129" s="383"/>
      <c r="W129" s="383"/>
      <c r="X129" s="383"/>
      <c r="Y129" s="383"/>
      <c r="Z129" s="383"/>
      <c r="AA129" s="383"/>
      <c r="AB129" s="383"/>
      <c r="AC129" s="383"/>
      <c r="AD129" s="383"/>
      <c r="AE129" s="383"/>
      <c r="AF129" s="383"/>
      <c r="AG129" s="383"/>
    </row>
    <row r="130" spans="10:33" ht="15" customHeight="1">
      <c r="J130" s="383"/>
      <c r="K130" s="383"/>
      <c r="L130" s="383"/>
      <c r="M130" s="383"/>
      <c r="N130" s="383"/>
      <c r="O130" s="383"/>
      <c r="P130" s="383"/>
      <c r="Q130" s="383"/>
      <c r="R130" s="383"/>
      <c r="S130" s="383"/>
      <c r="T130" s="383"/>
      <c r="U130" s="383"/>
      <c r="V130" s="383"/>
      <c r="W130" s="383"/>
      <c r="X130" s="383"/>
      <c r="Y130" s="383"/>
      <c r="Z130" s="383"/>
      <c r="AA130" s="383"/>
      <c r="AB130" s="383"/>
      <c r="AC130" s="383"/>
      <c r="AD130" s="383"/>
      <c r="AE130" s="383"/>
      <c r="AF130" s="383"/>
      <c r="AG130" s="383"/>
    </row>
    <row r="131" spans="10:33" ht="15" customHeight="1">
      <c r="J131" s="383"/>
      <c r="K131" s="383"/>
      <c r="L131" s="383"/>
      <c r="M131" s="383"/>
      <c r="N131" s="383"/>
      <c r="O131" s="383"/>
      <c r="P131" s="383"/>
      <c r="Q131" s="383"/>
      <c r="R131" s="383"/>
      <c r="S131" s="383"/>
      <c r="T131" s="383"/>
      <c r="U131" s="383"/>
      <c r="V131" s="383"/>
      <c r="W131" s="383"/>
      <c r="X131" s="383"/>
      <c r="Y131" s="383"/>
      <c r="Z131" s="383"/>
      <c r="AA131" s="383"/>
      <c r="AB131" s="383"/>
      <c r="AC131" s="383"/>
      <c r="AD131" s="383"/>
      <c r="AE131" s="383"/>
      <c r="AF131" s="383"/>
      <c r="AG131" s="383"/>
    </row>
    <row r="132" spans="10:33" ht="15" customHeight="1">
      <c r="J132" s="383"/>
      <c r="K132" s="383"/>
      <c r="L132" s="383"/>
      <c r="M132" s="383"/>
      <c r="N132" s="383"/>
      <c r="O132" s="383"/>
      <c r="P132" s="383"/>
      <c r="Q132" s="383"/>
      <c r="R132" s="383"/>
      <c r="S132" s="383"/>
      <c r="T132" s="383"/>
      <c r="U132" s="383"/>
      <c r="V132" s="383"/>
      <c r="W132" s="383"/>
      <c r="X132" s="383"/>
      <c r="Y132" s="383"/>
      <c r="Z132" s="383"/>
      <c r="AA132" s="383"/>
      <c r="AB132" s="383"/>
      <c r="AC132" s="383"/>
      <c r="AD132" s="383"/>
      <c r="AE132" s="383"/>
      <c r="AF132" s="383"/>
      <c r="AG132" s="383"/>
    </row>
    <row r="133" spans="10:33" ht="15" customHeight="1">
      <c r="J133" s="383"/>
      <c r="K133" s="383"/>
      <c r="L133" s="383"/>
      <c r="M133" s="383"/>
      <c r="N133" s="383"/>
      <c r="O133" s="383"/>
      <c r="P133" s="383"/>
      <c r="Q133" s="383"/>
      <c r="R133" s="383"/>
      <c r="S133" s="383"/>
      <c r="T133" s="383"/>
      <c r="U133" s="383"/>
      <c r="V133" s="383"/>
      <c r="W133" s="383"/>
      <c r="X133" s="383"/>
      <c r="Y133" s="383"/>
      <c r="Z133" s="383"/>
      <c r="AA133" s="383"/>
      <c r="AB133" s="383"/>
      <c r="AC133" s="383"/>
      <c r="AD133" s="383"/>
      <c r="AE133" s="383"/>
      <c r="AF133" s="383"/>
      <c r="AG133" s="383"/>
    </row>
    <row r="134" spans="10:33" ht="15" customHeight="1"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3"/>
      <c r="AA134" s="383"/>
      <c r="AB134" s="383"/>
      <c r="AC134" s="383"/>
      <c r="AD134" s="383"/>
      <c r="AE134" s="383"/>
      <c r="AF134" s="383"/>
      <c r="AG134" s="383"/>
    </row>
    <row r="135" spans="10:33" ht="15" customHeight="1">
      <c r="J135" s="383"/>
      <c r="K135" s="383"/>
      <c r="L135" s="383"/>
      <c r="M135" s="383"/>
      <c r="N135" s="383"/>
      <c r="O135" s="383"/>
      <c r="P135" s="383"/>
      <c r="Q135" s="383"/>
      <c r="R135" s="383"/>
      <c r="S135" s="383"/>
      <c r="T135" s="383"/>
      <c r="U135" s="383"/>
      <c r="V135" s="383"/>
      <c r="W135" s="383"/>
      <c r="X135" s="383"/>
      <c r="Y135" s="383"/>
      <c r="Z135" s="383"/>
      <c r="AA135" s="383"/>
      <c r="AB135" s="383"/>
      <c r="AC135" s="383"/>
      <c r="AD135" s="383"/>
      <c r="AE135" s="383"/>
      <c r="AF135" s="383"/>
      <c r="AG135" s="383"/>
    </row>
    <row r="136" spans="10:33" ht="15" customHeight="1">
      <c r="J136" s="383"/>
      <c r="K136" s="383"/>
      <c r="L136" s="383"/>
      <c r="M136" s="383"/>
      <c r="N136" s="383"/>
      <c r="O136" s="383"/>
      <c r="P136" s="383"/>
      <c r="Q136" s="383"/>
      <c r="R136" s="383"/>
      <c r="S136" s="383"/>
      <c r="T136" s="383"/>
      <c r="U136" s="383"/>
      <c r="V136" s="383"/>
      <c r="W136" s="383"/>
      <c r="X136" s="383"/>
      <c r="Y136" s="383"/>
      <c r="Z136" s="383"/>
      <c r="AA136" s="383"/>
      <c r="AB136" s="383"/>
      <c r="AC136" s="383"/>
      <c r="AD136" s="383"/>
      <c r="AE136" s="383"/>
      <c r="AF136" s="383"/>
      <c r="AG136" s="383"/>
    </row>
    <row r="137" spans="10:33" ht="15" customHeight="1">
      <c r="J137" s="383"/>
      <c r="K137" s="383"/>
      <c r="L137" s="383"/>
      <c r="M137" s="383"/>
      <c r="N137" s="383"/>
      <c r="O137" s="383"/>
      <c r="P137" s="383"/>
      <c r="Q137" s="383"/>
      <c r="R137" s="383"/>
      <c r="S137" s="383"/>
      <c r="T137" s="383"/>
      <c r="U137" s="383"/>
      <c r="V137" s="383"/>
      <c r="W137" s="383"/>
      <c r="X137" s="383"/>
      <c r="Y137" s="383"/>
      <c r="Z137" s="383"/>
      <c r="AA137" s="383"/>
      <c r="AB137" s="383"/>
      <c r="AC137" s="383"/>
      <c r="AD137" s="383"/>
      <c r="AE137" s="383"/>
      <c r="AF137" s="383"/>
      <c r="AG137" s="383"/>
    </row>
    <row r="138" spans="10:33" ht="15" customHeight="1"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383"/>
      <c r="X138" s="383"/>
      <c r="Y138" s="383"/>
      <c r="Z138" s="383"/>
      <c r="AA138" s="383"/>
      <c r="AB138" s="383"/>
      <c r="AC138" s="383"/>
      <c r="AD138" s="383"/>
      <c r="AE138" s="383"/>
      <c r="AF138" s="383"/>
      <c r="AG138" s="383"/>
    </row>
    <row r="139" spans="10:33" ht="15" customHeight="1">
      <c r="J139" s="383"/>
      <c r="K139" s="383"/>
      <c r="L139" s="383"/>
      <c r="M139" s="383"/>
      <c r="N139" s="383"/>
      <c r="O139" s="383"/>
      <c r="P139" s="383"/>
      <c r="Q139" s="383"/>
      <c r="R139" s="383"/>
      <c r="S139" s="383"/>
      <c r="T139" s="383"/>
      <c r="U139" s="383"/>
      <c r="V139" s="383"/>
      <c r="W139" s="383"/>
      <c r="X139" s="383"/>
      <c r="Y139" s="383"/>
      <c r="Z139" s="383"/>
      <c r="AA139" s="383"/>
      <c r="AB139" s="383"/>
      <c r="AC139" s="383"/>
      <c r="AD139" s="383"/>
      <c r="AE139" s="383"/>
      <c r="AF139" s="383"/>
      <c r="AG139" s="383"/>
    </row>
    <row r="140" spans="10:33" ht="15" customHeight="1">
      <c r="J140" s="383"/>
      <c r="K140" s="383"/>
      <c r="L140" s="383"/>
      <c r="M140" s="383"/>
      <c r="N140" s="383"/>
      <c r="O140" s="383"/>
      <c r="P140" s="383"/>
      <c r="Q140" s="383"/>
      <c r="R140" s="383"/>
      <c r="S140" s="383"/>
      <c r="T140" s="383"/>
      <c r="U140" s="383"/>
      <c r="V140" s="383"/>
      <c r="W140" s="383"/>
      <c r="X140" s="383"/>
      <c r="Y140" s="383"/>
      <c r="Z140" s="383"/>
      <c r="AA140" s="383"/>
      <c r="AB140" s="383"/>
      <c r="AC140" s="383"/>
      <c r="AD140" s="383"/>
      <c r="AE140" s="383"/>
      <c r="AF140" s="383"/>
      <c r="AG140" s="383"/>
    </row>
    <row r="141" spans="10:33" ht="15" customHeight="1">
      <c r="J141" s="383"/>
      <c r="K141" s="383"/>
      <c r="L141" s="383"/>
      <c r="M141" s="383"/>
      <c r="N141" s="383"/>
      <c r="O141" s="383"/>
      <c r="P141" s="383"/>
      <c r="Q141" s="383"/>
      <c r="R141" s="383"/>
      <c r="S141" s="383"/>
      <c r="T141" s="383"/>
      <c r="U141" s="383"/>
      <c r="V141" s="383"/>
      <c r="W141" s="383"/>
      <c r="X141" s="383"/>
      <c r="Y141" s="383"/>
      <c r="Z141" s="383"/>
      <c r="AA141" s="383"/>
      <c r="AB141" s="383"/>
      <c r="AC141" s="383"/>
      <c r="AD141" s="383"/>
      <c r="AE141" s="383"/>
      <c r="AF141" s="383"/>
      <c r="AG141" s="383"/>
    </row>
    <row r="142" spans="10:33" ht="15" customHeight="1">
      <c r="J142" s="383"/>
      <c r="K142" s="383"/>
      <c r="L142" s="383"/>
      <c r="M142" s="383"/>
      <c r="N142" s="383"/>
      <c r="O142" s="383"/>
      <c r="P142" s="383"/>
      <c r="Q142" s="383"/>
      <c r="R142" s="383"/>
      <c r="S142" s="383"/>
      <c r="T142" s="383"/>
      <c r="U142" s="383"/>
      <c r="V142" s="383"/>
      <c r="W142" s="383"/>
      <c r="X142" s="383"/>
      <c r="Y142" s="383"/>
      <c r="Z142" s="383"/>
      <c r="AA142" s="383"/>
      <c r="AB142" s="383"/>
      <c r="AC142" s="383"/>
      <c r="AD142" s="383"/>
      <c r="AE142" s="383"/>
      <c r="AF142" s="383"/>
      <c r="AG142" s="383"/>
    </row>
    <row r="143" spans="10:33" ht="15" customHeight="1"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</row>
    <row r="144" spans="10:33" ht="15" customHeight="1">
      <c r="J144" s="383"/>
      <c r="K144" s="383"/>
      <c r="L144" s="383"/>
      <c r="M144" s="383"/>
      <c r="N144" s="383"/>
      <c r="O144" s="383"/>
      <c r="P144" s="383"/>
      <c r="Q144" s="383"/>
      <c r="R144" s="383"/>
      <c r="S144" s="383"/>
      <c r="T144" s="383"/>
      <c r="U144" s="383"/>
      <c r="V144" s="383"/>
      <c r="W144" s="383"/>
      <c r="X144" s="383"/>
      <c r="Y144" s="383"/>
      <c r="Z144" s="383"/>
      <c r="AA144" s="383"/>
      <c r="AB144" s="383"/>
      <c r="AC144" s="383"/>
      <c r="AD144" s="383"/>
      <c r="AE144" s="383"/>
      <c r="AF144" s="383"/>
      <c r="AG144" s="383"/>
    </row>
    <row r="145" spans="10:33" ht="15" customHeight="1">
      <c r="J145" s="383"/>
      <c r="K145" s="383"/>
      <c r="L145" s="383"/>
      <c r="M145" s="383"/>
      <c r="N145" s="383"/>
      <c r="O145" s="383"/>
      <c r="P145" s="383"/>
      <c r="Q145" s="383"/>
      <c r="R145" s="383"/>
      <c r="S145" s="383"/>
      <c r="T145" s="383"/>
      <c r="U145" s="383"/>
      <c r="V145" s="383"/>
      <c r="W145" s="383"/>
      <c r="X145" s="383"/>
      <c r="Y145" s="383"/>
      <c r="Z145" s="383"/>
      <c r="AA145" s="383"/>
      <c r="AB145" s="383"/>
      <c r="AC145" s="383"/>
      <c r="AD145" s="383"/>
      <c r="AE145" s="383"/>
      <c r="AF145" s="383"/>
      <c r="AG145" s="383"/>
    </row>
    <row r="146" spans="10:33" ht="15" customHeight="1">
      <c r="J146" s="383"/>
      <c r="K146" s="383"/>
      <c r="L146" s="383"/>
      <c r="M146" s="383"/>
      <c r="N146" s="383"/>
      <c r="O146" s="383"/>
      <c r="P146" s="383"/>
      <c r="Q146" s="383"/>
      <c r="R146" s="383"/>
      <c r="S146" s="383"/>
      <c r="T146" s="383"/>
      <c r="U146" s="383"/>
      <c r="V146" s="383"/>
      <c r="W146" s="383"/>
      <c r="X146" s="383"/>
      <c r="Y146" s="383"/>
      <c r="Z146" s="383"/>
      <c r="AA146" s="383"/>
      <c r="AB146" s="383"/>
      <c r="AC146" s="383"/>
      <c r="AD146" s="383"/>
      <c r="AE146" s="383"/>
      <c r="AF146" s="383"/>
      <c r="AG146" s="383"/>
    </row>
    <row r="147" spans="10:33" ht="15" customHeight="1">
      <c r="J147" s="383"/>
      <c r="K147" s="383"/>
      <c r="L147" s="383"/>
      <c r="M147" s="383"/>
      <c r="N147" s="383"/>
      <c r="O147" s="383"/>
      <c r="P147" s="383"/>
      <c r="Q147" s="383"/>
      <c r="R147" s="383"/>
      <c r="S147" s="383"/>
      <c r="T147" s="383"/>
      <c r="U147" s="383"/>
      <c r="V147" s="383"/>
      <c r="W147" s="383"/>
      <c r="X147" s="383"/>
      <c r="Y147" s="383"/>
      <c r="Z147" s="383"/>
      <c r="AA147" s="383"/>
      <c r="AB147" s="383"/>
      <c r="AC147" s="383"/>
      <c r="AD147" s="383"/>
      <c r="AE147" s="383"/>
      <c r="AF147" s="383"/>
      <c r="AG147" s="383"/>
    </row>
    <row r="148" spans="10:33" ht="15" customHeight="1">
      <c r="J148" s="383"/>
      <c r="K148" s="383"/>
      <c r="L148" s="383"/>
      <c r="M148" s="383"/>
      <c r="N148" s="383"/>
      <c r="O148" s="383"/>
      <c r="P148" s="383"/>
      <c r="Q148" s="383"/>
      <c r="R148" s="383"/>
      <c r="S148" s="383"/>
      <c r="T148" s="383"/>
      <c r="U148" s="383"/>
      <c r="V148" s="383"/>
      <c r="W148" s="383"/>
      <c r="X148" s="383"/>
      <c r="Y148" s="383"/>
      <c r="Z148" s="383"/>
      <c r="AA148" s="383"/>
      <c r="AB148" s="383"/>
      <c r="AC148" s="383"/>
      <c r="AD148" s="383"/>
      <c r="AE148" s="383"/>
      <c r="AF148" s="383"/>
      <c r="AG148" s="383"/>
    </row>
    <row r="149" spans="10:33" ht="15" customHeight="1">
      <c r="J149" s="383"/>
      <c r="K149" s="383"/>
      <c r="L149" s="383"/>
      <c r="M149" s="383"/>
      <c r="N149" s="383"/>
      <c r="O149" s="383"/>
      <c r="P149" s="383"/>
      <c r="Q149" s="383"/>
      <c r="R149" s="383"/>
      <c r="S149" s="383"/>
      <c r="T149" s="383"/>
      <c r="U149" s="383"/>
      <c r="V149" s="383"/>
      <c r="W149" s="383"/>
      <c r="X149" s="383"/>
      <c r="Y149" s="383"/>
      <c r="Z149" s="383"/>
      <c r="AA149" s="383"/>
      <c r="AB149" s="383"/>
      <c r="AC149" s="383"/>
      <c r="AD149" s="383"/>
      <c r="AE149" s="383"/>
      <c r="AF149" s="383"/>
      <c r="AG149" s="383"/>
    </row>
    <row r="150" spans="10:33" ht="15" customHeight="1">
      <c r="J150" s="383"/>
      <c r="K150" s="383"/>
      <c r="L150" s="383"/>
      <c r="M150" s="383"/>
      <c r="N150" s="383"/>
      <c r="O150" s="383"/>
      <c r="P150" s="383"/>
      <c r="Q150" s="383"/>
      <c r="R150" s="383"/>
      <c r="S150" s="383"/>
      <c r="T150" s="383"/>
      <c r="U150" s="383"/>
      <c r="V150" s="383"/>
      <c r="W150" s="383"/>
      <c r="X150" s="383"/>
      <c r="Y150" s="383"/>
      <c r="Z150" s="383"/>
      <c r="AA150" s="383"/>
      <c r="AB150" s="383"/>
      <c r="AC150" s="383"/>
      <c r="AD150" s="383"/>
      <c r="AE150" s="383"/>
      <c r="AF150" s="383"/>
      <c r="AG150" s="383"/>
    </row>
    <row r="151" spans="10:33" ht="15" customHeight="1">
      <c r="J151" s="383"/>
      <c r="K151" s="383"/>
      <c r="L151" s="383"/>
      <c r="M151" s="383"/>
      <c r="N151" s="383"/>
      <c r="O151" s="383"/>
      <c r="P151" s="383"/>
      <c r="Q151" s="383"/>
      <c r="R151" s="383"/>
      <c r="S151" s="383"/>
      <c r="T151" s="383"/>
      <c r="U151" s="383"/>
      <c r="V151" s="383"/>
      <c r="W151" s="383"/>
      <c r="X151" s="383"/>
      <c r="Y151" s="383"/>
      <c r="Z151" s="383"/>
      <c r="AA151" s="383"/>
      <c r="AB151" s="383"/>
      <c r="AC151" s="383"/>
      <c r="AD151" s="383"/>
      <c r="AE151" s="383"/>
      <c r="AF151" s="383"/>
      <c r="AG151" s="383"/>
    </row>
    <row r="152" spans="10:33" ht="15" customHeight="1">
      <c r="J152" s="383"/>
      <c r="K152" s="383"/>
      <c r="L152" s="383"/>
      <c r="M152" s="383"/>
      <c r="N152" s="383"/>
      <c r="O152" s="383"/>
      <c r="P152" s="383"/>
      <c r="Q152" s="383"/>
      <c r="R152" s="383"/>
      <c r="S152" s="383"/>
      <c r="T152" s="383"/>
      <c r="U152" s="383"/>
      <c r="V152" s="383"/>
      <c r="W152" s="383"/>
      <c r="X152" s="383"/>
      <c r="Y152" s="383"/>
      <c r="Z152" s="383"/>
      <c r="AA152" s="383"/>
      <c r="AB152" s="383"/>
      <c r="AC152" s="383"/>
      <c r="AD152" s="383"/>
      <c r="AE152" s="383"/>
      <c r="AF152" s="383"/>
      <c r="AG152" s="383"/>
    </row>
    <row r="153" spans="10:33" ht="15" customHeight="1">
      <c r="J153" s="383"/>
      <c r="K153" s="383"/>
      <c r="L153" s="383"/>
      <c r="M153" s="383"/>
      <c r="N153" s="383"/>
      <c r="O153" s="383"/>
      <c r="P153" s="383"/>
      <c r="Q153" s="383"/>
      <c r="R153" s="383"/>
      <c r="S153" s="383"/>
      <c r="T153" s="383"/>
      <c r="U153" s="383"/>
      <c r="V153" s="383"/>
      <c r="W153" s="383"/>
      <c r="X153" s="383"/>
      <c r="Y153" s="383"/>
      <c r="Z153" s="383"/>
      <c r="AA153" s="383"/>
      <c r="AB153" s="383"/>
      <c r="AC153" s="383"/>
      <c r="AD153" s="383"/>
      <c r="AE153" s="383"/>
      <c r="AF153" s="383"/>
      <c r="AG153" s="383"/>
    </row>
    <row r="154" spans="10:33" ht="15" customHeight="1">
      <c r="J154" s="383"/>
      <c r="K154" s="383"/>
      <c r="L154" s="383"/>
      <c r="M154" s="383"/>
      <c r="N154" s="383"/>
      <c r="O154" s="383"/>
      <c r="P154" s="383"/>
      <c r="Q154" s="383"/>
      <c r="R154" s="383"/>
      <c r="S154" s="383"/>
      <c r="T154" s="383"/>
      <c r="U154" s="383"/>
      <c r="V154" s="383"/>
      <c r="W154" s="383"/>
      <c r="X154" s="383"/>
      <c r="Y154" s="383"/>
      <c r="Z154" s="383"/>
      <c r="AA154" s="383"/>
      <c r="AB154" s="383"/>
      <c r="AC154" s="383"/>
      <c r="AD154" s="383"/>
      <c r="AE154" s="383"/>
      <c r="AF154" s="383"/>
      <c r="AG154" s="383"/>
    </row>
    <row r="155" spans="10:33" ht="15" customHeight="1">
      <c r="J155" s="383"/>
      <c r="K155" s="383"/>
      <c r="L155" s="383"/>
      <c r="M155" s="383"/>
      <c r="N155" s="383"/>
      <c r="O155" s="383"/>
      <c r="P155" s="383"/>
      <c r="Q155" s="383"/>
      <c r="R155" s="383"/>
      <c r="S155" s="383"/>
      <c r="T155" s="383"/>
      <c r="U155" s="383"/>
      <c r="V155" s="383"/>
      <c r="W155" s="383"/>
      <c r="X155" s="383"/>
      <c r="Y155" s="383"/>
      <c r="Z155" s="383"/>
      <c r="AA155" s="383"/>
      <c r="AB155" s="383"/>
      <c r="AC155" s="383"/>
      <c r="AD155" s="383"/>
      <c r="AE155" s="383"/>
      <c r="AF155" s="383"/>
      <c r="AG155" s="383"/>
    </row>
    <row r="156" spans="10:33" ht="15" customHeight="1"/>
    <row r="157" spans="10:33" ht="15" customHeight="1"/>
    <row r="158" spans="10:33" ht="15" customHeight="1"/>
    <row r="159" spans="10:33" ht="15" customHeight="1"/>
    <row r="160" spans="10:33" ht="15" customHeight="1"/>
  </sheetData>
  <mergeCells count="15">
    <mergeCell ref="P38:P41"/>
    <mergeCell ref="P43:AC43"/>
    <mergeCell ref="P47:P51"/>
    <mergeCell ref="P53:AG53"/>
    <mergeCell ref="P57:P61"/>
    <mergeCell ref="B2:P2"/>
    <mergeCell ref="P35:Q37"/>
    <mergeCell ref="R35:W35"/>
    <mergeCell ref="R36:S36"/>
    <mergeCell ref="T36:U36"/>
    <mergeCell ref="V36:W36"/>
    <mergeCell ref="P9:W9"/>
    <mergeCell ref="P13:P17"/>
    <mergeCell ref="P22:P26"/>
    <mergeCell ref="P30:P3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BE365"/>
  <sheetViews>
    <sheetView showGridLines="0" workbookViewId="0">
      <selection activeCell="A2" sqref="A2:N2"/>
    </sheetView>
  </sheetViews>
  <sheetFormatPr defaultRowHeight="15"/>
  <cols>
    <col min="1" max="1" width="45" customWidth="1"/>
    <col min="2" max="2" width="9.7109375" bestFit="1" customWidth="1"/>
    <col min="3" max="3" width="8.85546875" customWidth="1"/>
    <col min="4" max="6" width="9.7109375" bestFit="1" customWidth="1"/>
    <col min="7" max="7" width="9.140625" bestFit="1" customWidth="1"/>
    <col min="8" max="8" width="9.7109375" bestFit="1" customWidth="1"/>
    <col min="9" max="9" width="9.140625" customWidth="1"/>
    <col min="10" max="12" width="9.7109375" bestFit="1" customWidth="1"/>
    <col min="13" max="13" width="11.7109375" customWidth="1"/>
    <col min="14" max="14" width="9.85546875" bestFit="1" customWidth="1"/>
    <col min="15" max="15" width="7.5703125" bestFit="1" customWidth="1"/>
    <col min="16" max="17" width="9.85546875" bestFit="1" customWidth="1"/>
    <col min="18" max="18" width="9.7109375" bestFit="1" customWidth="1"/>
    <col min="19" max="19" width="8" bestFit="1" customWidth="1"/>
    <col min="20" max="20" width="9.7109375" bestFit="1" customWidth="1"/>
    <col min="21" max="21" width="7" bestFit="1" customWidth="1"/>
    <col min="22" max="24" width="9.7109375" bestFit="1" customWidth="1"/>
    <col min="25" max="25" width="6" bestFit="1" customWidth="1"/>
    <col min="26" max="26" width="9.7109375" bestFit="1" customWidth="1"/>
    <col min="27" max="27" width="6.5703125" bestFit="1" customWidth="1"/>
    <col min="28" max="28" width="9.7109375" bestFit="1" customWidth="1"/>
    <col min="29" max="29" width="11.5703125" customWidth="1"/>
    <col min="30" max="30" width="9.7109375" bestFit="1" customWidth="1"/>
    <col min="31" max="31" width="5" bestFit="1" customWidth="1"/>
    <col min="32" max="32" width="9.7109375" bestFit="1" customWidth="1"/>
    <col min="33" max="33" width="7" bestFit="1" customWidth="1"/>
    <col min="34" max="34" width="9.7109375" bestFit="1" customWidth="1"/>
    <col min="35" max="35" width="7" bestFit="1" customWidth="1"/>
    <col min="36" max="36" width="9.7109375" bestFit="1" customWidth="1"/>
    <col min="37" max="37" width="5" bestFit="1" customWidth="1"/>
    <col min="38" max="38" width="9.7109375" bestFit="1" customWidth="1"/>
    <col min="39" max="39" width="6" bestFit="1" customWidth="1"/>
    <col min="40" max="40" width="9.7109375" bestFit="1" customWidth="1"/>
    <col min="41" max="41" width="6" bestFit="1" customWidth="1"/>
    <col min="42" max="42" width="9.7109375" bestFit="1" customWidth="1"/>
    <col min="43" max="43" width="6" bestFit="1" customWidth="1"/>
    <col min="44" max="44" width="9.7109375" bestFit="1" customWidth="1"/>
    <col min="45" max="45" width="5" bestFit="1" customWidth="1"/>
    <col min="46" max="46" width="9.7109375" bestFit="1" customWidth="1"/>
    <col min="47" max="47" width="5" bestFit="1" customWidth="1"/>
    <col min="48" max="48" width="9.7109375" bestFit="1" customWidth="1"/>
    <col min="49" max="49" width="6" bestFit="1" customWidth="1"/>
    <col min="50" max="50" width="9.7109375" bestFit="1" customWidth="1"/>
    <col min="51" max="51" width="6" bestFit="1" customWidth="1"/>
    <col min="52" max="52" width="9.7109375" bestFit="1" customWidth="1"/>
    <col min="53" max="53" width="5" bestFit="1" customWidth="1"/>
    <col min="54" max="54" width="9.7109375" bestFit="1" customWidth="1"/>
    <col min="55" max="55" width="5" bestFit="1" customWidth="1"/>
    <col min="56" max="56" width="9.7109375" bestFit="1" customWidth="1"/>
    <col min="57" max="57" width="5" bestFit="1" customWidth="1"/>
    <col min="58" max="58" width="9.5703125" customWidth="1"/>
    <col min="59" max="59" width="11.28515625" customWidth="1"/>
    <col min="60" max="60" width="9.5703125" customWidth="1"/>
    <col min="61" max="61" width="11.28515625" customWidth="1"/>
    <col min="62" max="62" width="9.5703125" customWidth="1"/>
    <col min="63" max="63" width="11.28515625" customWidth="1"/>
    <col min="64" max="64" width="9.5703125" customWidth="1"/>
    <col min="65" max="65" width="11.28515625" customWidth="1"/>
    <col min="66" max="66" width="9.5703125" customWidth="1"/>
    <col min="67" max="67" width="11.28515625" customWidth="1"/>
    <col min="68" max="68" width="9.5703125" customWidth="1"/>
  </cols>
  <sheetData>
    <row r="2" spans="1:14" ht="28.5">
      <c r="A2" s="421" t="s">
        <v>297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</row>
    <row r="4" spans="1:14" ht="29.25" thickBot="1">
      <c r="A4" s="2" t="s">
        <v>219</v>
      </c>
      <c r="B4" s="2"/>
      <c r="C4" s="3"/>
    </row>
    <row r="5" spans="1:14">
      <c r="A5" s="1"/>
    </row>
    <row r="6" spans="1:14" ht="32.25" thickBot="1">
      <c r="A6" s="179" t="s">
        <v>220</v>
      </c>
      <c r="B6" s="179"/>
    </row>
    <row r="8" spans="1:14" ht="15" customHeight="1" thickBot="1">
      <c r="A8" s="454" t="s">
        <v>0</v>
      </c>
      <c r="B8" s="454"/>
      <c r="C8" s="454"/>
      <c r="D8" s="454"/>
      <c r="E8" s="454"/>
    </row>
    <row r="9" spans="1:14" ht="15" customHeight="1" thickTop="1">
      <c r="A9" s="440"/>
      <c r="B9" s="442" t="s">
        <v>1</v>
      </c>
      <c r="C9" s="430"/>
      <c r="D9" s="430"/>
      <c r="E9" s="431"/>
      <c r="F9" s="466" t="s">
        <v>241</v>
      </c>
      <c r="G9" s="467"/>
    </row>
    <row r="10" spans="1:14" ht="15" customHeight="1">
      <c r="A10" s="449"/>
      <c r="B10" s="451" t="s">
        <v>2</v>
      </c>
      <c r="C10" s="452"/>
      <c r="D10" s="452" t="s">
        <v>3</v>
      </c>
      <c r="E10" s="453"/>
      <c r="F10" s="468"/>
      <c r="G10" s="469"/>
    </row>
    <row r="11" spans="1:14" ht="15" customHeight="1" thickBot="1">
      <c r="A11" s="441"/>
      <c r="B11" s="166" t="s">
        <v>4</v>
      </c>
      <c r="C11" s="167" t="s">
        <v>5</v>
      </c>
      <c r="D11" s="167" t="s">
        <v>4</v>
      </c>
      <c r="E11" s="168" t="s">
        <v>5</v>
      </c>
      <c r="F11" s="167" t="s">
        <v>4</v>
      </c>
      <c r="G11" s="168" t="s">
        <v>5</v>
      </c>
    </row>
    <row r="12" spans="1:14" ht="15" customHeight="1" thickTop="1">
      <c r="A12" s="152" t="s">
        <v>298</v>
      </c>
      <c r="B12" s="153">
        <v>2</v>
      </c>
      <c r="C12" s="154">
        <v>4.6511627906976744E-2</v>
      </c>
      <c r="D12" s="155">
        <v>41</v>
      </c>
      <c r="E12" s="156">
        <v>0.95348837209302328</v>
      </c>
      <c r="F12" s="205">
        <f>D12+B12</f>
        <v>43</v>
      </c>
      <c r="G12" s="206">
        <f>F12/403</f>
        <v>0.10669975186104218</v>
      </c>
    </row>
    <row r="13" spans="1:14" ht="15" customHeight="1">
      <c r="A13" s="196" t="s">
        <v>299</v>
      </c>
      <c r="B13" s="197">
        <v>4</v>
      </c>
      <c r="C13" s="198">
        <v>6.7796610169491525E-2</v>
      </c>
      <c r="D13" s="199">
        <v>55</v>
      </c>
      <c r="E13" s="200">
        <v>0.93220338983050854</v>
      </c>
      <c r="F13" s="207">
        <f t="shared" ref="F13:F16" si="0">D13+B13</f>
        <v>59</v>
      </c>
      <c r="G13" s="208">
        <f t="shared" ref="G13:G16" si="1">F13/403</f>
        <v>0.14640198511166252</v>
      </c>
    </row>
    <row r="14" spans="1:14" ht="15" customHeight="1">
      <c r="A14" s="196" t="s">
        <v>300</v>
      </c>
      <c r="B14" s="197">
        <v>6</v>
      </c>
      <c r="C14" s="198">
        <v>7.3170731707317083E-2</v>
      </c>
      <c r="D14" s="199">
        <v>76</v>
      </c>
      <c r="E14" s="200">
        <v>0.92682926829268297</v>
      </c>
      <c r="F14" s="207">
        <f t="shared" si="0"/>
        <v>82</v>
      </c>
      <c r="G14" s="208">
        <f t="shared" si="1"/>
        <v>0.20347394540942929</v>
      </c>
    </row>
    <row r="15" spans="1:14" ht="15" customHeight="1">
      <c r="A15" s="196" t="s">
        <v>301</v>
      </c>
      <c r="B15" s="197">
        <v>18</v>
      </c>
      <c r="C15" s="198">
        <v>0.39130434782608697</v>
      </c>
      <c r="D15" s="199">
        <v>28</v>
      </c>
      <c r="E15" s="200">
        <v>0.60869565217391308</v>
      </c>
      <c r="F15" s="207">
        <f t="shared" si="0"/>
        <v>46</v>
      </c>
      <c r="G15" s="208">
        <f t="shared" si="1"/>
        <v>0.11414392059553349</v>
      </c>
    </row>
    <row r="16" spans="1:14" ht="15" customHeight="1" thickBot="1">
      <c r="A16" s="157" t="s">
        <v>9</v>
      </c>
      <c r="B16" s="158">
        <v>30</v>
      </c>
      <c r="C16" s="159">
        <v>0.13043478260869565</v>
      </c>
      <c r="D16" s="160">
        <v>200</v>
      </c>
      <c r="E16" s="161">
        <v>0.86956521739130432</v>
      </c>
      <c r="F16" s="209">
        <f t="shared" si="0"/>
        <v>230</v>
      </c>
      <c r="G16" s="210">
        <f t="shared" si="1"/>
        <v>0.57071960297766744</v>
      </c>
    </row>
    <row r="17" spans="1:11" ht="15" customHeight="1" thickTop="1"/>
    <row r="18" spans="1:11" ht="15" customHeight="1" thickBot="1">
      <c r="A18" s="454" t="s">
        <v>10</v>
      </c>
      <c r="B18" s="454"/>
      <c r="C18" s="454"/>
      <c r="D18" s="454"/>
      <c r="E18" s="454"/>
      <c r="F18" s="454"/>
      <c r="G18" s="454"/>
    </row>
    <row r="19" spans="1:11" ht="15" customHeight="1" thickTop="1">
      <c r="A19" s="440"/>
      <c r="B19" s="442" t="s">
        <v>11</v>
      </c>
      <c r="C19" s="430"/>
      <c r="D19" s="430"/>
      <c r="E19" s="430"/>
      <c r="F19" s="430"/>
      <c r="G19" s="431"/>
    </row>
    <row r="20" spans="1:11" ht="40.5" customHeight="1">
      <c r="A20" s="449"/>
      <c r="B20" s="451" t="s">
        <v>12</v>
      </c>
      <c r="C20" s="452"/>
      <c r="D20" s="452" t="s">
        <v>13</v>
      </c>
      <c r="E20" s="452"/>
      <c r="F20" s="452" t="s">
        <v>14</v>
      </c>
      <c r="G20" s="453"/>
    </row>
    <row r="21" spans="1:11" ht="15" customHeight="1" thickBot="1">
      <c r="A21" s="441"/>
      <c r="B21" s="166" t="s">
        <v>4</v>
      </c>
      <c r="C21" s="167" t="s">
        <v>5</v>
      </c>
      <c r="D21" s="167" t="s">
        <v>4</v>
      </c>
      <c r="E21" s="167" t="s">
        <v>5</v>
      </c>
      <c r="F21" s="167" t="s">
        <v>4</v>
      </c>
      <c r="G21" s="168" t="s">
        <v>5</v>
      </c>
    </row>
    <row r="22" spans="1:11" ht="15" customHeight="1" thickTop="1">
      <c r="A22" s="152" t="s">
        <v>298</v>
      </c>
      <c r="B22" s="153">
        <v>35</v>
      </c>
      <c r="C22" s="154">
        <v>0.81395348837209303</v>
      </c>
      <c r="D22" s="155">
        <v>5</v>
      </c>
      <c r="E22" s="154">
        <v>0.11627906976744186</v>
      </c>
      <c r="F22" s="155">
        <v>3</v>
      </c>
      <c r="G22" s="156">
        <v>6.9767441860465115E-2</v>
      </c>
    </row>
    <row r="23" spans="1:11" ht="15" customHeight="1">
      <c r="A23" s="196" t="s">
        <v>299</v>
      </c>
      <c r="B23" s="197">
        <v>48</v>
      </c>
      <c r="C23" s="198">
        <v>0.81355932203389825</v>
      </c>
      <c r="D23" s="199">
        <v>7</v>
      </c>
      <c r="E23" s="198">
        <v>0.11864406779661017</v>
      </c>
      <c r="F23" s="199">
        <v>4</v>
      </c>
      <c r="G23" s="200">
        <v>6.7796610169491525E-2</v>
      </c>
    </row>
    <row r="24" spans="1:11" ht="15" customHeight="1">
      <c r="A24" s="196" t="s">
        <v>300</v>
      </c>
      <c r="B24" s="197">
        <v>70</v>
      </c>
      <c r="C24" s="198">
        <v>0.85365853658536583</v>
      </c>
      <c r="D24" s="199">
        <v>7</v>
      </c>
      <c r="E24" s="198">
        <v>8.5365853658536592E-2</v>
      </c>
      <c r="F24" s="199">
        <v>5</v>
      </c>
      <c r="G24" s="200">
        <v>6.097560975609756E-2</v>
      </c>
    </row>
    <row r="25" spans="1:11" ht="15" customHeight="1">
      <c r="A25" s="196" t="s">
        <v>301</v>
      </c>
      <c r="B25" s="197">
        <v>38</v>
      </c>
      <c r="C25" s="198">
        <v>0.82608695652173902</v>
      </c>
      <c r="D25" s="199">
        <v>5</v>
      </c>
      <c r="E25" s="198">
        <v>0.10869565217391304</v>
      </c>
      <c r="F25" s="199">
        <v>3</v>
      </c>
      <c r="G25" s="200">
        <v>6.5217391304347824E-2</v>
      </c>
    </row>
    <row r="26" spans="1:11" ht="15" customHeight="1" thickBot="1">
      <c r="A26" s="157" t="s">
        <v>9</v>
      </c>
      <c r="B26" s="158">
        <v>191</v>
      </c>
      <c r="C26" s="159">
        <v>0.83043478260869563</v>
      </c>
      <c r="D26" s="160">
        <v>24</v>
      </c>
      <c r="E26" s="159">
        <v>0.10434782608695653</v>
      </c>
      <c r="F26" s="160">
        <v>15</v>
      </c>
      <c r="G26" s="161">
        <v>6.5217391304347824E-2</v>
      </c>
    </row>
    <row r="27" spans="1:11" ht="15" customHeight="1" thickTop="1"/>
    <row r="28" spans="1:11" ht="15" customHeight="1" thickBot="1">
      <c r="A28" s="454" t="s">
        <v>15</v>
      </c>
      <c r="B28" s="454"/>
      <c r="C28" s="454"/>
      <c r="D28" s="454"/>
      <c r="E28" s="454"/>
      <c r="F28" s="454"/>
      <c r="G28" s="454"/>
      <c r="H28" s="454"/>
      <c r="I28" s="454"/>
      <c r="J28" s="454"/>
      <c r="K28" s="454"/>
    </row>
    <row r="29" spans="1:11" ht="15" customHeight="1" thickTop="1">
      <c r="A29" s="440"/>
      <c r="B29" s="442" t="s">
        <v>16</v>
      </c>
      <c r="C29" s="430"/>
      <c r="D29" s="430"/>
      <c r="E29" s="430"/>
      <c r="F29" s="430"/>
      <c r="G29" s="430"/>
      <c r="H29" s="430"/>
      <c r="I29" s="430"/>
      <c r="J29" s="430"/>
      <c r="K29" s="431"/>
    </row>
    <row r="30" spans="1:11" ht="57" customHeight="1">
      <c r="A30" s="449"/>
      <c r="B30" s="451" t="s">
        <v>17</v>
      </c>
      <c r="C30" s="452"/>
      <c r="D30" s="452" t="s">
        <v>18</v>
      </c>
      <c r="E30" s="452"/>
      <c r="F30" s="452" t="s">
        <v>19</v>
      </c>
      <c r="G30" s="452"/>
      <c r="H30" s="452" t="s">
        <v>20</v>
      </c>
      <c r="I30" s="452"/>
      <c r="J30" s="452" t="s">
        <v>21</v>
      </c>
      <c r="K30" s="453"/>
    </row>
    <row r="31" spans="1:11" ht="15" customHeight="1" thickBot="1">
      <c r="A31" s="441"/>
      <c r="B31" s="166" t="s">
        <v>4</v>
      </c>
      <c r="C31" s="167" t="s">
        <v>5</v>
      </c>
      <c r="D31" s="167" t="s">
        <v>4</v>
      </c>
      <c r="E31" s="167" t="s">
        <v>5</v>
      </c>
      <c r="F31" s="167" t="s">
        <v>4</v>
      </c>
      <c r="G31" s="167" t="s">
        <v>5</v>
      </c>
      <c r="H31" s="167" t="s">
        <v>4</v>
      </c>
      <c r="I31" s="167" t="s">
        <v>5</v>
      </c>
      <c r="J31" s="167" t="s">
        <v>4</v>
      </c>
      <c r="K31" s="168" t="s">
        <v>5</v>
      </c>
    </row>
    <row r="32" spans="1:11" ht="15" customHeight="1" thickTop="1">
      <c r="A32" s="152" t="s">
        <v>298</v>
      </c>
      <c r="B32" s="153">
        <v>16</v>
      </c>
      <c r="C32" s="154">
        <v>0.4</v>
      </c>
      <c r="D32" s="155">
        <v>14</v>
      </c>
      <c r="E32" s="154">
        <v>0.35</v>
      </c>
      <c r="F32" s="155">
        <v>2</v>
      </c>
      <c r="G32" s="154">
        <v>0.05</v>
      </c>
      <c r="H32" s="155">
        <v>6</v>
      </c>
      <c r="I32" s="154">
        <v>0.15</v>
      </c>
      <c r="J32" s="155">
        <v>2</v>
      </c>
      <c r="K32" s="156">
        <v>0.05</v>
      </c>
    </row>
    <row r="33" spans="1:17" ht="15" customHeight="1">
      <c r="A33" s="196" t="s">
        <v>299</v>
      </c>
      <c r="B33" s="197">
        <v>24</v>
      </c>
      <c r="C33" s="198">
        <v>0.43636363636363634</v>
      </c>
      <c r="D33" s="199">
        <v>17</v>
      </c>
      <c r="E33" s="198">
        <v>0.30909090909090908</v>
      </c>
      <c r="F33" s="199">
        <v>2</v>
      </c>
      <c r="G33" s="198">
        <v>3.6363636363636362E-2</v>
      </c>
      <c r="H33" s="199">
        <v>11</v>
      </c>
      <c r="I33" s="198">
        <v>0.2</v>
      </c>
      <c r="J33" s="199">
        <v>1</v>
      </c>
      <c r="K33" s="200">
        <v>1.8181818181818181E-2</v>
      </c>
    </row>
    <row r="34" spans="1:17" ht="15" customHeight="1">
      <c r="A34" s="196" t="s">
        <v>300</v>
      </c>
      <c r="B34" s="197">
        <v>25</v>
      </c>
      <c r="C34" s="198">
        <v>0.32467532467532467</v>
      </c>
      <c r="D34" s="199">
        <v>19</v>
      </c>
      <c r="E34" s="198">
        <v>0.24675324675324675</v>
      </c>
      <c r="F34" s="199">
        <v>20</v>
      </c>
      <c r="G34" s="198">
        <v>0.25974025974025972</v>
      </c>
      <c r="H34" s="199">
        <v>11</v>
      </c>
      <c r="I34" s="198">
        <v>0.14285714285714288</v>
      </c>
      <c r="J34" s="199">
        <v>2</v>
      </c>
      <c r="K34" s="200">
        <v>2.5974025974025972E-2</v>
      </c>
    </row>
    <row r="35" spans="1:17" ht="15" customHeight="1">
      <c r="A35" s="196" t="s">
        <v>301</v>
      </c>
      <c r="B35" s="197">
        <v>16</v>
      </c>
      <c r="C35" s="198">
        <v>0.37209302325581395</v>
      </c>
      <c r="D35" s="199">
        <v>8</v>
      </c>
      <c r="E35" s="198">
        <v>0.18604651162790697</v>
      </c>
      <c r="F35" s="199">
        <v>9</v>
      </c>
      <c r="G35" s="198">
        <v>0.20930232558139536</v>
      </c>
      <c r="H35" s="199">
        <v>4</v>
      </c>
      <c r="I35" s="198">
        <v>9.3023255813953487E-2</v>
      </c>
      <c r="J35" s="199">
        <v>6</v>
      </c>
      <c r="K35" s="200">
        <v>0.13953488372093023</v>
      </c>
    </row>
    <row r="36" spans="1:17" ht="15" customHeight="1" thickBot="1">
      <c r="A36" s="157" t="s">
        <v>9</v>
      </c>
      <c r="B36" s="158">
        <v>81</v>
      </c>
      <c r="C36" s="159">
        <v>0.37674418604651166</v>
      </c>
      <c r="D36" s="160">
        <v>58</v>
      </c>
      <c r="E36" s="159">
        <v>0.26976744186046514</v>
      </c>
      <c r="F36" s="160">
        <v>33</v>
      </c>
      <c r="G36" s="159">
        <v>0.15348837209302327</v>
      </c>
      <c r="H36" s="160">
        <v>32</v>
      </c>
      <c r="I36" s="159">
        <v>0.14883720930232558</v>
      </c>
      <c r="J36" s="160">
        <v>11</v>
      </c>
      <c r="K36" s="161">
        <v>5.1162790697674418E-2</v>
      </c>
    </row>
    <row r="37" spans="1:17" ht="15" customHeight="1" thickTop="1">
      <c r="A37" s="176"/>
      <c r="B37" s="177"/>
      <c r="C37" s="178"/>
      <c r="D37" s="177"/>
      <c r="E37" s="178"/>
      <c r="F37" s="177"/>
      <c r="G37" s="178"/>
      <c r="H37" s="177"/>
      <c r="I37" s="178"/>
      <c r="J37" s="177"/>
      <c r="K37" s="178"/>
    </row>
    <row r="38" spans="1:17" ht="45.75" customHeight="1" thickBot="1">
      <c r="A38" s="179" t="s">
        <v>221</v>
      </c>
      <c r="B38" s="177"/>
      <c r="C38" s="178"/>
      <c r="D38" s="177"/>
      <c r="E38" s="178"/>
      <c r="F38" s="177"/>
      <c r="G38" s="178"/>
      <c r="H38" s="177"/>
      <c r="I38" s="178"/>
      <c r="J38" s="177"/>
      <c r="K38" s="178"/>
    </row>
    <row r="39" spans="1:17">
      <c r="A39" s="393" t="s">
        <v>450</v>
      </c>
      <c r="B39" s="177"/>
      <c r="C39" s="178"/>
      <c r="D39" s="177"/>
      <c r="E39" s="178"/>
      <c r="F39" s="177"/>
      <c r="G39" s="178"/>
      <c r="H39" s="177"/>
      <c r="I39" s="178"/>
      <c r="J39" s="177"/>
      <c r="K39" s="178"/>
    </row>
    <row r="40" spans="1:17" ht="29.25" customHeight="1">
      <c r="A40" s="65" t="s">
        <v>222</v>
      </c>
    </row>
    <row r="41" spans="1:17" ht="23.25">
      <c r="A41" s="65"/>
    </row>
    <row r="42" spans="1:17" ht="15" customHeight="1" thickBot="1">
      <c r="A42" s="454" t="s">
        <v>22</v>
      </c>
      <c r="B42" s="454"/>
      <c r="C42" s="454"/>
      <c r="D42" s="454"/>
      <c r="E42" s="454"/>
      <c r="F42" s="454"/>
      <c r="G42" s="454"/>
      <c r="H42" s="454"/>
      <c r="I42" s="454"/>
      <c r="J42" s="454"/>
      <c r="K42" s="454"/>
      <c r="L42" s="454"/>
      <c r="M42" s="454"/>
      <c r="N42" s="454"/>
      <c r="O42" s="454"/>
      <c r="P42" s="454"/>
      <c r="Q42" s="454"/>
    </row>
    <row r="43" spans="1:17" ht="15" customHeight="1" thickTop="1">
      <c r="A43" s="440"/>
      <c r="B43" s="442" t="s">
        <v>23</v>
      </c>
      <c r="C43" s="430"/>
      <c r="D43" s="430"/>
      <c r="E43" s="430"/>
      <c r="F43" s="430" t="s">
        <v>24</v>
      </c>
      <c r="G43" s="430"/>
      <c r="H43" s="430"/>
      <c r="I43" s="430"/>
      <c r="J43" s="430"/>
      <c r="K43" s="430"/>
      <c r="L43" s="430"/>
      <c r="M43" s="430"/>
      <c r="N43" s="430"/>
      <c r="O43" s="430"/>
      <c r="P43" s="430"/>
      <c r="Q43" s="431"/>
    </row>
    <row r="44" spans="1:17" ht="35.25" customHeight="1">
      <c r="A44" s="449"/>
      <c r="B44" s="451" t="s">
        <v>25</v>
      </c>
      <c r="C44" s="452"/>
      <c r="D44" s="452" t="s">
        <v>26</v>
      </c>
      <c r="E44" s="452"/>
      <c r="F44" s="452" t="s">
        <v>27</v>
      </c>
      <c r="G44" s="452"/>
      <c r="H44" s="452" t="s">
        <v>28</v>
      </c>
      <c r="I44" s="452"/>
      <c r="J44" s="452" t="s">
        <v>29</v>
      </c>
      <c r="K44" s="452"/>
      <c r="L44" s="452" t="s">
        <v>30</v>
      </c>
      <c r="M44" s="452"/>
      <c r="N44" s="452" t="s">
        <v>31</v>
      </c>
      <c r="O44" s="452"/>
      <c r="P44" s="452" t="s">
        <v>32</v>
      </c>
      <c r="Q44" s="453"/>
    </row>
    <row r="45" spans="1:17" ht="15" customHeight="1" thickBot="1">
      <c r="A45" s="441"/>
      <c r="B45" s="166" t="s">
        <v>4</v>
      </c>
      <c r="C45" s="167" t="s">
        <v>5</v>
      </c>
      <c r="D45" s="167" t="s">
        <v>4</v>
      </c>
      <c r="E45" s="167" t="s">
        <v>5</v>
      </c>
      <c r="F45" s="167" t="s">
        <v>4</v>
      </c>
      <c r="G45" s="167" t="s">
        <v>5</v>
      </c>
      <c r="H45" s="167" t="s">
        <v>4</v>
      </c>
      <c r="I45" s="167" t="s">
        <v>5</v>
      </c>
      <c r="J45" s="167" t="s">
        <v>4</v>
      </c>
      <c r="K45" s="167" t="s">
        <v>5</v>
      </c>
      <c r="L45" s="167" t="s">
        <v>4</v>
      </c>
      <c r="M45" s="167" t="s">
        <v>5</v>
      </c>
      <c r="N45" s="167" t="s">
        <v>4</v>
      </c>
      <c r="O45" s="167" t="s">
        <v>5</v>
      </c>
      <c r="P45" s="167" t="s">
        <v>4</v>
      </c>
      <c r="Q45" s="168" t="s">
        <v>5</v>
      </c>
    </row>
    <row r="46" spans="1:17" ht="15" customHeight="1" thickTop="1">
      <c r="A46" s="152" t="s">
        <v>298</v>
      </c>
      <c r="B46" s="153">
        <v>24</v>
      </c>
      <c r="C46" s="154">
        <v>0.6</v>
      </c>
      <c r="D46" s="155">
        <v>16</v>
      </c>
      <c r="E46" s="154">
        <v>0.4</v>
      </c>
      <c r="F46" s="155">
        <v>23</v>
      </c>
      <c r="G46" s="154">
        <v>0.57499999999999996</v>
      </c>
      <c r="H46" s="155">
        <v>3</v>
      </c>
      <c r="I46" s="154">
        <v>7.4999999999999997E-2</v>
      </c>
      <c r="J46" s="155">
        <v>4</v>
      </c>
      <c r="K46" s="154">
        <v>0.1</v>
      </c>
      <c r="L46" s="155">
        <v>2</v>
      </c>
      <c r="M46" s="154">
        <v>0.05</v>
      </c>
      <c r="N46" s="155">
        <v>2</v>
      </c>
      <c r="O46" s="154">
        <v>0.05</v>
      </c>
      <c r="P46" s="155">
        <v>6</v>
      </c>
      <c r="Q46" s="156">
        <v>0.15</v>
      </c>
    </row>
    <row r="47" spans="1:17" ht="15" customHeight="1">
      <c r="A47" s="196" t="s">
        <v>299</v>
      </c>
      <c r="B47" s="197">
        <v>35</v>
      </c>
      <c r="C47" s="198">
        <v>0.63636363636363635</v>
      </c>
      <c r="D47" s="199">
        <v>20</v>
      </c>
      <c r="E47" s="198">
        <v>0.36363636363636365</v>
      </c>
      <c r="F47" s="199">
        <v>33</v>
      </c>
      <c r="G47" s="198">
        <v>0.6</v>
      </c>
      <c r="H47" s="199">
        <v>5</v>
      </c>
      <c r="I47" s="198">
        <v>9.0909090909090912E-2</v>
      </c>
      <c r="J47" s="199">
        <v>3</v>
      </c>
      <c r="K47" s="198">
        <v>5.4545454545454543E-2</v>
      </c>
      <c r="L47" s="199">
        <v>4</v>
      </c>
      <c r="M47" s="198">
        <v>7.2727272727272724E-2</v>
      </c>
      <c r="N47" s="199">
        <v>3</v>
      </c>
      <c r="O47" s="198">
        <v>5.4545454545454543E-2</v>
      </c>
      <c r="P47" s="199">
        <v>7</v>
      </c>
      <c r="Q47" s="200">
        <v>0.12727272727272726</v>
      </c>
    </row>
    <row r="48" spans="1:17" ht="15" customHeight="1">
      <c r="A48" s="196" t="s">
        <v>300</v>
      </c>
      <c r="B48" s="197">
        <v>41</v>
      </c>
      <c r="C48" s="198">
        <v>0.53246753246753242</v>
      </c>
      <c r="D48" s="199">
        <v>36</v>
      </c>
      <c r="E48" s="198">
        <v>0.46753246753246758</v>
      </c>
      <c r="F48" s="199">
        <v>27</v>
      </c>
      <c r="G48" s="198">
        <v>0.35064935064935066</v>
      </c>
      <c r="H48" s="199">
        <v>5</v>
      </c>
      <c r="I48" s="198">
        <v>6.4935064935064929E-2</v>
      </c>
      <c r="J48" s="199">
        <v>15</v>
      </c>
      <c r="K48" s="198">
        <v>0.19480519480519479</v>
      </c>
      <c r="L48" s="199">
        <v>8</v>
      </c>
      <c r="M48" s="198">
        <v>0.10389610389610389</v>
      </c>
      <c r="N48" s="199">
        <v>6</v>
      </c>
      <c r="O48" s="198">
        <v>7.792207792207792E-2</v>
      </c>
      <c r="P48" s="199">
        <v>16</v>
      </c>
      <c r="Q48" s="200">
        <v>0.20779220779220778</v>
      </c>
    </row>
    <row r="49" spans="1:39" ht="15" customHeight="1">
      <c r="A49" s="196" t="s">
        <v>301</v>
      </c>
      <c r="B49" s="197">
        <v>32</v>
      </c>
      <c r="C49" s="198">
        <v>0.7441860465116279</v>
      </c>
      <c r="D49" s="199">
        <v>11</v>
      </c>
      <c r="E49" s="198">
        <v>0.2558139534883721</v>
      </c>
      <c r="F49" s="199">
        <v>28</v>
      </c>
      <c r="G49" s="198">
        <v>0.65116279069767447</v>
      </c>
      <c r="H49" s="199">
        <v>1</v>
      </c>
      <c r="I49" s="198">
        <v>2.3255813953488372E-2</v>
      </c>
      <c r="J49" s="199">
        <v>3</v>
      </c>
      <c r="K49" s="198">
        <v>6.9767441860465115E-2</v>
      </c>
      <c r="L49" s="199">
        <v>5</v>
      </c>
      <c r="M49" s="198">
        <v>0.11627906976744186</v>
      </c>
      <c r="N49" s="199">
        <v>3</v>
      </c>
      <c r="O49" s="198">
        <v>6.9767441860465115E-2</v>
      </c>
      <c r="P49" s="199">
        <v>3</v>
      </c>
      <c r="Q49" s="200">
        <v>6.9767441860465115E-2</v>
      </c>
    </row>
    <row r="50" spans="1:39" ht="15" customHeight="1" thickBot="1">
      <c r="A50" s="157" t="s">
        <v>9</v>
      </c>
      <c r="B50" s="158">
        <v>132</v>
      </c>
      <c r="C50" s="159">
        <v>0.61395348837209307</v>
      </c>
      <c r="D50" s="160">
        <v>83</v>
      </c>
      <c r="E50" s="159">
        <v>0.38604651162790693</v>
      </c>
      <c r="F50" s="160">
        <v>111</v>
      </c>
      <c r="G50" s="159">
        <v>0.51627906976744187</v>
      </c>
      <c r="H50" s="160">
        <v>14</v>
      </c>
      <c r="I50" s="159">
        <v>6.5116279069767441E-2</v>
      </c>
      <c r="J50" s="160">
        <v>25</v>
      </c>
      <c r="K50" s="159">
        <v>0.11627906976744186</v>
      </c>
      <c r="L50" s="160">
        <v>19</v>
      </c>
      <c r="M50" s="159">
        <v>8.8372093023255813E-2</v>
      </c>
      <c r="N50" s="160">
        <v>14</v>
      </c>
      <c r="O50" s="159">
        <v>6.5116279069767441E-2</v>
      </c>
      <c r="P50" s="160">
        <v>32</v>
      </c>
      <c r="Q50" s="161">
        <v>0.14883720930232558</v>
      </c>
    </row>
    <row r="51" spans="1:39" ht="15" customHeight="1" thickTop="1"/>
    <row r="52" spans="1:39" ht="15" customHeight="1" thickBot="1">
      <c r="A52" s="454" t="s">
        <v>491</v>
      </c>
      <c r="B52" s="454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</row>
    <row r="53" spans="1:39" ht="15" customHeight="1" thickTop="1">
      <c r="A53" s="440"/>
      <c r="B53" s="442" t="s">
        <v>274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430"/>
      <c r="P53" s="430"/>
      <c r="Q53" s="430"/>
      <c r="R53" s="430"/>
      <c r="S53" s="430"/>
      <c r="T53" s="430"/>
      <c r="U53" s="430"/>
      <c r="V53" s="430"/>
      <c r="W53" s="430"/>
      <c r="X53" s="430"/>
      <c r="Y53" s="431"/>
    </row>
    <row r="54" spans="1:39" ht="66" customHeight="1">
      <c r="A54" s="449"/>
      <c r="B54" s="451" t="s">
        <v>33</v>
      </c>
      <c r="C54" s="452"/>
      <c r="D54" s="452" t="s">
        <v>34</v>
      </c>
      <c r="E54" s="452"/>
      <c r="F54" s="452" t="s">
        <v>302</v>
      </c>
      <c r="G54" s="452"/>
      <c r="H54" s="452" t="s">
        <v>303</v>
      </c>
      <c r="I54" s="452"/>
      <c r="J54" s="452" t="s">
        <v>304</v>
      </c>
      <c r="K54" s="452"/>
      <c r="L54" s="452" t="s">
        <v>305</v>
      </c>
      <c r="M54" s="452"/>
      <c r="N54" s="452" t="s">
        <v>35</v>
      </c>
      <c r="O54" s="452"/>
      <c r="P54" s="452" t="s">
        <v>36</v>
      </c>
      <c r="Q54" s="452"/>
      <c r="R54" s="452" t="s">
        <v>37</v>
      </c>
      <c r="S54" s="452"/>
      <c r="T54" s="452" t="s">
        <v>306</v>
      </c>
      <c r="U54" s="452"/>
      <c r="V54" s="452" t="s">
        <v>38</v>
      </c>
      <c r="W54" s="452"/>
      <c r="X54" s="452" t="s">
        <v>39</v>
      </c>
      <c r="Y54" s="453"/>
    </row>
    <row r="55" spans="1:39" ht="15" customHeight="1" thickBot="1">
      <c r="A55" s="441"/>
      <c r="B55" s="166" t="s">
        <v>4</v>
      </c>
      <c r="C55" s="167" t="s">
        <v>5</v>
      </c>
      <c r="D55" s="167" t="s">
        <v>4</v>
      </c>
      <c r="E55" s="167" t="s">
        <v>5</v>
      </c>
      <c r="F55" s="167" t="s">
        <v>4</v>
      </c>
      <c r="G55" s="167" t="s">
        <v>5</v>
      </c>
      <c r="H55" s="167" t="s">
        <v>4</v>
      </c>
      <c r="I55" s="167" t="s">
        <v>5</v>
      </c>
      <c r="J55" s="167" t="s">
        <v>4</v>
      </c>
      <c r="K55" s="167" t="s">
        <v>5</v>
      </c>
      <c r="L55" s="167" t="s">
        <v>4</v>
      </c>
      <c r="M55" s="167" t="s">
        <v>5</v>
      </c>
      <c r="N55" s="167" t="s">
        <v>4</v>
      </c>
      <c r="O55" s="167" t="s">
        <v>5</v>
      </c>
      <c r="P55" s="167" t="s">
        <v>4</v>
      </c>
      <c r="Q55" s="167" t="s">
        <v>5</v>
      </c>
      <c r="R55" s="167" t="s">
        <v>4</v>
      </c>
      <c r="S55" s="167" t="s">
        <v>5</v>
      </c>
      <c r="T55" s="167" t="s">
        <v>4</v>
      </c>
      <c r="U55" s="167" t="s">
        <v>5</v>
      </c>
      <c r="V55" s="167" t="s">
        <v>4</v>
      </c>
      <c r="W55" s="167" t="s">
        <v>5</v>
      </c>
      <c r="X55" s="167" t="s">
        <v>4</v>
      </c>
      <c r="Y55" s="168" t="s">
        <v>5</v>
      </c>
    </row>
    <row r="56" spans="1:39" ht="15" customHeight="1" thickTop="1">
      <c r="A56" s="152" t="s">
        <v>298</v>
      </c>
      <c r="B56" s="153">
        <v>15</v>
      </c>
      <c r="C56" s="154">
        <v>0.375</v>
      </c>
      <c r="D56" s="155">
        <v>0</v>
      </c>
      <c r="E56" s="154">
        <v>0</v>
      </c>
      <c r="F56" s="155">
        <v>0</v>
      </c>
      <c r="G56" s="154">
        <v>0</v>
      </c>
      <c r="H56" s="155">
        <v>1</v>
      </c>
      <c r="I56" s="154">
        <v>2.5000000000000001E-2</v>
      </c>
      <c r="J56" s="155">
        <v>3</v>
      </c>
      <c r="K56" s="154">
        <v>7.4999999999999997E-2</v>
      </c>
      <c r="L56" s="155">
        <v>0</v>
      </c>
      <c r="M56" s="154">
        <v>0</v>
      </c>
      <c r="N56" s="155">
        <v>4</v>
      </c>
      <c r="O56" s="154">
        <v>0.1</v>
      </c>
      <c r="P56" s="155">
        <v>7</v>
      </c>
      <c r="Q56" s="154">
        <v>0.17499999999999999</v>
      </c>
      <c r="R56" s="155">
        <v>1</v>
      </c>
      <c r="S56" s="154">
        <v>2.5000000000000001E-2</v>
      </c>
      <c r="T56" s="155">
        <v>0</v>
      </c>
      <c r="U56" s="154">
        <v>0</v>
      </c>
      <c r="V56" s="155">
        <v>8</v>
      </c>
      <c r="W56" s="154">
        <v>0.2</v>
      </c>
      <c r="X56" s="155">
        <v>1</v>
      </c>
      <c r="Y56" s="156">
        <v>2.5000000000000001E-2</v>
      </c>
    </row>
    <row r="57" spans="1:39" ht="15" customHeight="1">
      <c r="A57" s="196" t="s">
        <v>299</v>
      </c>
      <c r="B57" s="197">
        <v>15</v>
      </c>
      <c r="C57" s="198">
        <v>0.27272727272727271</v>
      </c>
      <c r="D57" s="199">
        <v>0</v>
      </c>
      <c r="E57" s="198">
        <v>0</v>
      </c>
      <c r="F57" s="199">
        <v>1</v>
      </c>
      <c r="G57" s="198">
        <v>1.8181818181818181E-2</v>
      </c>
      <c r="H57" s="199">
        <v>1</v>
      </c>
      <c r="I57" s="198">
        <v>1.8181818181818181E-2</v>
      </c>
      <c r="J57" s="199">
        <v>2</v>
      </c>
      <c r="K57" s="198">
        <v>3.6363636363636362E-2</v>
      </c>
      <c r="L57" s="199">
        <v>1</v>
      </c>
      <c r="M57" s="198">
        <v>1.8181818181818181E-2</v>
      </c>
      <c r="N57" s="199">
        <v>5</v>
      </c>
      <c r="O57" s="198">
        <v>9.0909090909090912E-2</v>
      </c>
      <c r="P57" s="199">
        <v>15</v>
      </c>
      <c r="Q57" s="198">
        <v>0.27272727272727271</v>
      </c>
      <c r="R57" s="199">
        <v>4</v>
      </c>
      <c r="S57" s="198">
        <v>7.2727272727272724E-2</v>
      </c>
      <c r="T57" s="199">
        <v>0</v>
      </c>
      <c r="U57" s="198">
        <v>0</v>
      </c>
      <c r="V57" s="199">
        <v>10</v>
      </c>
      <c r="W57" s="198">
        <v>0.18181818181818182</v>
      </c>
      <c r="X57" s="199">
        <v>1</v>
      </c>
      <c r="Y57" s="200">
        <v>1.8181818181818181E-2</v>
      </c>
    </row>
    <row r="58" spans="1:39" ht="15" customHeight="1">
      <c r="A58" s="196" t="s">
        <v>300</v>
      </c>
      <c r="B58" s="197">
        <v>30</v>
      </c>
      <c r="C58" s="198">
        <v>0.38961038961038957</v>
      </c>
      <c r="D58" s="199">
        <v>3</v>
      </c>
      <c r="E58" s="198">
        <v>3.896103896103896E-2</v>
      </c>
      <c r="F58" s="199">
        <v>1</v>
      </c>
      <c r="G58" s="198">
        <v>1.2987012987012986E-2</v>
      </c>
      <c r="H58" s="199">
        <v>1</v>
      </c>
      <c r="I58" s="198">
        <v>1.2987012987012986E-2</v>
      </c>
      <c r="J58" s="199">
        <v>4</v>
      </c>
      <c r="K58" s="198">
        <v>5.1948051948051945E-2</v>
      </c>
      <c r="L58" s="199">
        <v>0</v>
      </c>
      <c r="M58" s="198">
        <v>0</v>
      </c>
      <c r="N58" s="199">
        <v>5</v>
      </c>
      <c r="O58" s="198">
        <v>6.4935064935064929E-2</v>
      </c>
      <c r="P58" s="199">
        <v>9</v>
      </c>
      <c r="Q58" s="198">
        <v>0.11688311688311689</v>
      </c>
      <c r="R58" s="199">
        <v>1</v>
      </c>
      <c r="S58" s="198">
        <v>1.2987012987012986E-2</v>
      </c>
      <c r="T58" s="199">
        <v>0</v>
      </c>
      <c r="U58" s="198">
        <v>0</v>
      </c>
      <c r="V58" s="199">
        <v>19</v>
      </c>
      <c r="W58" s="198">
        <v>0.24675324675324675</v>
      </c>
      <c r="X58" s="199">
        <v>4</v>
      </c>
      <c r="Y58" s="200">
        <v>5.1948051948051945E-2</v>
      </c>
    </row>
    <row r="59" spans="1:39" ht="15" customHeight="1">
      <c r="A59" s="196" t="s">
        <v>301</v>
      </c>
      <c r="B59" s="197">
        <v>10</v>
      </c>
      <c r="C59" s="198">
        <v>0.23255813953488372</v>
      </c>
      <c r="D59" s="199">
        <v>0</v>
      </c>
      <c r="E59" s="198">
        <v>0</v>
      </c>
      <c r="F59" s="199">
        <v>0</v>
      </c>
      <c r="G59" s="198">
        <v>0</v>
      </c>
      <c r="H59" s="199">
        <v>0</v>
      </c>
      <c r="I59" s="198">
        <v>0</v>
      </c>
      <c r="J59" s="199">
        <v>1</v>
      </c>
      <c r="K59" s="198">
        <v>2.3255813953488372E-2</v>
      </c>
      <c r="L59" s="199">
        <v>2</v>
      </c>
      <c r="M59" s="198">
        <v>4.6511627906976744E-2</v>
      </c>
      <c r="N59" s="199">
        <v>10</v>
      </c>
      <c r="O59" s="198">
        <v>0.23255813953488372</v>
      </c>
      <c r="P59" s="199">
        <v>10</v>
      </c>
      <c r="Q59" s="198">
        <v>0.23255813953488372</v>
      </c>
      <c r="R59" s="199">
        <v>2</v>
      </c>
      <c r="S59" s="198">
        <v>4.6511627906976744E-2</v>
      </c>
      <c r="T59" s="199">
        <v>0</v>
      </c>
      <c r="U59" s="198">
        <v>0</v>
      </c>
      <c r="V59" s="199">
        <v>4</v>
      </c>
      <c r="W59" s="198">
        <v>9.3023255813953487E-2</v>
      </c>
      <c r="X59" s="199">
        <v>4</v>
      </c>
      <c r="Y59" s="200">
        <v>9.3023255813953487E-2</v>
      </c>
    </row>
    <row r="60" spans="1:39" ht="15" customHeight="1" thickBot="1">
      <c r="A60" s="157" t="s">
        <v>9</v>
      </c>
      <c r="B60" s="158">
        <v>70</v>
      </c>
      <c r="C60" s="159">
        <v>0.32558139534883723</v>
      </c>
      <c r="D60" s="160">
        <v>3</v>
      </c>
      <c r="E60" s="159">
        <v>1.3953488372093023E-2</v>
      </c>
      <c r="F60" s="160">
        <v>2</v>
      </c>
      <c r="G60" s="201">
        <v>9.3023255813953487E-3</v>
      </c>
      <c r="H60" s="160">
        <v>3</v>
      </c>
      <c r="I60" s="159">
        <v>1.3953488372093023E-2</v>
      </c>
      <c r="J60" s="160">
        <v>10</v>
      </c>
      <c r="K60" s="159">
        <v>4.6511627906976744E-2</v>
      </c>
      <c r="L60" s="160">
        <v>3</v>
      </c>
      <c r="M60" s="159">
        <v>1.3953488372093023E-2</v>
      </c>
      <c r="N60" s="160">
        <v>24</v>
      </c>
      <c r="O60" s="159">
        <v>0.11162790697674418</v>
      </c>
      <c r="P60" s="160">
        <v>41</v>
      </c>
      <c r="Q60" s="159">
        <v>0.19069767441860463</v>
      </c>
      <c r="R60" s="160">
        <v>8</v>
      </c>
      <c r="S60" s="159">
        <v>3.7209302325581395E-2</v>
      </c>
      <c r="T60" s="160">
        <v>0</v>
      </c>
      <c r="U60" s="159">
        <v>0</v>
      </c>
      <c r="V60" s="160">
        <v>41</v>
      </c>
      <c r="W60" s="159">
        <v>0.19069767441860463</v>
      </c>
      <c r="X60" s="160">
        <v>10</v>
      </c>
      <c r="Y60" s="161">
        <v>4.6511627906976744E-2</v>
      </c>
    </row>
    <row r="61" spans="1:39" ht="15" customHeight="1" thickTop="1"/>
    <row r="62" spans="1:39" ht="29.25" customHeight="1">
      <c r="A62" s="65" t="s">
        <v>223</v>
      </c>
    </row>
    <row r="63" spans="1:39" ht="23.25">
      <c r="A63" s="65"/>
    </row>
    <row r="64" spans="1:39" ht="15" customHeight="1" thickBot="1">
      <c r="A64" s="454" t="s">
        <v>275</v>
      </c>
      <c r="B64" s="454"/>
      <c r="C64" s="454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  <c r="P64" s="454"/>
      <c r="Q64" s="454"/>
      <c r="R64" s="454"/>
      <c r="S64" s="454"/>
      <c r="T64" s="454"/>
      <c r="U64" s="454"/>
      <c r="V64" s="454"/>
      <c r="W64" s="454"/>
      <c r="X64" s="454"/>
      <c r="Y64" s="454"/>
      <c r="Z64" s="454"/>
      <c r="AA64" s="454"/>
      <c r="AB64" s="454"/>
      <c r="AC64" s="454"/>
      <c r="AD64" s="454"/>
      <c r="AE64" s="454"/>
      <c r="AF64" s="454"/>
      <c r="AG64" s="454"/>
      <c r="AH64" s="454"/>
      <c r="AI64" s="454"/>
      <c r="AJ64" s="454"/>
      <c r="AK64" s="454"/>
      <c r="AL64" s="454"/>
      <c r="AM64" s="454"/>
    </row>
    <row r="65" spans="1:39" ht="15" customHeight="1" thickTop="1">
      <c r="A65" s="440"/>
      <c r="B65" s="442" t="s">
        <v>41</v>
      </c>
      <c r="C65" s="430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1"/>
    </row>
    <row r="66" spans="1:39" ht="15" customHeight="1">
      <c r="A66" s="449"/>
      <c r="B66" s="455" t="s">
        <v>307</v>
      </c>
      <c r="C66" s="452"/>
      <c r="D66" s="456" t="s">
        <v>308</v>
      </c>
      <c r="E66" s="452"/>
      <c r="F66" s="456" t="s">
        <v>309</v>
      </c>
      <c r="G66" s="452"/>
      <c r="H66" s="456" t="s">
        <v>310</v>
      </c>
      <c r="I66" s="452"/>
      <c r="J66" s="456" t="s">
        <v>311</v>
      </c>
      <c r="K66" s="452"/>
      <c r="L66" s="456" t="s">
        <v>290</v>
      </c>
      <c r="M66" s="452"/>
      <c r="N66" s="456" t="s">
        <v>312</v>
      </c>
      <c r="O66" s="452"/>
      <c r="P66" s="456" t="s">
        <v>313</v>
      </c>
      <c r="Q66" s="452"/>
      <c r="R66" s="456" t="s">
        <v>314</v>
      </c>
      <c r="S66" s="452"/>
      <c r="T66" s="456" t="s">
        <v>315</v>
      </c>
      <c r="U66" s="452"/>
      <c r="V66" s="456" t="s">
        <v>316</v>
      </c>
      <c r="W66" s="452"/>
      <c r="X66" s="456" t="s">
        <v>317</v>
      </c>
      <c r="Y66" s="452"/>
      <c r="Z66" s="456" t="s">
        <v>318</v>
      </c>
      <c r="AA66" s="452"/>
      <c r="AB66" s="456" t="s">
        <v>42</v>
      </c>
      <c r="AC66" s="452"/>
      <c r="AD66" s="456" t="s">
        <v>319</v>
      </c>
      <c r="AE66" s="452"/>
      <c r="AF66" s="456" t="s">
        <v>43</v>
      </c>
      <c r="AG66" s="452"/>
      <c r="AH66" s="456" t="s">
        <v>44</v>
      </c>
      <c r="AI66" s="452"/>
      <c r="AJ66" s="456" t="s">
        <v>45</v>
      </c>
      <c r="AK66" s="452"/>
      <c r="AL66" s="456" t="s">
        <v>46</v>
      </c>
      <c r="AM66" s="453"/>
    </row>
    <row r="67" spans="1:39" ht="15" customHeight="1" thickBot="1">
      <c r="A67" s="441"/>
      <c r="B67" s="166" t="s">
        <v>4</v>
      </c>
      <c r="C67" s="167" t="s">
        <v>5</v>
      </c>
      <c r="D67" s="167" t="s">
        <v>4</v>
      </c>
      <c r="E67" s="167" t="s">
        <v>5</v>
      </c>
      <c r="F67" s="167" t="s">
        <v>4</v>
      </c>
      <c r="G67" s="167" t="s">
        <v>5</v>
      </c>
      <c r="H67" s="167" t="s">
        <v>4</v>
      </c>
      <c r="I67" s="167" t="s">
        <v>5</v>
      </c>
      <c r="J67" s="167" t="s">
        <v>4</v>
      </c>
      <c r="K67" s="167" t="s">
        <v>5</v>
      </c>
      <c r="L67" s="167" t="s">
        <v>4</v>
      </c>
      <c r="M67" s="167" t="s">
        <v>5</v>
      </c>
      <c r="N67" s="167" t="s">
        <v>4</v>
      </c>
      <c r="O67" s="167" t="s">
        <v>5</v>
      </c>
      <c r="P67" s="167" t="s">
        <v>4</v>
      </c>
      <c r="Q67" s="167" t="s">
        <v>5</v>
      </c>
      <c r="R67" s="167" t="s">
        <v>4</v>
      </c>
      <c r="S67" s="167" t="s">
        <v>5</v>
      </c>
      <c r="T67" s="167" t="s">
        <v>4</v>
      </c>
      <c r="U67" s="167" t="s">
        <v>5</v>
      </c>
      <c r="V67" s="167" t="s">
        <v>4</v>
      </c>
      <c r="W67" s="167" t="s">
        <v>5</v>
      </c>
      <c r="X67" s="167" t="s">
        <v>4</v>
      </c>
      <c r="Y67" s="167" t="s">
        <v>5</v>
      </c>
      <c r="Z67" s="167" t="s">
        <v>4</v>
      </c>
      <c r="AA67" s="167" t="s">
        <v>5</v>
      </c>
      <c r="AB67" s="167" t="s">
        <v>4</v>
      </c>
      <c r="AC67" s="167" t="s">
        <v>5</v>
      </c>
      <c r="AD67" s="167" t="s">
        <v>4</v>
      </c>
      <c r="AE67" s="167" t="s">
        <v>5</v>
      </c>
      <c r="AF67" s="167" t="s">
        <v>4</v>
      </c>
      <c r="AG67" s="167" t="s">
        <v>5</v>
      </c>
      <c r="AH67" s="167" t="s">
        <v>4</v>
      </c>
      <c r="AI67" s="167" t="s">
        <v>5</v>
      </c>
      <c r="AJ67" s="167" t="s">
        <v>4</v>
      </c>
      <c r="AK67" s="167" t="s">
        <v>5</v>
      </c>
      <c r="AL67" s="167" t="s">
        <v>4</v>
      </c>
      <c r="AM67" s="168" t="s">
        <v>5</v>
      </c>
    </row>
    <row r="68" spans="1:39" ht="15" customHeight="1" thickTop="1">
      <c r="A68" s="152" t="s">
        <v>298</v>
      </c>
      <c r="B68" s="153">
        <v>0</v>
      </c>
      <c r="C68" s="154">
        <v>0</v>
      </c>
      <c r="D68" s="155">
        <v>1</v>
      </c>
      <c r="E68" s="154">
        <v>2.5641025641025644E-2</v>
      </c>
      <c r="F68" s="155">
        <v>0</v>
      </c>
      <c r="G68" s="154">
        <v>0</v>
      </c>
      <c r="H68" s="155">
        <v>1</v>
      </c>
      <c r="I68" s="154">
        <v>2.5641025641025644E-2</v>
      </c>
      <c r="J68" s="155">
        <v>0</v>
      </c>
      <c r="K68" s="154">
        <v>0</v>
      </c>
      <c r="L68" s="155">
        <v>1</v>
      </c>
      <c r="M68" s="154">
        <v>2.5641025641025644E-2</v>
      </c>
      <c r="N68" s="155">
        <v>1</v>
      </c>
      <c r="O68" s="154">
        <v>2.5641025641025644E-2</v>
      </c>
      <c r="P68" s="155">
        <v>1</v>
      </c>
      <c r="Q68" s="154">
        <v>2.5641025641025644E-2</v>
      </c>
      <c r="R68" s="155">
        <v>0</v>
      </c>
      <c r="S68" s="154">
        <v>0</v>
      </c>
      <c r="T68" s="155">
        <v>2</v>
      </c>
      <c r="U68" s="154">
        <v>5.1282051282051287E-2</v>
      </c>
      <c r="V68" s="155">
        <v>0</v>
      </c>
      <c r="W68" s="154">
        <v>0</v>
      </c>
      <c r="X68" s="155">
        <v>0</v>
      </c>
      <c r="Y68" s="154">
        <v>0</v>
      </c>
      <c r="Z68" s="155">
        <v>3</v>
      </c>
      <c r="AA68" s="154">
        <v>7.6923076923076927E-2</v>
      </c>
      <c r="AB68" s="155">
        <v>2</v>
      </c>
      <c r="AC68" s="154">
        <v>5.1282051282051287E-2</v>
      </c>
      <c r="AD68" s="155">
        <v>8</v>
      </c>
      <c r="AE68" s="154">
        <v>0.20512820512820515</v>
      </c>
      <c r="AF68" s="155">
        <v>6</v>
      </c>
      <c r="AG68" s="154">
        <v>0.15384615384615385</v>
      </c>
      <c r="AH68" s="155">
        <v>1</v>
      </c>
      <c r="AI68" s="154">
        <v>2.5641025641025644E-2</v>
      </c>
      <c r="AJ68" s="155">
        <v>9</v>
      </c>
      <c r="AK68" s="154">
        <v>0.23076923076923075</v>
      </c>
      <c r="AL68" s="155">
        <v>3</v>
      </c>
      <c r="AM68" s="156">
        <v>7.6923076923076927E-2</v>
      </c>
    </row>
    <row r="69" spans="1:39" ht="15" customHeight="1">
      <c r="A69" s="196" t="s">
        <v>299</v>
      </c>
      <c r="B69" s="197">
        <v>0</v>
      </c>
      <c r="C69" s="198">
        <v>0</v>
      </c>
      <c r="D69" s="199">
        <v>0</v>
      </c>
      <c r="E69" s="198">
        <v>0</v>
      </c>
      <c r="F69" s="199">
        <v>1</v>
      </c>
      <c r="G69" s="198">
        <v>1.8181818181818181E-2</v>
      </c>
      <c r="H69" s="199">
        <v>0</v>
      </c>
      <c r="I69" s="198">
        <v>0</v>
      </c>
      <c r="J69" s="199">
        <v>0</v>
      </c>
      <c r="K69" s="198">
        <v>0</v>
      </c>
      <c r="L69" s="199">
        <v>1</v>
      </c>
      <c r="M69" s="198">
        <v>1.8181818181818181E-2</v>
      </c>
      <c r="N69" s="199">
        <v>0</v>
      </c>
      <c r="O69" s="198">
        <v>0</v>
      </c>
      <c r="P69" s="199">
        <v>0</v>
      </c>
      <c r="Q69" s="198">
        <v>0</v>
      </c>
      <c r="R69" s="199">
        <v>0</v>
      </c>
      <c r="S69" s="198">
        <v>0</v>
      </c>
      <c r="T69" s="199">
        <v>1</v>
      </c>
      <c r="U69" s="198">
        <v>1.8181818181818181E-2</v>
      </c>
      <c r="V69" s="199">
        <v>1</v>
      </c>
      <c r="W69" s="198">
        <v>1.8181818181818181E-2</v>
      </c>
      <c r="X69" s="199">
        <v>2</v>
      </c>
      <c r="Y69" s="198">
        <v>3.6363636363636362E-2</v>
      </c>
      <c r="Z69" s="199">
        <v>1</v>
      </c>
      <c r="AA69" s="198">
        <v>1.8181818181818181E-2</v>
      </c>
      <c r="AB69" s="199">
        <v>3</v>
      </c>
      <c r="AC69" s="198">
        <v>5.4545454545454543E-2</v>
      </c>
      <c r="AD69" s="199">
        <v>9</v>
      </c>
      <c r="AE69" s="198">
        <v>0.16363636363636364</v>
      </c>
      <c r="AF69" s="199">
        <v>8</v>
      </c>
      <c r="AG69" s="198">
        <v>0.14545454545454545</v>
      </c>
      <c r="AH69" s="199">
        <v>15</v>
      </c>
      <c r="AI69" s="198">
        <v>0.27272727272727271</v>
      </c>
      <c r="AJ69" s="199">
        <v>7</v>
      </c>
      <c r="AK69" s="198">
        <v>0.12727272727272726</v>
      </c>
      <c r="AL69" s="199">
        <v>6</v>
      </c>
      <c r="AM69" s="200">
        <v>0.10909090909090909</v>
      </c>
    </row>
    <row r="70" spans="1:39" ht="15" customHeight="1">
      <c r="A70" s="196" t="s">
        <v>300</v>
      </c>
      <c r="B70" s="197">
        <v>1</v>
      </c>
      <c r="C70" s="198">
        <v>1.3157894736842106E-2</v>
      </c>
      <c r="D70" s="199">
        <v>0</v>
      </c>
      <c r="E70" s="198">
        <v>0</v>
      </c>
      <c r="F70" s="199">
        <v>1</v>
      </c>
      <c r="G70" s="198">
        <v>1.3157894736842106E-2</v>
      </c>
      <c r="H70" s="199">
        <v>0</v>
      </c>
      <c r="I70" s="198">
        <v>0</v>
      </c>
      <c r="J70" s="199">
        <v>1</v>
      </c>
      <c r="K70" s="198">
        <v>1.3157894736842106E-2</v>
      </c>
      <c r="L70" s="199">
        <v>0</v>
      </c>
      <c r="M70" s="198">
        <v>0</v>
      </c>
      <c r="N70" s="199">
        <v>2</v>
      </c>
      <c r="O70" s="198">
        <v>2.6315789473684213E-2</v>
      </c>
      <c r="P70" s="199">
        <v>0</v>
      </c>
      <c r="Q70" s="198">
        <v>0</v>
      </c>
      <c r="R70" s="199">
        <v>2</v>
      </c>
      <c r="S70" s="198">
        <v>2.6315789473684213E-2</v>
      </c>
      <c r="T70" s="199">
        <v>2</v>
      </c>
      <c r="U70" s="198">
        <v>2.6315789473684213E-2</v>
      </c>
      <c r="V70" s="199">
        <v>0</v>
      </c>
      <c r="W70" s="198">
        <v>0</v>
      </c>
      <c r="X70" s="199">
        <v>1</v>
      </c>
      <c r="Y70" s="198">
        <v>1.3157894736842106E-2</v>
      </c>
      <c r="Z70" s="199">
        <v>2</v>
      </c>
      <c r="AA70" s="198">
        <v>2.6315789473684213E-2</v>
      </c>
      <c r="AB70" s="199">
        <v>6</v>
      </c>
      <c r="AC70" s="198">
        <v>7.8947368421052627E-2</v>
      </c>
      <c r="AD70" s="199">
        <v>8</v>
      </c>
      <c r="AE70" s="198">
        <v>0.10526315789473685</v>
      </c>
      <c r="AF70" s="199">
        <v>16</v>
      </c>
      <c r="AG70" s="198">
        <v>0.2105263157894737</v>
      </c>
      <c r="AH70" s="199">
        <v>17</v>
      </c>
      <c r="AI70" s="198">
        <v>0.22368421052631579</v>
      </c>
      <c r="AJ70" s="199">
        <v>13</v>
      </c>
      <c r="AK70" s="198">
        <v>0.17105263157894737</v>
      </c>
      <c r="AL70" s="199">
        <v>4</v>
      </c>
      <c r="AM70" s="200">
        <v>5.2631578947368425E-2</v>
      </c>
    </row>
    <row r="71" spans="1:39" ht="15" customHeight="1">
      <c r="A71" s="196" t="s">
        <v>301</v>
      </c>
      <c r="B71" s="197">
        <v>0</v>
      </c>
      <c r="C71" s="198">
        <v>0</v>
      </c>
      <c r="D71" s="199">
        <v>0</v>
      </c>
      <c r="E71" s="198">
        <v>0</v>
      </c>
      <c r="F71" s="199">
        <v>0</v>
      </c>
      <c r="G71" s="198">
        <v>0</v>
      </c>
      <c r="H71" s="199">
        <v>0</v>
      </c>
      <c r="I71" s="198">
        <v>0</v>
      </c>
      <c r="J71" s="199">
        <v>0</v>
      </c>
      <c r="K71" s="198">
        <v>0</v>
      </c>
      <c r="L71" s="199">
        <v>1</v>
      </c>
      <c r="M71" s="198">
        <v>2.3255813953488372E-2</v>
      </c>
      <c r="N71" s="199">
        <v>1</v>
      </c>
      <c r="O71" s="198">
        <v>2.3255813953488372E-2</v>
      </c>
      <c r="P71" s="199">
        <v>0</v>
      </c>
      <c r="Q71" s="198">
        <v>0</v>
      </c>
      <c r="R71" s="199">
        <v>0</v>
      </c>
      <c r="S71" s="198">
        <v>0</v>
      </c>
      <c r="T71" s="199">
        <v>0</v>
      </c>
      <c r="U71" s="198">
        <v>0</v>
      </c>
      <c r="V71" s="199">
        <v>2</v>
      </c>
      <c r="W71" s="198">
        <v>4.6511627906976744E-2</v>
      </c>
      <c r="X71" s="199">
        <v>1</v>
      </c>
      <c r="Y71" s="198">
        <v>2.3255813953488372E-2</v>
      </c>
      <c r="Z71" s="199">
        <v>3</v>
      </c>
      <c r="AA71" s="198">
        <v>6.9767441860465115E-2</v>
      </c>
      <c r="AB71" s="199">
        <v>0</v>
      </c>
      <c r="AC71" s="198">
        <v>0</v>
      </c>
      <c r="AD71" s="199">
        <v>6</v>
      </c>
      <c r="AE71" s="198">
        <v>0.13953488372093023</v>
      </c>
      <c r="AF71" s="199">
        <v>6</v>
      </c>
      <c r="AG71" s="198">
        <v>0.13953488372093023</v>
      </c>
      <c r="AH71" s="199">
        <v>8</v>
      </c>
      <c r="AI71" s="198">
        <v>0.18604651162790697</v>
      </c>
      <c r="AJ71" s="199">
        <v>10</v>
      </c>
      <c r="AK71" s="198">
        <v>0.23255813953488372</v>
      </c>
      <c r="AL71" s="199">
        <v>5</v>
      </c>
      <c r="AM71" s="200">
        <v>0.11627906976744186</v>
      </c>
    </row>
    <row r="72" spans="1:39" ht="15" customHeight="1" thickBot="1">
      <c r="A72" s="157" t="s">
        <v>9</v>
      </c>
      <c r="B72" s="158">
        <v>1</v>
      </c>
      <c r="C72" s="201">
        <v>4.6948356807511738E-3</v>
      </c>
      <c r="D72" s="160">
        <v>1</v>
      </c>
      <c r="E72" s="201">
        <v>4.6948356807511738E-3</v>
      </c>
      <c r="F72" s="160">
        <v>2</v>
      </c>
      <c r="G72" s="201">
        <v>9.3896713615023476E-3</v>
      </c>
      <c r="H72" s="160">
        <v>1</v>
      </c>
      <c r="I72" s="201">
        <v>4.6948356807511738E-3</v>
      </c>
      <c r="J72" s="160">
        <v>1</v>
      </c>
      <c r="K72" s="201">
        <v>4.6948356807511738E-3</v>
      </c>
      <c r="L72" s="160">
        <v>3</v>
      </c>
      <c r="M72" s="159">
        <v>1.408450704225352E-2</v>
      </c>
      <c r="N72" s="160">
        <v>4</v>
      </c>
      <c r="O72" s="159">
        <v>1.8779342723004695E-2</v>
      </c>
      <c r="P72" s="160">
        <v>1</v>
      </c>
      <c r="Q72" s="201">
        <v>4.6948356807511738E-3</v>
      </c>
      <c r="R72" s="160">
        <v>2</v>
      </c>
      <c r="S72" s="201">
        <v>9.3896713615023476E-3</v>
      </c>
      <c r="T72" s="160">
        <v>5</v>
      </c>
      <c r="U72" s="159">
        <v>2.3474178403755871E-2</v>
      </c>
      <c r="V72" s="160">
        <v>3</v>
      </c>
      <c r="W72" s="159">
        <v>1.408450704225352E-2</v>
      </c>
      <c r="X72" s="160">
        <v>4</v>
      </c>
      <c r="Y72" s="159">
        <v>1.8779342723004695E-2</v>
      </c>
      <c r="Z72" s="160">
        <v>9</v>
      </c>
      <c r="AA72" s="159">
        <v>4.2253521126760563E-2</v>
      </c>
      <c r="AB72" s="160">
        <v>11</v>
      </c>
      <c r="AC72" s="159">
        <v>5.1643192488262907E-2</v>
      </c>
      <c r="AD72" s="160">
        <v>31</v>
      </c>
      <c r="AE72" s="159">
        <v>0.14553990610328638</v>
      </c>
      <c r="AF72" s="160">
        <v>36</v>
      </c>
      <c r="AG72" s="159">
        <v>0.16901408450704225</v>
      </c>
      <c r="AH72" s="160">
        <v>41</v>
      </c>
      <c r="AI72" s="159">
        <v>0.19248826291079812</v>
      </c>
      <c r="AJ72" s="160">
        <v>39</v>
      </c>
      <c r="AK72" s="159">
        <v>0.18309859154929575</v>
      </c>
      <c r="AL72" s="160">
        <v>18</v>
      </c>
      <c r="AM72" s="161">
        <v>8.4507042253521125E-2</v>
      </c>
    </row>
    <row r="73" spans="1:39" ht="15" customHeight="1" thickTop="1"/>
    <row r="74" spans="1:39" ht="15" customHeight="1" thickBot="1">
      <c r="A74" s="448" t="s">
        <v>276</v>
      </c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</row>
    <row r="75" spans="1:39" ht="15" customHeight="1" thickTop="1">
      <c r="A75" s="457"/>
      <c r="B75" s="450" t="s">
        <v>48</v>
      </c>
      <c r="C75" s="444"/>
      <c r="D75" s="444"/>
      <c r="E75" s="444"/>
      <c r="F75" s="444"/>
      <c r="G75" s="444"/>
      <c r="H75" s="444"/>
      <c r="I75" s="444"/>
      <c r="J75" s="444"/>
      <c r="K75" s="444"/>
      <c r="L75" s="444"/>
      <c r="M75" s="460"/>
    </row>
    <row r="76" spans="1:39" ht="15" customHeight="1">
      <c r="A76" s="458"/>
      <c r="B76" s="461" t="s">
        <v>49</v>
      </c>
      <c r="C76" s="462"/>
      <c r="D76" s="462"/>
      <c r="E76" s="463"/>
      <c r="F76" s="464" t="s">
        <v>50</v>
      </c>
      <c r="G76" s="462"/>
      <c r="H76" s="462"/>
      <c r="I76" s="463"/>
      <c r="J76" s="464" t="s">
        <v>51</v>
      </c>
      <c r="K76" s="462"/>
      <c r="L76" s="462"/>
      <c r="M76" s="465"/>
    </row>
    <row r="77" spans="1:39" ht="42" customHeight="1">
      <c r="A77" s="458"/>
      <c r="B77" s="461" t="s">
        <v>262</v>
      </c>
      <c r="C77" s="462"/>
      <c r="D77" s="462"/>
      <c r="E77" s="463"/>
      <c r="F77" s="464" t="s">
        <v>262</v>
      </c>
      <c r="G77" s="462"/>
      <c r="H77" s="462"/>
      <c r="I77" s="463"/>
      <c r="J77" s="464" t="s">
        <v>262</v>
      </c>
      <c r="K77" s="462"/>
      <c r="L77" s="462"/>
      <c r="M77" s="465"/>
    </row>
    <row r="78" spans="1:39" ht="15" customHeight="1">
      <c r="A78" s="458"/>
      <c r="B78" s="461" t="s">
        <v>273</v>
      </c>
      <c r="C78" s="463"/>
      <c r="D78" s="464" t="s">
        <v>267</v>
      </c>
      <c r="E78" s="463"/>
      <c r="F78" s="464" t="s">
        <v>273</v>
      </c>
      <c r="G78" s="463"/>
      <c r="H78" s="464" t="s">
        <v>267</v>
      </c>
      <c r="I78" s="463"/>
      <c r="J78" s="464" t="s">
        <v>273</v>
      </c>
      <c r="K78" s="463"/>
      <c r="L78" s="464" t="s">
        <v>267</v>
      </c>
      <c r="M78" s="465"/>
    </row>
    <row r="79" spans="1:39" ht="15" customHeight="1" thickBot="1">
      <c r="A79" s="459"/>
      <c r="B79" s="166" t="s">
        <v>4</v>
      </c>
      <c r="C79" s="167" t="s">
        <v>5</v>
      </c>
      <c r="D79" s="167" t="s">
        <v>4</v>
      </c>
      <c r="E79" s="167" t="s">
        <v>5</v>
      </c>
      <c r="F79" s="167" t="s">
        <v>4</v>
      </c>
      <c r="G79" s="167" t="s">
        <v>5</v>
      </c>
      <c r="H79" s="167" t="s">
        <v>4</v>
      </c>
      <c r="I79" s="167" t="s">
        <v>5</v>
      </c>
      <c r="J79" s="167" t="s">
        <v>4</v>
      </c>
      <c r="K79" s="167" t="s">
        <v>5</v>
      </c>
      <c r="L79" s="167" t="s">
        <v>4</v>
      </c>
      <c r="M79" s="373" t="s">
        <v>5</v>
      </c>
    </row>
    <row r="80" spans="1:39" ht="15" customHeight="1" thickTop="1">
      <c r="A80" s="374" t="s">
        <v>298</v>
      </c>
      <c r="B80" s="153">
        <v>1</v>
      </c>
      <c r="C80" s="154">
        <v>2.5000000000000001E-2</v>
      </c>
      <c r="D80" s="155">
        <v>21</v>
      </c>
      <c r="E80" s="154">
        <v>0.52500000000000002</v>
      </c>
      <c r="F80" s="155">
        <v>2</v>
      </c>
      <c r="G80" s="154">
        <v>0.05</v>
      </c>
      <c r="H80" s="155">
        <v>9</v>
      </c>
      <c r="I80" s="154">
        <v>0.22500000000000001</v>
      </c>
      <c r="J80" s="155">
        <v>5</v>
      </c>
      <c r="K80" s="154">
        <v>0.125</v>
      </c>
      <c r="L80" s="155">
        <v>2</v>
      </c>
      <c r="M80" s="154">
        <v>0.05</v>
      </c>
    </row>
    <row r="81" spans="1:13" ht="15" customHeight="1">
      <c r="A81" s="375" t="s">
        <v>299</v>
      </c>
      <c r="B81" s="197">
        <v>0</v>
      </c>
      <c r="C81" s="198">
        <v>0</v>
      </c>
      <c r="D81" s="199">
        <v>42</v>
      </c>
      <c r="E81" s="198">
        <v>0.76363636363636367</v>
      </c>
      <c r="F81" s="199">
        <v>1</v>
      </c>
      <c r="G81" s="198">
        <v>1.8181818181818181E-2</v>
      </c>
      <c r="H81" s="199">
        <v>8</v>
      </c>
      <c r="I81" s="198">
        <v>0.14545454545454545</v>
      </c>
      <c r="J81" s="199">
        <v>4</v>
      </c>
      <c r="K81" s="198">
        <v>7.2727272727272724E-2</v>
      </c>
      <c r="L81" s="199">
        <v>0</v>
      </c>
      <c r="M81" s="198">
        <v>0</v>
      </c>
    </row>
    <row r="82" spans="1:13" ht="15" customHeight="1">
      <c r="A82" s="375" t="s">
        <v>300</v>
      </c>
      <c r="B82" s="197">
        <v>1</v>
      </c>
      <c r="C82" s="198">
        <v>1.2987012987012988E-2</v>
      </c>
      <c r="D82" s="199">
        <v>56</v>
      </c>
      <c r="E82" s="198">
        <v>0.72727272727272729</v>
      </c>
      <c r="F82" s="199">
        <v>2</v>
      </c>
      <c r="G82" s="198">
        <v>2.5974025974025976E-2</v>
      </c>
      <c r="H82" s="199">
        <v>9</v>
      </c>
      <c r="I82" s="198">
        <v>0.11688311688311688</v>
      </c>
      <c r="J82" s="199">
        <v>7</v>
      </c>
      <c r="K82" s="198">
        <v>9.0909090909090912E-2</v>
      </c>
      <c r="L82" s="199">
        <v>2</v>
      </c>
      <c r="M82" s="198">
        <v>2.5974025974025976E-2</v>
      </c>
    </row>
    <row r="83" spans="1:13" ht="15" customHeight="1">
      <c r="A83" s="375" t="s">
        <v>301</v>
      </c>
      <c r="B83" s="197">
        <v>0</v>
      </c>
      <c r="C83" s="198">
        <v>0</v>
      </c>
      <c r="D83" s="199">
        <v>11</v>
      </c>
      <c r="E83" s="198">
        <v>0.2558139534883721</v>
      </c>
      <c r="F83" s="199">
        <v>5</v>
      </c>
      <c r="G83" s="198">
        <v>0.11627906976744186</v>
      </c>
      <c r="H83" s="199">
        <v>16</v>
      </c>
      <c r="I83" s="198">
        <v>0.37209302325581395</v>
      </c>
      <c r="J83" s="199">
        <v>8</v>
      </c>
      <c r="K83" s="198">
        <v>0.18604651162790697</v>
      </c>
      <c r="L83" s="199">
        <v>3</v>
      </c>
      <c r="M83" s="198">
        <v>6.9767441860465115E-2</v>
      </c>
    </row>
    <row r="84" spans="1:13" ht="15" customHeight="1" thickBot="1">
      <c r="A84" s="376" t="s">
        <v>9</v>
      </c>
      <c r="B84" s="377">
        <v>2</v>
      </c>
      <c r="C84" s="378">
        <v>9.3023255813953487E-3</v>
      </c>
      <c r="D84" s="379">
        <v>130</v>
      </c>
      <c r="E84" s="378">
        <v>0.60465116279069764</v>
      </c>
      <c r="F84" s="379">
        <v>10</v>
      </c>
      <c r="G84" s="378">
        <v>4.6511627906976744E-2</v>
      </c>
      <c r="H84" s="379">
        <v>42</v>
      </c>
      <c r="I84" s="378">
        <v>0.19534883720930232</v>
      </c>
      <c r="J84" s="379">
        <v>24</v>
      </c>
      <c r="K84" s="378">
        <v>0.11162790697674418</v>
      </c>
      <c r="L84" s="379">
        <v>7</v>
      </c>
      <c r="M84" s="378">
        <v>3.255813953488372E-2</v>
      </c>
    </row>
    <row r="85" spans="1:13" ht="15" customHeight="1" thickTop="1"/>
    <row r="86" spans="1:13" ht="15" customHeight="1" thickBot="1">
      <c r="A86" s="454" t="s">
        <v>52</v>
      </c>
      <c r="B86" s="454"/>
      <c r="C86" s="454"/>
      <c r="D86" s="454"/>
      <c r="E86" s="454"/>
      <c r="F86" s="454"/>
      <c r="G86" s="454"/>
      <c r="H86" s="454"/>
      <c r="I86" s="454"/>
      <c r="J86" s="454"/>
      <c r="K86" s="454"/>
    </row>
    <row r="87" spans="1:13" ht="15" customHeight="1" thickTop="1">
      <c r="A87" s="440"/>
      <c r="B87" s="442" t="s">
        <v>53</v>
      </c>
      <c r="C87" s="430"/>
      <c r="D87" s="430"/>
      <c r="E87" s="430"/>
      <c r="F87" s="430"/>
      <c r="G87" s="430"/>
      <c r="H87" s="430"/>
      <c r="I87" s="430"/>
      <c r="J87" s="430"/>
      <c r="K87" s="431"/>
    </row>
    <row r="88" spans="1:13" ht="15" customHeight="1">
      <c r="A88" s="449"/>
      <c r="B88" s="451" t="s">
        <v>54</v>
      </c>
      <c r="C88" s="452"/>
      <c r="D88" s="452" t="s">
        <v>55</v>
      </c>
      <c r="E88" s="452"/>
      <c r="F88" s="452" t="s">
        <v>56</v>
      </c>
      <c r="G88" s="452"/>
      <c r="H88" s="452" t="s">
        <v>57</v>
      </c>
      <c r="I88" s="452"/>
      <c r="J88" s="452" t="s">
        <v>58</v>
      </c>
      <c r="K88" s="453"/>
    </row>
    <row r="89" spans="1:13" ht="15" customHeight="1" thickBot="1">
      <c r="A89" s="441"/>
      <c r="B89" s="166" t="s">
        <v>4</v>
      </c>
      <c r="C89" s="167" t="s">
        <v>5</v>
      </c>
      <c r="D89" s="167" t="s">
        <v>4</v>
      </c>
      <c r="E89" s="167" t="s">
        <v>5</v>
      </c>
      <c r="F89" s="167" t="s">
        <v>4</v>
      </c>
      <c r="G89" s="167" t="s">
        <v>5</v>
      </c>
      <c r="H89" s="167" t="s">
        <v>4</v>
      </c>
      <c r="I89" s="167" t="s">
        <v>5</v>
      </c>
      <c r="J89" s="167" t="s">
        <v>4</v>
      </c>
      <c r="K89" s="168" t="s">
        <v>5</v>
      </c>
    </row>
    <row r="90" spans="1:13" ht="15" customHeight="1" thickTop="1">
      <c r="A90" s="152" t="s">
        <v>298</v>
      </c>
      <c r="B90" s="153">
        <v>19</v>
      </c>
      <c r="C90" s="154">
        <v>0.48717948717948717</v>
      </c>
      <c r="D90" s="155">
        <v>2</v>
      </c>
      <c r="E90" s="154">
        <v>5.1282051282051287E-2</v>
      </c>
      <c r="F90" s="155">
        <v>15</v>
      </c>
      <c r="G90" s="154">
        <v>0.38461538461538458</v>
      </c>
      <c r="H90" s="155">
        <v>3</v>
      </c>
      <c r="I90" s="154">
        <v>7.6923076923076927E-2</v>
      </c>
      <c r="J90" s="155">
        <v>0</v>
      </c>
      <c r="K90" s="156">
        <v>0</v>
      </c>
    </row>
    <row r="91" spans="1:13" ht="15" customHeight="1">
      <c r="A91" s="196" t="s">
        <v>299</v>
      </c>
      <c r="B91" s="197">
        <v>24</v>
      </c>
      <c r="C91" s="198">
        <v>0.43636363636363634</v>
      </c>
      <c r="D91" s="199">
        <v>4</v>
      </c>
      <c r="E91" s="198">
        <v>7.2727272727272724E-2</v>
      </c>
      <c r="F91" s="199">
        <v>21</v>
      </c>
      <c r="G91" s="198">
        <v>0.38181818181818178</v>
      </c>
      <c r="H91" s="199">
        <v>6</v>
      </c>
      <c r="I91" s="198">
        <v>0.10909090909090909</v>
      </c>
      <c r="J91" s="199">
        <v>0</v>
      </c>
      <c r="K91" s="200">
        <v>0</v>
      </c>
    </row>
    <row r="92" spans="1:13" ht="15" customHeight="1">
      <c r="A92" s="196" t="s">
        <v>300</v>
      </c>
      <c r="B92" s="197">
        <v>50</v>
      </c>
      <c r="C92" s="198">
        <v>0.64935064935064934</v>
      </c>
      <c r="D92" s="199">
        <v>8</v>
      </c>
      <c r="E92" s="198">
        <v>0.10389610389610389</v>
      </c>
      <c r="F92" s="199">
        <v>18</v>
      </c>
      <c r="G92" s="198">
        <v>0.23376623376623379</v>
      </c>
      <c r="H92" s="199">
        <v>1</v>
      </c>
      <c r="I92" s="198">
        <v>1.2987012987012986E-2</v>
      </c>
      <c r="J92" s="199">
        <v>0</v>
      </c>
      <c r="K92" s="200">
        <v>0</v>
      </c>
    </row>
    <row r="93" spans="1:13" ht="15" customHeight="1">
      <c r="A93" s="196" t="s">
        <v>301</v>
      </c>
      <c r="B93" s="197">
        <v>9</v>
      </c>
      <c r="C93" s="198">
        <v>0.20930232558139536</v>
      </c>
      <c r="D93" s="199">
        <v>6</v>
      </c>
      <c r="E93" s="198">
        <v>0.13953488372093023</v>
      </c>
      <c r="F93" s="199">
        <v>20</v>
      </c>
      <c r="G93" s="198">
        <v>0.46511627906976744</v>
      </c>
      <c r="H93" s="199">
        <v>8</v>
      </c>
      <c r="I93" s="198">
        <v>0.18604651162790697</v>
      </c>
      <c r="J93" s="199">
        <v>0</v>
      </c>
      <c r="K93" s="200">
        <v>0</v>
      </c>
    </row>
    <row r="94" spans="1:13" ht="15" customHeight="1" thickBot="1">
      <c r="A94" s="157" t="s">
        <v>9</v>
      </c>
      <c r="B94" s="158">
        <v>102</v>
      </c>
      <c r="C94" s="159">
        <v>0.47663551401869159</v>
      </c>
      <c r="D94" s="160">
        <v>20</v>
      </c>
      <c r="E94" s="159">
        <v>9.3457943925233641E-2</v>
      </c>
      <c r="F94" s="160">
        <v>74</v>
      </c>
      <c r="G94" s="159">
        <v>0.34579439252336447</v>
      </c>
      <c r="H94" s="160">
        <v>18</v>
      </c>
      <c r="I94" s="159">
        <v>8.4112149532710276E-2</v>
      </c>
      <c r="J94" s="160">
        <v>0</v>
      </c>
      <c r="K94" s="161">
        <v>0</v>
      </c>
    </row>
    <row r="95" spans="1:13" ht="15" customHeight="1" thickTop="1"/>
    <row r="96" spans="1:13" ht="15" customHeight="1">
      <c r="A96" s="393" t="s">
        <v>451</v>
      </c>
    </row>
    <row r="97" spans="1:5" ht="15" customHeight="1" thickBot="1">
      <c r="A97" s="454" t="s">
        <v>277</v>
      </c>
      <c r="B97" s="454"/>
      <c r="C97" s="454"/>
      <c r="D97" s="454"/>
      <c r="E97" s="454"/>
    </row>
    <row r="98" spans="1:5" ht="15" customHeight="1" thickTop="1">
      <c r="A98" s="440"/>
      <c r="B98" s="442" t="s">
        <v>278</v>
      </c>
      <c r="C98" s="430"/>
      <c r="D98" s="430"/>
      <c r="E98" s="431"/>
    </row>
    <row r="99" spans="1:5" ht="15" customHeight="1">
      <c r="A99" s="449"/>
      <c r="B99" s="451" t="s">
        <v>279</v>
      </c>
      <c r="C99" s="452"/>
      <c r="D99" s="452" t="s">
        <v>280</v>
      </c>
      <c r="E99" s="453"/>
    </row>
    <row r="100" spans="1:5" ht="15" customHeight="1" thickBot="1">
      <c r="A100" s="441"/>
      <c r="B100" s="166" t="s">
        <v>4</v>
      </c>
      <c r="C100" s="167" t="s">
        <v>5</v>
      </c>
      <c r="D100" s="167" t="s">
        <v>4</v>
      </c>
      <c r="E100" s="168" t="s">
        <v>5</v>
      </c>
    </row>
    <row r="101" spans="1:5" ht="15" customHeight="1" thickTop="1">
      <c r="A101" s="152" t="s">
        <v>298</v>
      </c>
      <c r="B101" s="153">
        <v>2</v>
      </c>
      <c r="C101" s="154">
        <v>0.1</v>
      </c>
      <c r="D101" s="155">
        <v>0</v>
      </c>
      <c r="E101" s="156">
        <v>0</v>
      </c>
    </row>
    <row r="102" spans="1:5" ht="15" customHeight="1">
      <c r="A102" s="196" t="s">
        <v>299</v>
      </c>
      <c r="B102" s="197">
        <v>2</v>
      </c>
      <c r="C102" s="198">
        <v>0.1</v>
      </c>
      <c r="D102" s="199">
        <v>2</v>
      </c>
      <c r="E102" s="200">
        <v>0.1</v>
      </c>
    </row>
    <row r="103" spans="1:5" ht="15" customHeight="1">
      <c r="A103" s="196" t="s">
        <v>300</v>
      </c>
      <c r="B103" s="197">
        <v>7</v>
      </c>
      <c r="C103" s="198">
        <v>0.35</v>
      </c>
      <c r="D103" s="199">
        <v>1</v>
      </c>
      <c r="E103" s="200">
        <v>0.05</v>
      </c>
    </row>
    <row r="104" spans="1:5" ht="15" customHeight="1">
      <c r="A104" s="196" t="s">
        <v>301</v>
      </c>
      <c r="B104" s="197">
        <v>5</v>
      </c>
      <c r="C104" s="198">
        <v>0.25</v>
      </c>
      <c r="D104" s="199">
        <v>1</v>
      </c>
      <c r="E104" s="200">
        <v>0.05</v>
      </c>
    </row>
    <row r="105" spans="1:5" ht="15" customHeight="1" thickBot="1">
      <c r="A105" s="157" t="s">
        <v>9</v>
      </c>
      <c r="B105" s="158">
        <v>16</v>
      </c>
      <c r="C105" s="159">
        <v>0.8</v>
      </c>
      <c r="D105" s="160">
        <v>4</v>
      </c>
      <c r="E105" s="161">
        <v>0.2</v>
      </c>
    </row>
    <row r="106" spans="1:5" ht="15" customHeight="1" thickTop="1"/>
    <row r="107" spans="1:5" ht="15" customHeight="1">
      <c r="A107" s="393" t="s">
        <v>452</v>
      </c>
    </row>
    <row r="108" spans="1:5" ht="15" customHeight="1" thickBot="1">
      <c r="A108" s="454" t="s">
        <v>59</v>
      </c>
      <c r="B108" s="454"/>
      <c r="C108" s="454"/>
      <c r="D108" s="454"/>
      <c r="E108" s="454"/>
    </row>
    <row r="109" spans="1:5" ht="15" customHeight="1" thickTop="1">
      <c r="A109" s="440"/>
      <c r="B109" s="442" t="s">
        <v>490</v>
      </c>
      <c r="C109" s="430"/>
      <c r="D109" s="430"/>
      <c r="E109" s="431"/>
    </row>
    <row r="110" spans="1:5" ht="15" customHeight="1">
      <c r="A110" s="449"/>
      <c r="B110" s="451" t="s">
        <v>25</v>
      </c>
      <c r="C110" s="452"/>
      <c r="D110" s="452" t="s">
        <v>26</v>
      </c>
      <c r="E110" s="453"/>
    </row>
    <row r="111" spans="1:5" ht="15" customHeight="1" thickBot="1">
      <c r="A111" s="441"/>
      <c r="B111" s="166" t="s">
        <v>4</v>
      </c>
      <c r="C111" s="167" t="s">
        <v>5</v>
      </c>
      <c r="D111" s="167" t="s">
        <v>4</v>
      </c>
      <c r="E111" s="168" t="s">
        <v>5</v>
      </c>
    </row>
    <row r="112" spans="1:5" ht="15" customHeight="1" thickTop="1">
      <c r="A112" s="152" t="s">
        <v>298</v>
      </c>
      <c r="B112" s="153">
        <v>3</v>
      </c>
      <c r="C112" s="154">
        <v>8.1081081081081086E-2</v>
      </c>
      <c r="D112" s="155">
        <v>34</v>
      </c>
      <c r="E112" s="156">
        <v>0.91891891891891886</v>
      </c>
    </row>
    <row r="113" spans="1:7" ht="15" customHeight="1">
      <c r="A113" s="196" t="s">
        <v>299</v>
      </c>
      <c r="B113" s="197">
        <v>9</v>
      </c>
      <c r="C113" s="198">
        <v>0.18367346938775511</v>
      </c>
      <c r="D113" s="199">
        <v>40</v>
      </c>
      <c r="E113" s="200">
        <v>0.81632653061224492</v>
      </c>
    </row>
    <row r="114" spans="1:7" ht="15" customHeight="1">
      <c r="A114" s="196" t="s">
        <v>300</v>
      </c>
      <c r="B114" s="197">
        <v>5</v>
      </c>
      <c r="C114" s="198">
        <v>6.5789473684210523E-2</v>
      </c>
      <c r="D114" s="199">
        <v>71</v>
      </c>
      <c r="E114" s="200">
        <v>0.93421052631578949</v>
      </c>
    </row>
    <row r="115" spans="1:7" ht="15" customHeight="1">
      <c r="A115" s="196" t="s">
        <v>301</v>
      </c>
      <c r="B115" s="197">
        <v>4</v>
      </c>
      <c r="C115" s="198">
        <v>0.11428571428571428</v>
      </c>
      <c r="D115" s="199">
        <v>31</v>
      </c>
      <c r="E115" s="200">
        <v>0.88571428571428568</v>
      </c>
    </row>
    <row r="116" spans="1:7" ht="15" customHeight="1" thickBot="1">
      <c r="A116" s="157" t="s">
        <v>9</v>
      </c>
      <c r="B116" s="158">
        <v>21</v>
      </c>
      <c r="C116" s="159">
        <v>0.1065989847715736</v>
      </c>
      <c r="D116" s="160">
        <v>176</v>
      </c>
      <c r="E116" s="161">
        <v>0.89340101522842641</v>
      </c>
    </row>
    <row r="117" spans="1:7" ht="15" customHeight="1" thickTop="1"/>
    <row r="118" spans="1:7" ht="15" customHeight="1">
      <c r="A118" s="393" t="s">
        <v>453</v>
      </c>
    </row>
    <row r="119" spans="1:7" ht="15" customHeight="1" thickBot="1">
      <c r="A119" s="454" t="s">
        <v>61</v>
      </c>
      <c r="B119" s="454"/>
      <c r="C119" s="454"/>
      <c r="D119" s="454"/>
      <c r="E119" s="454"/>
      <c r="F119" s="454"/>
      <c r="G119" s="454"/>
    </row>
    <row r="120" spans="1:7" ht="15" customHeight="1" thickTop="1">
      <c r="A120" s="440"/>
      <c r="B120" s="442" t="s">
        <v>62</v>
      </c>
      <c r="C120" s="430"/>
      <c r="D120" s="430"/>
      <c r="E120" s="430"/>
      <c r="F120" s="430"/>
      <c r="G120" s="431"/>
    </row>
    <row r="121" spans="1:7" ht="34.5" customHeight="1">
      <c r="A121" s="449"/>
      <c r="B121" s="451" t="s">
        <v>63</v>
      </c>
      <c r="C121" s="452"/>
      <c r="D121" s="452" t="s">
        <v>64</v>
      </c>
      <c r="E121" s="452"/>
      <c r="F121" s="452" t="s">
        <v>32</v>
      </c>
      <c r="G121" s="453"/>
    </row>
    <row r="122" spans="1:7" ht="15" customHeight="1" thickBot="1">
      <c r="A122" s="441"/>
      <c r="B122" s="166" t="s">
        <v>4</v>
      </c>
      <c r="C122" s="167" t="s">
        <v>5</v>
      </c>
      <c r="D122" s="167" t="s">
        <v>4</v>
      </c>
      <c r="E122" s="167" t="s">
        <v>5</v>
      </c>
      <c r="F122" s="167" t="s">
        <v>4</v>
      </c>
      <c r="G122" s="168" t="s">
        <v>5</v>
      </c>
    </row>
    <row r="123" spans="1:7" ht="15" customHeight="1" thickTop="1">
      <c r="A123" s="152" t="s">
        <v>298</v>
      </c>
      <c r="B123" s="153">
        <v>3</v>
      </c>
      <c r="C123" s="154">
        <v>0.2</v>
      </c>
      <c r="D123" s="155">
        <v>8</v>
      </c>
      <c r="E123" s="154">
        <v>0.53333333333333333</v>
      </c>
      <c r="F123" s="155">
        <v>4</v>
      </c>
      <c r="G123" s="156">
        <v>0.26666666666666666</v>
      </c>
    </row>
    <row r="124" spans="1:7" ht="15" customHeight="1">
      <c r="A124" s="196" t="s">
        <v>299</v>
      </c>
      <c r="B124" s="197">
        <v>6</v>
      </c>
      <c r="C124" s="198">
        <v>0.28571428571428575</v>
      </c>
      <c r="D124" s="199">
        <v>8</v>
      </c>
      <c r="E124" s="198">
        <v>0.38095238095238093</v>
      </c>
      <c r="F124" s="199">
        <v>7</v>
      </c>
      <c r="G124" s="200">
        <v>0.33333333333333337</v>
      </c>
    </row>
    <row r="125" spans="1:7" ht="15" customHeight="1">
      <c r="A125" s="196" t="s">
        <v>300</v>
      </c>
      <c r="B125" s="197">
        <v>3</v>
      </c>
      <c r="C125" s="198">
        <v>0.16666666666666669</v>
      </c>
      <c r="D125" s="199">
        <v>6</v>
      </c>
      <c r="E125" s="198">
        <v>0.33333333333333337</v>
      </c>
      <c r="F125" s="199">
        <v>9</v>
      </c>
      <c r="G125" s="200">
        <v>0.5</v>
      </c>
    </row>
    <row r="126" spans="1:7" ht="15" customHeight="1">
      <c r="A126" s="196" t="s">
        <v>301</v>
      </c>
      <c r="B126" s="197">
        <v>9</v>
      </c>
      <c r="C126" s="198">
        <v>0.45</v>
      </c>
      <c r="D126" s="199">
        <v>6</v>
      </c>
      <c r="E126" s="198">
        <v>0.3</v>
      </c>
      <c r="F126" s="199">
        <v>5</v>
      </c>
      <c r="G126" s="200">
        <v>0.25</v>
      </c>
    </row>
    <row r="127" spans="1:7" ht="15" customHeight="1" thickBot="1">
      <c r="A127" s="157" t="s">
        <v>9</v>
      </c>
      <c r="B127" s="158">
        <v>21</v>
      </c>
      <c r="C127" s="159">
        <v>0.28378378378378377</v>
      </c>
      <c r="D127" s="160">
        <v>28</v>
      </c>
      <c r="E127" s="159">
        <v>0.3783783783783784</v>
      </c>
      <c r="F127" s="160">
        <v>25</v>
      </c>
      <c r="G127" s="161">
        <v>0.33783783783783783</v>
      </c>
    </row>
    <row r="128" spans="1:7" ht="15" customHeight="1" thickTop="1"/>
    <row r="129" spans="1:19" ht="15" customHeight="1" thickBot="1">
      <c r="A129" s="454" t="s">
        <v>281</v>
      </c>
      <c r="B129" s="454"/>
      <c r="C129" s="454"/>
      <c r="D129" s="454"/>
      <c r="E129" s="454"/>
      <c r="F129" s="454"/>
      <c r="G129" s="454"/>
      <c r="H129" s="454"/>
      <c r="I129" s="454"/>
      <c r="J129" s="454"/>
      <c r="K129" s="454"/>
      <c r="L129" s="454"/>
      <c r="M129" s="454"/>
      <c r="N129" s="454"/>
      <c r="O129" s="454"/>
      <c r="P129" s="454"/>
      <c r="Q129" s="454"/>
      <c r="R129" s="454"/>
      <c r="S129" s="454"/>
    </row>
    <row r="130" spans="1:19" ht="15" customHeight="1" thickTop="1">
      <c r="A130" s="440"/>
      <c r="B130" s="442" t="s">
        <v>65</v>
      </c>
      <c r="C130" s="430"/>
      <c r="D130" s="430"/>
      <c r="E130" s="430"/>
      <c r="F130" s="430" t="s">
        <v>66</v>
      </c>
      <c r="G130" s="430"/>
      <c r="H130" s="430"/>
      <c r="I130" s="430"/>
      <c r="J130" s="430"/>
      <c r="K130" s="430"/>
      <c r="L130" s="430"/>
      <c r="M130" s="430"/>
      <c r="N130" s="430"/>
      <c r="O130" s="430"/>
      <c r="P130" s="430"/>
      <c r="Q130" s="430"/>
      <c r="R130" s="430"/>
      <c r="S130" s="431"/>
    </row>
    <row r="131" spans="1:19" ht="32.25" customHeight="1">
      <c r="A131" s="449"/>
      <c r="B131" s="451" t="s">
        <v>67</v>
      </c>
      <c r="C131" s="452"/>
      <c r="D131" s="452" t="s">
        <v>68</v>
      </c>
      <c r="E131" s="452"/>
      <c r="F131" s="452" t="s">
        <v>69</v>
      </c>
      <c r="G131" s="452"/>
      <c r="H131" s="452" t="s">
        <v>70</v>
      </c>
      <c r="I131" s="452"/>
      <c r="J131" s="452" t="s">
        <v>71</v>
      </c>
      <c r="K131" s="452"/>
      <c r="L131" s="452" t="s">
        <v>72</v>
      </c>
      <c r="M131" s="452"/>
      <c r="N131" s="452" t="s">
        <v>73</v>
      </c>
      <c r="O131" s="452"/>
      <c r="P131" s="452" t="s">
        <v>74</v>
      </c>
      <c r="Q131" s="452"/>
      <c r="R131" s="452" t="s">
        <v>75</v>
      </c>
      <c r="S131" s="453"/>
    </row>
    <row r="132" spans="1:19" ht="15" customHeight="1" thickBot="1">
      <c r="A132" s="441"/>
      <c r="B132" s="166" t="s">
        <v>4</v>
      </c>
      <c r="C132" s="167" t="s">
        <v>5</v>
      </c>
      <c r="D132" s="167" t="s">
        <v>4</v>
      </c>
      <c r="E132" s="167" t="s">
        <v>5</v>
      </c>
      <c r="F132" s="167" t="s">
        <v>4</v>
      </c>
      <c r="G132" s="167" t="s">
        <v>5</v>
      </c>
      <c r="H132" s="167" t="s">
        <v>4</v>
      </c>
      <c r="I132" s="167" t="s">
        <v>5</v>
      </c>
      <c r="J132" s="167" t="s">
        <v>4</v>
      </c>
      <c r="K132" s="167" t="s">
        <v>5</v>
      </c>
      <c r="L132" s="167" t="s">
        <v>4</v>
      </c>
      <c r="M132" s="167" t="s">
        <v>5</v>
      </c>
      <c r="N132" s="167" t="s">
        <v>4</v>
      </c>
      <c r="O132" s="167" t="s">
        <v>5</v>
      </c>
      <c r="P132" s="167" t="s">
        <v>4</v>
      </c>
      <c r="Q132" s="167" t="s">
        <v>5</v>
      </c>
      <c r="R132" s="167" t="s">
        <v>4</v>
      </c>
      <c r="S132" s="168" t="s">
        <v>5</v>
      </c>
    </row>
    <row r="133" spans="1:19" ht="15" customHeight="1" thickTop="1">
      <c r="A133" s="152" t="s">
        <v>298</v>
      </c>
      <c r="B133" s="153">
        <v>3</v>
      </c>
      <c r="C133" s="154">
        <v>7.4999999999999997E-2</v>
      </c>
      <c r="D133" s="155">
        <v>37</v>
      </c>
      <c r="E133" s="154">
        <v>0.92500000000000004</v>
      </c>
      <c r="F133" s="155">
        <v>26</v>
      </c>
      <c r="G133" s="154">
        <v>0.65</v>
      </c>
      <c r="H133" s="155">
        <v>5</v>
      </c>
      <c r="I133" s="154">
        <v>0.125</v>
      </c>
      <c r="J133" s="155">
        <v>1</v>
      </c>
      <c r="K133" s="154">
        <v>2.5000000000000001E-2</v>
      </c>
      <c r="L133" s="155">
        <v>0</v>
      </c>
      <c r="M133" s="154">
        <v>0</v>
      </c>
      <c r="N133" s="155">
        <v>7</v>
      </c>
      <c r="O133" s="154">
        <v>0.17499999999999999</v>
      </c>
      <c r="P133" s="155">
        <v>0</v>
      </c>
      <c r="Q133" s="154">
        <v>0</v>
      </c>
      <c r="R133" s="155">
        <v>1</v>
      </c>
      <c r="S133" s="156">
        <v>2.5000000000000001E-2</v>
      </c>
    </row>
    <row r="134" spans="1:19" ht="15" customHeight="1">
      <c r="A134" s="196" t="s">
        <v>299</v>
      </c>
      <c r="B134" s="197">
        <v>16</v>
      </c>
      <c r="C134" s="198">
        <v>0.29090909090909089</v>
      </c>
      <c r="D134" s="199">
        <v>39</v>
      </c>
      <c r="E134" s="198">
        <v>0.70909090909090911</v>
      </c>
      <c r="F134" s="199">
        <v>48</v>
      </c>
      <c r="G134" s="198">
        <v>0.87272727272727268</v>
      </c>
      <c r="H134" s="199">
        <v>2</v>
      </c>
      <c r="I134" s="198">
        <v>3.6363636363636362E-2</v>
      </c>
      <c r="J134" s="199">
        <v>2</v>
      </c>
      <c r="K134" s="198">
        <v>3.6363636363636362E-2</v>
      </c>
      <c r="L134" s="199">
        <v>0</v>
      </c>
      <c r="M134" s="198">
        <v>0</v>
      </c>
      <c r="N134" s="199">
        <v>3</v>
      </c>
      <c r="O134" s="198">
        <v>5.4545454545454543E-2</v>
      </c>
      <c r="P134" s="199">
        <v>0</v>
      </c>
      <c r="Q134" s="198">
        <v>0</v>
      </c>
      <c r="R134" s="199">
        <v>0</v>
      </c>
      <c r="S134" s="200">
        <v>0</v>
      </c>
    </row>
    <row r="135" spans="1:19" ht="15" customHeight="1">
      <c r="A135" s="196" t="s">
        <v>300</v>
      </c>
      <c r="B135" s="197">
        <v>2</v>
      </c>
      <c r="C135" s="198">
        <v>2.5974025974025972E-2</v>
      </c>
      <c r="D135" s="199">
        <v>75</v>
      </c>
      <c r="E135" s="198">
        <v>0.97402597402597413</v>
      </c>
      <c r="F135" s="199">
        <v>66</v>
      </c>
      <c r="G135" s="198">
        <v>0.8571428571428571</v>
      </c>
      <c r="H135" s="199">
        <v>4</v>
      </c>
      <c r="I135" s="198">
        <v>5.1948051948051945E-2</v>
      </c>
      <c r="J135" s="199">
        <v>1</v>
      </c>
      <c r="K135" s="198">
        <v>1.2987012987012986E-2</v>
      </c>
      <c r="L135" s="199">
        <v>1</v>
      </c>
      <c r="M135" s="198">
        <v>1.2987012987012986E-2</v>
      </c>
      <c r="N135" s="199">
        <v>1</v>
      </c>
      <c r="O135" s="198">
        <v>1.2987012987012986E-2</v>
      </c>
      <c r="P135" s="199">
        <v>3</v>
      </c>
      <c r="Q135" s="198">
        <v>3.896103896103896E-2</v>
      </c>
      <c r="R135" s="199">
        <v>1</v>
      </c>
      <c r="S135" s="200">
        <v>1.2987012987012986E-2</v>
      </c>
    </row>
    <row r="136" spans="1:19" ht="15" customHeight="1">
      <c r="A136" s="196" t="s">
        <v>301</v>
      </c>
      <c r="B136" s="197">
        <v>5</v>
      </c>
      <c r="C136" s="198">
        <v>0.11627906976744186</v>
      </c>
      <c r="D136" s="199">
        <v>38</v>
      </c>
      <c r="E136" s="198">
        <v>0.88372093023255816</v>
      </c>
      <c r="F136" s="199">
        <v>40</v>
      </c>
      <c r="G136" s="198">
        <v>0.93023255813953487</v>
      </c>
      <c r="H136" s="199">
        <v>0</v>
      </c>
      <c r="I136" s="198">
        <v>0</v>
      </c>
      <c r="J136" s="199">
        <v>1</v>
      </c>
      <c r="K136" s="198">
        <v>2.3255813953488372E-2</v>
      </c>
      <c r="L136" s="199">
        <v>0</v>
      </c>
      <c r="M136" s="198">
        <v>0</v>
      </c>
      <c r="N136" s="199">
        <v>1</v>
      </c>
      <c r="O136" s="198">
        <v>2.3255813953488372E-2</v>
      </c>
      <c r="P136" s="199">
        <v>1</v>
      </c>
      <c r="Q136" s="198">
        <v>2.3255813953488372E-2</v>
      </c>
      <c r="R136" s="199">
        <v>0</v>
      </c>
      <c r="S136" s="200">
        <v>0</v>
      </c>
    </row>
    <row r="137" spans="1:19" ht="15" customHeight="1" thickBot="1">
      <c r="A137" s="157" t="s">
        <v>9</v>
      </c>
      <c r="B137" s="158">
        <v>26</v>
      </c>
      <c r="C137" s="159">
        <v>0.12093023255813953</v>
      </c>
      <c r="D137" s="160">
        <v>189</v>
      </c>
      <c r="E137" s="159">
        <v>0.87906976744186049</v>
      </c>
      <c r="F137" s="160">
        <v>180</v>
      </c>
      <c r="G137" s="159">
        <v>0.83720930232558144</v>
      </c>
      <c r="H137" s="160">
        <v>11</v>
      </c>
      <c r="I137" s="159">
        <v>5.1162790697674418E-2</v>
      </c>
      <c r="J137" s="160">
        <v>5</v>
      </c>
      <c r="K137" s="159">
        <v>2.3255813953488372E-2</v>
      </c>
      <c r="L137" s="160">
        <v>1</v>
      </c>
      <c r="M137" s="201">
        <v>4.6511627906976744E-3</v>
      </c>
      <c r="N137" s="160">
        <v>12</v>
      </c>
      <c r="O137" s="159">
        <v>5.5813953488372092E-2</v>
      </c>
      <c r="P137" s="160">
        <v>4</v>
      </c>
      <c r="Q137" s="159">
        <v>1.8604651162790697E-2</v>
      </c>
      <c r="R137" s="160">
        <v>2</v>
      </c>
      <c r="S137" s="202">
        <v>9.3023255813953487E-3</v>
      </c>
    </row>
    <row r="138" spans="1:19" ht="15" customHeight="1" thickTop="1"/>
    <row r="139" spans="1:19" ht="15" customHeight="1" thickBot="1">
      <c r="A139" s="454" t="s">
        <v>76</v>
      </c>
      <c r="B139" s="454"/>
      <c r="C139" s="454"/>
      <c r="D139" s="454"/>
      <c r="E139" s="454"/>
      <c r="F139" s="454"/>
      <c r="G139" s="454"/>
      <c r="H139" s="454"/>
      <c r="I139" s="454"/>
      <c r="J139" s="454"/>
      <c r="K139" s="454"/>
      <c r="L139" s="454"/>
      <c r="M139" s="454"/>
      <c r="N139" s="454"/>
      <c r="O139" s="454"/>
      <c r="P139" s="454"/>
      <c r="Q139" s="454"/>
    </row>
    <row r="140" spans="1:19" ht="15" customHeight="1" thickTop="1">
      <c r="A140" s="440"/>
      <c r="B140" s="442" t="s">
        <v>77</v>
      </c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30"/>
      <c r="N140" s="430"/>
      <c r="O140" s="430"/>
      <c r="P140" s="430"/>
      <c r="Q140" s="431"/>
    </row>
    <row r="141" spans="1:19" ht="30.75" customHeight="1">
      <c r="A141" s="449"/>
      <c r="B141" s="451" t="s">
        <v>78</v>
      </c>
      <c r="C141" s="452"/>
      <c r="D141" s="452" t="s">
        <v>79</v>
      </c>
      <c r="E141" s="452"/>
      <c r="F141" s="452" t="s">
        <v>80</v>
      </c>
      <c r="G141" s="452"/>
      <c r="H141" s="452" t="s">
        <v>81</v>
      </c>
      <c r="I141" s="452"/>
      <c r="J141" s="452" t="s">
        <v>82</v>
      </c>
      <c r="K141" s="452"/>
      <c r="L141" s="452" t="s">
        <v>83</v>
      </c>
      <c r="M141" s="452"/>
      <c r="N141" s="452" t="s">
        <v>84</v>
      </c>
      <c r="O141" s="452"/>
      <c r="P141" s="452" t="s">
        <v>85</v>
      </c>
      <c r="Q141" s="453"/>
    </row>
    <row r="142" spans="1:19" ht="15" customHeight="1" thickBot="1">
      <c r="A142" s="441"/>
      <c r="B142" s="166" t="s">
        <v>4</v>
      </c>
      <c r="C142" s="167" t="s">
        <v>5</v>
      </c>
      <c r="D142" s="167" t="s">
        <v>4</v>
      </c>
      <c r="E142" s="167" t="s">
        <v>5</v>
      </c>
      <c r="F142" s="167" t="s">
        <v>4</v>
      </c>
      <c r="G142" s="167" t="s">
        <v>5</v>
      </c>
      <c r="H142" s="167" t="s">
        <v>4</v>
      </c>
      <c r="I142" s="167" t="s">
        <v>5</v>
      </c>
      <c r="J142" s="167" t="s">
        <v>4</v>
      </c>
      <c r="K142" s="167" t="s">
        <v>5</v>
      </c>
      <c r="L142" s="167" t="s">
        <v>4</v>
      </c>
      <c r="M142" s="167" t="s">
        <v>5</v>
      </c>
      <c r="N142" s="167" t="s">
        <v>4</v>
      </c>
      <c r="O142" s="167" t="s">
        <v>5</v>
      </c>
      <c r="P142" s="167" t="s">
        <v>4</v>
      </c>
      <c r="Q142" s="168" t="s">
        <v>5</v>
      </c>
    </row>
    <row r="143" spans="1:19" ht="15" customHeight="1" thickTop="1">
      <c r="A143" s="152" t="s">
        <v>298</v>
      </c>
      <c r="B143" s="153">
        <v>0</v>
      </c>
      <c r="C143" s="154">
        <v>0</v>
      </c>
      <c r="D143" s="155">
        <v>3</v>
      </c>
      <c r="E143" s="154">
        <v>8.1081081081081086E-2</v>
      </c>
      <c r="F143" s="155">
        <v>6</v>
      </c>
      <c r="G143" s="154">
        <v>0.16216216216216217</v>
      </c>
      <c r="H143" s="155">
        <v>3</v>
      </c>
      <c r="I143" s="154">
        <v>8.1081081081081086E-2</v>
      </c>
      <c r="J143" s="155">
        <v>11</v>
      </c>
      <c r="K143" s="154">
        <v>0.29729729729729731</v>
      </c>
      <c r="L143" s="155">
        <v>5</v>
      </c>
      <c r="M143" s="154">
        <v>0.13513513513513514</v>
      </c>
      <c r="N143" s="155">
        <v>4</v>
      </c>
      <c r="O143" s="154">
        <v>0.1081081081081081</v>
      </c>
      <c r="P143" s="155">
        <v>5</v>
      </c>
      <c r="Q143" s="156">
        <v>0.13513513513513514</v>
      </c>
    </row>
    <row r="144" spans="1:19" ht="15" customHeight="1">
      <c r="A144" s="196" t="s">
        <v>299</v>
      </c>
      <c r="B144" s="197">
        <v>2</v>
      </c>
      <c r="C144" s="198">
        <v>3.9215686274509803E-2</v>
      </c>
      <c r="D144" s="199">
        <v>7</v>
      </c>
      <c r="E144" s="198">
        <v>0.1372549019607843</v>
      </c>
      <c r="F144" s="199">
        <v>2</v>
      </c>
      <c r="G144" s="198">
        <v>3.9215686274509803E-2</v>
      </c>
      <c r="H144" s="199">
        <v>3</v>
      </c>
      <c r="I144" s="198">
        <v>5.8823529411764712E-2</v>
      </c>
      <c r="J144" s="199">
        <v>17</v>
      </c>
      <c r="K144" s="198">
        <v>0.33333333333333337</v>
      </c>
      <c r="L144" s="199">
        <v>15</v>
      </c>
      <c r="M144" s="198">
        <v>0.29411764705882354</v>
      </c>
      <c r="N144" s="199">
        <v>2</v>
      </c>
      <c r="O144" s="198">
        <v>3.9215686274509803E-2</v>
      </c>
      <c r="P144" s="199">
        <v>3</v>
      </c>
      <c r="Q144" s="200">
        <v>5.8823529411764712E-2</v>
      </c>
    </row>
    <row r="145" spans="1:19" ht="15" customHeight="1">
      <c r="A145" s="196" t="s">
        <v>300</v>
      </c>
      <c r="B145" s="197">
        <v>0</v>
      </c>
      <c r="C145" s="198">
        <v>0</v>
      </c>
      <c r="D145" s="199">
        <v>1</v>
      </c>
      <c r="E145" s="198">
        <v>1.4705882352941178E-2</v>
      </c>
      <c r="F145" s="199">
        <v>2</v>
      </c>
      <c r="G145" s="198">
        <v>2.9411764705882356E-2</v>
      </c>
      <c r="H145" s="199">
        <v>6</v>
      </c>
      <c r="I145" s="198">
        <v>8.8235294117647065E-2</v>
      </c>
      <c r="J145" s="199">
        <v>22</v>
      </c>
      <c r="K145" s="198">
        <v>0.32352941176470584</v>
      </c>
      <c r="L145" s="199">
        <v>24</v>
      </c>
      <c r="M145" s="198">
        <v>0.35294117647058826</v>
      </c>
      <c r="N145" s="199">
        <v>9</v>
      </c>
      <c r="O145" s="198">
        <v>0.13235294117647059</v>
      </c>
      <c r="P145" s="199">
        <v>4</v>
      </c>
      <c r="Q145" s="200">
        <v>5.8823529411764712E-2</v>
      </c>
    </row>
    <row r="146" spans="1:19" ht="15" customHeight="1">
      <c r="A146" s="196" t="s">
        <v>301</v>
      </c>
      <c r="B146" s="197">
        <v>5</v>
      </c>
      <c r="C146" s="198">
        <v>0.11627906976744186</v>
      </c>
      <c r="D146" s="199">
        <v>5</v>
      </c>
      <c r="E146" s="198">
        <v>0.11627906976744186</v>
      </c>
      <c r="F146" s="199">
        <v>8</v>
      </c>
      <c r="G146" s="198">
        <v>0.18604651162790697</v>
      </c>
      <c r="H146" s="199">
        <v>3</v>
      </c>
      <c r="I146" s="198">
        <v>6.9767441860465115E-2</v>
      </c>
      <c r="J146" s="199">
        <v>13</v>
      </c>
      <c r="K146" s="198">
        <v>0.30232558139534882</v>
      </c>
      <c r="L146" s="199">
        <v>6</v>
      </c>
      <c r="M146" s="198">
        <v>0.13953488372093023</v>
      </c>
      <c r="N146" s="199">
        <v>2</v>
      </c>
      <c r="O146" s="198">
        <v>4.6511627906976744E-2</v>
      </c>
      <c r="P146" s="199">
        <v>1</v>
      </c>
      <c r="Q146" s="200">
        <v>2.3255813953488372E-2</v>
      </c>
    </row>
    <row r="147" spans="1:19" ht="15" customHeight="1" thickBot="1">
      <c r="A147" s="157" t="s">
        <v>9</v>
      </c>
      <c r="B147" s="158">
        <v>7</v>
      </c>
      <c r="C147" s="159">
        <v>3.5175879396984924E-2</v>
      </c>
      <c r="D147" s="160">
        <v>16</v>
      </c>
      <c r="E147" s="159">
        <v>8.0402010050251244E-2</v>
      </c>
      <c r="F147" s="160">
        <v>18</v>
      </c>
      <c r="G147" s="159">
        <v>9.0452261306532653E-2</v>
      </c>
      <c r="H147" s="160">
        <v>15</v>
      </c>
      <c r="I147" s="159">
        <v>7.537688442211056E-2</v>
      </c>
      <c r="J147" s="160">
        <v>63</v>
      </c>
      <c r="K147" s="159">
        <v>0.3165829145728643</v>
      </c>
      <c r="L147" s="160">
        <v>50</v>
      </c>
      <c r="M147" s="159">
        <v>0.25125628140703521</v>
      </c>
      <c r="N147" s="160">
        <v>17</v>
      </c>
      <c r="O147" s="159">
        <v>8.5427135678391955E-2</v>
      </c>
      <c r="P147" s="160">
        <v>13</v>
      </c>
      <c r="Q147" s="161">
        <v>6.5326633165829151E-2</v>
      </c>
    </row>
    <row r="148" spans="1:19" ht="15" customHeight="1" thickTop="1"/>
    <row r="149" spans="1:19" ht="15" customHeight="1" thickBot="1">
      <c r="A149" s="454" t="s">
        <v>86</v>
      </c>
      <c r="B149" s="454"/>
      <c r="C149" s="454"/>
      <c r="D149" s="454"/>
      <c r="E149" s="454"/>
      <c r="F149" s="454"/>
      <c r="G149" s="454"/>
      <c r="H149" s="454"/>
      <c r="I149" s="454"/>
      <c r="J149" s="454"/>
      <c r="K149" s="454"/>
      <c r="L149" s="454"/>
      <c r="M149" s="454"/>
    </row>
    <row r="150" spans="1:19" ht="15" customHeight="1" thickTop="1">
      <c r="A150" s="440"/>
      <c r="B150" s="442" t="s">
        <v>87</v>
      </c>
      <c r="C150" s="430"/>
      <c r="D150" s="430"/>
      <c r="E150" s="430"/>
      <c r="F150" s="430"/>
      <c r="G150" s="430"/>
      <c r="H150" s="430"/>
      <c r="I150" s="430"/>
      <c r="J150" s="430"/>
      <c r="K150" s="430"/>
      <c r="L150" s="430"/>
      <c r="M150" s="431"/>
    </row>
    <row r="151" spans="1:19" ht="20.25" customHeight="1">
      <c r="A151" s="449"/>
      <c r="B151" s="451" t="s">
        <v>88</v>
      </c>
      <c r="C151" s="452"/>
      <c r="D151" s="452" t="s">
        <v>89</v>
      </c>
      <c r="E151" s="452"/>
      <c r="F151" s="452" t="s">
        <v>90</v>
      </c>
      <c r="G151" s="452"/>
      <c r="H151" s="452" t="s">
        <v>91</v>
      </c>
      <c r="I151" s="452"/>
      <c r="J151" s="452" t="s">
        <v>92</v>
      </c>
      <c r="K151" s="452"/>
      <c r="L151" s="452" t="s">
        <v>93</v>
      </c>
      <c r="M151" s="453"/>
    </row>
    <row r="152" spans="1:19" ht="15" customHeight="1" thickBot="1">
      <c r="A152" s="441"/>
      <c r="B152" s="166" t="s">
        <v>4</v>
      </c>
      <c r="C152" s="167" t="s">
        <v>5</v>
      </c>
      <c r="D152" s="167" t="s">
        <v>4</v>
      </c>
      <c r="E152" s="167" t="s">
        <v>5</v>
      </c>
      <c r="F152" s="167" t="s">
        <v>4</v>
      </c>
      <c r="G152" s="167" t="s">
        <v>5</v>
      </c>
      <c r="H152" s="167" t="s">
        <v>4</v>
      </c>
      <c r="I152" s="167" t="s">
        <v>5</v>
      </c>
      <c r="J152" s="167" t="s">
        <v>4</v>
      </c>
      <c r="K152" s="167" t="s">
        <v>5</v>
      </c>
      <c r="L152" s="167" t="s">
        <v>4</v>
      </c>
      <c r="M152" s="168" t="s">
        <v>5</v>
      </c>
    </row>
    <row r="153" spans="1:19" ht="15" customHeight="1" thickTop="1">
      <c r="A153" s="152" t="s">
        <v>298</v>
      </c>
      <c r="B153" s="153">
        <v>6</v>
      </c>
      <c r="C153" s="154">
        <v>0.16216216216216217</v>
      </c>
      <c r="D153" s="155">
        <v>11</v>
      </c>
      <c r="E153" s="154">
        <v>0.29729729729729731</v>
      </c>
      <c r="F153" s="155">
        <v>1</v>
      </c>
      <c r="G153" s="154">
        <v>2.7027027027027025E-2</v>
      </c>
      <c r="H153" s="155">
        <v>7</v>
      </c>
      <c r="I153" s="154">
        <v>0.1891891891891892</v>
      </c>
      <c r="J153" s="155">
        <v>2</v>
      </c>
      <c r="K153" s="154">
        <v>5.405405405405405E-2</v>
      </c>
      <c r="L153" s="155">
        <v>10</v>
      </c>
      <c r="M153" s="156">
        <v>0.27027027027027029</v>
      </c>
    </row>
    <row r="154" spans="1:19" ht="15" customHeight="1">
      <c r="A154" s="196" t="s">
        <v>299</v>
      </c>
      <c r="B154" s="197">
        <v>8</v>
      </c>
      <c r="C154" s="198">
        <v>0.16666666666666669</v>
      </c>
      <c r="D154" s="199">
        <v>11</v>
      </c>
      <c r="E154" s="198">
        <v>0.22916666666666669</v>
      </c>
      <c r="F154" s="199">
        <v>3</v>
      </c>
      <c r="G154" s="198">
        <v>6.25E-2</v>
      </c>
      <c r="H154" s="199">
        <v>14</v>
      </c>
      <c r="I154" s="198">
        <v>0.29166666666666669</v>
      </c>
      <c r="J154" s="199">
        <v>1</v>
      </c>
      <c r="K154" s="198">
        <v>2.0833333333333336E-2</v>
      </c>
      <c r="L154" s="199">
        <v>11</v>
      </c>
      <c r="M154" s="200">
        <v>0.22916666666666669</v>
      </c>
    </row>
    <row r="155" spans="1:19" ht="15" customHeight="1">
      <c r="A155" s="196" t="s">
        <v>300</v>
      </c>
      <c r="B155" s="197">
        <v>12</v>
      </c>
      <c r="C155" s="198">
        <v>0.15789473684210525</v>
      </c>
      <c r="D155" s="199">
        <v>13</v>
      </c>
      <c r="E155" s="198">
        <v>0.17105263157894737</v>
      </c>
      <c r="F155" s="199">
        <v>8</v>
      </c>
      <c r="G155" s="198">
        <v>0.10526315789473685</v>
      </c>
      <c r="H155" s="199">
        <v>7</v>
      </c>
      <c r="I155" s="198">
        <v>9.2105263157894746E-2</v>
      </c>
      <c r="J155" s="199">
        <v>1</v>
      </c>
      <c r="K155" s="198">
        <v>1.3157894736842106E-2</v>
      </c>
      <c r="L155" s="199">
        <v>35</v>
      </c>
      <c r="M155" s="200">
        <v>0.46052631578947367</v>
      </c>
    </row>
    <row r="156" spans="1:19" ht="15" customHeight="1">
      <c r="A156" s="196" t="s">
        <v>301</v>
      </c>
      <c r="B156" s="197">
        <v>6</v>
      </c>
      <c r="C156" s="198">
        <v>0.17142857142857143</v>
      </c>
      <c r="D156" s="199">
        <v>9</v>
      </c>
      <c r="E156" s="198">
        <v>0.25714285714285717</v>
      </c>
      <c r="F156" s="199">
        <v>4</v>
      </c>
      <c r="G156" s="198">
        <v>0.11428571428571428</v>
      </c>
      <c r="H156" s="199">
        <v>6</v>
      </c>
      <c r="I156" s="198">
        <v>0.17142857142857143</v>
      </c>
      <c r="J156" s="199">
        <v>1</v>
      </c>
      <c r="K156" s="198">
        <v>2.8571428571428571E-2</v>
      </c>
      <c r="L156" s="199">
        <v>9</v>
      </c>
      <c r="M156" s="200">
        <v>0.25714285714285717</v>
      </c>
    </row>
    <row r="157" spans="1:19" ht="15" customHeight="1" thickBot="1">
      <c r="A157" s="157" t="s">
        <v>9</v>
      </c>
      <c r="B157" s="158">
        <v>32</v>
      </c>
      <c r="C157" s="159">
        <v>0.16326530612244899</v>
      </c>
      <c r="D157" s="160">
        <v>44</v>
      </c>
      <c r="E157" s="159">
        <v>0.22448979591836735</v>
      </c>
      <c r="F157" s="160">
        <v>16</v>
      </c>
      <c r="G157" s="159">
        <v>8.1632653061224497E-2</v>
      </c>
      <c r="H157" s="160">
        <v>34</v>
      </c>
      <c r="I157" s="159">
        <v>0.17346938775510204</v>
      </c>
      <c r="J157" s="160">
        <v>5</v>
      </c>
      <c r="K157" s="159">
        <v>2.5510204081632654E-2</v>
      </c>
      <c r="L157" s="160">
        <v>65</v>
      </c>
      <c r="M157" s="161">
        <v>0.33163265306122447</v>
      </c>
    </row>
    <row r="158" spans="1:19" ht="15" customHeight="1" thickTop="1"/>
    <row r="159" spans="1:19" ht="15" customHeight="1" thickBot="1">
      <c r="A159" s="454" t="s">
        <v>94</v>
      </c>
      <c r="B159" s="454"/>
      <c r="C159" s="454"/>
      <c r="D159" s="454"/>
      <c r="E159" s="454"/>
      <c r="F159" s="454"/>
      <c r="G159" s="454"/>
      <c r="H159" s="454"/>
      <c r="I159" s="454"/>
      <c r="J159" s="454"/>
      <c r="K159" s="454"/>
      <c r="L159" s="454"/>
      <c r="M159" s="454"/>
      <c r="N159" s="454"/>
      <c r="O159" s="454"/>
      <c r="P159" s="454"/>
      <c r="Q159" s="454"/>
      <c r="R159" s="454"/>
      <c r="S159" s="454"/>
    </row>
    <row r="160" spans="1:19" ht="66.75" customHeight="1" thickTop="1">
      <c r="A160" s="440"/>
      <c r="B160" s="442" t="s">
        <v>95</v>
      </c>
      <c r="C160" s="430"/>
      <c r="D160" s="430" t="s">
        <v>96</v>
      </c>
      <c r="E160" s="430"/>
      <c r="F160" s="430" t="s">
        <v>97</v>
      </c>
      <c r="G160" s="430"/>
      <c r="H160" s="430" t="s">
        <v>98</v>
      </c>
      <c r="I160" s="430"/>
      <c r="J160" s="430" t="s">
        <v>99</v>
      </c>
      <c r="K160" s="430"/>
      <c r="L160" s="430" t="s">
        <v>100</v>
      </c>
      <c r="M160" s="430"/>
      <c r="N160" s="430" t="s">
        <v>101</v>
      </c>
      <c r="O160" s="430"/>
      <c r="P160" s="430" t="s">
        <v>282</v>
      </c>
      <c r="Q160" s="430"/>
      <c r="R160" s="430" t="s">
        <v>283</v>
      </c>
      <c r="S160" s="431"/>
    </row>
    <row r="161" spans="1:57" ht="15" customHeight="1">
      <c r="A161" s="449"/>
      <c r="B161" s="451" t="s">
        <v>103</v>
      </c>
      <c r="C161" s="452"/>
      <c r="D161" s="452" t="s">
        <v>26</v>
      </c>
      <c r="E161" s="452"/>
      <c r="F161" s="452" t="s">
        <v>26</v>
      </c>
      <c r="G161" s="452"/>
      <c r="H161" s="452" t="s">
        <v>103</v>
      </c>
      <c r="I161" s="452"/>
      <c r="J161" s="452" t="s">
        <v>103</v>
      </c>
      <c r="K161" s="452"/>
      <c r="L161" s="452" t="s">
        <v>103</v>
      </c>
      <c r="M161" s="452"/>
      <c r="N161" s="452" t="s">
        <v>103</v>
      </c>
      <c r="O161" s="452"/>
      <c r="P161" s="452" t="s">
        <v>103</v>
      </c>
      <c r="Q161" s="452"/>
      <c r="R161" s="452" t="s">
        <v>103</v>
      </c>
      <c r="S161" s="453"/>
    </row>
    <row r="162" spans="1:57" ht="15" customHeight="1" thickBot="1">
      <c r="A162" s="441"/>
      <c r="B162" s="166" t="s">
        <v>4</v>
      </c>
      <c r="C162" s="167" t="s">
        <v>5</v>
      </c>
      <c r="D162" s="167" t="s">
        <v>4</v>
      </c>
      <c r="E162" s="167" t="s">
        <v>5</v>
      </c>
      <c r="F162" s="167" t="s">
        <v>4</v>
      </c>
      <c r="G162" s="167" t="s">
        <v>5</v>
      </c>
      <c r="H162" s="167" t="s">
        <v>4</v>
      </c>
      <c r="I162" s="167" t="s">
        <v>5</v>
      </c>
      <c r="J162" s="167" t="s">
        <v>4</v>
      </c>
      <c r="K162" s="167" t="s">
        <v>5</v>
      </c>
      <c r="L162" s="167" t="s">
        <v>4</v>
      </c>
      <c r="M162" s="167" t="s">
        <v>5</v>
      </c>
      <c r="N162" s="167" t="s">
        <v>4</v>
      </c>
      <c r="O162" s="167" t="s">
        <v>5</v>
      </c>
      <c r="P162" s="167" t="s">
        <v>4</v>
      </c>
      <c r="Q162" s="167" t="s">
        <v>5</v>
      </c>
      <c r="R162" s="167" t="s">
        <v>4</v>
      </c>
      <c r="S162" s="168" t="s">
        <v>5</v>
      </c>
    </row>
    <row r="163" spans="1:57" ht="15" customHeight="1" thickTop="1">
      <c r="A163" s="152" t="s">
        <v>298</v>
      </c>
      <c r="B163" s="153">
        <v>8</v>
      </c>
      <c r="C163" s="156">
        <f>B163/55</f>
        <v>0.14545454545454545</v>
      </c>
      <c r="D163" s="155">
        <v>8</v>
      </c>
      <c r="E163" s="156">
        <f>D163/55</f>
        <v>0.14545454545454545</v>
      </c>
      <c r="F163" s="155">
        <v>2</v>
      </c>
      <c r="G163" s="156">
        <f>F163/55</f>
        <v>3.6363636363636362E-2</v>
      </c>
      <c r="H163" s="155">
        <v>2</v>
      </c>
      <c r="I163" s="156">
        <f>H163/55</f>
        <v>3.6363636363636362E-2</v>
      </c>
      <c r="J163" s="155">
        <v>0</v>
      </c>
      <c r="K163" s="156">
        <f>J163/55</f>
        <v>0</v>
      </c>
      <c r="L163" s="155">
        <v>7</v>
      </c>
      <c r="M163" s="156">
        <f>L163/55</f>
        <v>0.12727272727272726</v>
      </c>
      <c r="N163" s="155">
        <v>23</v>
      </c>
      <c r="O163" s="156">
        <f>N163/55</f>
        <v>0.41818181818181815</v>
      </c>
      <c r="P163" s="155">
        <v>4</v>
      </c>
      <c r="Q163" s="156">
        <f>P163/55</f>
        <v>7.2727272727272724E-2</v>
      </c>
      <c r="R163" s="155">
        <v>1</v>
      </c>
      <c r="S163" s="156">
        <f>R163/55</f>
        <v>1.8181818181818181E-2</v>
      </c>
      <c r="T163" s="169">
        <v>55</v>
      </c>
    </row>
    <row r="164" spans="1:57" ht="15" customHeight="1">
      <c r="A164" s="196" t="s">
        <v>299</v>
      </c>
      <c r="B164" s="197">
        <v>8</v>
      </c>
      <c r="C164" s="200">
        <f>B164/64</f>
        <v>0.125</v>
      </c>
      <c r="D164" s="199">
        <v>5</v>
      </c>
      <c r="E164" s="200">
        <f>D164/64</f>
        <v>7.8125E-2</v>
      </c>
      <c r="F164" s="199">
        <v>4</v>
      </c>
      <c r="G164" s="200">
        <f>F164/64</f>
        <v>6.25E-2</v>
      </c>
      <c r="H164" s="199">
        <v>2</v>
      </c>
      <c r="I164" s="200">
        <f>H164/64</f>
        <v>3.125E-2</v>
      </c>
      <c r="J164" s="199">
        <v>0</v>
      </c>
      <c r="K164" s="200">
        <f>J164/64</f>
        <v>0</v>
      </c>
      <c r="L164" s="199">
        <v>1</v>
      </c>
      <c r="M164" s="200">
        <f>L164/64</f>
        <v>1.5625E-2</v>
      </c>
      <c r="N164" s="199">
        <v>44</v>
      </c>
      <c r="O164" s="200">
        <f>N164/64</f>
        <v>0.6875</v>
      </c>
      <c r="P164" s="199">
        <v>0</v>
      </c>
      <c r="Q164" s="200">
        <f>P164/64</f>
        <v>0</v>
      </c>
      <c r="R164" s="199">
        <v>0</v>
      </c>
      <c r="S164" s="200">
        <f>R164/64</f>
        <v>0</v>
      </c>
      <c r="T164" s="169">
        <v>64</v>
      </c>
    </row>
    <row r="165" spans="1:57" ht="15" customHeight="1">
      <c r="A165" s="196" t="s">
        <v>300</v>
      </c>
      <c r="B165" s="197">
        <v>32</v>
      </c>
      <c r="C165" s="200">
        <f>B165/135</f>
        <v>0.23703703703703705</v>
      </c>
      <c r="D165" s="199">
        <v>10</v>
      </c>
      <c r="E165" s="200">
        <f>D165/135</f>
        <v>7.407407407407407E-2</v>
      </c>
      <c r="F165" s="199">
        <v>3</v>
      </c>
      <c r="G165" s="200">
        <f>F165/135</f>
        <v>2.2222222222222223E-2</v>
      </c>
      <c r="H165" s="199">
        <v>11</v>
      </c>
      <c r="I165" s="200">
        <f>H165/135</f>
        <v>8.1481481481481488E-2</v>
      </c>
      <c r="J165" s="199">
        <v>0</v>
      </c>
      <c r="K165" s="200">
        <f>J165/135</f>
        <v>0</v>
      </c>
      <c r="L165" s="199">
        <v>22</v>
      </c>
      <c r="M165" s="200">
        <f>L165/135</f>
        <v>0.16296296296296298</v>
      </c>
      <c r="N165" s="199">
        <v>54</v>
      </c>
      <c r="O165" s="200">
        <f>N165/135</f>
        <v>0.4</v>
      </c>
      <c r="P165" s="199">
        <v>0</v>
      </c>
      <c r="Q165" s="200">
        <f>P165/135</f>
        <v>0</v>
      </c>
      <c r="R165" s="199">
        <v>3</v>
      </c>
      <c r="S165" s="200">
        <f>R165/135</f>
        <v>2.2222222222222223E-2</v>
      </c>
      <c r="T165" s="169">
        <v>135</v>
      </c>
    </row>
    <row r="166" spans="1:57" ht="15" customHeight="1">
      <c r="A166" s="196" t="s">
        <v>301</v>
      </c>
      <c r="B166" s="197">
        <v>12</v>
      </c>
      <c r="C166" s="200">
        <f>B166/58</f>
        <v>0.20689655172413793</v>
      </c>
      <c r="D166" s="199">
        <v>12</v>
      </c>
      <c r="E166" s="200">
        <f>D166/58</f>
        <v>0.20689655172413793</v>
      </c>
      <c r="F166" s="199">
        <v>1</v>
      </c>
      <c r="G166" s="200">
        <f>F166/58</f>
        <v>1.7241379310344827E-2</v>
      </c>
      <c r="H166" s="199">
        <v>8</v>
      </c>
      <c r="I166" s="200">
        <f>H166/58</f>
        <v>0.13793103448275862</v>
      </c>
      <c r="J166" s="199">
        <v>0</v>
      </c>
      <c r="K166" s="200">
        <f>J166/58</f>
        <v>0</v>
      </c>
      <c r="L166" s="199">
        <v>2</v>
      </c>
      <c r="M166" s="200">
        <f>L166/58</f>
        <v>3.4482758620689655E-2</v>
      </c>
      <c r="N166" s="199">
        <v>19</v>
      </c>
      <c r="O166" s="200">
        <f>N166/58</f>
        <v>0.32758620689655171</v>
      </c>
      <c r="P166" s="199">
        <v>2</v>
      </c>
      <c r="Q166" s="200">
        <f>P166/58</f>
        <v>3.4482758620689655E-2</v>
      </c>
      <c r="R166" s="199">
        <v>2</v>
      </c>
      <c r="S166" s="200">
        <f>R166/58</f>
        <v>3.4482758620689655E-2</v>
      </c>
      <c r="T166" s="169">
        <v>58</v>
      </c>
    </row>
    <row r="167" spans="1:57" ht="15" customHeight="1" thickBot="1">
      <c r="A167" s="157" t="s">
        <v>9</v>
      </c>
      <c r="B167" s="158">
        <f>SUM(B163:B166)</f>
        <v>60</v>
      </c>
      <c r="C167" s="161">
        <f>B167/($B167+$D167+$F167+$H167+$J167+$L167+$N167+$P167+$R167)</f>
        <v>0.19230769230769232</v>
      </c>
      <c r="D167" s="158">
        <f>SUM(D163:D166)</f>
        <v>35</v>
      </c>
      <c r="E167" s="161">
        <f>D167/($B167+$D167+$F167+$H167+$J167+$L167+$N167+$P167+$R167)</f>
        <v>0.11217948717948718</v>
      </c>
      <c r="F167" s="158">
        <f>SUM(F163:F166)</f>
        <v>10</v>
      </c>
      <c r="G167" s="161">
        <f>F167/($B167+$D167+$F167+$H167+$J167+$L167+$N167+$P167+$R167)</f>
        <v>3.2051282051282048E-2</v>
      </c>
      <c r="H167" s="158">
        <f>SUM(H163:H166)</f>
        <v>23</v>
      </c>
      <c r="I167" s="161">
        <f>H167/($B167+$D167+$F167+$H167+$J167+$L167+$N167+$P167+$R167)</f>
        <v>7.371794871794872E-2</v>
      </c>
      <c r="J167" s="158">
        <f>SUM(J163:J166)</f>
        <v>0</v>
      </c>
      <c r="K167" s="161">
        <f>J167/($B167+$D167+$F167+$H167+$J167+$L167+$N167+$P167+$R167)</f>
        <v>0</v>
      </c>
      <c r="L167" s="158">
        <f>SUM(L163:L166)</f>
        <v>32</v>
      </c>
      <c r="M167" s="161">
        <f>L167/($B167+$D167+$F167+$H167+$J167+$L167+$N167+$P167+$R167)</f>
        <v>0.10256410256410256</v>
      </c>
      <c r="N167" s="158">
        <f>SUM(N163:N166)</f>
        <v>140</v>
      </c>
      <c r="O167" s="161">
        <f>N167/($B167+$D167+$F167+$H167+$J167+$L167+$N167+$P167+$R167)</f>
        <v>0.44871794871794873</v>
      </c>
      <c r="P167" s="158">
        <f>SUM(P163:P166)</f>
        <v>6</v>
      </c>
      <c r="Q167" s="161">
        <f>P167/($B167+$D167+$F167+$H167+$J167+$L167+$N167+$P167+$R167)</f>
        <v>1.9230769230769232E-2</v>
      </c>
      <c r="R167" s="158">
        <f>SUM(R163:R166)</f>
        <v>6</v>
      </c>
      <c r="S167" s="161">
        <f>R167/($B167+$D167+$F167+$H167+$J167+$L167+$N167+$P167+$R167)</f>
        <v>1.9230769230769232E-2</v>
      </c>
      <c r="T167" s="169">
        <v>58</v>
      </c>
    </row>
    <row r="168" spans="1:57" ht="15" customHeight="1" thickTop="1"/>
    <row r="169" spans="1:57" ht="15" customHeight="1" thickBot="1">
      <c r="A169" s="454" t="s">
        <v>104</v>
      </c>
      <c r="B169" s="454"/>
      <c r="C169" s="454"/>
      <c r="D169" s="454"/>
      <c r="E169" s="454"/>
      <c r="F169" s="454"/>
      <c r="G169" s="454"/>
      <c r="H169" s="454"/>
      <c r="I169" s="454"/>
      <c r="J169" s="454"/>
      <c r="K169" s="454"/>
      <c r="L169" s="454"/>
      <c r="M169" s="454"/>
      <c r="N169" s="454"/>
      <c r="O169" s="454"/>
      <c r="P169" s="454"/>
      <c r="Q169" s="454"/>
      <c r="R169" s="454"/>
      <c r="S169" s="454"/>
      <c r="T169" s="454"/>
      <c r="U169" s="454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4"/>
      <c r="AH169" s="454"/>
      <c r="AI169" s="454"/>
      <c r="AJ169" s="454"/>
      <c r="AK169" s="454"/>
      <c r="AL169" s="454"/>
      <c r="AM169" s="454"/>
      <c r="AN169" s="454"/>
      <c r="AO169" s="454"/>
      <c r="AP169" s="454"/>
      <c r="AQ169" s="454"/>
      <c r="AR169" s="454"/>
      <c r="AS169" s="454"/>
      <c r="AT169" s="454"/>
      <c r="AU169" s="454"/>
      <c r="AV169" s="454"/>
      <c r="AW169" s="454"/>
      <c r="AX169" s="454"/>
      <c r="AY169" s="454"/>
      <c r="AZ169" s="454"/>
      <c r="BA169" s="454"/>
      <c r="BB169" s="454"/>
      <c r="BC169" s="454"/>
      <c r="BD169" s="454"/>
      <c r="BE169" s="454"/>
    </row>
    <row r="170" spans="1:57" ht="15" customHeight="1" thickTop="1">
      <c r="A170" s="440"/>
      <c r="B170" s="442" t="s">
        <v>105</v>
      </c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430"/>
      <c r="AE170" s="430"/>
      <c r="AF170" s="430"/>
      <c r="AG170" s="430"/>
      <c r="AH170" s="430"/>
      <c r="AI170" s="430"/>
      <c r="AJ170" s="430"/>
      <c r="AK170" s="430"/>
      <c r="AL170" s="430"/>
      <c r="AM170" s="430"/>
      <c r="AN170" s="430"/>
      <c r="AO170" s="430"/>
      <c r="AP170" s="430"/>
      <c r="AQ170" s="430"/>
      <c r="AR170" s="430"/>
      <c r="AS170" s="430"/>
      <c r="AT170" s="430"/>
      <c r="AU170" s="430"/>
      <c r="AV170" s="430"/>
      <c r="AW170" s="430"/>
      <c r="AX170" s="430"/>
      <c r="AY170" s="430"/>
      <c r="AZ170" s="430"/>
      <c r="BA170" s="430"/>
      <c r="BB170" s="430"/>
      <c r="BC170" s="430"/>
      <c r="BD170" s="430"/>
      <c r="BE170" s="431"/>
    </row>
    <row r="171" spans="1:57" ht="96" customHeight="1">
      <c r="A171" s="449"/>
      <c r="B171" s="451" t="s">
        <v>320</v>
      </c>
      <c r="C171" s="452"/>
      <c r="D171" s="452" t="s">
        <v>321</v>
      </c>
      <c r="E171" s="452"/>
      <c r="F171" s="452" t="s">
        <v>322</v>
      </c>
      <c r="G171" s="452"/>
      <c r="H171" s="452" t="s">
        <v>323</v>
      </c>
      <c r="I171" s="452"/>
      <c r="J171" s="452" t="s">
        <v>106</v>
      </c>
      <c r="K171" s="452"/>
      <c r="L171" s="452" t="s">
        <v>107</v>
      </c>
      <c r="M171" s="452"/>
      <c r="N171" s="452" t="s">
        <v>324</v>
      </c>
      <c r="O171" s="452"/>
      <c r="P171" s="452" t="s">
        <v>108</v>
      </c>
      <c r="Q171" s="452"/>
      <c r="R171" s="452" t="s">
        <v>325</v>
      </c>
      <c r="S171" s="452"/>
      <c r="T171" s="452" t="s">
        <v>326</v>
      </c>
      <c r="U171" s="452"/>
      <c r="V171" s="452" t="s">
        <v>327</v>
      </c>
      <c r="W171" s="452"/>
      <c r="X171" s="452" t="s">
        <v>328</v>
      </c>
      <c r="Y171" s="452"/>
      <c r="Z171" s="452" t="s">
        <v>109</v>
      </c>
      <c r="AA171" s="452"/>
      <c r="AB171" s="452" t="s">
        <v>110</v>
      </c>
      <c r="AC171" s="452"/>
      <c r="AD171" s="452" t="s">
        <v>111</v>
      </c>
      <c r="AE171" s="452"/>
      <c r="AF171" s="452" t="s">
        <v>112</v>
      </c>
      <c r="AG171" s="452"/>
      <c r="AH171" s="452" t="s">
        <v>113</v>
      </c>
      <c r="AI171" s="452"/>
      <c r="AJ171" s="452" t="s">
        <v>114</v>
      </c>
      <c r="AK171" s="452"/>
      <c r="AL171" s="452" t="s">
        <v>115</v>
      </c>
      <c r="AM171" s="452"/>
      <c r="AN171" s="452" t="s">
        <v>116</v>
      </c>
      <c r="AO171" s="452"/>
      <c r="AP171" s="452" t="s">
        <v>117</v>
      </c>
      <c r="AQ171" s="452"/>
      <c r="AR171" s="452" t="s">
        <v>118</v>
      </c>
      <c r="AS171" s="452"/>
      <c r="AT171" s="452" t="s">
        <v>119</v>
      </c>
      <c r="AU171" s="452"/>
      <c r="AV171" s="452" t="s">
        <v>120</v>
      </c>
      <c r="AW171" s="452"/>
      <c r="AX171" s="452" t="s">
        <v>121</v>
      </c>
      <c r="AY171" s="452"/>
      <c r="AZ171" s="452" t="s">
        <v>122</v>
      </c>
      <c r="BA171" s="452"/>
      <c r="BB171" s="452" t="s">
        <v>123</v>
      </c>
      <c r="BC171" s="452"/>
      <c r="BD171" s="452" t="s">
        <v>124</v>
      </c>
      <c r="BE171" s="453"/>
    </row>
    <row r="172" spans="1:57" ht="15" customHeight="1" thickBot="1">
      <c r="A172" s="441"/>
      <c r="B172" s="166" t="s">
        <v>4</v>
      </c>
      <c r="C172" s="167" t="s">
        <v>5</v>
      </c>
      <c r="D172" s="167" t="s">
        <v>4</v>
      </c>
      <c r="E172" s="167" t="s">
        <v>5</v>
      </c>
      <c r="F172" s="167" t="s">
        <v>4</v>
      </c>
      <c r="G172" s="167" t="s">
        <v>5</v>
      </c>
      <c r="H172" s="167" t="s">
        <v>4</v>
      </c>
      <c r="I172" s="167" t="s">
        <v>5</v>
      </c>
      <c r="J172" s="167" t="s">
        <v>4</v>
      </c>
      <c r="K172" s="167" t="s">
        <v>5</v>
      </c>
      <c r="L172" s="167" t="s">
        <v>4</v>
      </c>
      <c r="M172" s="167" t="s">
        <v>5</v>
      </c>
      <c r="N172" s="167" t="s">
        <v>4</v>
      </c>
      <c r="O172" s="167" t="s">
        <v>5</v>
      </c>
      <c r="P172" s="167" t="s">
        <v>4</v>
      </c>
      <c r="Q172" s="167" t="s">
        <v>5</v>
      </c>
      <c r="R172" s="167" t="s">
        <v>4</v>
      </c>
      <c r="S172" s="167" t="s">
        <v>5</v>
      </c>
      <c r="T172" s="167" t="s">
        <v>4</v>
      </c>
      <c r="U172" s="167" t="s">
        <v>5</v>
      </c>
      <c r="V172" s="167" t="s">
        <v>4</v>
      </c>
      <c r="W172" s="167" t="s">
        <v>5</v>
      </c>
      <c r="X172" s="167" t="s">
        <v>4</v>
      </c>
      <c r="Y172" s="167" t="s">
        <v>5</v>
      </c>
      <c r="Z172" s="167" t="s">
        <v>4</v>
      </c>
      <c r="AA172" s="167" t="s">
        <v>5</v>
      </c>
      <c r="AB172" s="167" t="s">
        <v>4</v>
      </c>
      <c r="AC172" s="167" t="s">
        <v>5</v>
      </c>
      <c r="AD172" s="167" t="s">
        <v>4</v>
      </c>
      <c r="AE172" s="167" t="s">
        <v>5</v>
      </c>
      <c r="AF172" s="167" t="s">
        <v>4</v>
      </c>
      <c r="AG172" s="167" t="s">
        <v>5</v>
      </c>
      <c r="AH172" s="167" t="s">
        <v>4</v>
      </c>
      <c r="AI172" s="167" t="s">
        <v>5</v>
      </c>
      <c r="AJ172" s="167" t="s">
        <v>4</v>
      </c>
      <c r="AK172" s="167" t="s">
        <v>5</v>
      </c>
      <c r="AL172" s="167" t="s">
        <v>4</v>
      </c>
      <c r="AM172" s="167" t="s">
        <v>5</v>
      </c>
      <c r="AN172" s="167" t="s">
        <v>4</v>
      </c>
      <c r="AO172" s="167" t="s">
        <v>5</v>
      </c>
      <c r="AP172" s="167" t="s">
        <v>4</v>
      </c>
      <c r="AQ172" s="167" t="s">
        <v>5</v>
      </c>
      <c r="AR172" s="167" t="s">
        <v>4</v>
      </c>
      <c r="AS172" s="167" t="s">
        <v>5</v>
      </c>
      <c r="AT172" s="167" t="s">
        <v>4</v>
      </c>
      <c r="AU172" s="167" t="s">
        <v>5</v>
      </c>
      <c r="AV172" s="167" t="s">
        <v>4</v>
      </c>
      <c r="AW172" s="167" t="s">
        <v>5</v>
      </c>
      <c r="AX172" s="167" t="s">
        <v>4</v>
      </c>
      <c r="AY172" s="167" t="s">
        <v>5</v>
      </c>
      <c r="AZ172" s="167" t="s">
        <v>4</v>
      </c>
      <c r="BA172" s="167" t="s">
        <v>5</v>
      </c>
      <c r="BB172" s="167" t="s">
        <v>4</v>
      </c>
      <c r="BC172" s="167" t="s">
        <v>5</v>
      </c>
      <c r="BD172" s="167" t="s">
        <v>4</v>
      </c>
      <c r="BE172" s="168" t="s">
        <v>5</v>
      </c>
    </row>
    <row r="173" spans="1:57" ht="15" customHeight="1" thickTop="1">
      <c r="A173" s="152" t="s">
        <v>298</v>
      </c>
      <c r="B173" s="153">
        <v>0</v>
      </c>
      <c r="C173" s="154">
        <v>0</v>
      </c>
      <c r="D173" s="155">
        <v>0</v>
      </c>
      <c r="E173" s="154">
        <v>0</v>
      </c>
      <c r="F173" s="155">
        <v>0</v>
      </c>
      <c r="G173" s="154">
        <v>0</v>
      </c>
      <c r="H173" s="155">
        <v>5</v>
      </c>
      <c r="I173" s="154">
        <v>0.125</v>
      </c>
      <c r="J173" s="155">
        <v>0</v>
      </c>
      <c r="K173" s="154">
        <v>0</v>
      </c>
      <c r="L173" s="155">
        <v>1</v>
      </c>
      <c r="M173" s="154">
        <v>2.5000000000000001E-2</v>
      </c>
      <c r="N173" s="155">
        <v>0</v>
      </c>
      <c r="O173" s="154">
        <v>0</v>
      </c>
      <c r="P173" s="155">
        <v>6</v>
      </c>
      <c r="Q173" s="154">
        <v>0.15</v>
      </c>
      <c r="R173" s="155">
        <v>5</v>
      </c>
      <c r="S173" s="154">
        <v>0.125</v>
      </c>
      <c r="T173" s="155">
        <v>1</v>
      </c>
      <c r="U173" s="154">
        <v>2.5000000000000001E-2</v>
      </c>
      <c r="V173" s="155">
        <v>0</v>
      </c>
      <c r="W173" s="154">
        <v>0</v>
      </c>
      <c r="X173" s="155">
        <v>0</v>
      </c>
      <c r="Y173" s="154">
        <v>0</v>
      </c>
      <c r="Z173" s="155">
        <v>0</v>
      </c>
      <c r="AA173" s="154">
        <v>0</v>
      </c>
      <c r="AB173" s="155">
        <v>0</v>
      </c>
      <c r="AC173" s="154">
        <v>0</v>
      </c>
      <c r="AD173" s="155">
        <v>8</v>
      </c>
      <c r="AE173" s="154">
        <v>0.2</v>
      </c>
      <c r="AF173" s="155">
        <v>3</v>
      </c>
      <c r="AG173" s="154">
        <v>7.4999999999999997E-2</v>
      </c>
      <c r="AH173" s="155">
        <v>0</v>
      </c>
      <c r="AI173" s="154">
        <v>0</v>
      </c>
      <c r="AJ173" s="155">
        <v>2</v>
      </c>
      <c r="AK173" s="154">
        <v>0.05</v>
      </c>
      <c r="AL173" s="155">
        <v>2</v>
      </c>
      <c r="AM173" s="154">
        <v>0.05</v>
      </c>
      <c r="AN173" s="155">
        <v>0</v>
      </c>
      <c r="AO173" s="154">
        <v>0</v>
      </c>
      <c r="AP173" s="155">
        <v>1</v>
      </c>
      <c r="AQ173" s="154">
        <v>2.5000000000000001E-2</v>
      </c>
      <c r="AR173" s="155">
        <v>1</v>
      </c>
      <c r="AS173" s="154">
        <v>2.5000000000000001E-2</v>
      </c>
      <c r="AT173" s="155">
        <v>1</v>
      </c>
      <c r="AU173" s="154">
        <v>2.5000000000000001E-2</v>
      </c>
      <c r="AV173" s="155">
        <v>3</v>
      </c>
      <c r="AW173" s="154">
        <v>7.4999999999999997E-2</v>
      </c>
      <c r="AX173" s="155">
        <v>0</v>
      </c>
      <c r="AY173" s="154">
        <v>0</v>
      </c>
      <c r="AZ173" s="155">
        <v>1</v>
      </c>
      <c r="BA173" s="154">
        <v>2.5000000000000001E-2</v>
      </c>
      <c r="BB173" s="155">
        <v>0</v>
      </c>
      <c r="BC173" s="154">
        <v>0</v>
      </c>
      <c r="BD173" s="155">
        <v>0</v>
      </c>
      <c r="BE173" s="156">
        <v>0</v>
      </c>
    </row>
    <row r="174" spans="1:57" ht="15" customHeight="1">
      <c r="A174" s="196" t="s">
        <v>299</v>
      </c>
      <c r="B174" s="197">
        <v>0</v>
      </c>
      <c r="C174" s="198">
        <v>0</v>
      </c>
      <c r="D174" s="199">
        <v>0</v>
      </c>
      <c r="E174" s="198">
        <v>0</v>
      </c>
      <c r="F174" s="199">
        <v>0</v>
      </c>
      <c r="G174" s="198">
        <v>0</v>
      </c>
      <c r="H174" s="199">
        <v>4</v>
      </c>
      <c r="I174" s="198">
        <v>7.2727272727272724E-2</v>
      </c>
      <c r="J174" s="199">
        <v>0</v>
      </c>
      <c r="K174" s="198">
        <v>0</v>
      </c>
      <c r="L174" s="199">
        <v>1</v>
      </c>
      <c r="M174" s="198">
        <v>1.8181818181818181E-2</v>
      </c>
      <c r="N174" s="199">
        <v>4</v>
      </c>
      <c r="O174" s="198">
        <v>7.2727272727272724E-2</v>
      </c>
      <c r="P174" s="199">
        <v>8</v>
      </c>
      <c r="Q174" s="198">
        <v>0.14545454545454545</v>
      </c>
      <c r="R174" s="199">
        <v>7</v>
      </c>
      <c r="S174" s="198">
        <v>0.12727272727272726</v>
      </c>
      <c r="T174" s="199">
        <v>2</v>
      </c>
      <c r="U174" s="198">
        <v>3.6363636363636362E-2</v>
      </c>
      <c r="V174" s="199">
        <v>0</v>
      </c>
      <c r="W174" s="198">
        <v>0</v>
      </c>
      <c r="X174" s="199">
        <v>0</v>
      </c>
      <c r="Y174" s="198">
        <v>0</v>
      </c>
      <c r="Z174" s="199">
        <v>1</v>
      </c>
      <c r="AA174" s="198">
        <v>1.8181818181818181E-2</v>
      </c>
      <c r="AB174" s="199">
        <v>0</v>
      </c>
      <c r="AC174" s="198">
        <v>0</v>
      </c>
      <c r="AD174" s="199">
        <v>1</v>
      </c>
      <c r="AE174" s="198">
        <v>1.8181818181818181E-2</v>
      </c>
      <c r="AF174" s="199">
        <v>2</v>
      </c>
      <c r="AG174" s="198">
        <v>3.6363636363636362E-2</v>
      </c>
      <c r="AH174" s="199">
        <v>0</v>
      </c>
      <c r="AI174" s="198">
        <v>0</v>
      </c>
      <c r="AJ174" s="199">
        <v>2</v>
      </c>
      <c r="AK174" s="198">
        <v>3.6363636363636362E-2</v>
      </c>
      <c r="AL174" s="199">
        <v>3</v>
      </c>
      <c r="AM174" s="198">
        <v>5.4545454545454543E-2</v>
      </c>
      <c r="AN174" s="199">
        <v>0</v>
      </c>
      <c r="AO174" s="198">
        <v>0</v>
      </c>
      <c r="AP174" s="199">
        <v>0</v>
      </c>
      <c r="AQ174" s="198">
        <v>0</v>
      </c>
      <c r="AR174" s="199">
        <v>4</v>
      </c>
      <c r="AS174" s="198">
        <v>7.2727272727272724E-2</v>
      </c>
      <c r="AT174" s="199">
        <v>1</v>
      </c>
      <c r="AU174" s="198">
        <v>1.8181818181818181E-2</v>
      </c>
      <c r="AV174" s="199">
        <v>12</v>
      </c>
      <c r="AW174" s="198">
        <v>0.21818181818181817</v>
      </c>
      <c r="AX174" s="199">
        <v>3</v>
      </c>
      <c r="AY174" s="198">
        <v>5.4545454545454543E-2</v>
      </c>
      <c r="AZ174" s="199">
        <v>0</v>
      </c>
      <c r="BA174" s="198">
        <v>0</v>
      </c>
      <c r="BB174" s="199">
        <v>0</v>
      </c>
      <c r="BC174" s="198">
        <v>0</v>
      </c>
      <c r="BD174" s="199">
        <v>0</v>
      </c>
      <c r="BE174" s="200">
        <v>0</v>
      </c>
    </row>
    <row r="175" spans="1:57" ht="15" customHeight="1">
      <c r="A175" s="196" t="s">
        <v>300</v>
      </c>
      <c r="B175" s="197">
        <v>1</v>
      </c>
      <c r="C175" s="198">
        <v>1.2987012987012986E-2</v>
      </c>
      <c r="D175" s="199">
        <v>0</v>
      </c>
      <c r="E175" s="198">
        <v>0</v>
      </c>
      <c r="F175" s="199">
        <v>1</v>
      </c>
      <c r="G175" s="198">
        <v>1.2987012987012986E-2</v>
      </c>
      <c r="H175" s="199">
        <v>4</v>
      </c>
      <c r="I175" s="198">
        <v>5.1948051948051945E-2</v>
      </c>
      <c r="J175" s="199">
        <v>0</v>
      </c>
      <c r="K175" s="198">
        <v>0</v>
      </c>
      <c r="L175" s="199">
        <v>1</v>
      </c>
      <c r="M175" s="198">
        <v>1.2987012987012986E-2</v>
      </c>
      <c r="N175" s="199">
        <v>1</v>
      </c>
      <c r="O175" s="198">
        <v>1.2987012987012986E-2</v>
      </c>
      <c r="P175" s="199">
        <v>15</v>
      </c>
      <c r="Q175" s="198">
        <v>0.19480519480519479</v>
      </c>
      <c r="R175" s="199">
        <v>15</v>
      </c>
      <c r="S175" s="198">
        <v>0.19480519480519479</v>
      </c>
      <c r="T175" s="199">
        <v>0</v>
      </c>
      <c r="U175" s="198">
        <v>0</v>
      </c>
      <c r="V175" s="199">
        <v>2</v>
      </c>
      <c r="W175" s="198">
        <v>2.5974025974025972E-2</v>
      </c>
      <c r="X175" s="199">
        <v>1</v>
      </c>
      <c r="Y175" s="198">
        <v>1.2987012987012986E-2</v>
      </c>
      <c r="Z175" s="199">
        <v>0</v>
      </c>
      <c r="AA175" s="198">
        <v>0</v>
      </c>
      <c r="AB175" s="199">
        <v>3</v>
      </c>
      <c r="AC175" s="198">
        <v>3.896103896103896E-2</v>
      </c>
      <c r="AD175" s="199">
        <v>3</v>
      </c>
      <c r="AE175" s="198">
        <v>3.896103896103896E-2</v>
      </c>
      <c r="AF175" s="199">
        <v>3</v>
      </c>
      <c r="AG175" s="198">
        <v>3.896103896103896E-2</v>
      </c>
      <c r="AH175" s="199">
        <v>0</v>
      </c>
      <c r="AI175" s="198">
        <v>0</v>
      </c>
      <c r="AJ175" s="199">
        <v>4</v>
      </c>
      <c r="AK175" s="198">
        <v>5.1948051948051945E-2</v>
      </c>
      <c r="AL175" s="199">
        <v>3</v>
      </c>
      <c r="AM175" s="198">
        <v>3.896103896103896E-2</v>
      </c>
      <c r="AN175" s="199">
        <v>0</v>
      </c>
      <c r="AO175" s="198">
        <v>0</v>
      </c>
      <c r="AP175" s="199">
        <v>2</v>
      </c>
      <c r="AQ175" s="198">
        <v>2.5974025974025972E-2</v>
      </c>
      <c r="AR175" s="199">
        <v>11</v>
      </c>
      <c r="AS175" s="198">
        <v>0.14285714285714288</v>
      </c>
      <c r="AT175" s="199">
        <v>1</v>
      </c>
      <c r="AU175" s="198">
        <v>1.2987012987012986E-2</v>
      </c>
      <c r="AV175" s="199">
        <v>5</v>
      </c>
      <c r="AW175" s="198">
        <v>6.4935064935064929E-2</v>
      </c>
      <c r="AX175" s="199">
        <v>0</v>
      </c>
      <c r="AY175" s="198">
        <v>0</v>
      </c>
      <c r="AZ175" s="199">
        <v>0</v>
      </c>
      <c r="BA175" s="198">
        <v>0</v>
      </c>
      <c r="BB175" s="199">
        <v>1</v>
      </c>
      <c r="BC175" s="198">
        <v>1.2987012987012986E-2</v>
      </c>
      <c r="BD175" s="199">
        <v>0</v>
      </c>
      <c r="BE175" s="200">
        <v>0</v>
      </c>
    </row>
    <row r="176" spans="1:57" ht="15" customHeight="1">
      <c r="A176" s="196" t="s">
        <v>301</v>
      </c>
      <c r="B176" s="197">
        <v>1</v>
      </c>
      <c r="C176" s="198">
        <v>2.3255813953488372E-2</v>
      </c>
      <c r="D176" s="199">
        <v>0</v>
      </c>
      <c r="E176" s="198">
        <v>0</v>
      </c>
      <c r="F176" s="199">
        <v>2</v>
      </c>
      <c r="G176" s="198">
        <v>4.6511627906976744E-2</v>
      </c>
      <c r="H176" s="199">
        <v>1</v>
      </c>
      <c r="I176" s="198">
        <v>2.3255813953488372E-2</v>
      </c>
      <c r="J176" s="199">
        <v>0</v>
      </c>
      <c r="K176" s="198">
        <v>0</v>
      </c>
      <c r="L176" s="199">
        <v>5</v>
      </c>
      <c r="M176" s="198">
        <v>0.11627906976744186</v>
      </c>
      <c r="N176" s="199">
        <v>5</v>
      </c>
      <c r="O176" s="198">
        <v>0.11627906976744186</v>
      </c>
      <c r="P176" s="199">
        <v>3</v>
      </c>
      <c r="Q176" s="198">
        <v>6.9767441860465115E-2</v>
      </c>
      <c r="R176" s="199">
        <v>5</v>
      </c>
      <c r="S176" s="198">
        <v>0.11627906976744186</v>
      </c>
      <c r="T176" s="199">
        <v>5</v>
      </c>
      <c r="U176" s="198">
        <v>0.11627906976744186</v>
      </c>
      <c r="V176" s="199">
        <v>0</v>
      </c>
      <c r="W176" s="198">
        <v>0</v>
      </c>
      <c r="X176" s="199">
        <v>0</v>
      </c>
      <c r="Y176" s="198">
        <v>0</v>
      </c>
      <c r="Z176" s="199">
        <v>0</v>
      </c>
      <c r="AA176" s="198">
        <v>0</v>
      </c>
      <c r="AB176" s="199">
        <v>2</v>
      </c>
      <c r="AC176" s="198">
        <v>4.6511627906976744E-2</v>
      </c>
      <c r="AD176" s="199">
        <v>0</v>
      </c>
      <c r="AE176" s="198">
        <v>0</v>
      </c>
      <c r="AF176" s="199">
        <v>2</v>
      </c>
      <c r="AG176" s="198">
        <v>4.6511627906976744E-2</v>
      </c>
      <c r="AH176" s="199">
        <v>0</v>
      </c>
      <c r="AI176" s="198">
        <v>0</v>
      </c>
      <c r="AJ176" s="199">
        <v>1</v>
      </c>
      <c r="AK176" s="198">
        <v>2.3255813953488372E-2</v>
      </c>
      <c r="AL176" s="199">
        <v>0</v>
      </c>
      <c r="AM176" s="198">
        <v>0</v>
      </c>
      <c r="AN176" s="199">
        <v>0</v>
      </c>
      <c r="AO176" s="198">
        <v>0</v>
      </c>
      <c r="AP176" s="199">
        <v>0</v>
      </c>
      <c r="AQ176" s="198">
        <v>0</v>
      </c>
      <c r="AR176" s="199">
        <v>3</v>
      </c>
      <c r="AS176" s="198">
        <v>6.9767441860465115E-2</v>
      </c>
      <c r="AT176" s="199">
        <v>2</v>
      </c>
      <c r="AU176" s="198">
        <v>4.6511627906976744E-2</v>
      </c>
      <c r="AV176" s="199">
        <v>5</v>
      </c>
      <c r="AW176" s="198">
        <v>0.11627906976744186</v>
      </c>
      <c r="AX176" s="199">
        <v>1</v>
      </c>
      <c r="AY176" s="198">
        <v>2.3255813953488372E-2</v>
      </c>
      <c r="AZ176" s="199">
        <v>0</v>
      </c>
      <c r="BA176" s="198">
        <v>0</v>
      </c>
      <c r="BB176" s="199">
        <v>0</v>
      </c>
      <c r="BC176" s="198">
        <v>0</v>
      </c>
      <c r="BD176" s="199">
        <v>0</v>
      </c>
      <c r="BE176" s="200">
        <v>0</v>
      </c>
    </row>
    <row r="177" spans="1:57" ht="15" customHeight="1" thickBot="1">
      <c r="A177" s="157" t="s">
        <v>9</v>
      </c>
      <c r="B177" s="158">
        <v>2</v>
      </c>
      <c r="C177" s="201">
        <v>9.3023255813953487E-3</v>
      </c>
      <c r="D177" s="160">
        <v>0</v>
      </c>
      <c r="E177" s="159">
        <v>0</v>
      </c>
      <c r="F177" s="160">
        <v>3</v>
      </c>
      <c r="G177" s="159">
        <v>1.3953488372093023E-2</v>
      </c>
      <c r="H177" s="160">
        <v>14</v>
      </c>
      <c r="I177" s="159">
        <v>6.5116279069767441E-2</v>
      </c>
      <c r="J177" s="160">
        <v>0</v>
      </c>
      <c r="K177" s="159">
        <v>0</v>
      </c>
      <c r="L177" s="160">
        <v>8</v>
      </c>
      <c r="M177" s="159">
        <v>3.7209302325581395E-2</v>
      </c>
      <c r="N177" s="160">
        <v>10</v>
      </c>
      <c r="O177" s="159">
        <v>4.6511627906976744E-2</v>
      </c>
      <c r="P177" s="160">
        <v>32</v>
      </c>
      <c r="Q177" s="159">
        <v>0.14883720930232558</v>
      </c>
      <c r="R177" s="160">
        <v>32</v>
      </c>
      <c r="S177" s="159">
        <v>0.14883720930232558</v>
      </c>
      <c r="T177" s="160">
        <v>8</v>
      </c>
      <c r="U177" s="159">
        <v>3.7209302325581395E-2</v>
      </c>
      <c r="V177" s="160">
        <v>2</v>
      </c>
      <c r="W177" s="201">
        <v>9.3023255813953487E-3</v>
      </c>
      <c r="X177" s="160">
        <v>1</v>
      </c>
      <c r="Y177" s="201">
        <v>4.6511627906976744E-3</v>
      </c>
      <c r="Z177" s="160">
        <v>1</v>
      </c>
      <c r="AA177" s="201">
        <v>4.6511627906976744E-3</v>
      </c>
      <c r="AB177" s="160">
        <v>5</v>
      </c>
      <c r="AC177" s="159">
        <v>2.3255813953488372E-2</v>
      </c>
      <c r="AD177" s="160">
        <v>12</v>
      </c>
      <c r="AE177" s="159">
        <v>5.5813953488372092E-2</v>
      </c>
      <c r="AF177" s="160">
        <v>10</v>
      </c>
      <c r="AG177" s="159">
        <v>4.6511627906976744E-2</v>
      </c>
      <c r="AH177" s="160">
        <v>0</v>
      </c>
      <c r="AI177" s="159">
        <v>0</v>
      </c>
      <c r="AJ177" s="160">
        <v>9</v>
      </c>
      <c r="AK177" s="159">
        <v>4.1860465116279076E-2</v>
      </c>
      <c r="AL177" s="160">
        <v>8</v>
      </c>
      <c r="AM177" s="159">
        <v>3.7209302325581395E-2</v>
      </c>
      <c r="AN177" s="160">
        <v>0</v>
      </c>
      <c r="AO177" s="159">
        <v>0</v>
      </c>
      <c r="AP177" s="160">
        <v>3</v>
      </c>
      <c r="AQ177" s="159">
        <v>1.3953488372093023E-2</v>
      </c>
      <c r="AR177" s="160">
        <v>19</v>
      </c>
      <c r="AS177" s="159">
        <v>8.8372093023255813E-2</v>
      </c>
      <c r="AT177" s="160">
        <v>5</v>
      </c>
      <c r="AU177" s="159">
        <v>2.3255813953488372E-2</v>
      </c>
      <c r="AV177" s="160">
        <v>25</v>
      </c>
      <c r="AW177" s="159">
        <v>0.11627906976744186</v>
      </c>
      <c r="AX177" s="160">
        <v>4</v>
      </c>
      <c r="AY177" s="159">
        <v>1.8604651162790697E-2</v>
      </c>
      <c r="AZ177" s="160">
        <v>1</v>
      </c>
      <c r="BA177" s="201">
        <v>4.6511627906976744E-3</v>
      </c>
      <c r="BB177" s="160">
        <v>1</v>
      </c>
      <c r="BC177" s="201">
        <v>4.6511627906976744E-3</v>
      </c>
      <c r="BD177" s="160">
        <v>0</v>
      </c>
      <c r="BE177" s="161">
        <v>0</v>
      </c>
    </row>
    <row r="178" spans="1:57" ht="15" customHeight="1" thickTop="1">
      <c r="A178" s="176"/>
      <c r="B178" s="177"/>
      <c r="C178" s="211"/>
      <c r="D178" s="177"/>
      <c r="E178" s="178"/>
      <c r="F178" s="177"/>
      <c r="G178" s="178"/>
      <c r="H178" s="177"/>
      <c r="I178" s="178"/>
      <c r="J178" s="177"/>
      <c r="K178" s="178"/>
      <c r="L178" s="177"/>
      <c r="M178" s="178"/>
      <c r="N178" s="177"/>
      <c r="O178" s="178"/>
      <c r="P178" s="177"/>
      <c r="Q178" s="178"/>
      <c r="R178" s="177"/>
      <c r="S178" s="178"/>
      <c r="T178" s="177"/>
      <c r="U178" s="178"/>
      <c r="V178" s="177"/>
      <c r="W178" s="211"/>
      <c r="X178" s="177"/>
      <c r="Y178" s="211"/>
      <c r="Z178" s="177"/>
      <c r="AA178" s="211"/>
      <c r="AB178" s="177"/>
      <c r="AC178" s="178"/>
      <c r="AD178" s="177"/>
      <c r="AE178" s="178"/>
      <c r="AF178" s="177"/>
      <c r="AG178" s="178"/>
      <c r="AH178" s="177"/>
      <c r="AI178" s="178"/>
      <c r="AJ178" s="177"/>
      <c r="AK178" s="178"/>
      <c r="AL178" s="177"/>
      <c r="AM178" s="178"/>
      <c r="AN178" s="177"/>
      <c r="AO178" s="178"/>
      <c r="AP178" s="177"/>
      <c r="AQ178" s="178"/>
      <c r="AR178" s="177"/>
      <c r="AS178" s="178"/>
      <c r="AT178" s="177"/>
      <c r="AU178" s="178"/>
      <c r="AV178" s="177"/>
      <c r="AW178" s="178"/>
      <c r="AX178" s="177"/>
      <c r="AY178" s="178"/>
      <c r="AZ178" s="177"/>
      <c r="BA178" s="211"/>
      <c r="BB178" s="177"/>
      <c r="BC178" s="211"/>
      <c r="BD178" s="177"/>
      <c r="BE178" s="178"/>
    </row>
    <row r="179" spans="1:57" ht="23.25">
      <c r="A179" s="65" t="s">
        <v>224</v>
      </c>
    </row>
    <row r="180" spans="1:57">
      <c r="A180" s="393" t="s">
        <v>454</v>
      </c>
    </row>
    <row r="181" spans="1:57" ht="15.75" thickBot="1">
      <c r="A181" s="446" t="s">
        <v>125</v>
      </c>
      <c r="B181" s="446"/>
      <c r="C181" s="446"/>
      <c r="D181" s="446"/>
      <c r="E181" s="446"/>
      <c r="F181" s="446"/>
      <c r="G181" s="446"/>
      <c r="H181" s="446"/>
      <c r="I181" s="446"/>
      <c r="J181" s="446"/>
      <c r="K181" s="446"/>
      <c r="L181" s="446"/>
      <c r="M181" s="446"/>
      <c r="N181" s="446"/>
      <c r="O181" s="446"/>
      <c r="P181" s="446"/>
      <c r="Q181" s="446"/>
      <c r="R181" s="446"/>
      <c r="S181" s="446"/>
      <c r="T181" s="446"/>
      <c r="U181" s="446"/>
      <c r="V181" s="446"/>
      <c r="W181" s="446"/>
      <c r="X181" s="446"/>
      <c r="Y181" s="446"/>
    </row>
    <row r="182" spans="1:57" ht="33.75" customHeight="1" thickTop="1">
      <c r="A182" s="440" t="s">
        <v>458</v>
      </c>
      <c r="B182" s="442" t="s">
        <v>126</v>
      </c>
      <c r="C182" s="430"/>
      <c r="D182" s="430"/>
      <c r="E182" s="430" t="s">
        <v>127</v>
      </c>
      <c r="F182" s="430"/>
      <c r="G182" s="430"/>
      <c r="H182" s="430" t="s">
        <v>128</v>
      </c>
      <c r="I182" s="430"/>
      <c r="J182" s="430"/>
      <c r="K182" s="430" t="s">
        <v>129</v>
      </c>
      <c r="L182" s="430"/>
      <c r="M182" s="430"/>
      <c r="N182" s="430" t="s">
        <v>131</v>
      </c>
      <c r="O182" s="430"/>
      <c r="P182" s="430"/>
      <c r="Q182" s="430" t="s">
        <v>132</v>
      </c>
      <c r="R182" s="430"/>
      <c r="S182" s="430"/>
      <c r="T182" s="430" t="s">
        <v>133</v>
      </c>
      <c r="U182" s="430"/>
      <c r="V182" s="430"/>
      <c r="W182" s="430" t="s">
        <v>134</v>
      </c>
      <c r="X182" s="430"/>
      <c r="Y182" s="431"/>
    </row>
    <row r="183" spans="1:57" ht="15.75" thickBot="1">
      <c r="A183" s="441"/>
      <c r="B183" s="166" t="s">
        <v>4</v>
      </c>
      <c r="C183" s="167" t="s">
        <v>130</v>
      </c>
      <c r="D183" s="167" t="s">
        <v>284</v>
      </c>
      <c r="E183" s="167" t="s">
        <v>4</v>
      </c>
      <c r="F183" s="167" t="s">
        <v>130</v>
      </c>
      <c r="G183" s="167" t="s">
        <v>284</v>
      </c>
      <c r="H183" s="167" t="s">
        <v>4</v>
      </c>
      <c r="I183" s="167" t="s">
        <v>130</v>
      </c>
      <c r="J183" s="167" t="s">
        <v>284</v>
      </c>
      <c r="K183" s="167" t="s">
        <v>4</v>
      </c>
      <c r="L183" s="167" t="s">
        <v>130</v>
      </c>
      <c r="M183" s="167" t="s">
        <v>284</v>
      </c>
      <c r="N183" s="167" t="s">
        <v>4</v>
      </c>
      <c r="O183" s="167" t="s">
        <v>130</v>
      </c>
      <c r="P183" s="167" t="s">
        <v>284</v>
      </c>
      <c r="Q183" s="167" t="s">
        <v>4</v>
      </c>
      <c r="R183" s="167" t="s">
        <v>130</v>
      </c>
      <c r="S183" s="167" t="s">
        <v>284</v>
      </c>
      <c r="T183" s="167" t="s">
        <v>4</v>
      </c>
      <c r="U183" s="167" t="s">
        <v>130</v>
      </c>
      <c r="V183" s="167" t="s">
        <v>284</v>
      </c>
      <c r="W183" s="167" t="s">
        <v>4</v>
      </c>
      <c r="X183" s="167" t="s">
        <v>130</v>
      </c>
      <c r="Y183" s="168" t="s">
        <v>284</v>
      </c>
    </row>
    <row r="184" spans="1:57" ht="15.75" thickTop="1">
      <c r="A184" s="152" t="s">
        <v>298</v>
      </c>
      <c r="B184" s="153">
        <v>35</v>
      </c>
      <c r="C184" s="162">
        <v>4.1142857142857139</v>
      </c>
      <c r="D184" s="162">
        <v>1.7451011865391945</v>
      </c>
      <c r="E184" s="155">
        <v>35</v>
      </c>
      <c r="F184" s="162">
        <v>4.2571428571428571</v>
      </c>
      <c r="G184" s="162">
        <v>1.9903126733795187</v>
      </c>
      <c r="H184" s="155">
        <v>35</v>
      </c>
      <c r="I184" s="162">
        <v>3.4571428571428569</v>
      </c>
      <c r="J184" s="162">
        <v>2.2274075823286421</v>
      </c>
      <c r="K184" s="155">
        <v>35</v>
      </c>
      <c r="L184" s="162">
        <v>4.6571428571428584</v>
      </c>
      <c r="M184" s="162">
        <v>1.8620491107262189</v>
      </c>
      <c r="N184" s="155">
        <v>35</v>
      </c>
      <c r="O184" s="162">
        <v>5.628571428571429</v>
      </c>
      <c r="P184" s="162">
        <v>1.3950693485970358</v>
      </c>
      <c r="Q184" s="155">
        <v>35</v>
      </c>
      <c r="R184" s="162">
        <v>5.2285714285714304</v>
      </c>
      <c r="S184" s="162">
        <v>1.3522468075656264</v>
      </c>
      <c r="T184" s="155">
        <v>35</v>
      </c>
      <c r="U184" s="162">
        <v>5.3142857142857132</v>
      </c>
      <c r="V184" s="162">
        <v>1.5295410417243887</v>
      </c>
      <c r="W184" s="155">
        <v>35</v>
      </c>
      <c r="X184" s="162">
        <v>4.4571428571428564</v>
      </c>
      <c r="Y184" s="163">
        <v>1.5967403771223341</v>
      </c>
    </row>
    <row r="185" spans="1:57" ht="24">
      <c r="A185" s="196" t="s">
        <v>299</v>
      </c>
      <c r="B185" s="197">
        <v>47</v>
      </c>
      <c r="C185" s="203">
        <v>4.5106382978723394</v>
      </c>
      <c r="D185" s="203">
        <v>1.875150317748836</v>
      </c>
      <c r="E185" s="199">
        <v>47</v>
      </c>
      <c r="F185" s="203">
        <v>5.2553191489361719</v>
      </c>
      <c r="G185" s="203">
        <v>1.5943935075128912</v>
      </c>
      <c r="H185" s="199">
        <v>47</v>
      </c>
      <c r="I185" s="203">
        <v>3.957446808510638</v>
      </c>
      <c r="J185" s="203">
        <v>1.8991696905262323</v>
      </c>
      <c r="K185" s="199">
        <v>47</v>
      </c>
      <c r="L185" s="203">
        <v>5.0212765957446805</v>
      </c>
      <c r="M185" s="203">
        <v>1.8355115588579667</v>
      </c>
      <c r="N185" s="199">
        <v>47</v>
      </c>
      <c r="O185" s="203">
        <v>5.5106382978723403</v>
      </c>
      <c r="P185" s="203">
        <v>1.4122498304899096</v>
      </c>
      <c r="Q185" s="199">
        <v>47</v>
      </c>
      <c r="R185" s="203">
        <v>5.4042553191489349</v>
      </c>
      <c r="S185" s="203">
        <v>1.313137207111029</v>
      </c>
      <c r="T185" s="199">
        <v>47</v>
      </c>
      <c r="U185" s="203">
        <v>5.702127659574467</v>
      </c>
      <c r="V185" s="203">
        <v>1.5310538231674637</v>
      </c>
      <c r="W185" s="199">
        <v>47</v>
      </c>
      <c r="X185" s="203">
        <v>4.744680851063829</v>
      </c>
      <c r="Y185" s="204">
        <v>1.4060132522472584</v>
      </c>
    </row>
    <row r="186" spans="1:57">
      <c r="A186" s="196" t="s">
        <v>300</v>
      </c>
      <c r="B186" s="197">
        <v>68</v>
      </c>
      <c r="C186" s="203">
        <v>4.1323529411764701</v>
      </c>
      <c r="D186" s="203">
        <v>1.7526475645473074</v>
      </c>
      <c r="E186" s="199">
        <v>68</v>
      </c>
      <c r="F186" s="203">
        <v>4.4264705882352944</v>
      </c>
      <c r="G186" s="203">
        <v>1.8391771072840857</v>
      </c>
      <c r="H186" s="199">
        <v>68</v>
      </c>
      <c r="I186" s="203">
        <v>4.1176470588235308</v>
      </c>
      <c r="J186" s="203">
        <v>2.0985383098129073</v>
      </c>
      <c r="K186" s="199">
        <v>68</v>
      </c>
      <c r="L186" s="203">
        <v>4.7058823529411766</v>
      </c>
      <c r="M186" s="203">
        <v>1.5746008594401326</v>
      </c>
      <c r="N186" s="199">
        <v>68</v>
      </c>
      <c r="O186" s="203">
        <v>5.4411764705882364</v>
      </c>
      <c r="P186" s="203">
        <v>0.96787739665749584</v>
      </c>
      <c r="Q186" s="199">
        <v>68</v>
      </c>
      <c r="R186" s="203">
        <v>5.132352941176471</v>
      </c>
      <c r="S186" s="203">
        <v>1.3811568994998349</v>
      </c>
      <c r="T186" s="199">
        <v>68</v>
      </c>
      <c r="U186" s="203">
        <v>5.014705882352942</v>
      </c>
      <c r="V186" s="203">
        <v>1.4811517005239134</v>
      </c>
      <c r="W186" s="199">
        <v>68</v>
      </c>
      <c r="X186" s="203">
        <v>4.7941176470588216</v>
      </c>
      <c r="Y186" s="204">
        <v>1.4409659232343908</v>
      </c>
    </row>
    <row r="187" spans="1:57" ht="24">
      <c r="A187" s="196" t="s">
        <v>301</v>
      </c>
      <c r="B187" s="197">
        <v>30</v>
      </c>
      <c r="C187" s="203">
        <v>3.1999999999999997</v>
      </c>
      <c r="D187" s="203">
        <v>2.1559860533104027</v>
      </c>
      <c r="E187" s="199">
        <v>30</v>
      </c>
      <c r="F187" s="203">
        <v>3.4666666666666668</v>
      </c>
      <c r="G187" s="203">
        <v>2.4315928273789833</v>
      </c>
      <c r="H187" s="199">
        <v>30</v>
      </c>
      <c r="I187" s="203">
        <v>4.7333333333333343</v>
      </c>
      <c r="J187" s="203">
        <v>2.2732831086237417</v>
      </c>
      <c r="K187" s="199">
        <v>29</v>
      </c>
      <c r="L187" s="203">
        <v>4.6896551724137927</v>
      </c>
      <c r="M187" s="203">
        <v>2.0719805617514515</v>
      </c>
      <c r="N187" s="199">
        <v>30</v>
      </c>
      <c r="O187" s="203">
        <v>5.4666666666666668</v>
      </c>
      <c r="P187" s="203">
        <v>1.4319827906241325</v>
      </c>
      <c r="Q187" s="199">
        <v>30</v>
      </c>
      <c r="R187" s="203">
        <v>5.4333333333333327</v>
      </c>
      <c r="S187" s="203">
        <v>1.5241353305225642</v>
      </c>
      <c r="T187" s="199">
        <v>30</v>
      </c>
      <c r="U187" s="203">
        <v>5.4333333333333336</v>
      </c>
      <c r="V187" s="203">
        <v>1.6750364552560582</v>
      </c>
      <c r="W187" s="199">
        <v>30</v>
      </c>
      <c r="X187" s="203">
        <v>4.1333333333333329</v>
      </c>
      <c r="Y187" s="204">
        <v>1.7952683659406263</v>
      </c>
    </row>
    <row r="188" spans="1:57" ht="15.75" thickBot="1">
      <c r="A188" s="157" t="s">
        <v>9</v>
      </c>
      <c r="B188" s="158">
        <v>180</v>
      </c>
      <c r="C188" s="164">
        <v>4.0722222222222211</v>
      </c>
      <c r="D188" s="164">
        <v>1.8880114440625713</v>
      </c>
      <c r="E188" s="160">
        <v>180</v>
      </c>
      <c r="F188" s="164">
        <v>4.4500000000000011</v>
      </c>
      <c r="G188" s="164">
        <v>1.9923737281508456</v>
      </c>
      <c r="H188" s="160">
        <v>180</v>
      </c>
      <c r="I188" s="164">
        <v>4.05</v>
      </c>
      <c r="J188" s="164">
        <v>2.1227025043061758</v>
      </c>
      <c r="K188" s="160">
        <v>179</v>
      </c>
      <c r="L188" s="164">
        <v>4.7765363128491618</v>
      </c>
      <c r="M188" s="164">
        <v>1.7785574455600575</v>
      </c>
      <c r="N188" s="160">
        <v>180</v>
      </c>
      <c r="O188" s="164">
        <v>5.5</v>
      </c>
      <c r="P188" s="164">
        <v>1.2529295280400399</v>
      </c>
      <c r="Q188" s="160">
        <v>180</v>
      </c>
      <c r="R188" s="164">
        <v>5.2722222222222221</v>
      </c>
      <c r="S188" s="164">
        <v>1.3775151929347222</v>
      </c>
      <c r="T188" s="160">
        <v>180</v>
      </c>
      <c r="U188" s="164">
        <v>5.322222222222222</v>
      </c>
      <c r="V188" s="164">
        <v>1.5486723654772174</v>
      </c>
      <c r="W188" s="160">
        <v>180</v>
      </c>
      <c r="X188" s="164">
        <v>4.6055555555555543</v>
      </c>
      <c r="Y188" s="165">
        <v>1.5335984711257877</v>
      </c>
    </row>
    <row r="189" spans="1:57" ht="15.75" thickTop="1">
      <c r="A189" s="176"/>
      <c r="B189" s="177"/>
      <c r="C189" s="180"/>
      <c r="D189" s="180"/>
      <c r="E189" s="177"/>
      <c r="F189" s="180"/>
      <c r="G189" s="180"/>
      <c r="H189" s="177"/>
      <c r="I189" s="180"/>
      <c r="J189" s="180"/>
      <c r="K189" s="177"/>
      <c r="L189" s="180"/>
      <c r="M189" s="180"/>
      <c r="N189" s="177"/>
      <c r="O189" s="180"/>
      <c r="P189" s="180"/>
      <c r="Q189" s="177"/>
      <c r="R189" s="180"/>
      <c r="S189" s="180"/>
      <c r="T189" s="177"/>
      <c r="U189" s="180"/>
      <c r="V189" s="180"/>
      <c r="W189" s="177"/>
      <c r="X189" s="180"/>
      <c r="Y189" s="180"/>
    </row>
    <row r="190" spans="1:57" ht="23.25">
      <c r="A190" s="65" t="s">
        <v>225</v>
      </c>
    </row>
    <row r="191" spans="1:57">
      <c r="A191" s="393" t="s">
        <v>455</v>
      </c>
    </row>
    <row r="192" spans="1:57" ht="15.75" thickBot="1">
      <c r="A192" s="432" t="s">
        <v>285</v>
      </c>
      <c r="B192" s="433"/>
      <c r="C192" s="433"/>
      <c r="D192" s="433"/>
      <c r="E192" s="433"/>
      <c r="F192" s="433"/>
      <c r="G192" s="433"/>
      <c r="H192" s="433"/>
      <c r="I192" s="433"/>
      <c r="J192" s="433"/>
      <c r="K192" s="433"/>
      <c r="L192" s="433"/>
      <c r="M192" s="433"/>
      <c r="N192" s="433"/>
      <c r="O192" s="433"/>
      <c r="P192" s="433"/>
      <c r="Q192" s="396"/>
    </row>
    <row r="193" spans="1:17" ht="30.75" customHeight="1" thickTop="1">
      <c r="A193" s="440" t="s">
        <v>458</v>
      </c>
      <c r="B193" s="442" t="s">
        <v>135</v>
      </c>
      <c r="C193" s="430"/>
      <c r="D193" s="430"/>
      <c r="E193" s="430" t="s">
        <v>136</v>
      </c>
      <c r="F193" s="430"/>
      <c r="G193" s="430"/>
      <c r="H193" s="430" t="s">
        <v>137</v>
      </c>
      <c r="I193" s="430"/>
      <c r="J193" s="430"/>
      <c r="K193" s="430" t="s">
        <v>138</v>
      </c>
      <c r="L193" s="430"/>
      <c r="M193" s="430"/>
      <c r="N193" s="430" t="s">
        <v>139</v>
      </c>
      <c r="O193" s="430"/>
      <c r="P193" s="431"/>
      <c r="Q193" s="396"/>
    </row>
    <row r="194" spans="1:17" ht="15.75" thickBot="1">
      <c r="A194" s="441"/>
      <c r="B194" s="166" t="s">
        <v>4</v>
      </c>
      <c r="C194" s="167" t="s">
        <v>130</v>
      </c>
      <c r="D194" s="167" t="s">
        <v>284</v>
      </c>
      <c r="E194" s="167" t="s">
        <v>4</v>
      </c>
      <c r="F194" s="167" t="s">
        <v>130</v>
      </c>
      <c r="G194" s="167" t="s">
        <v>284</v>
      </c>
      <c r="H194" s="167" t="s">
        <v>4</v>
      </c>
      <c r="I194" s="167" t="s">
        <v>130</v>
      </c>
      <c r="J194" s="167" t="s">
        <v>284</v>
      </c>
      <c r="K194" s="167" t="s">
        <v>4</v>
      </c>
      <c r="L194" s="167" t="s">
        <v>130</v>
      </c>
      <c r="M194" s="167" t="s">
        <v>284</v>
      </c>
      <c r="N194" s="167" t="s">
        <v>4</v>
      </c>
      <c r="O194" s="167" t="s">
        <v>130</v>
      </c>
      <c r="P194" s="168" t="s">
        <v>284</v>
      </c>
      <c r="Q194" s="396"/>
    </row>
    <row r="195" spans="1:17" ht="15.75" thickTop="1">
      <c r="A195" s="152" t="s">
        <v>298</v>
      </c>
      <c r="B195" s="153">
        <v>33</v>
      </c>
      <c r="C195" s="162">
        <v>5.6666666666666679</v>
      </c>
      <c r="D195" s="162">
        <v>1.1902380714238083</v>
      </c>
      <c r="E195" s="155">
        <v>33</v>
      </c>
      <c r="F195" s="162">
        <v>4.5454545454545467</v>
      </c>
      <c r="G195" s="162">
        <v>1.985744650800253</v>
      </c>
      <c r="H195" s="155">
        <v>33</v>
      </c>
      <c r="I195" s="162">
        <v>4.7272727272727275</v>
      </c>
      <c r="J195" s="162">
        <v>1.6634438537400218</v>
      </c>
      <c r="K195" s="155">
        <v>33</v>
      </c>
      <c r="L195" s="162">
        <v>4.5151515151515147</v>
      </c>
      <c r="M195" s="162">
        <v>1.8391780113887173</v>
      </c>
      <c r="N195" s="155">
        <v>35</v>
      </c>
      <c r="O195" s="162">
        <v>5.6857142857142859</v>
      </c>
      <c r="P195" s="163">
        <v>1.0224373581107566</v>
      </c>
      <c r="Q195" s="396"/>
    </row>
    <row r="196" spans="1:17" ht="24">
      <c r="A196" s="196" t="s">
        <v>299</v>
      </c>
      <c r="B196" s="197">
        <v>44</v>
      </c>
      <c r="C196" s="203">
        <v>5.6590909090909074</v>
      </c>
      <c r="D196" s="203">
        <v>1.0102539818394238</v>
      </c>
      <c r="E196" s="199">
        <v>44</v>
      </c>
      <c r="F196" s="203">
        <v>4.5681818181818192</v>
      </c>
      <c r="G196" s="203">
        <v>2.0276888811480673</v>
      </c>
      <c r="H196" s="199">
        <v>44</v>
      </c>
      <c r="I196" s="203">
        <v>4.5227272727272725</v>
      </c>
      <c r="J196" s="203">
        <v>1.3379720225746086</v>
      </c>
      <c r="K196" s="199">
        <v>44</v>
      </c>
      <c r="L196" s="203">
        <v>4.7727272727272725</v>
      </c>
      <c r="M196" s="203">
        <v>1.5075567228888183</v>
      </c>
      <c r="N196" s="199">
        <v>48</v>
      </c>
      <c r="O196" s="203">
        <v>5.645833333333333</v>
      </c>
      <c r="P196" s="204">
        <v>1.0414716129436157</v>
      </c>
      <c r="Q196" s="396"/>
    </row>
    <row r="197" spans="1:17">
      <c r="A197" s="196" t="s">
        <v>300</v>
      </c>
      <c r="B197" s="197">
        <v>69</v>
      </c>
      <c r="C197" s="203">
        <v>5.5362318840579707</v>
      </c>
      <c r="D197" s="203">
        <v>1.207570606204232</v>
      </c>
      <c r="E197" s="199">
        <v>69</v>
      </c>
      <c r="F197" s="203">
        <v>4.8115942028985517</v>
      </c>
      <c r="G197" s="203">
        <v>1.6204153635886493</v>
      </c>
      <c r="H197" s="199">
        <v>69</v>
      </c>
      <c r="I197" s="203">
        <v>4.3333333333333321</v>
      </c>
      <c r="J197" s="203">
        <v>1.4819171472698969</v>
      </c>
      <c r="K197" s="199">
        <v>69</v>
      </c>
      <c r="L197" s="203">
        <v>3.9130434782608705</v>
      </c>
      <c r="M197" s="203">
        <v>1.4626640725943576</v>
      </c>
      <c r="N197" s="199">
        <v>70</v>
      </c>
      <c r="O197" s="203">
        <v>5.3285714285714274</v>
      </c>
      <c r="P197" s="204">
        <v>1.0316924124730447</v>
      </c>
      <c r="Q197" s="396"/>
    </row>
    <row r="198" spans="1:17" ht="24">
      <c r="A198" s="196" t="s">
        <v>301</v>
      </c>
      <c r="B198" s="197">
        <v>33</v>
      </c>
      <c r="C198" s="203">
        <v>5.2121212121212128</v>
      </c>
      <c r="D198" s="203">
        <v>1.709487784351934</v>
      </c>
      <c r="E198" s="199">
        <v>33</v>
      </c>
      <c r="F198" s="203">
        <v>4.6060606060606046</v>
      </c>
      <c r="G198" s="203">
        <v>2.0757437513364025</v>
      </c>
      <c r="H198" s="199">
        <v>33</v>
      </c>
      <c r="I198" s="203">
        <v>4.9393939393939386</v>
      </c>
      <c r="J198" s="203">
        <v>1.7309569957720268</v>
      </c>
      <c r="K198" s="199">
        <v>33</v>
      </c>
      <c r="L198" s="203">
        <v>3.8787878787878793</v>
      </c>
      <c r="M198" s="203">
        <v>1.9325756090897155</v>
      </c>
      <c r="N198" s="199">
        <v>37</v>
      </c>
      <c r="O198" s="203">
        <v>5.2972972972972974</v>
      </c>
      <c r="P198" s="204">
        <v>1.2442057900717423</v>
      </c>
      <c r="Q198" s="396"/>
    </row>
    <row r="199" spans="1:17" ht="15.75" thickBot="1">
      <c r="A199" s="157" t="s">
        <v>9</v>
      </c>
      <c r="B199" s="158">
        <v>179</v>
      </c>
      <c r="C199" s="164">
        <v>5.5307262569832405</v>
      </c>
      <c r="D199" s="164">
        <v>1.2688599802038354</v>
      </c>
      <c r="E199" s="160">
        <v>179</v>
      </c>
      <c r="F199" s="164">
        <v>4.6648044692737445</v>
      </c>
      <c r="G199" s="164">
        <v>1.8691587186447096</v>
      </c>
      <c r="H199" s="160">
        <v>179</v>
      </c>
      <c r="I199" s="164">
        <v>4.5642458100558647</v>
      </c>
      <c r="J199" s="164">
        <v>1.536103294865417</v>
      </c>
      <c r="K199" s="160">
        <v>179</v>
      </c>
      <c r="L199" s="164">
        <v>4.2290502793296092</v>
      </c>
      <c r="M199" s="164">
        <v>1.6719915772923126</v>
      </c>
      <c r="N199" s="160">
        <v>190</v>
      </c>
      <c r="O199" s="164">
        <v>5.4684210526315802</v>
      </c>
      <c r="P199" s="165">
        <v>1.0821068180600322</v>
      </c>
      <c r="Q199" s="396"/>
    </row>
    <row r="200" spans="1:17" ht="15.75" thickTop="1">
      <c r="A200" s="176"/>
      <c r="B200" s="177"/>
      <c r="C200" s="180"/>
      <c r="D200" s="180"/>
      <c r="E200" s="177"/>
      <c r="F200" s="180"/>
      <c r="G200" s="180"/>
      <c r="H200" s="177"/>
      <c r="I200" s="180"/>
      <c r="J200" s="180"/>
      <c r="K200" s="177"/>
      <c r="L200" s="180"/>
      <c r="M200" s="180"/>
      <c r="N200" s="177"/>
      <c r="O200" s="180"/>
      <c r="P200" s="180"/>
    </row>
    <row r="201" spans="1:17" ht="32.25" customHeight="1">
      <c r="A201" s="65" t="s">
        <v>226</v>
      </c>
    </row>
    <row r="202" spans="1:17">
      <c r="A202" s="393" t="s">
        <v>456</v>
      </c>
    </row>
    <row r="203" spans="1:17" ht="15.75" thickBot="1">
      <c r="A203" s="454" t="s">
        <v>264</v>
      </c>
      <c r="B203" s="454"/>
      <c r="C203" s="454"/>
      <c r="D203" s="454"/>
      <c r="E203" s="454"/>
      <c r="F203" s="454"/>
      <c r="G203" s="454"/>
    </row>
    <row r="204" spans="1:17" ht="15" customHeight="1" thickTop="1">
      <c r="A204" s="440" t="s">
        <v>458</v>
      </c>
      <c r="B204" s="442" t="s">
        <v>459</v>
      </c>
      <c r="C204" s="430"/>
      <c r="D204" s="430"/>
      <c r="E204" s="430" t="s">
        <v>460</v>
      </c>
      <c r="F204" s="430"/>
      <c r="G204" s="430"/>
      <c r="H204" s="430" t="s">
        <v>461</v>
      </c>
      <c r="I204" s="430"/>
      <c r="J204" s="430"/>
      <c r="K204" s="430" t="s">
        <v>462</v>
      </c>
      <c r="L204" s="430"/>
      <c r="M204" s="431"/>
    </row>
    <row r="205" spans="1:17" ht="15" customHeight="1" thickBot="1">
      <c r="A205" s="441"/>
      <c r="B205" s="166" t="s">
        <v>4</v>
      </c>
      <c r="C205" s="167" t="s">
        <v>130</v>
      </c>
      <c r="D205" s="167" t="s">
        <v>284</v>
      </c>
      <c r="E205" s="167" t="s">
        <v>4</v>
      </c>
      <c r="F205" s="167" t="s">
        <v>130</v>
      </c>
      <c r="G205" s="167" t="s">
        <v>284</v>
      </c>
      <c r="H205" s="167" t="s">
        <v>4</v>
      </c>
      <c r="I205" s="167" t="s">
        <v>130</v>
      </c>
      <c r="J205" s="167" t="s">
        <v>463</v>
      </c>
      <c r="K205" s="167" t="s">
        <v>4</v>
      </c>
      <c r="L205" s="167" t="s">
        <v>130</v>
      </c>
      <c r="M205" s="168" t="s">
        <v>463</v>
      </c>
    </row>
    <row r="206" spans="1:17" ht="15.75" thickTop="1">
      <c r="A206" s="152" t="s">
        <v>298</v>
      </c>
      <c r="B206" s="397">
        <v>43</v>
      </c>
      <c r="C206" s="398">
        <v>5.0930232558139528</v>
      </c>
      <c r="D206" s="398">
        <v>1.1713637450663281</v>
      </c>
      <c r="E206" s="399">
        <v>40</v>
      </c>
      <c r="F206" s="398">
        <v>4.1499999999999986</v>
      </c>
      <c r="G206" s="398">
        <v>1.7179295827483885</v>
      </c>
      <c r="H206" s="399">
        <v>43</v>
      </c>
      <c r="I206" s="398">
        <v>3.9534883720930249</v>
      </c>
      <c r="J206" s="398">
        <v>1.7451086522606278</v>
      </c>
      <c r="K206" s="399">
        <v>40</v>
      </c>
      <c r="L206" s="398">
        <v>3.75</v>
      </c>
      <c r="M206" s="400">
        <v>1.9315199276138031</v>
      </c>
      <c r="N206" s="396"/>
    </row>
    <row r="207" spans="1:17" ht="24">
      <c r="A207" s="196" t="s">
        <v>299</v>
      </c>
      <c r="B207" s="401">
        <v>59</v>
      </c>
      <c r="C207" s="394">
        <v>5.1186440677966081</v>
      </c>
      <c r="D207" s="394">
        <v>1.2606066651542995</v>
      </c>
      <c r="E207" s="395">
        <v>55</v>
      </c>
      <c r="F207" s="394">
        <v>4.2909090909090892</v>
      </c>
      <c r="G207" s="394">
        <v>1.559590725903188</v>
      </c>
      <c r="H207" s="395">
        <v>59</v>
      </c>
      <c r="I207" s="394">
        <v>4.0847457627118633</v>
      </c>
      <c r="J207" s="394">
        <v>1.7048423487962094</v>
      </c>
      <c r="K207" s="395">
        <v>55</v>
      </c>
      <c r="L207" s="394">
        <v>4.4545454545454541</v>
      </c>
      <c r="M207" s="402">
        <v>1.8541063717355695</v>
      </c>
      <c r="N207" s="396"/>
    </row>
    <row r="208" spans="1:17">
      <c r="A208" s="196" t="s">
        <v>300</v>
      </c>
      <c r="B208" s="401">
        <v>82</v>
      </c>
      <c r="C208" s="394">
        <v>4.7439024390243922</v>
      </c>
      <c r="D208" s="394">
        <v>1.1739032244984273</v>
      </c>
      <c r="E208" s="395">
        <v>77</v>
      </c>
      <c r="F208" s="394">
        <v>3.6103896103896109</v>
      </c>
      <c r="G208" s="394">
        <v>1.4703727074582158</v>
      </c>
      <c r="H208" s="395">
        <v>82</v>
      </c>
      <c r="I208" s="394">
        <v>3.1341463414634152</v>
      </c>
      <c r="J208" s="394">
        <v>1.4887412457637832</v>
      </c>
      <c r="K208" s="395">
        <v>77</v>
      </c>
      <c r="L208" s="394">
        <v>2.7272727272727284</v>
      </c>
      <c r="M208" s="402">
        <v>1.6751776310868589</v>
      </c>
      <c r="N208" s="396"/>
    </row>
    <row r="209" spans="1:20" ht="24">
      <c r="A209" s="196" t="s">
        <v>301</v>
      </c>
      <c r="B209" s="401">
        <v>46</v>
      </c>
      <c r="C209" s="394">
        <v>4.8913043478260878</v>
      </c>
      <c r="D209" s="394">
        <v>0.97132809125936692</v>
      </c>
      <c r="E209" s="395">
        <v>43</v>
      </c>
      <c r="F209" s="394">
        <v>3.3488372093023258</v>
      </c>
      <c r="G209" s="394">
        <v>1.6886698192904683</v>
      </c>
      <c r="H209" s="395">
        <v>46</v>
      </c>
      <c r="I209" s="394">
        <v>4.4565217391304346</v>
      </c>
      <c r="J209" s="394">
        <v>1.5159378723583108</v>
      </c>
      <c r="K209" s="395">
        <v>43</v>
      </c>
      <c r="L209" s="394">
        <v>2.9767441860465111</v>
      </c>
      <c r="M209" s="402">
        <v>1.7111451483481444</v>
      </c>
      <c r="N209" s="396"/>
    </row>
    <row r="210" spans="1:20" ht="15.75" thickBot="1">
      <c r="A210" s="157" t="s">
        <v>9</v>
      </c>
      <c r="B210" s="403">
        <v>230</v>
      </c>
      <c r="C210" s="404">
        <v>4.934782608695655</v>
      </c>
      <c r="D210" s="404">
        <v>1.1635320026082661</v>
      </c>
      <c r="E210" s="405">
        <v>215</v>
      </c>
      <c r="F210" s="404">
        <v>3.8325581395348864</v>
      </c>
      <c r="G210" s="404">
        <v>1.6176192455189076</v>
      </c>
      <c r="H210" s="405">
        <v>230</v>
      </c>
      <c r="I210" s="404">
        <v>3.7956521739130435</v>
      </c>
      <c r="J210" s="404">
        <v>1.6735753273472025</v>
      </c>
      <c r="K210" s="405">
        <v>215</v>
      </c>
      <c r="L210" s="404">
        <v>3.4093023255813955</v>
      </c>
      <c r="M210" s="406">
        <v>1.9042272150866895</v>
      </c>
      <c r="N210" s="396"/>
    </row>
    <row r="211" spans="1:20" ht="15.75" thickTop="1"/>
    <row r="212" spans="1:20" ht="15.75" thickBot="1">
      <c r="A212" s="454" t="s">
        <v>141</v>
      </c>
      <c r="B212" s="454"/>
      <c r="C212" s="454"/>
      <c r="D212" s="454"/>
      <c r="E212" s="454"/>
      <c r="F212" s="454"/>
      <c r="G212" s="454"/>
      <c r="H212" s="454"/>
      <c r="I212" s="454"/>
      <c r="J212" s="454"/>
    </row>
    <row r="213" spans="1:20" ht="24" customHeight="1" thickTop="1">
      <c r="A213" s="440" t="s">
        <v>458</v>
      </c>
      <c r="B213" s="442" t="s">
        <v>464</v>
      </c>
      <c r="C213" s="430"/>
      <c r="D213" s="430"/>
      <c r="E213" s="430" t="s">
        <v>465</v>
      </c>
      <c r="F213" s="430"/>
      <c r="G213" s="430"/>
      <c r="H213" s="430" t="s">
        <v>466</v>
      </c>
      <c r="I213" s="430"/>
      <c r="J213" s="430"/>
      <c r="K213" s="430" t="s">
        <v>467</v>
      </c>
      <c r="L213" s="430"/>
      <c r="M213" s="430"/>
      <c r="N213" s="430" t="s">
        <v>468</v>
      </c>
      <c r="O213" s="430"/>
      <c r="P213" s="430"/>
      <c r="Q213" s="443" t="s">
        <v>469</v>
      </c>
      <c r="R213" s="444"/>
      <c r="S213" s="445"/>
    </row>
    <row r="214" spans="1:20" ht="15" customHeight="1" thickBot="1">
      <c r="A214" s="441"/>
      <c r="B214" s="166" t="s">
        <v>4</v>
      </c>
      <c r="C214" s="167" t="s">
        <v>130</v>
      </c>
      <c r="D214" s="167" t="s">
        <v>284</v>
      </c>
      <c r="E214" s="167" t="s">
        <v>4</v>
      </c>
      <c r="F214" s="167" t="s">
        <v>130</v>
      </c>
      <c r="G214" s="167" t="s">
        <v>284</v>
      </c>
      <c r="H214" s="167" t="s">
        <v>4</v>
      </c>
      <c r="I214" s="167" t="s">
        <v>130</v>
      </c>
      <c r="J214" s="167" t="s">
        <v>284</v>
      </c>
      <c r="K214" s="167" t="s">
        <v>4</v>
      </c>
      <c r="L214" s="167" t="s">
        <v>130</v>
      </c>
      <c r="M214" s="167" t="s">
        <v>284</v>
      </c>
      <c r="N214" s="167" t="s">
        <v>4</v>
      </c>
      <c r="O214" s="167" t="s">
        <v>130</v>
      </c>
      <c r="P214" s="167" t="s">
        <v>284</v>
      </c>
      <c r="Q214" s="167" t="s">
        <v>4</v>
      </c>
      <c r="R214" s="167" t="s">
        <v>130</v>
      </c>
      <c r="S214" s="168" t="s">
        <v>284</v>
      </c>
    </row>
    <row r="215" spans="1:20" ht="15.75" thickTop="1">
      <c r="A215" s="152" t="s">
        <v>298</v>
      </c>
      <c r="B215" s="397">
        <v>43</v>
      </c>
      <c r="C215" s="398">
        <v>4.3488372093023253</v>
      </c>
      <c r="D215" s="398">
        <v>1.7027110166442077</v>
      </c>
      <c r="E215" s="399">
        <v>40</v>
      </c>
      <c r="F215" s="398">
        <v>5.35</v>
      </c>
      <c r="G215" s="398">
        <v>1.5615574079941916</v>
      </c>
      <c r="H215" s="399">
        <v>43</v>
      </c>
      <c r="I215" s="398">
        <v>2.2325581395348846</v>
      </c>
      <c r="J215" s="398">
        <v>1.411470177515453</v>
      </c>
      <c r="K215" s="399">
        <v>40</v>
      </c>
      <c r="L215" s="398">
        <v>4.6250000000000018</v>
      </c>
      <c r="M215" s="398">
        <v>2.0215188501566002</v>
      </c>
      <c r="N215" s="399">
        <v>41</v>
      </c>
      <c r="O215" s="398">
        <v>4.3170731707317076</v>
      </c>
      <c r="P215" s="398">
        <v>1.6037304073665859</v>
      </c>
      <c r="Q215" s="399">
        <v>39</v>
      </c>
      <c r="R215" s="398">
        <v>4.6410256410256405</v>
      </c>
      <c r="S215" s="400">
        <v>1.646162674815832</v>
      </c>
      <c r="T215" s="396"/>
    </row>
    <row r="216" spans="1:20" ht="24">
      <c r="A216" s="196" t="s">
        <v>299</v>
      </c>
      <c r="B216" s="401">
        <v>59</v>
      </c>
      <c r="C216" s="394">
        <v>4.8813559322033884</v>
      </c>
      <c r="D216" s="394">
        <v>1.5656302659787478</v>
      </c>
      <c r="E216" s="395">
        <v>55</v>
      </c>
      <c r="F216" s="394">
        <v>5.4</v>
      </c>
      <c r="G216" s="394">
        <v>1.408965998590876</v>
      </c>
      <c r="H216" s="395">
        <v>59</v>
      </c>
      <c r="I216" s="394">
        <v>2.6101694915254239</v>
      </c>
      <c r="J216" s="394">
        <v>1.4623664000580368</v>
      </c>
      <c r="K216" s="395">
        <v>55</v>
      </c>
      <c r="L216" s="394">
        <v>4.4000000000000012</v>
      </c>
      <c r="M216" s="394">
        <v>1.9012666343295499</v>
      </c>
      <c r="N216" s="395">
        <v>59</v>
      </c>
      <c r="O216" s="394">
        <v>4.4576271186440692</v>
      </c>
      <c r="P216" s="394">
        <v>1.4659589529266135</v>
      </c>
      <c r="Q216" s="395">
        <v>55</v>
      </c>
      <c r="R216" s="394">
        <v>5.0727272727272732</v>
      </c>
      <c r="S216" s="402">
        <v>1.5378501763771282</v>
      </c>
      <c r="T216" s="396"/>
    </row>
    <row r="217" spans="1:20">
      <c r="A217" s="196" t="s">
        <v>300</v>
      </c>
      <c r="B217" s="401">
        <v>82</v>
      </c>
      <c r="C217" s="394">
        <v>4.2439024390243896</v>
      </c>
      <c r="D217" s="394">
        <v>1.5035839949502392</v>
      </c>
      <c r="E217" s="395">
        <v>77</v>
      </c>
      <c r="F217" s="394">
        <v>5.2467532467532454</v>
      </c>
      <c r="G217" s="394">
        <v>1.5144552968663105</v>
      </c>
      <c r="H217" s="395">
        <v>82</v>
      </c>
      <c r="I217" s="394">
        <v>1.6585365853658534</v>
      </c>
      <c r="J217" s="394">
        <v>1.0797749216207218</v>
      </c>
      <c r="K217" s="395">
        <v>77</v>
      </c>
      <c r="L217" s="394">
        <v>5.0649350649350673</v>
      </c>
      <c r="M217" s="394">
        <v>2.1419227855859249</v>
      </c>
      <c r="N217" s="395">
        <v>82</v>
      </c>
      <c r="O217" s="394">
        <v>4.2317073170731687</v>
      </c>
      <c r="P217" s="394">
        <v>1.5970557825381031</v>
      </c>
      <c r="Q217" s="395">
        <v>77</v>
      </c>
      <c r="R217" s="394">
        <v>5.2467532467532472</v>
      </c>
      <c r="S217" s="402">
        <v>1.3684013353645479</v>
      </c>
      <c r="T217" s="396"/>
    </row>
    <row r="218" spans="1:20" ht="24">
      <c r="A218" s="196" t="s">
        <v>301</v>
      </c>
      <c r="B218" s="401">
        <v>46</v>
      </c>
      <c r="C218" s="394">
        <v>4.5652173913043477</v>
      </c>
      <c r="D218" s="394">
        <v>1.529737434449941</v>
      </c>
      <c r="E218" s="395">
        <v>43</v>
      </c>
      <c r="F218" s="394">
        <v>5.1627906976744189</v>
      </c>
      <c r="G218" s="394">
        <v>1.9015060767484826</v>
      </c>
      <c r="H218" s="395">
        <v>46</v>
      </c>
      <c r="I218" s="394">
        <v>2.0434782608695654</v>
      </c>
      <c r="J218" s="394">
        <v>1.3655527450512148</v>
      </c>
      <c r="K218" s="395">
        <v>43</v>
      </c>
      <c r="L218" s="394">
        <v>5.1162790697674412</v>
      </c>
      <c r="M218" s="394">
        <v>2.0378478648480556</v>
      </c>
      <c r="N218" s="395">
        <v>46</v>
      </c>
      <c r="O218" s="394">
        <v>4.1956521739130412</v>
      </c>
      <c r="P218" s="394">
        <v>1.6140985129978391</v>
      </c>
      <c r="Q218" s="395">
        <v>43</v>
      </c>
      <c r="R218" s="394">
        <v>4.3023255813953485</v>
      </c>
      <c r="S218" s="402">
        <v>1.7393880111630153</v>
      </c>
      <c r="T218" s="396"/>
    </row>
    <row r="219" spans="1:20" ht="15.75" thickBot="1">
      <c r="A219" s="157" t="s">
        <v>9</v>
      </c>
      <c r="B219" s="403">
        <v>230</v>
      </c>
      <c r="C219" s="404">
        <v>4.4913043478260839</v>
      </c>
      <c r="D219" s="404">
        <v>1.5741950305804413</v>
      </c>
      <c r="E219" s="405">
        <v>215</v>
      </c>
      <c r="F219" s="404">
        <v>5.2883720930232556</v>
      </c>
      <c r="G219" s="404">
        <v>1.5739125161721526</v>
      </c>
      <c r="H219" s="405">
        <v>230</v>
      </c>
      <c r="I219" s="404">
        <v>2.0869565217391313</v>
      </c>
      <c r="J219" s="404">
        <v>1.3514683419614733</v>
      </c>
      <c r="K219" s="405">
        <v>215</v>
      </c>
      <c r="L219" s="404">
        <v>4.8232558139534927</v>
      </c>
      <c r="M219" s="404">
        <v>2.0476607589603635</v>
      </c>
      <c r="N219" s="405">
        <v>228</v>
      </c>
      <c r="O219" s="404">
        <v>4.2982456140350873</v>
      </c>
      <c r="P219" s="404">
        <v>1.5618233135524682</v>
      </c>
      <c r="Q219" s="405">
        <v>214</v>
      </c>
      <c r="R219" s="404">
        <v>4.9018691588785037</v>
      </c>
      <c r="S219" s="406">
        <v>1.5758435438897498</v>
      </c>
      <c r="T219" s="396"/>
    </row>
    <row r="220" spans="1:20" ht="15.75" thickTop="1"/>
    <row r="221" spans="1:20" ht="15.75" thickBot="1">
      <c r="A221" s="454" t="s">
        <v>144</v>
      </c>
      <c r="B221" s="454"/>
      <c r="C221" s="454"/>
      <c r="D221" s="454"/>
      <c r="E221" s="454"/>
      <c r="F221" s="454"/>
      <c r="G221" s="454"/>
      <c r="H221" s="454"/>
      <c r="I221" s="454"/>
      <c r="J221" s="454"/>
    </row>
    <row r="222" spans="1:20" ht="15" customHeight="1" thickTop="1">
      <c r="A222" s="440" t="s">
        <v>458</v>
      </c>
      <c r="B222" s="450" t="s">
        <v>470</v>
      </c>
      <c r="C222" s="444"/>
      <c r="D222" s="447"/>
      <c r="E222" s="443" t="s">
        <v>471</v>
      </c>
      <c r="F222" s="444"/>
      <c r="G222" s="447"/>
      <c r="H222" s="443" t="s">
        <v>472</v>
      </c>
      <c r="I222" s="444"/>
      <c r="J222" s="447"/>
      <c r="K222" s="443" t="s">
        <v>473</v>
      </c>
      <c r="L222" s="444"/>
      <c r="M222" s="447"/>
      <c r="N222" s="443" t="s">
        <v>474</v>
      </c>
      <c r="O222" s="444"/>
      <c r="P222" s="447"/>
      <c r="Q222" s="443" t="s">
        <v>475</v>
      </c>
      <c r="R222" s="444"/>
      <c r="S222" s="445"/>
    </row>
    <row r="223" spans="1:20" ht="15" customHeight="1" thickBot="1">
      <c r="A223" s="441"/>
      <c r="B223" s="166" t="s">
        <v>4</v>
      </c>
      <c r="C223" s="167" t="s">
        <v>130</v>
      </c>
      <c r="D223" s="167" t="s">
        <v>284</v>
      </c>
      <c r="E223" s="167" t="s">
        <v>4</v>
      </c>
      <c r="F223" s="167" t="s">
        <v>130</v>
      </c>
      <c r="G223" s="167" t="s">
        <v>284</v>
      </c>
      <c r="H223" s="167" t="s">
        <v>4</v>
      </c>
      <c r="I223" s="167" t="s">
        <v>130</v>
      </c>
      <c r="J223" s="167" t="s">
        <v>284</v>
      </c>
      <c r="K223" s="167" t="s">
        <v>4</v>
      </c>
      <c r="L223" s="167" t="s">
        <v>130</v>
      </c>
      <c r="M223" s="167" t="s">
        <v>284</v>
      </c>
      <c r="N223" s="167" t="s">
        <v>4</v>
      </c>
      <c r="O223" s="167" t="s">
        <v>130</v>
      </c>
      <c r="P223" s="167" t="s">
        <v>284</v>
      </c>
      <c r="Q223" s="167" t="s">
        <v>4</v>
      </c>
      <c r="R223" s="167" t="s">
        <v>130</v>
      </c>
      <c r="S223" s="168" t="s">
        <v>284</v>
      </c>
    </row>
    <row r="224" spans="1:20" ht="15.75" thickTop="1">
      <c r="A224" s="152" t="s">
        <v>298</v>
      </c>
      <c r="B224" s="397">
        <v>43</v>
      </c>
      <c r="C224" s="398">
        <v>4.2558139534883717</v>
      </c>
      <c r="D224" s="398">
        <v>1.5749984619163153</v>
      </c>
      <c r="E224" s="399">
        <v>40</v>
      </c>
      <c r="F224" s="398">
        <v>4.9500000000000011</v>
      </c>
      <c r="G224" s="398">
        <v>1.6478424121816431</v>
      </c>
      <c r="H224" s="399">
        <v>43</v>
      </c>
      <c r="I224" s="398">
        <v>3.6046511627906979</v>
      </c>
      <c r="J224" s="398">
        <v>1.6922728430768135</v>
      </c>
      <c r="K224" s="399">
        <v>40</v>
      </c>
      <c r="L224" s="398">
        <v>4.45</v>
      </c>
      <c r="M224" s="398">
        <v>1.5350603429214946</v>
      </c>
      <c r="N224" s="399">
        <v>43</v>
      </c>
      <c r="O224" s="398">
        <v>4.0697674418604661</v>
      </c>
      <c r="P224" s="398">
        <v>1.7781122793463715</v>
      </c>
      <c r="Q224" s="399">
        <v>40</v>
      </c>
      <c r="R224" s="398">
        <v>4.5250000000000021</v>
      </c>
      <c r="S224" s="400">
        <v>1.5687247801629949</v>
      </c>
      <c r="T224" s="396"/>
    </row>
    <row r="225" spans="1:20" ht="24">
      <c r="A225" s="196" t="s">
        <v>299</v>
      </c>
      <c r="B225" s="401">
        <v>59</v>
      </c>
      <c r="C225" s="394">
        <v>4.2372881355932197</v>
      </c>
      <c r="D225" s="394">
        <v>1.5350949993162557</v>
      </c>
      <c r="E225" s="395">
        <v>55</v>
      </c>
      <c r="F225" s="394">
        <v>5.4</v>
      </c>
      <c r="G225" s="394">
        <v>1.2995725793078619</v>
      </c>
      <c r="H225" s="395">
        <v>59</v>
      </c>
      <c r="I225" s="394">
        <v>3.7627118644067794</v>
      </c>
      <c r="J225" s="394">
        <v>1.4424474298775181</v>
      </c>
      <c r="K225" s="395">
        <v>55</v>
      </c>
      <c r="L225" s="394">
        <v>5.0545454545454556</v>
      </c>
      <c r="M225" s="394">
        <v>1.6149553579219487</v>
      </c>
      <c r="N225" s="395">
        <v>59</v>
      </c>
      <c r="O225" s="394">
        <v>4.2203389830508486</v>
      </c>
      <c r="P225" s="394">
        <v>1.5873182395014933</v>
      </c>
      <c r="Q225" s="395">
        <v>55</v>
      </c>
      <c r="R225" s="394">
        <v>4.6909090909090905</v>
      </c>
      <c r="S225" s="402">
        <v>1.5380691030173403</v>
      </c>
      <c r="T225" s="396"/>
    </row>
    <row r="226" spans="1:20">
      <c r="A226" s="196" t="s">
        <v>300</v>
      </c>
      <c r="B226" s="401">
        <v>82</v>
      </c>
      <c r="C226" s="394">
        <v>3.780487804878049</v>
      </c>
      <c r="D226" s="394">
        <v>1.770989750783529</v>
      </c>
      <c r="E226" s="395">
        <v>77</v>
      </c>
      <c r="F226" s="394">
        <v>5.9610389610389616</v>
      </c>
      <c r="G226" s="394">
        <v>1.0935403446165897</v>
      </c>
      <c r="H226" s="395">
        <v>82</v>
      </c>
      <c r="I226" s="394">
        <v>3.2926829268292672</v>
      </c>
      <c r="J226" s="394">
        <v>1.5594222171400043</v>
      </c>
      <c r="K226" s="395">
        <v>77</v>
      </c>
      <c r="L226" s="394">
        <v>5.4805194805194812</v>
      </c>
      <c r="M226" s="394">
        <v>1.372765069891974</v>
      </c>
      <c r="N226" s="395">
        <v>82</v>
      </c>
      <c r="O226" s="394">
        <v>3.792682926829269</v>
      </c>
      <c r="P226" s="394">
        <v>1.569287051128859</v>
      </c>
      <c r="Q226" s="395">
        <v>77</v>
      </c>
      <c r="R226" s="394">
        <v>5.31168831168831</v>
      </c>
      <c r="S226" s="402">
        <v>1.2592786182629392</v>
      </c>
      <c r="T226" s="396"/>
    </row>
    <row r="227" spans="1:20" ht="24">
      <c r="A227" s="196" t="s">
        <v>301</v>
      </c>
      <c r="B227" s="401">
        <v>46</v>
      </c>
      <c r="C227" s="394">
        <v>4.2608695652173916</v>
      </c>
      <c r="D227" s="394">
        <v>1.5837337403700387</v>
      </c>
      <c r="E227" s="395">
        <v>43</v>
      </c>
      <c r="F227" s="394">
        <v>5.3488372093023271</v>
      </c>
      <c r="G227" s="394">
        <v>1.4619576068740119</v>
      </c>
      <c r="H227" s="395">
        <v>46</v>
      </c>
      <c r="I227" s="394">
        <v>3.9782608695652164</v>
      </c>
      <c r="J227" s="394">
        <v>1.7699859438837058</v>
      </c>
      <c r="K227" s="395">
        <v>43</v>
      </c>
      <c r="L227" s="394">
        <v>4.8139534883720918</v>
      </c>
      <c r="M227" s="394">
        <v>1.9791269594431486</v>
      </c>
      <c r="N227" s="395">
        <v>46</v>
      </c>
      <c r="O227" s="394">
        <v>4.1086956521739131</v>
      </c>
      <c r="P227" s="394">
        <v>1.6224571334116824</v>
      </c>
      <c r="Q227" s="395">
        <v>43</v>
      </c>
      <c r="R227" s="394">
        <v>5.1860465116279082</v>
      </c>
      <c r="S227" s="402">
        <v>1.6367187551621221</v>
      </c>
      <c r="T227" s="396"/>
    </row>
    <row r="228" spans="1:20" ht="15.75" thickBot="1">
      <c r="A228" s="157" t="s">
        <v>9</v>
      </c>
      <c r="B228" s="403">
        <v>230</v>
      </c>
      <c r="C228" s="404">
        <v>4.0826086956521728</v>
      </c>
      <c r="D228" s="404">
        <v>1.6446690841718303</v>
      </c>
      <c r="E228" s="405">
        <v>215</v>
      </c>
      <c r="F228" s="404">
        <v>5.506976744186046</v>
      </c>
      <c r="G228" s="404">
        <v>1.3803350786541586</v>
      </c>
      <c r="H228" s="405">
        <v>230</v>
      </c>
      <c r="I228" s="404">
        <v>3.6086956521739117</v>
      </c>
      <c r="J228" s="404">
        <v>1.6116153288248674</v>
      </c>
      <c r="K228" s="405">
        <v>215</v>
      </c>
      <c r="L228" s="404">
        <v>5.0465116279069768</v>
      </c>
      <c r="M228" s="404">
        <v>1.6342349144799477</v>
      </c>
      <c r="N228" s="405">
        <v>230</v>
      </c>
      <c r="O228" s="404">
        <v>4.0173913043478295</v>
      </c>
      <c r="P228" s="404">
        <v>1.6239614548723</v>
      </c>
      <c r="Q228" s="405">
        <v>215</v>
      </c>
      <c r="R228" s="404">
        <v>4.9813953488372134</v>
      </c>
      <c r="S228" s="406">
        <v>1.4975456265892479</v>
      </c>
      <c r="T228" s="396"/>
    </row>
    <row r="229" spans="1:20" ht="15.75" thickTop="1"/>
    <row r="230" spans="1:20" ht="15.75" thickBot="1">
      <c r="A230" s="454" t="s">
        <v>144</v>
      </c>
      <c r="B230" s="454"/>
      <c r="C230" s="454"/>
      <c r="D230" s="454"/>
      <c r="E230" s="454"/>
      <c r="F230" s="454"/>
      <c r="G230" s="454"/>
      <c r="H230" s="454"/>
      <c r="I230" s="454"/>
      <c r="J230" s="454"/>
    </row>
    <row r="231" spans="1:20" ht="15.75" customHeight="1" thickTop="1">
      <c r="A231" s="440" t="s">
        <v>458</v>
      </c>
      <c r="B231" s="442" t="s">
        <v>476</v>
      </c>
      <c r="C231" s="430"/>
      <c r="D231" s="430"/>
      <c r="E231" s="430" t="s">
        <v>477</v>
      </c>
      <c r="F231" s="430"/>
      <c r="G231" s="430"/>
      <c r="H231" s="430" t="s">
        <v>478</v>
      </c>
      <c r="I231" s="430"/>
      <c r="J231" s="430"/>
      <c r="K231" s="430" t="s">
        <v>479</v>
      </c>
      <c r="L231" s="430"/>
      <c r="M231" s="430"/>
      <c r="N231" s="430" t="s">
        <v>480</v>
      </c>
      <c r="O231" s="430"/>
      <c r="P231" s="430"/>
      <c r="Q231" s="443" t="s">
        <v>481</v>
      </c>
      <c r="R231" s="444"/>
      <c r="S231" s="445"/>
    </row>
    <row r="232" spans="1:20" ht="15.75" thickBot="1">
      <c r="A232" s="441"/>
      <c r="B232" s="166" t="s">
        <v>4</v>
      </c>
      <c r="C232" s="167" t="s">
        <v>130</v>
      </c>
      <c r="D232" s="167" t="s">
        <v>284</v>
      </c>
      <c r="E232" s="167" t="s">
        <v>4</v>
      </c>
      <c r="F232" s="167" t="s">
        <v>130</v>
      </c>
      <c r="G232" s="167" t="s">
        <v>284</v>
      </c>
      <c r="H232" s="167" t="s">
        <v>4</v>
      </c>
      <c r="I232" s="167" t="s">
        <v>130</v>
      </c>
      <c r="J232" s="167" t="s">
        <v>284</v>
      </c>
      <c r="K232" s="167" t="s">
        <v>4</v>
      </c>
      <c r="L232" s="167" t="s">
        <v>130</v>
      </c>
      <c r="M232" s="167" t="s">
        <v>284</v>
      </c>
      <c r="N232" s="167" t="s">
        <v>4</v>
      </c>
      <c r="O232" s="167" t="s">
        <v>130</v>
      </c>
      <c r="P232" s="167" t="s">
        <v>284</v>
      </c>
      <c r="Q232" s="167" t="s">
        <v>4</v>
      </c>
      <c r="R232" s="167" t="s">
        <v>130</v>
      </c>
      <c r="S232" s="168" t="s">
        <v>284</v>
      </c>
    </row>
    <row r="233" spans="1:20" ht="15.75" thickTop="1">
      <c r="A233" s="152" t="s">
        <v>298</v>
      </c>
      <c r="B233" s="397">
        <v>43</v>
      </c>
      <c r="C233" s="398">
        <v>4.7441860465116292</v>
      </c>
      <c r="D233" s="398">
        <v>1.4815214710980309</v>
      </c>
      <c r="E233" s="399">
        <v>40</v>
      </c>
      <c r="F233" s="398">
        <v>5.1250000000000009</v>
      </c>
      <c r="G233" s="398">
        <v>1.304577738934356</v>
      </c>
      <c r="H233" s="399">
        <v>43</v>
      </c>
      <c r="I233" s="398">
        <v>3.9302325581395356</v>
      </c>
      <c r="J233" s="398">
        <v>1.6241532422012472</v>
      </c>
      <c r="K233" s="399">
        <v>40</v>
      </c>
      <c r="L233" s="398">
        <v>4.7</v>
      </c>
      <c r="M233" s="398">
        <v>1.5557997366347702</v>
      </c>
      <c r="N233" s="399">
        <v>42</v>
      </c>
      <c r="O233" s="398">
        <v>4.6666666666666661</v>
      </c>
      <c r="P233" s="398">
        <v>1.6329931618554525</v>
      </c>
      <c r="Q233" s="399">
        <v>39</v>
      </c>
      <c r="R233" s="398">
        <v>5.3846153846153841</v>
      </c>
      <c r="S233" s="400">
        <v>1.4976364644856526</v>
      </c>
      <c r="T233" s="396"/>
    </row>
    <row r="234" spans="1:20" ht="24">
      <c r="A234" s="196" t="s">
        <v>299</v>
      </c>
      <c r="B234" s="401">
        <v>59</v>
      </c>
      <c r="C234" s="394">
        <v>5.1694915254237293</v>
      </c>
      <c r="D234" s="394">
        <v>1.4281956590202147</v>
      </c>
      <c r="E234" s="395">
        <v>55</v>
      </c>
      <c r="F234" s="394">
        <v>5.3999999999999977</v>
      </c>
      <c r="G234" s="394">
        <v>1.3824294235551815</v>
      </c>
      <c r="H234" s="395">
        <v>59</v>
      </c>
      <c r="I234" s="394">
        <v>3.9152542372881363</v>
      </c>
      <c r="J234" s="394">
        <v>1.5345238011572002</v>
      </c>
      <c r="K234" s="395">
        <v>55</v>
      </c>
      <c r="L234" s="394">
        <v>5.036363636363637</v>
      </c>
      <c r="M234" s="394">
        <v>1.3603326984620527</v>
      </c>
      <c r="N234" s="395">
        <v>59</v>
      </c>
      <c r="O234" s="394">
        <v>5.3050847457627137</v>
      </c>
      <c r="P234" s="394">
        <v>1.4173097061119557</v>
      </c>
      <c r="Q234" s="395">
        <v>55</v>
      </c>
      <c r="R234" s="394">
        <v>6.0181818181818176</v>
      </c>
      <c r="S234" s="402">
        <v>1.0969808582500442</v>
      </c>
      <c r="T234" s="396"/>
    </row>
    <row r="235" spans="1:20">
      <c r="A235" s="196" t="s">
        <v>300</v>
      </c>
      <c r="B235" s="401">
        <v>82</v>
      </c>
      <c r="C235" s="394">
        <v>4.6829268292682915</v>
      </c>
      <c r="D235" s="394">
        <v>1.2656725999967033</v>
      </c>
      <c r="E235" s="395">
        <v>77</v>
      </c>
      <c r="F235" s="394">
        <v>5.3896103896103886</v>
      </c>
      <c r="G235" s="394">
        <v>1.5824351999358135</v>
      </c>
      <c r="H235" s="395">
        <v>82</v>
      </c>
      <c r="I235" s="394">
        <v>2.9634146341463419</v>
      </c>
      <c r="J235" s="394">
        <v>1.4439753251133776</v>
      </c>
      <c r="K235" s="395">
        <v>77</v>
      </c>
      <c r="L235" s="394">
        <v>5.2467532467532472</v>
      </c>
      <c r="M235" s="394">
        <v>1.4432770109777788</v>
      </c>
      <c r="N235" s="395">
        <v>82</v>
      </c>
      <c r="O235" s="394">
        <v>4.6219512195121952</v>
      </c>
      <c r="P235" s="394">
        <v>1.4370773143667777</v>
      </c>
      <c r="Q235" s="395">
        <v>77</v>
      </c>
      <c r="R235" s="394">
        <v>6.0909090909090899</v>
      </c>
      <c r="S235" s="402">
        <v>1.0410245229658464</v>
      </c>
      <c r="T235" s="396"/>
    </row>
    <row r="236" spans="1:20" ht="24">
      <c r="A236" s="196" t="s">
        <v>301</v>
      </c>
      <c r="B236" s="401">
        <v>46</v>
      </c>
      <c r="C236" s="394">
        <v>5.1521739130434776</v>
      </c>
      <c r="D236" s="394">
        <v>1.2643380578934107</v>
      </c>
      <c r="E236" s="395">
        <v>43</v>
      </c>
      <c r="F236" s="394">
        <v>5.4883720930232558</v>
      </c>
      <c r="G236" s="394">
        <v>1.4204642605124331</v>
      </c>
      <c r="H236" s="395">
        <v>46</v>
      </c>
      <c r="I236" s="394">
        <v>3.891304347826086</v>
      </c>
      <c r="J236" s="394">
        <v>1.6360964501528932</v>
      </c>
      <c r="K236" s="395">
        <v>43</v>
      </c>
      <c r="L236" s="394">
        <v>4.6976744186046524</v>
      </c>
      <c r="M236" s="394">
        <v>1.6978261131577896</v>
      </c>
      <c r="N236" s="395">
        <v>46</v>
      </c>
      <c r="O236" s="394">
        <v>4.8695652173913029</v>
      </c>
      <c r="P236" s="394">
        <v>1.2402274997788627</v>
      </c>
      <c r="Q236" s="395">
        <v>43</v>
      </c>
      <c r="R236" s="394">
        <v>5.5116279069767433</v>
      </c>
      <c r="S236" s="402">
        <v>1.3865354738177593</v>
      </c>
      <c r="T236" s="396"/>
    </row>
    <row r="237" spans="1:20" ht="15.75" thickBot="1">
      <c r="A237" s="157" t="s">
        <v>9</v>
      </c>
      <c r="B237" s="403">
        <v>230</v>
      </c>
      <c r="C237" s="404">
        <v>4.913043478260871</v>
      </c>
      <c r="D237" s="404">
        <v>1.3611273095072836</v>
      </c>
      <c r="E237" s="405">
        <v>215</v>
      </c>
      <c r="F237" s="404">
        <v>5.36279069767442</v>
      </c>
      <c r="G237" s="404">
        <v>1.4463979196504457</v>
      </c>
      <c r="H237" s="405">
        <v>230</v>
      </c>
      <c r="I237" s="404">
        <v>3.5739130434782607</v>
      </c>
      <c r="J237" s="404">
        <v>1.5972731652594512</v>
      </c>
      <c r="K237" s="405">
        <v>215</v>
      </c>
      <c r="L237" s="404">
        <v>4.9813953488372116</v>
      </c>
      <c r="M237" s="404">
        <v>1.5068776615552282</v>
      </c>
      <c r="N237" s="405">
        <v>229</v>
      </c>
      <c r="O237" s="404">
        <v>4.8558951965065482</v>
      </c>
      <c r="P237" s="404">
        <v>1.4513220553227668</v>
      </c>
      <c r="Q237" s="405">
        <v>214</v>
      </c>
      <c r="R237" s="404">
        <v>5.8271028037383177</v>
      </c>
      <c r="S237" s="406">
        <v>1.2496061421538127</v>
      </c>
      <c r="T237" s="396"/>
    </row>
    <row r="238" spans="1:20" ht="15.75" thickTop="1"/>
    <row r="239" spans="1:20" ht="15.75" thickBot="1">
      <c r="A239" s="454" t="s">
        <v>150</v>
      </c>
      <c r="B239" s="454"/>
      <c r="C239" s="454"/>
      <c r="D239" s="454"/>
      <c r="E239" s="454"/>
      <c r="F239" s="454"/>
      <c r="G239" s="454"/>
      <c r="H239" s="454"/>
      <c r="I239" s="454"/>
      <c r="J239" s="454"/>
    </row>
    <row r="240" spans="1:20" ht="15.75" customHeight="1" thickTop="1">
      <c r="A240" s="440" t="s">
        <v>458</v>
      </c>
      <c r="B240" s="442" t="s">
        <v>482</v>
      </c>
      <c r="C240" s="430"/>
      <c r="D240" s="430"/>
      <c r="E240" s="430" t="s">
        <v>483</v>
      </c>
      <c r="F240" s="430"/>
      <c r="G240" s="430"/>
      <c r="H240" s="430" t="s">
        <v>484</v>
      </c>
      <c r="I240" s="430"/>
      <c r="J240" s="430"/>
      <c r="K240" s="430" t="s">
        <v>485</v>
      </c>
      <c r="L240" s="430"/>
      <c r="M240" s="430"/>
      <c r="N240" s="430" t="s">
        <v>486</v>
      </c>
      <c r="O240" s="430"/>
      <c r="P240" s="430"/>
      <c r="Q240" s="443" t="s">
        <v>487</v>
      </c>
      <c r="R240" s="444"/>
      <c r="S240" s="445"/>
    </row>
    <row r="241" spans="1:20" ht="15.75" thickBot="1">
      <c r="A241" s="441"/>
      <c r="B241" s="166" t="s">
        <v>4</v>
      </c>
      <c r="C241" s="167" t="s">
        <v>130</v>
      </c>
      <c r="D241" s="167" t="s">
        <v>284</v>
      </c>
      <c r="E241" s="167" t="s">
        <v>4</v>
      </c>
      <c r="F241" s="167" t="s">
        <v>130</v>
      </c>
      <c r="G241" s="167" t="s">
        <v>284</v>
      </c>
      <c r="H241" s="167" t="s">
        <v>4</v>
      </c>
      <c r="I241" s="167" t="s">
        <v>130</v>
      </c>
      <c r="J241" s="167" t="s">
        <v>284</v>
      </c>
      <c r="K241" s="167" t="s">
        <v>4</v>
      </c>
      <c r="L241" s="167" t="s">
        <v>130</v>
      </c>
      <c r="M241" s="167" t="s">
        <v>284</v>
      </c>
      <c r="N241" s="167" t="s">
        <v>4</v>
      </c>
      <c r="O241" s="167" t="s">
        <v>130</v>
      </c>
      <c r="P241" s="167" t="s">
        <v>284</v>
      </c>
      <c r="Q241" s="167" t="s">
        <v>4</v>
      </c>
      <c r="R241" s="167" t="s">
        <v>130</v>
      </c>
      <c r="S241" s="168" t="s">
        <v>284</v>
      </c>
    </row>
    <row r="242" spans="1:20" ht="15.75" thickTop="1">
      <c r="A242" s="152" t="s">
        <v>298</v>
      </c>
      <c r="B242" s="397">
        <v>43</v>
      </c>
      <c r="C242" s="398">
        <v>4.1395348837209305</v>
      </c>
      <c r="D242" s="398">
        <v>1.5519786962952014</v>
      </c>
      <c r="E242" s="399">
        <v>40</v>
      </c>
      <c r="F242" s="398">
        <v>5.0499999999999989</v>
      </c>
      <c r="G242" s="398">
        <v>1.4133067244713362</v>
      </c>
      <c r="H242" s="399">
        <v>42</v>
      </c>
      <c r="I242" s="398">
        <v>3.9523809523809517</v>
      </c>
      <c r="J242" s="398">
        <v>1.6071847974912141</v>
      </c>
      <c r="K242" s="399">
        <v>39</v>
      </c>
      <c r="L242" s="398">
        <v>4.6410256410256414</v>
      </c>
      <c r="M242" s="398">
        <v>1.53017335597155</v>
      </c>
      <c r="N242" s="399">
        <v>42</v>
      </c>
      <c r="O242" s="398">
        <v>4.4047619047619042</v>
      </c>
      <c r="P242" s="398">
        <v>1.5935774114608408</v>
      </c>
      <c r="Q242" s="399">
        <v>39</v>
      </c>
      <c r="R242" s="398">
        <v>4.6666666666666661</v>
      </c>
      <c r="S242" s="400">
        <v>1.594948165026941</v>
      </c>
      <c r="T242" s="396"/>
    </row>
    <row r="243" spans="1:20" ht="24">
      <c r="A243" s="196" t="s">
        <v>299</v>
      </c>
      <c r="B243" s="401">
        <v>59</v>
      </c>
      <c r="C243" s="394">
        <v>4.3728813559322033</v>
      </c>
      <c r="D243" s="394">
        <v>1.3883543357309609</v>
      </c>
      <c r="E243" s="395">
        <v>55</v>
      </c>
      <c r="F243" s="394">
        <v>5.6363636363636358</v>
      </c>
      <c r="G243" s="394">
        <v>1.4702435722070548</v>
      </c>
      <c r="H243" s="395">
        <v>59</v>
      </c>
      <c r="I243" s="394">
        <v>4.2711864406779672</v>
      </c>
      <c r="J243" s="394">
        <v>1.7103186683770897</v>
      </c>
      <c r="K243" s="395">
        <v>55</v>
      </c>
      <c r="L243" s="394">
        <v>4.8545454545454545</v>
      </c>
      <c r="M243" s="394">
        <v>1.4958978700801866</v>
      </c>
      <c r="N243" s="395">
        <v>59</v>
      </c>
      <c r="O243" s="394">
        <v>4</v>
      </c>
      <c r="P243" s="394">
        <v>1.4621665549733924</v>
      </c>
      <c r="Q243" s="395">
        <v>55</v>
      </c>
      <c r="R243" s="394">
        <v>4.9818181818181806</v>
      </c>
      <c r="S243" s="402">
        <v>1.254486896598515</v>
      </c>
      <c r="T243" s="396"/>
    </row>
    <row r="244" spans="1:20">
      <c r="A244" s="196" t="s">
        <v>300</v>
      </c>
      <c r="B244" s="401">
        <v>82</v>
      </c>
      <c r="C244" s="394">
        <v>3.8414634146341466</v>
      </c>
      <c r="D244" s="394">
        <v>1.5433610284301873</v>
      </c>
      <c r="E244" s="395">
        <v>77</v>
      </c>
      <c r="F244" s="394">
        <v>5.9610389610389598</v>
      </c>
      <c r="G244" s="394">
        <v>0.96574975566516574</v>
      </c>
      <c r="H244" s="395">
        <v>82</v>
      </c>
      <c r="I244" s="394">
        <v>3.682926829268292</v>
      </c>
      <c r="J244" s="394">
        <v>1.562508657007033</v>
      </c>
      <c r="K244" s="395">
        <v>77</v>
      </c>
      <c r="L244" s="394">
        <v>4.3896103896103904</v>
      </c>
      <c r="M244" s="394">
        <v>1.5488182605138545</v>
      </c>
      <c r="N244" s="395">
        <v>82</v>
      </c>
      <c r="O244" s="394">
        <v>4.0975609756097553</v>
      </c>
      <c r="P244" s="394">
        <v>1.5761318182759181</v>
      </c>
      <c r="Q244" s="395">
        <v>77</v>
      </c>
      <c r="R244" s="394">
        <v>5.0909090909090899</v>
      </c>
      <c r="S244" s="402">
        <v>1.3686510664251845</v>
      </c>
      <c r="T244" s="396"/>
    </row>
    <row r="245" spans="1:20" ht="24">
      <c r="A245" s="196" t="s">
        <v>301</v>
      </c>
      <c r="B245" s="401">
        <v>46</v>
      </c>
      <c r="C245" s="394">
        <v>4.1304347826086953</v>
      </c>
      <c r="D245" s="394">
        <v>1.4392698095010064</v>
      </c>
      <c r="E245" s="395">
        <v>43</v>
      </c>
      <c r="F245" s="394">
        <v>5.2790697674418601</v>
      </c>
      <c r="G245" s="394">
        <v>1.5480491778110195</v>
      </c>
      <c r="H245" s="395">
        <v>46</v>
      </c>
      <c r="I245" s="394">
        <v>3.2826086956521738</v>
      </c>
      <c r="J245" s="394">
        <v>1.4554578276002041</v>
      </c>
      <c r="K245" s="395">
        <v>43</v>
      </c>
      <c r="L245" s="394">
        <v>4.232558139534885</v>
      </c>
      <c r="M245" s="394">
        <v>1.6306178978173187</v>
      </c>
      <c r="N245" s="395">
        <v>46</v>
      </c>
      <c r="O245" s="394">
        <v>4.2608695652173916</v>
      </c>
      <c r="P245" s="394">
        <v>1.4971793124805748</v>
      </c>
      <c r="Q245" s="395">
        <v>43</v>
      </c>
      <c r="R245" s="394">
        <v>4.9302325581395348</v>
      </c>
      <c r="S245" s="402">
        <v>1.6958682119339525</v>
      </c>
      <c r="T245" s="396"/>
    </row>
    <row r="246" spans="1:20" ht="15.75" thickBot="1">
      <c r="A246" s="157" t="s">
        <v>9</v>
      </c>
      <c r="B246" s="403">
        <v>230</v>
      </c>
      <c r="C246" s="404">
        <v>4.0913043478260862</v>
      </c>
      <c r="D246" s="404">
        <v>1.4909956942402693</v>
      </c>
      <c r="E246" s="405">
        <v>215</v>
      </c>
      <c r="F246" s="404">
        <v>5.5720930232558157</v>
      </c>
      <c r="G246" s="404">
        <v>1.3545226391948146</v>
      </c>
      <c r="H246" s="405">
        <v>229</v>
      </c>
      <c r="I246" s="404">
        <v>3.8034934497816599</v>
      </c>
      <c r="J246" s="404">
        <v>1.6170110031742921</v>
      </c>
      <c r="K246" s="405">
        <v>214</v>
      </c>
      <c r="L246" s="404">
        <v>4.5233644859813094</v>
      </c>
      <c r="M246" s="404">
        <v>1.555518990985</v>
      </c>
      <c r="N246" s="405">
        <v>229</v>
      </c>
      <c r="O246" s="404">
        <v>4.1615720524017519</v>
      </c>
      <c r="P246" s="404">
        <v>1.5318573665639397</v>
      </c>
      <c r="Q246" s="405">
        <v>214</v>
      </c>
      <c r="R246" s="404">
        <v>4.9532710280373813</v>
      </c>
      <c r="S246" s="406">
        <v>1.4527498779518377</v>
      </c>
      <c r="T246" s="396"/>
    </row>
    <row r="247" spans="1:20" ht="15.75" thickTop="1">
      <c r="A247" s="176"/>
      <c r="B247" s="177"/>
      <c r="C247" s="180"/>
      <c r="D247" s="180"/>
      <c r="E247" s="177"/>
      <c r="F247" s="180"/>
      <c r="G247" s="180"/>
      <c r="H247" s="177"/>
      <c r="I247" s="180"/>
      <c r="J247" s="180"/>
    </row>
    <row r="248" spans="1:20" ht="32.25" thickBot="1">
      <c r="A248" s="179" t="s">
        <v>227</v>
      </c>
      <c r="B248" s="179"/>
      <c r="C248" s="179"/>
      <c r="D248" s="213"/>
      <c r="E248" s="212"/>
      <c r="F248" s="213"/>
      <c r="G248" s="180"/>
      <c r="H248" s="177"/>
      <c r="I248" s="180"/>
      <c r="J248" s="180"/>
    </row>
    <row r="249" spans="1:20">
      <c r="A249" s="393" t="s">
        <v>457</v>
      </c>
    </row>
    <row r="250" spans="1:20">
      <c r="A250" s="393"/>
    </row>
    <row r="252" spans="1:20" ht="15.75" customHeight="1" thickBot="1">
      <c r="A252" s="432" t="s">
        <v>154</v>
      </c>
      <c r="B252" s="433"/>
      <c r="C252" s="433"/>
      <c r="D252" s="433"/>
      <c r="E252" s="433"/>
    </row>
    <row r="253" spans="1:20" ht="16.5" thickTop="1" thickBot="1">
      <c r="A253" s="434" t="s">
        <v>458</v>
      </c>
      <c r="B253" s="436" t="s">
        <v>354</v>
      </c>
      <c r="C253" s="437"/>
      <c r="D253" s="438" t="s">
        <v>492</v>
      </c>
      <c r="E253" s="439"/>
    </row>
    <row r="254" spans="1:20" ht="15.75" thickBot="1">
      <c r="A254" s="435"/>
      <c r="B254" s="411" t="s">
        <v>4</v>
      </c>
      <c r="C254" s="412" t="s">
        <v>5</v>
      </c>
      <c r="D254" s="412" t="s">
        <v>4</v>
      </c>
      <c r="E254" s="413" t="s">
        <v>5</v>
      </c>
    </row>
    <row r="255" spans="1:20" ht="15.75" thickTop="1">
      <c r="A255" s="408" t="s">
        <v>298</v>
      </c>
      <c r="B255" s="397">
        <v>7</v>
      </c>
      <c r="C255" s="414">
        <v>0.875</v>
      </c>
      <c r="D255" s="399">
        <v>1</v>
      </c>
      <c r="E255" s="415">
        <v>0.125</v>
      </c>
    </row>
    <row r="256" spans="1:20" ht="24">
      <c r="A256" s="409" t="s">
        <v>299</v>
      </c>
      <c r="B256" s="401">
        <v>7</v>
      </c>
      <c r="C256" s="407">
        <v>0.63636363636363635</v>
      </c>
      <c r="D256" s="395">
        <v>4</v>
      </c>
      <c r="E256" s="416">
        <v>0.36363636363636365</v>
      </c>
    </row>
    <row r="257" spans="1:9">
      <c r="A257" s="409" t="s">
        <v>300</v>
      </c>
      <c r="B257" s="401">
        <v>8</v>
      </c>
      <c r="C257" s="407">
        <v>0.66666666666666652</v>
      </c>
      <c r="D257" s="395">
        <v>4</v>
      </c>
      <c r="E257" s="416">
        <v>0.33333333333333326</v>
      </c>
    </row>
    <row r="258" spans="1:9" ht="24">
      <c r="A258" s="409" t="s">
        <v>301</v>
      </c>
      <c r="B258" s="401">
        <v>6</v>
      </c>
      <c r="C258" s="407">
        <v>0.75</v>
      </c>
      <c r="D258" s="395">
        <v>2</v>
      </c>
      <c r="E258" s="416">
        <v>0.25</v>
      </c>
    </row>
    <row r="259" spans="1:9" ht="15.75" thickBot="1">
      <c r="A259" s="410" t="s">
        <v>9</v>
      </c>
      <c r="B259" s="403">
        <v>28</v>
      </c>
      <c r="C259" s="417">
        <v>0.71794871794871795</v>
      </c>
      <c r="D259" s="405">
        <v>11</v>
      </c>
      <c r="E259" s="418">
        <v>0.28205128205128205</v>
      </c>
    </row>
    <row r="260" spans="1:9" ht="15.75" thickTop="1">
      <c r="A260" s="176"/>
      <c r="B260" s="177"/>
      <c r="C260" s="178"/>
      <c r="D260" s="177"/>
      <c r="E260" s="178"/>
    </row>
    <row r="261" spans="1:9" ht="23.25">
      <c r="A261" s="65" t="s">
        <v>228</v>
      </c>
    </row>
    <row r="262" spans="1:9">
      <c r="A262" s="393" t="s">
        <v>488</v>
      </c>
    </row>
    <row r="263" spans="1:9" ht="15.75" thickBot="1">
      <c r="A263" s="454" t="s">
        <v>155</v>
      </c>
      <c r="B263" s="454"/>
      <c r="C263" s="454"/>
      <c r="D263" s="454"/>
      <c r="E263" s="454"/>
      <c r="F263" s="454"/>
      <c r="G263" s="454"/>
      <c r="H263" s="454"/>
      <c r="I263" s="454"/>
    </row>
    <row r="264" spans="1:9" ht="15.75" thickTop="1">
      <c r="A264" s="440"/>
      <c r="B264" s="442" t="s">
        <v>156</v>
      </c>
      <c r="C264" s="430"/>
      <c r="D264" s="430"/>
      <c r="E264" s="430"/>
      <c r="F264" s="430"/>
      <c r="G264" s="430"/>
      <c r="H264" s="430"/>
      <c r="I264" s="431"/>
    </row>
    <row r="265" spans="1:9" ht="31.5" customHeight="1">
      <c r="A265" s="449"/>
      <c r="B265" s="451" t="s">
        <v>63</v>
      </c>
      <c r="C265" s="452"/>
      <c r="D265" s="452" t="s">
        <v>64</v>
      </c>
      <c r="E265" s="452"/>
      <c r="F265" s="452" t="s">
        <v>157</v>
      </c>
      <c r="G265" s="452"/>
      <c r="H265" s="452" t="s">
        <v>158</v>
      </c>
      <c r="I265" s="453"/>
    </row>
    <row r="266" spans="1:9" ht="15.75" thickBot="1">
      <c r="A266" s="441"/>
      <c r="B266" s="166" t="s">
        <v>4</v>
      </c>
      <c r="C266" s="167" t="s">
        <v>5</v>
      </c>
      <c r="D266" s="167" t="s">
        <v>4</v>
      </c>
      <c r="E266" s="167" t="s">
        <v>5</v>
      </c>
      <c r="F266" s="167" t="s">
        <v>4</v>
      </c>
      <c r="G266" s="167" t="s">
        <v>5</v>
      </c>
      <c r="H266" s="167" t="s">
        <v>4</v>
      </c>
      <c r="I266" s="168" t="s">
        <v>5</v>
      </c>
    </row>
    <row r="267" spans="1:9" ht="15.75" thickTop="1">
      <c r="A267" s="152" t="s">
        <v>298</v>
      </c>
      <c r="B267" s="153">
        <v>4</v>
      </c>
      <c r="C267" s="154">
        <v>0.57142857142857151</v>
      </c>
      <c r="D267" s="155">
        <v>0</v>
      </c>
      <c r="E267" s="154">
        <v>0</v>
      </c>
      <c r="F267" s="155">
        <v>3</v>
      </c>
      <c r="G267" s="154">
        <v>0.42857142857142855</v>
      </c>
      <c r="H267" s="155">
        <v>0</v>
      </c>
      <c r="I267" s="156">
        <v>0</v>
      </c>
    </row>
    <row r="268" spans="1:9" ht="24">
      <c r="A268" s="196" t="s">
        <v>299</v>
      </c>
      <c r="B268" s="197">
        <v>3</v>
      </c>
      <c r="C268" s="198">
        <v>0.42857142857142855</v>
      </c>
      <c r="D268" s="199">
        <v>1</v>
      </c>
      <c r="E268" s="198">
        <v>0.14285714285714288</v>
      </c>
      <c r="F268" s="199">
        <v>1</v>
      </c>
      <c r="G268" s="198">
        <v>0.14285714285714288</v>
      </c>
      <c r="H268" s="199">
        <v>2</v>
      </c>
      <c r="I268" s="200">
        <v>0.28571428571428575</v>
      </c>
    </row>
    <row r="269" spans="1:9">
      <c r="A269" s="196" t="s">
        <v>300</v>
      </c>
      <c r="B269" s="197">
        <v>6</v>
      </c>
      <c r="C269" s="198">
        <v>0.75</v>
      </c>
      <c r="D269" s="199">
        <v>2</v>
      </c>
      <c r="E269" s="198">
        <v>0.25</v>
      </c>
      <c r="F269" s="199">
        <v>0</v>
      </c>
      <c r="G269" s="198">
        <v>0</v>
      </c>
      <c r="H269" s="199">
        <v>0</v>
      </c>
      <c r="I269" s="200">
        <v>0</v>
      </c>
    </row>
    <row r="270" spans="1:9" ht="24">
      <c r="A270" s="196" t="s">
        <v>301</v>
      </c>
      <c r="B270" s="197">
        <v>1</v>
      </c>
      <c r="C270" s="198">
        <v>0.16666666666666669</v>
      </c>
      <c r="D270" s="199">
        <v>3</v>
      </c>
      <c r="E270" s="198">
        <v>0.5</v>
      </c>
      <c r="F270" s="199">
        <v>1</v>
      </c>
      <c r="G270" s="198">
        <v>0.16666666666666669</v>
      </c>
      <c r="H270" s="199">
        <v>1</v>
      </c>
      <c r="I270" s="200">
        <v>0.16666666666666669</v>
      </c>
    </row>
    <row r="271" spans="1:9" ht="15.75" thickBot="1">
      <c r="A271" s="157" t="s">
        <v>9</v>
      </c>
      <c r="B271" s="158">
        <v>14</v>
      </c>
      <c r="C271" s="159">
        <v>0.5</v>
      </c>
      <c r="D271" s="160">
        <v>6</v>
      </c>
      <c r="E271" s="159">
        <v>0.21428571428571427</v>
      </c>
      <c r="F271" s="160">
        <v>5</v>
      </c>
      <c r="G271" s="159">
        <v>0.17857142857142858</v>
      </c>
      <c r="H271" s="160">
        <v>3</v>
      </c>
      <c r="I271" s="161">
        <v>0.10714285714285714</v>
      </c>
    </row>
    <row r="272" spans="1:9" ht="15.75" thickTop="1"/>
    <row r="273" spans="1:25" ht="15.75" thickBot="1">
      <c r="A273" s="454" t="s">
        <v>159</v>
      </c>
      <c r="B273" s="454"/>
      <c r="C273" s="454"/>
      <c r="D273" s="454"/>
      <c r="E273" s="454"/>
      <c r="F273" s="454"/>
      <c r="G273" s="454"/>
      <c r="H273" s="454"/>
      <c r="I273" s="454"/>
    </row>
    <row r="274" spans="1:25" ht="15.75" thickTop="1">
      <c r="A274" s="440"/>
      <c r="B274" s="442" t="s">
        <v>160</v>
      </c>
      <c r="C274" s="430"/>
      <c r="D274" s="430"/>
      <c r="E274" s="430"/>
      <c r="F274" s="430"/>
      <c r="G274" s="430"/>
      <c r="H274" s="430"/>
      <c r="I274" s="431"/>
    </row>
    <row r="275" spans="1:25">
      <c r="A275" s="449"/>
      <c r="B275" s="451" t="s">
        <v>161</v>
      </c>
      <c r="C275" s="452"/>
      <c r="D275" s="452" t="s">
        <v>162</v>
      </c>
      <c r="E275" s="452"/>
      <c r="F275" s="452" t="s">
        <v>291</v>
      </c>
      <c r="G275" s="452"/>
      <c r="H275" s="452" t="s">
        <v>163</v>
      </c>
      <c r="I275" s="453"/>
    </row>
    <row r="276" spans="1:25" ht="15.75" thickBot="1">
      <c r="A276" s="441"/>
      <c r="B276" s="166" t="s">
        <v>4</v>
      </c>
      <c r="C276" s="167" t="s">
        <v>5</v>
      </c>
      <c r="D276" s="167" t="s">
        <v>4</v>
      </c>
      <c r="E276" s="167" t="s">
        <v>5</v>
      </c>
      <c r="F276" s="167" t="s">
        <v>4</v>
      </c>
      <c r="G276" s="167" t="s">
        <v>5</v>
      </c>
      <c r="H276" s="167" t="s">
        <v>4</v>
      </c>
      <c r="I276" s="168" t="s">
        <v>5</v>
      </c>
    </row>
    <row r="277" spans="1:25" ht="15.75" thickTop="1">
      <c r="A277" s="152" t="s">
        <v>298</v>
      </c>
      <c r="B277" s="153">
        <v>3</v>
      </c>
      <c r="C277" s="154">
        <v>0.42857142857142855</v>
      </c>
      <c r="D277" s="155">
        <v>3</v>
      </c>
      <c r="E277" s="154">
        <v>0.42857142857142855</v>
      </c>
      <c r="F277" s="155">
        <v>1</v>
      </c>
      <c r="G277" s="154">
        <v>0.14285714285714288</v>
      </c>
      <c r="H277" s="155">
        <v>0</v>
      </c>
      <c r="I277" s="156">
        <v>0</v>
      </c>
    </row>
    <row r="278" spans="1:25" ht="24">
      <c r="A278" s="196" t="s">
        <v>299</v>
      </c>
      <c r="B278" s="197">
        <v>2</v>
      </c>
      <c r="C278" s="198">
        <v>0.28571428571428575</v>
      </c>
      <c r="D278" s="199">
        <v>5</v>
      </c>
      <c r="E278" s="198">
        <v>0.7142857142857143</v>
      </c>
      <c r="F278" s="199">
        <v>0</v>
      </c>
      <c r="G278" s="198">
        <v>0</v>
      </c>
      <c r="H278" s="199">
        <v>0</v>
      </c>
      <c r="I278" s="200">
        <v>0</v>
      </c>
    </row>
    <row r="279" spans="1:25">
      <c r="A279" s="196" t="s">
        <v>300</v>
      </c>
      <c r="B279" s="197">
        <v>5</v>
      </c>
      <c r="C279" s="198">
        <v>0.625</v>
      </c>
      <c r="D279" s="199">
        <v>3</v>
      </c>
      <c r="E279" s="198">
        <v>0.375</v>
      </c>
      <c r="F279" s="199">
        <v>0</v>
      </c>
      <c r="G279" s="198">
        <v>0</v>
      </c>
      <c r="H279" s="199">
        <v>0</v>
      </c>
      <c r="I279" s="200">
        <v>0</v>
      </c>
    </row>
    <row r="280" spans="1:25" ht="24">
      <c r="A280" s="196" t="s">
        <v>301</v>
      </c>
      <c r="B280" s="197">
        <v>4</v>
      </c>
      <c r="C280" s="198">
        <v>0.66666666666666674</v>
      </c>
      <c r="D280" s="199">
        <v>2</v>
      </c>
      <c r="E280" s="198">
        <v>0.33333333333333337</v>
      </c>
      <c r="F280" s="199">
        <v>0</v>
      </c>
      <c r="G280" s="198">
        <v>0</v>
      </c>
      <c r="H280" s="199">
        <v>0</v>
      </c>
      <c r="I280" s="200">
        <v>0</v>
      </c>
    </row>
    <row r="281" spans="1:25" ht="15.75" thickBot="1">
      <c r="A281" s="157" t="s">
        <v>9</v>
      </c>
      <c r="B281" s="158">
        <v>14</v>
      </c>
      <c r="C281" s="159">
        <v>0.5</v>
      </c>
      <c r="D281" s="160">
        <v>13</v>
      </c>
      <c r="E281" s="159">
        <v>0.4642857142857143</v>
      </c>
      <c r="F281" s="160">
        <v>1</v>
      </c>
      <c r="G281" s="159">
        <v>3.5714285714285719E-2</v>
      </c>
      <c r="H281" s="160">
        <v>0</v>
      </c>
      <c r="I281" s="161">
        <v>0</v>
      </c>
    </row>
    <row r="282" spans="1:25" ht="15.75" thickTop="1"/>
    <row r="283" spans="1:25" ht="15.75" thickBot="1">
      <c r="A283" s="448" t="s">
        <v>164</v>
      </c>
      <c r="B283" s="448"/>
      <c r="C283" s="448"/>
      <c r="D283" s="448"/>
      <c r="E283" s="448"/>
      <c r="F283" s="448"/>
      <c r="G283" s="448"/>
      <c r="H283" s="448"/>
      <c r="I283" s="448"/>
      <c r="J283" s="448"/>
      <c r="K283" s="448"/>
      <c r="L283" s="448"/>
      <c r="M283" s="448"/>
      <c r="N283" s="448"/>
      <c r="O283" s="448"/>
      <c r="P283" s="448"/>
      <c r="Q283" s="448"/>
      <c r="R283" s="448"/>
      <c r="S283" s="448"/>
      <c r="T283" s="448"/>
      <c r="U283" s="448"/>
      <c r="V283" s="448"/>
      <c r="W283" s="448"/>
      <c r="X283" s="448"/>
      <c r="Y283" s="448"/>
    </row>
    <row r="284" spans="1:25" ht="34.5" customHeight="1" thickTop="1">
      <c r="A284" s="440"/>
      <c r="B284" s="442" t="s">
        <v>165</v>
      </c>
      <c r="C284" s="430"/>
      <c r="D284" s="430" t="s">
        <v>166</v>
      </c>
      <c r="E284" s="430"/>
      <c r="F284" s="430" t="s">
        <v>167</v>
      </c>
      <c r="G284" s="430"/>
      <c r="H284" s="430" t="s">
        <v>168</v>
      </c>
      <c r="I284" s="430"/>
      <c r="J284" s="430" t="s">
        <v>169</v>
      </c>
      <c r="K284" s="430"/>
      <c r="L284" s="430" t="s">
        <v>292</v>
      </c>
      <c r="M284" s="430"/>
      <c r="N284" s="430" t="s">
        <v>170</v>
      </c>
      <c r="O284" s="430"/>
      <c r="P284" s="430" t="s">
        <v>293</v>
      </c>
      <c r="Q284" s="430"/>
      <c r="R284" s="430" t="s">
        <v>171</v>
      </c>
      <c r="S284" s="430"/>
      <c r="T284" s="430" t="s">
        <v>38</v>
      </c>
      <c r="U284" s="430"/>
      <c r="V284" s="430" t="s">
        <v>172</v>
      </c>
      <c r="W284" s="430"/>
      <c r="X284" s="430" t="s">
        <v>39</v>
      </c>
      <c r="Y284" s="431"/>
    </row>
    <row r="285" spans="1:25">
      <c r="A285" s="449"/>
      <c r="B285" s="451" t="s">
        <v>103</v>
      </c>
      <c r="C285" s="452"/>
      <c r="D285" s="452" t="s">
        <v>26</v>
      </c>
      <c r="E285" s="452"/>
      <c r="F285" s="452" t="s">
        <v>26</v>
      </c>
      <c r="G285" s="452"/>
      <c r="H285" s="452" t="s">
        <v>26</v>
      </c>
      <c r="I285" s="452"/>
      <c r="J285" s="452" t="s">
        <v>26</v>
      </c>
      <c r="K285" s="452"/>
      <c r="L285" s="452" t="s">
        <v>26</v>
      </c>
      <c r="M285" s="452"/>
      <c r="N285" s="452" t="s">
        <v>26</v>
      </c>
      <c r="O285" s="452"/>
      <c r="P285" s="452" t="s">
        <v>26</v>
      </c>
      <c r="Q285" s="452"/>
      <c r="R285" s="452" t="s">
        <v>26</v>
      </c>
      <c r="S285" s="452"/>
      <c r="T285" s="452" t="s">
        <v>26</v>
      </c>
      <c r="U285" s="452"/>
      <c r="V285" s="452" t="s">
        <v>26</v>
      </c>
      <c r="W285" s="452"/>
      <c r="X285" s="452" t="s">
        <v>26</v>
      </c>
      <c r="Y285" s="453"/>
    </row>
    <row r="286" spans="1:25" ht="15.75" thickBot="1">
      <c r="A286" s="441"/>
      <c r="B286" s="166" t="s">
        <v>4</v>
      </c>
      <c r="C286" s="167" t="s">
        <v>5</v>
      </c>
      <c r="D286" s="167" t="s">
        <v>4</v>
      </c>
      <c r="E286" s="167" t="s">
        <v>5</v>
      </c>
      <c r="F286" s="167" t="s">
        <v>4</v>
      </c>
      <c r="G286" s="167" t="s">
        <v>5</v>
      </c>
      <c r="H286" s="167" t="s">
        <v>4</v>
      </c>
      <c r="I286" s="167" t="s">
        <v>5</v>
      </c>
      <c r="J286" s="167" t="s">
        <v>4</v>
      </c>
      <c r="K286" s="167" t="s">
        <v>5</v>
      </c>
      <c r="L286" s="167" t="s">
        <v>4</v>
      </c>
      <c r="M286" s="167" t="s">
        <v>5</v>
      </c>
      <c r="N286" s="167" t="s">
        <v>4</v>
      </c>
      <c r="O286" s="167" t="s">
        <v>5</v>
      </c>
      <c r="P286" s="167" t="s">
        <v>4</v>
      </c>
      <c r="Q286" s="167" t="s">
        <v>5</v>
      </c>
      <c r="R286" s="167" t="s">
        <v>4</v>
      </c>
      <c r="S286" s="167" t="s">
        <v>5</v>
      </c>
      <c r="T286" s="167" t="s">
        <v>4</v>
      </c>
      <c r="U286" s="167" t="s">
        <v>5</v>
      </c>
      <c r="V286" s="167" t="s">
        <v>4</v>
      </c>
      <c r="W286" s="167" t="s">
        <v>5</v>
      </c>
      <c r="X286" s="167" t="s">
        <v>4</v>
      </c>
      <c r="Y286" s="168" t="s">
        <v>5</v>
      </c>
    </row>
    <row r="287" spans="1:25" ht="15.75" thickTop="1">
      <c r="A287" s="152" t="s">
        <v>298</v>
      </c>
      <c r="B287" s="153">
        <v>3</v>
      </c>
      <c r="C287" s="154">
        <v>7.6923076923076927E-2</v>
      </c>
      <c r="D287" s="155">
        <v>4</v>
      </c>
      <c r="E287" s="154">
        <v>0.1</v>
      </c>
      <c r="F287" s="155">
        <v>3</v>
      </c>
      <c r="G287" s="154">
        <v>7.6923076923076927E-2</v>
      </c>
      <c r="H287" s="155">
        <v>1</v>
      </c>
      <c r="I287" s="154">
        <v>2.7027027027027025E-2</v>
      </c>
      <c r="J287" s="155">
        <v>4</v>
      </c>
      <c r="K287" s="154">
        <v>0.1</v>
      </c>
      <c r="L287" s="155">
        <v>0</v>
      </c>
      <c r="M287" s="154">
        <v>0</v>
      </c>
      <c r="N287" s="155">
        <v>0</v>
      </c>
      <c r="O287" s="154">
        <v>0</v>
      </c>
      <c r="P287" s="155">
        <v>0</v>
      </c>
      <c r="Q287" s="154">
        <v>0</v>
      </c>
      <c r="R287" s="155">
        <v>2</v>
      </c>
      <c r="S287" s="154">
        <v>5.2631578947368425E-2</v>
      </c>
      <c r="T287" s="155">
        <v>7</v>
      </c>
      <c r="U287" s="154">
        <v>0.16279069767441862</v>
      </c>
      <c r="V287" s="155">
        <v>1</v>
      </c>
      <c r="W287" s="154">
        <v>2.7027027027027025E-2</v>
      </c>
      <c r="X287" s="155">
        <v>0</v>
      </c>
      <c r="Y287" s="156">
        <v>0</v>
      </c>
    </row>
    <row r="288" spans="1:25" ht="24">
      <c r="A288" s="196" t="s">
        <v>299</v>
      </c>
      <c r="B288" s="197">
        <v>5</v>
      </c>
      <c r="C288" s="198">
        <v>8.7719298245614044E-2</v>
      </c>
      <c r="D288" s="199">
        <v>1</v>
      </c>
      <c r="E288" s="198">
        <v>1.8867924528301886E-2</v>
      </c>
      <c r="F288" s="199">
        <v>0</v>
      </c>
      <c r="G288" s="198">
        <v>0</v>
      </c>
      <c r="H288" s="199">
        <v>0</v>
      </c>
      <c r="I288" s="198">
        <v>0</v>
      </c>
      <c r="J288" s="199">
        <v>0</v>
      </c>
      <c r="K288" s="198">
        <v>0</v>
      </c>
      <c r="L288" s="199">
        <v>0</v>
      </c>
      <c r="M288" s="198">
        <v>0</v>
      </c>
      <c r="N288" s="199">
        <v>0</v>
      </c>
      <c r="O288" s="198">
        <v>0</v>
      </c>
      <c r="P288" s="199">
        <v>0</v>
      </c>
      <c r="Q288" s="198">
        <v>0</v>
      </c>
      <c r="R288" s="199">
        <v>0</v>
      </c>
      <c r="S288" s="198">
        <v>0</v>
      </c>
      <c r="T288" s="199">
        <v>7</v>
      </c>
      <c r="U288" s="198">
        <v>0.11864406779661017</v>
      </c>
      <c r="V288" s="199">
        <v>0</v>
      </c>
      <c r="W288" s="198">
        <v>0</v>
      </c>
      <c r="X288" s="199">
        <v>0</v>
      </c>
      <c r="Y288" s="200">
        <v>0</v>
      </c>
    </row>
    <row r="289" spans="1:29">
      <c r="A289" s="196" t="s">
        <v>300</v>
      </c>
      <c r="B289" s="197">
        <v>1</v>
      </c>
      <c r="C289" s="198">
        <v>1.3333333333333332E-2</v>
      </c>
      <c r="D289" s="199">
        <v>0</v>
      </c>
      <c r="E289" s="198">
        <v>0</v>
      </c>
      <c r="F289" s="199">
        <v>0</v>
      </c>
      <c r="G289" s="198">
        <v>0</v>
      </c>
      <c r="H289" s="199">
        <v>0</v>
      </c>
      <c r="I289" s="198">
        <v>0</v>
      </c>
      <c r="J289" s="199">
        <v>2</v>
      </c>
      <c r="K289" s="198">
        <v>2.6315789473684213E-2</v>
      </c>
      <c r="L289" s="199">
        <v>0</v>
      </c>
      <c r="M289" s="198">
        <v>0</v>
      </c>
      <c r="N289" s="199">
        <v>1</v>
      </c>
      <c r="O289" s="198">
        <v>1.3333333333333332E-2</v>
      </c>
      <c r="P289" s="199">
        <v>0</v>
      </c>
      <c r="Q289" s="198">
        <v>0</v>
      </c>
      <c r="R289" s="199">
        <v>0</v>
      </c>
      <c r="S289" s="198">
        <v>0</v>
      </c>
      <c r="T289" s="199">
        <v>8</v>
      </c>
      <c r="U289" s="198">
        <v>9.7560975609756101E-2</v>
      </c>
      <c r="V289" s="199">
        <v>1</v>
      </c>
      <c r="W289" s="198">
        <v>1.3333333333333332E-2</v>
      </c>
      <c r="X289" s="199">
        <v>0</v>
      </c>
      <c r="Y289" s="200">
        <v>0</v>
      </c>
    </row>
    <row r="290" spans="1:29" ht="24">
      <c r="A290" s="196" t="s">
        <v>301</v>
      </c>
      <c r="B290" s="197">
        <v>5</v>
      </c>
      <c r="C290" s="198">
        <v>0.1111111111111111</v>
      </c>
      <c r="D290" s="199">
        <v>4</v>
      </c>
      <c r="E290" s="198">
        <v>9.0909090909090912E-2</v>
      </c>
      <c r="F290" s="199">
        <v>3</v>
      </c>
      <c r="G290" s="198">
        <v>6.9767441860465115E-2</v>
      </c>
      <c r="H290" s="199">
        <v>1</v>
      </c>
      <c r="I290" s="198">
        <v>2.4390243902439025E-2</v>
      </c>
      <c r="J290" s="199">
        <v>4</v>
      </c>
      <c r="K290" s="198">
        <v>9.0909090909090912E-2</v>
      </c>
      <c r="L290" s="199">
        <v>0</v>
      </c>
      <c r="M290" s="198">
        <v>0</v>
      </c>
      <c r="N290" s="199">
        <v>4</v>
      </c>
      <c r="O290" s="198">
        <v>9.0909090909090912E-2</v>
      </c>
      <c r="P290" s="199">
        <v>0</v>
      </c>
      <c r="Q290" s="198">
        <v>0</v>
      </c>
      <c r="R290" s="199">
        <v>2</v>
      </c>
      <c r="S290" s="198">
        <v>4.7619047619047616E-2</v>
      </c>
      <c r="T290" s="199">
        <v>6</v>
      </c>
      <c r="U290" s="198">
        <v>0.13043478260869565</v>
      </c>
      <c r="V290" s="199">
        <v>2</v>
      </c>
      <c r="W290" s="198">
        <v>4.7619047619047616E-2</v>
      </c>
      <c r="X290" s="199">
        <v>0</v>
      </c>
      <c r="Y290" s="200">
        <v>0</v>
      </c>
    </row>
    <row r="291" spans="1:29" ht="15.75" thickBot="1">
      <c r="A291" s="157" t="s">
        <v>9</v>
      </c>
      <c r="B291" s="158">
        <v>14</v>
      </c>
      <c r="C291" s="159">
        <v>6.4814814814814825E-2</v>
      </c>
      <c r="D291" s="160">
        <v>9</v>
      </c>
      <c r="E291" s="159">
        <v>4.2654028436018961E-2</v>
      </c>
      <c r="F291" s="160">
        <v>6</v>
      </c>
      <c r="G291" s="159">
        <v>2.8846153846153844E-2</v>
      </c>
      <c r="H291" s="160">
        <v>2</v>
      </c>
      <c r="I291" s="201">
        <v>9.8039215686274508E-3</v>
      </c>
      <c r="J291" s="160">
        <v>10</v>
      </c>
      <c r="K291" s="159">
        <v>4.716981132075472E-2</v>
      </c>
      <c r="L291" s="160">
        <v>0</v>
      </c>
      <c r="M291" s="159">
        <v>0</v>
      </c>
      <c r="N291" s="160">
        <v>5</v>
      </c>
      <c r="O291" s="159">
        <v>2.4154589371980676E-2</v>
      </c>
      <c r="P291" s="160">
        <v>0</v>
      </c>
      <c r="Q291" s="159">
        <v>0</v>
      </c>
      <c r="R291" s="160">
        <v>4</v>
      </c>
      <c r="S291" s="159">
        <v>1.9417475728155342E-2</v>
      </c>
      <c r="T291" s="160">
        <v>28</v>
      </c>
      <c r="U291" s="159">
        <v>0.12173913043478261</v>
      </c>
      <c r="V291" s="160">
        <v>4</v>
      </c>
      <c r="W291" s="159">
        <v>1.9417475728155342E-2</v>
      </c>
      <c r="X291" s="160">
        <v>0</v>
      </c>
      <c r="Y291" s="161">
        <v>0</v>
      </c>
    </row>
    <row r="292" spans="1:29" ht="15.75" thickTop="1"/>
    <row r="293" spans="1:29" ht="15.75" thickBot="1">
      <c r="A293" s="446" t="s">
        <v>173</v>
      </c>
      <c r="B293" s="446"/>
      <c r="C293" s="446"/>
      <c r="D293" s="446"/>
      <c r="E293" s="446"/>
      <c r="F293" s="446"/>
      <c r="G293" s="446"/>
      <c r="H293" s="446"/>
      <c r="I293" s="446"/>
      <c r="J293" s="446"/>
      <c r="K293" s="446"/>
      <c r="L293" s="446"/>
      <c r="M293" s="446"/>
      <c r="N293" s="446"/>
      <c r="O293" s="446"/>
      <c r="P293" s="446"/>
      <c r="Q293" s="446"/>
      <c r="R293" s="446"/>
      <c r="S293" s="446"/>
      <c r="T293" s="446"/>
      <c r="U293" s="446"/>
      <c r="V293" s="446"/>
      <c r="W293" s="446"/>
      <c r="X293" s="446"/>
      <c r="Y293" s="446"/>
      <c r="Z293" s="446"/>
      <c r="AA293" s="446"/>
      <c r="AB293" s="446"/>
      <c r="AC293" s="396"/>
    </row>
    <row r="294" spans="1:29" ht="39.75" customHeight="1" thickTop="1">
      <c r="A294" s="440" t="s">
        <v>458</v>
      </c>
      <c r="B294" s="442" t="s">
        <v>174</v>
      </c>
      <c r="C294" s="430"/>
      <c r="D294" s="430"/>
      <c r="E294" s="430" t="s">
        <v>175</v>
      </c>
      <c r="F294" s="430"/>
      <c r="G294" s="430"/>
      <c r="H294" s="430" t="s">
        <v>176</v>
      </c>
      <c r="I294" s="430"/>
      <c r="J294" s="430"/>
      <c r="K294" s="430" t="s">
        <v>177</v>
      </c>
      <c r="L294" s="430"/>
      <c r="M294" s="430"/>
      <c r="N294" s="430" t="s">
        <v>178</v>
      </c>
      <c r="O294" s="430"/>
      <c r="P294" s="430"/>
      <c r="Q294" s="430" t="s">
        <v>179</v>
      </c>
      <c r="R294" s="430"/>
      <c r="S294" s="430"/>
      <c r="T294" s="430" t="s">
        <v>180</v>
      </c>
      <c r="U294" s="430"/>
      <c r="V294" s="430"/>
      <c r="W294" s="430" t="s">
        <v>181</v>
      </c>
      <c r="X294" s="430"/>
      <c r="Y294" s="430"/>
      <c r="Z294" s="443" t="s">
        <v>182</v>
      </c>
      <c r="AA294" s="444"/>
      <c r="AB294" s="445"/>
      <c r="AC294" s="396"/>
    </row>
    <row r="295" spans="1:29" ht="24.75" thickBot="1">
      <c r="A295" s="441"/>
      <c r="B295" s="166" t="s">
        <v>4</v>
      </c>
      <c r="C295" s="167" t="s">
        <v>130</v>
      </c>
      <c r="D295" s="167" t="s">
        <v>284</v>
      </c>
      <c r="E295" s="167" t="s">
        <v>4</v>
      </c>
      <c r="F295" s="167" t="s">
        <v>130</v>
      </c>
      <c r="G295" s="167" t="s">
        <v>284</v>
      </c>
      <c r="H295" s="167" t="s">
        <v>4</v>
      </c>
      <c r="I295" s="167" t="s">
        <v>130</v>
      </c>
      <c r="J295" s="167" t="s">
        <v>284</v>
      </c>
      <c r="K295" s="167" t="s">
        <v>4</v>
      </c>
      <c r="L295" s="167" t="s">
        <v>130</v>
      </c>
      <c r="M295" s="167" t="s">
        <v>284</v>
      </c>
      <c r="N295" s="167" t="s">
        <v>4</v>
      </c>
      <c r="O295" s="167" t="s">
        <v>130</v>
      </c>
      <c r="P295" s="167" t="s">
        <v>284</v>
      </c>
      <c r="Q295" s="167" t="s">
        <v>4</v>
      </c>
      <c r="R295" s="167" t="s">
        <v>130</v>
      </c>
      <c r="S295" s="167" t="s">
        <v>284</v>
      </c>
      <c r="T295" s="167" t="s">
        <v>4</v>
      </c>
      <c r="U295" s="167" t="s">
        <v>130</v>
      </c>
      <c r="V295" s="167" t="s">
        <v>284</v>
      </c>
      <c r="W295" s="167" t="s">
        <v>4</v>
      </c>
      <c r="X295" s="167" t="s">
        <v>130</v>
      </c>
      <c r="Y295" s="167" t="s">
        <v>284</v>
      </c>
      <c r="Z295" s="167" t="s">
        <v>4</v>
      </c>
      <c r="AA295" s="167" t="s">
        <v>130</v>
      </c>
      <c r="AB295" s="168" t="s">
        <v>284</v>
      </c>
      <c r="AC295" s="396"/>
    </row>
    <row r="296" spans="1:29" ht="15.75" thickTop="1">
      <c r="A296" s="152" t="s">
        <v>298</v>
      </c>
      <c r="B296" s="153">
        <v>7</v>
      </c>
      <c r="C296" s="162">
        <v>1.7142857142857142</v>
      </c>
      <c r="D296" s="162">
        <v>1.4960264830861911</v>
      </c>
      <c r="E296" s="155">
        <v>7</v>
      </c>
      <c r="F296" s="162">
        <v>1.7142857142857142</v>
      </c>
      <c r="G296" s="162">
        <v>1.1126972805283737</v>
      </c>
      <c r="H296" s="155">
        <v>7</v>
      </c>
      <c r="I296" s="162">
        <v>4.2857142857142856</v>
      </c>
      <c r="J296" s="162">
        <v>2.4299715851758235</v>
      </c>
      <c r="K296" s="155">
        <v>7</v>
      </c>
      <c r="L296" s="162">
        <v>3.7142857142857144</v>
      </c>
      <c r="M296" s="162">
        <v>2.1380899352993952</v>
      </c>
      <c r="N296" s="155">
        <v>7</v>
      </c>
      <c r="O296" s="162">
        <v>2.1428571428571428</v>
      </c>
      <c r="P296" s="162">
        <v>1.0690449676496976</v>
      </c>
      <c r="Q296" s="155">
        <v>7</v>
      </c>
      <c r="R296" s="162">
        <v>2.8571428571428572</v>
      </c>
      <c r="S296" s="162">
        <v>1.3451854182690985</v>
      </c>
      <c r="T296" s="155">
        <v>7</v>
      </c>
      <c r="U296" s="162">
        <v>2.8571428571428572</v>
      </c>
      <c r="V296" s="162">
        <v>1.9518001458970666</v>
      </c>
      <c r="W296" s="155">
        <v>7</v>
      </c>
      <c r="X296" s="162">
        <v>2.4285714285714284</v>
      </c>
      <c r="Y296" s="162">
        <v>1.6183471874253741</v>
      </c>
      <c r="Z296" s="155">
        <v>7</v>
      </c>
      <c r="AA296" s="162">
        <v>2.4285714285714284</v>
      </c>
      <c r="AB296" s="163">
        <v>1.3972762620115438</v>
      </c>
      <c r="AC296" s="396"/>
    </row>
    <row r="297" spans="1:29" ht="24">
      <c r="A297" s="196" t="s">
        <v>299</v>
      </c>
      <c r="B297" s="197">
        <v>7</v>
      </c>
      <c r="C297" s="203">
        <v>2.8571428571428572</v>
      </c>
      <c r="D297" s="203">
        <v>1.7728105208558367</v>
      </c>
      <c r="E297" s="199">
        <v>7</v>
      </c>
      <c r="F297" s="203">
        <v>2</v>
      </c>
      <c r="G297" s="203">
        <v>1.4142135623730951</v>
      </c>
      <c r="H297" s="199">
        <v>7</v>
      </c>
      <c r="I297" s="203">
        <v>4.2857142857142856</v>
      </c>
      <c r="J297" s="203">
        <v>2.2886885410853175</v>
      </c>
      <c r="K297" s="199">
        <v>7</v>
      </c>
      <c r="L297" s="203">
        <v>4.1428571428571423</v>
      </c>
      <c r="M297" s="203">
        <v>2.2677868380553634</v>
      </c>
      <c r="N297" s="199">
        <v>7</v>
      </c>
      <c r="O297" s="203">
        <v>2.714285714285714</v>
      </c>
      <c r="P297" s="203">
        <v>1.2535663410560174</v>
      </c>
      <c r="Q297" s="199">
        <v>7</v>
      </c>
      <c r="R297" s="203">
        <v>4.2857142857142856</v>
      </c>
      <c r="S297" s="203">
        <v>1.7043362064926932</v>
      </c>
      <c r="T297" s="199">
        <v>7</v>
      </c>
      <c r="U297" s="203">
        <v>3.4285714285714284</v>
      </c>
      <c r="V297" s="203">
        <v>1.7182493859684491</v>
      </c>
      <c r="W297" s="199">
        <v>7</v>
      </c>
      <c r="X297" s="203">
        <v>2.285714285714286</v>
      </c>
      <c r="Y297" s="203">
        <v>1.3801311186847085</v>
      </c>
      <c r="Z297" s="199">
        <v>7</v>
      </c>
      <c r="AA297" s="203">
        <v>3.2857142857142856</v>
      </c>
      <c r="AB297" s="204">
        <v>1.3801311186847085</v>
      </c>
      <c r="AC297" s="396"/>
    </row>
    <row r="298" spans="1:29">
      <c r="A298" s="196" t="s">
        <v>300</v>
      </c>
      <c r="B298" s="197">
        <v>8</v>
      </c>
      <c r="C298" s="203">
        <v>2.2500000000000004</v>
      </c>
      <c r="D298" s="203">
        <v>1.0350983390135313</v>
      </c>
      <c r="E298" s="199">
        <v>8</v>
      </c>
      <c r="F298" s="203">
        <v>2.625</v>
      </c>
      <c r="G298" s="203">
        <v>1.5059406173077152</v>
      </c>
      <c r="H298" s="199">
        <v>8</v>
      </c>
      <c r="I298" s="203">
        <v>5.125</v>
      </c>
      <c r="J298" s="203">
        <v>2.2951812875799469</v>
      </c>
      <c r="K298" s="199">
        <v>8</v>
      </c>
      <c r="L298" s="203">
        <v>4.5</v>
      </c>
      <c r="M298" s="203">
        <v>0.92582009977255142</v>
      </c>
      <c r="N298" s="199">
        <v>8</v>
      </c>
      <c r="O298" s="203">
        <v>3.4999999999999996</v>
      </c>
      <c r="P298" s="203">
        <v>1.0690449676496974</v>
      </c>
      <c r="Q298" s="199">
        <v>8</v>
      </c>
      <c r="R298" s="203">
        <v>3.25</v>
      </c>
      <c r="S298" s="203">
        <v>1.6690459207925603</v>
      </c>
      <c r="T298" s="199">
        <v>8</v>
      </c>
      <c r="U298" s="203">
        <v>3</v>
      </c>
      <c r="V298" s="203">
        <v>2.2038926600773587</v>
      </c>
      <c r="W298" s="199">
        <v>8</v>
      </c>
      <c r="X298" s="203">
        <v>3.0000000000000004</v>
      </c>
      <c r="Y298" s="203">
        <v>1.8516401995451028</v>
      </c>
      <c r="Z298" s="199">
        <v>8</v>
      </c>
      <c r="AA298" s="203">
        <v>3.75</v>
      </c>
      <c r="AB298" s="204">
        <v>1.4880476182856899</v>
      </c>
      <c r="AC298" s="396"/>
    </row>
    <row r="299" spans="1:29" ht="24">
      <c r="A299" s="196" t="s">
        <v>301</v>
      </c>
      <c r="B299" s="197">
        <v>6</v>
      </c>
      <c r="C299" s="203">
        <v>1.6666666666666667</v>
      </c>
      <c r="D299" s="203">
        <v>0.81649658092772603</v>
      </c>
      <c r="E299" s="199">
        <v>6</v>
      </c>
      <c r="F299" s="203">
        <v>1.5</v>
      </c>
      <c r="G299" s="203">
        <v>1.2247448713915889</v>
      </c>
      <c r="H299" s="199">
        <v>6</v>
      </c>
      <c r="I299" s="203">
        <v>5.1666666666666661</v>
      </c>
      <c r="J299" s="203">
        <v>1.8348478592697177</v>
      </c>
      <c r="K299" s="199">
        <v>6</v>
      </c>
      <c r="L299" s="203">
        <v>5.166666666666667</v>
      </c>
      <c r="M299" s="203">
        <v>0.752772652709081</v>
      </c>
      <c r="N299" s="199">
        <v>6</v>
      </c>
      <c r="O299" s="203">
        <v>3.5</v>
      </c>
      <c r="P299" s="203">
        <v>2.16794833886788</v>
      </c>
      <c r="Q299" s="199">
        <v>6</v>
      </c>
      <c r="R299" s="203">
        <v>2.666666666666667</v>
      </c>
      <c r="S299" s="203">
        <v>0.5163977794943222</v>
      </c>
      <c r="T299" s="199">
        <v>6</v>
      </c>
      <c r="U299" s="203">
        <v>5</v>
      </c>
      <c r="V299" s="203">
        <v>2.0976176963403033</v>
      </c>
      <c r="W299" s="199">
        <v>6</v>
      </c>
      <c r="X299" s="203">
        <v>1.6666666666666667</v>
      </c>
      <c r="Y299" s="203">
        <v>0.81649658092772603</v>
      </c>
      <c r="Z299" s="199">
        <v>6</v>
      </c>
      <c r="AA299" s="203">
        <v>3.1666666666666665</v>
      </c>
      <c r="AB299" s="204">
        <v>1.3291601358251257</v>
      </c>
      <c r="AC299" s="396"/>
    </row>
    <row r="300" spans="1:29" ht="15.75" thickBot="1">
      <c r="A300" s="157" t="s">
        <v>9</v>
      </c>
      <c r="B300" s="158">
        <v>28</v>
      </c>
      <c r="C300" s="164">
        <v>2.1428571428571428</v>
      </c>
      <c r="D300" s="164">
        <v>1.3530291315000689</v>
      </c>
      <c r="E300" s="160">
        <v>28</v>
      </c>
      <c r="F300" s="164">
        <v>1.9999999999999998</v>
      </c>
      <c r="G300" s="164">
        <v>1.3333333333333333</v>
      </c>
      <c r="H300" s="160">
        <v>28</v>
      </c>
      <c r="I300" s="164">
        <v>4.7142857142857144</v>
      </c>
      <c r="J300" s="164">
        <v>2.1577962499004988</v>
      </c>
      <c r="K300" s="160">
        <v>28</v>
      </c>
      <c r="L300" s="164">
        <v>4.3571428571428559</v>
      </c>
      <c r="M300" s="164">
        <v>1.6603053202991784</v>
      </c>
      <c r="N300" s="160">
        <v>28</v>
      </c>
      <c r="O300" s="164">
        <v>2.9642857142857144</v>
      </c>
      <c r="P300" s="164">
        <v>1.4525110532413719</v>
      </c>
      <c r="Q300" s="160">
        <v>28</v>
      </c>
      <c r="R300" s="164">
        <v>3.2857142857142851</v>
      </c>
      <c r="S300" s="164">
        <v>1.4871584352852967</v>
      </c>
      <c r="T300" s="160">
        <v>28</v>
      </c>
      <c r="U300" s="164">
        <v>3.5000000000000004</v>
      </c>
      <c r="V300" s="164">
        <v>2.0637972912229676</v>
      </c>
      <c r="W300" s="160">
        <v>28</v>
      </c>
      <c r="X300" s="164">
        <v>2.3928571428571432</v>
      </c>
      <c r="Y300" s="164">
        <v>1.4991179064218059</v>
      </c>
      <c r="Z300" s="160">
        <v>28</v>
      </c>
      <c r="AA300" s="164">
        <v>3.1785714285714288</v>
      </c>
      <c r="AB300" s="165">
        <v>1.4156158567804522</v>
      </c>
      <c r="AC300" s="396"/>
    </row>
    <row r="301" spans="1:29" ht="15.75" thickTop="1">
      <c r="A301" s="176"/>
      <c r="B301" s="177"/>
      <c r="C301" s="180"/>
      <c r="D301" s="180"/>
      <c r="E301" s="177"/>
      <c r="F301" s="180"/>
      <c r="G301" s="180"/>
      <c r="H301" s="177"/>
      <c r="I301" s="180"/>
      <c r="J301" s="180"/>
      <c r="K301" s="177"/>
      <c r="L301" s="180"/>
      <c r="M301" s="180"/>
      <c r="N301" s="177"/>
      <c r="O301" s="180"/>
      <c r="P301" s="180"/>
      <c r="Q301" s="177"/>
      <c r="R301" s="180"/>
      <c r="S301" s="180"/>
      <c r="T301" s="177"/>
      <c r="U301" s="180"/>
      <c r="V301" s="180"/>
      <c r="W301" s="177"/>
      <c r="X301" s="180"/>
      <c r="Y301" s="180"/>
      <c r="Z301" s="177"/>
      <c r="AA301" s="180"/>
      <c r="AB301" s="180"/>
    </row>
    <row r="302" spans="1:29" ht="23.25">
      <c r="A302" s="65" t="s">
        <v>265</v>
      </c>
    </row>
    <row r="303" spans="1:29">
      <c r="A303" s="393" t="s">
        <v>489</v>
      </c>
    </row>
    <row r="304" spans="1:29" ht="15.75" thickBot="1">
      <c r="A304" s="454" t="s">
        <v>190</v>
      </c>
      <c r="B304" s="454"/>
      <c r="C304" s="454"/>
      <c r="D304" s="454"/>
      <c r="E304" s="454"/>
      <c r="F304" s="454"/>
      <c r="G304" s="454"/>
    </row>
    <row r="305" spans="1:9" ht="15.75" thickTop="1">
      <c r="A305" s="440"/>
      <c r="B305" s="442" t="s">
        <v>191</v>
      </c>
      <c r="C305" s="430"/>
      <c r="D305" s="430"/>
      <c r="E305" s="430"/>
      <c r="F305" s="430"/>
      <c r="G305" s="431"/>
    </row>
    <row r="306" spans="1:9" ht="27.75" customHeight="1">
      <c r="A306" s="449"/>
      <c r="B306" s="451" t="s">
        <v>192</v>
      </c>
      <c r="C306" s="452"/>
      <c r="D306" s="452" t="s">
        <v>193</v>
      </c>
      <c r="E306" s="452"/>
      <c r="F306" s="452" t="s">
        <v>39</v>
      </c>
      <c r="G306" s="453"/>
    </row>
    <row r="307" spans="1:9" ht="15.75" thickBot="1">
      <c r="A307" s="441"/>
      <c r="B307" s="166" t="s">
        <v>4</v>
      </c>
      <c r="C307" s="167" t="s">
        <v>5</v>
      </c>
      <c r="D307" s="167" t="s">
        <v>4</v>
      </c>
      <c r="E307" s="167" t="s">
        <v>5</v>
      </c>
      <c r="F307" s="167" t="s">
        <v>4</v>
      </c>
      <c r="G307" s="168" t="s">
        <v>5</v>
      </c>
    </row>
    <row r="308" spans="1:9" ht="15.75" thickTop="1">
      <c r="A308" s="152" t="s">
        <v>298</v>
      </c>
      <c r="B308" s="153">
        <v>1</v>
      </c>
      <c r="C308" s="154">
        <v>1</v>
      </c>
      <c r="D308" s="155">
        <v>0</v>
      </c>
      <c r="E308" s="154">
        <v>0</v>
      </c>
      <c r="F308" s="155">
        <v>0</v>
      </c>
      <c r="G308" s="156">
        <v>0</v>
      </c>
    </row>
    <row r="309" spans="1:9" ht="24">
      <c r="A309" s="196" t="s">
        <v>299</v>
      </c>
      <c r="B309" s="197">
        <v>1</v>
      </c>
      <c r="C309" s="198">
        <v>0.25</v>
      </c>
      <c r="D309" s="199">
        <v>1</v>
      </c>
      <c r="E309" s="198">
        <v>0.25</v>
      </c>
      <c r="F309" s="199">
        <v>2</v>
      </c>
      <c r="G309" s="200">
        <v>0.5</v>
      </c>
    </row>
    <row r="310" spans="1:9">
      <c r="A310" s="196" t="s">
        <v>300</v>
      </c>
      <c r="B310" s="197">
        <v>1</v>
      </c>
      <c r="C310" s="198">
        <v>0.25</v>
      </c>
      <c r="D310" s="199">
        <v>1</v>
      </c>
      <c r="E310" s="198">
        <v>0.25</v>
      </c>
      <c r="F310" s="199">
        <v>2</v>
      </c>
      <c r="G310" s="200">
        <v>0.5</v>
      </c>
    </row>
    <row r="311" spans="1:9" ht="24">
      <c r="A311" s="196" t="s">
        <v>301</v>
      </c>
      <c r="B311" s="197">
        <v>2</v>
      </c>
      <c r="C311" s="198">
        <v>1</v>
      </c>
      <c r="D311" s="199">
        <v>0</v>
      </c>
      <c r="E311" s="198">
        <v>0</v>
      </c>
      <c r="F311" s="199">
        <v>0</v>
      </c>
      <c r="G311" s="200">
        <v>0</v>
      </c>
    </row>
    <row r="312" spans="1:9" ht="15.75" thickBot="1">
      <c r="A312" s="157" t="s">
        <v>9</v>
      </c>
      <c r="B312" s="158">
        <v>5</v>
      </c>
      <c r="C312" s="159">
        <v>0.45454545454545453</v>
      </c>
      <c r="D312" s="160">
        <v>2</v>
      </c>
      <c r="E312" s="159">
        <v>0.18181818181818182</v>
      </c>
      <c r="F312" s="160">
        <v>4</v>
      </c>
      <c r="G312" s="161">
        <v>0.36363636363636365</v>
      </c>
    </row>
    <row r="313" spans="1:9" ht="15.75" thickTop="1">
      <c r="A313" s="176"/>
      <c r="B313" s="177"/>
      <c r="C313" s="178"/>
      <c r="D313" s="177"/>
      <c r="E313" s="178"/>
      <c r="F313" s="177"/>
      <c r="G313" s="178"/>
    </row>
    <row r="314" spans="1:9" ht="39" customHeight="1" thickBot="1">
      <c r="A314" s="179" t="s">
        <v>229</v>
      </c>
      <c r="B314" s="179"/>
      <c r="C314" s="179"/>
      <c r="D314" s="179"/>
      <c r="E314" s="179"/>
      <c r="F314" s="179"/>
      <c r="G314" s="179"/>
      <c r="H314" s="179"/>
    </row>
    <row r="315" spans="1:9" ht="15.75" thickBot="1">
      <c r="A315" s="454" t="s">
        <v>286</v>
      </c>
      <c r="B315" s="454"/>
      <c r="C315" s="454"/>
      <c r="D315" s="454"/>
      <c r="E315" s="454"/>
      <c r="F315" s="454"/>
      <c r="G315" s="454"/>
      <c r="H315" s="454"/>
      <c r="I315" s="454"/>
    </row>
    <row r="316" spans="1:9" ht="15.75" thickTop="1">
      <c r="A316" s="440"/>
      <c r="B316" s="442" t="s">
        <v>194</v>
      </c>
      <c r="C316" s="430"/>
      <c r="D316" s="430"/>
      <c r="E316" s="430"/>
      <c r="F316" s="430" t="s">
        <v>195</v>
      </c>
      <c r="G316" s="430"/>
      <c r="H316" s="430"/>
      <c r="I316" s="431"/>
    </row>
    <row r="317" spans="1:9">
      <c r="A317" s="449"/>
      <c r="B317" s="451" t="s">
        <v>102</v>
      </c>
      <c r="C317" s="452"/>
      <c r="D317" s="452" t="s">
        <v>103</v>
      </c>
      <c r="E317" s="452"/>
      <c r="F317" s="452" t="s">
        <v>102</v>
      </c>
      <c r="G317" s="452"/>
      <c r="H317" s="452" t="s">
        <v>103</v>
      </c>
      <c r="I317" s="453"/>
    </row>
    <row r="318" spans="1:9" ht="15.75" thickBot="1">
      <c r="A318" s="441"/>
      <c r="B318" s="166" t="s">
        <v>4</v>
      </c>
      <c r="C318" s="167" t="s">
        <v>5</v>
      </c>
      <c r="D318" s="167" t="s">
        <v>4</v>
      </c>
      <c r="E318" s="167" t="s">
        <v>5</v>
      </c>
      <c r="F318" s="167" t="s">
        <v>4</v>
      </c>
      <c r="G318" s="167" t="s">
        <v>5</v>
      </c>
      <c r="H318" s="167" t="s">
        <v>4</v>
      </c>
      <c r="I318" s="168" t="s">
        <v>5</v>
      </c>
    </row>
    <row r="319" spans="1:9" ht="15.75" thickTop="1">
      <c r="A319" s="152" t="s">
        <v>298</v>
      </c>
      <c r="B319" s="153">
        <v>12</v>
      </c>
      <c r="C319" s="154">
        <v>0.27906976744186046</v>
      </c>
      <c r="D319" s="155">
        <v>31</v>
      </c>
      <c r="E319" s="154">
        <v>0.72093023255813948</v>
      </c>
      <c r="F319" s="155">
        <v>4</v>
      </c>
      <c r="G319" s="154">
        <v>9.5238095238095233E-2</v>
      </c>
      <c r="H319" s="155">
        <v>38</v>
      </c>
      <c r="I319" s="156">
        <v>0.90476190476190477</v>
      </c>
    </row>
    <row r="320" spans="1:9" ht="24">
      <c r="A320" s="196" t="s">
        <v>299</v>
      </c>
      <c r="B320" s="197">
        <v>24</v>
      </c>
      <c r="C320" s="198">
        <v>0.40677966101694912</v>
      </c>
      <c r="D320" s="199">
        <v>35</v>
      </c>
      <c r="E320" s="198">
        <v>0.59322033898305082</v>
      </c>
      <c r="F320" s="199">
        <v>13</v>
      </c>
      <c r="G320" s="198">
        <v>0.22033898305084748</v>
      </c>
      <c r="H320" s="199">
        <v>46</v>
      </c>
      <c r="I320" s="200">
        <v>0.77966101694915257</v>
      </c>
    </row>
    <row r="321" spans="1:17">
      <c r="A321" s="196" t="s">
        <v>300</v>
      </c>
      <c r="B321" s="197">
        <v>26</v>
      </c>
      <c r="C321" s="198">
        <v>0.32098765432098764</v>
      </c>
      <c r="D321" s="199">
        <v>55</v>
      </c>
      <c r="E321" s="198">
        <v>0.67901234567901236</v>
      </c>
      <c r="F321" s="199">
        <v>16</v>
      </c>
      <c r="G321" s="198">
        <v>0.19753086419753085</v>
      </c>
      <c r="H321" s="199">
        <v>65</v>
      </c>
      <c r="I321" s="200">
        <v>0.80246913580246915</v>
      </c>
    </row>
    <row r="322" spans="1:17" ht="24">
      <c r="A322" s="196" t="s">
        <v>301</v>
      </c>
      <c r="B322" s="197">
        <v>24</v>
      </c>
      <c r="C322" s="198">
        <v>0.52173913043478259</v>
      </c>
      <c r="D322" s="199">
        <v>22</v>
      </c>
      <c r="E322" s="198">
        <v>0.47826086956521741</v>
      </c>
      <c r="F322" s="199">
        <v>8</v>
      </c>
      <c r="G322" s="198">
        <v>0.17391304347826086</v>
      </c>
      <c r="H322" s="199">
        <v>38</v>
      </c>
      <c r="I322" s="200">
        <v>0.82608695652173902</v>
      </c>
    </row>
    <row r="323" spans="1:17" ht="15.75" thickBot="1">
      <c r="A323" s="157" t="s">
        <v>9</v>
      </c>
      <c r="B323" s="158">
        <v>86</v>
      </c>
      <c r="C323" s="159">
        <v>0.37554585152838427</v>
      </c>
      <c r="D323" s="160">
        <v>143</v>
      </c>
      <c r="E323" s="159">
        <v>0.62445414847161573</v>
      </c>
      <c r="F323" s="160">
        <v>41</v>
      </c>
      <c r="G323" s="159">
        <v>0.17982456140350878</v>
      </c>
      <c r="H323" s="160">
        <v>187</v>
      </c>
      <c r="I323" s="161">
        <v>0.82017543859649122</v>
      </c>
    </row>
    <row r="324" spans="1:17" ht="15.75" thickTop="1"/>
    <row r="325" spans="1:17" ht="15.75" thickBot="1">
      <c r="A325" s="448" t="s">
        <v>196</v>
      </c>
      <c r="B325" s="448"/>
      <c r="C325" s="448"/>
      <c r="D325" s="448"/>
      <c r="E325" s="448"/>
      <c r="F325" s="448"/>
      <c r="G325" s="448"/>
      <c r="H325" s="448"/>
      <c r="I325" s="448"/>
      <c r="J325" s="448"/>
      <c r="K325" s="448"/>
      <c r="L325" s="448"/>
      <c r="M325" s="448"/>
      <c r="N325" s="448"/>
      <c r="O325" s="448"/>
      <c r="P325" s="448"/>
      <c r="Q325" s="448"/>
    </row>
    <row r="326" spans="1:17" ht="15.75" customHeight="1" thickTop="1">
      <c r="A326" s="440"/>
      <c r="B326" s="450" t="s">
        <v>197</v>
      </c>
      <c r="C326" s="444"/>
      <c r="D326" s="444"/>
      <c r="E326" s="444"/>
      <c r="F326" s="444"/>
      <c r="G326" s="444"/>
      <c r="H326" s="444"/>
      <c r="I326" s="444"/>
      <c r="J326" s="444"/>
      <c r="K326" s="444"/>
      <c r="L326" s="444"/>
      <c r="M326" s="447"/>
      <c r="N326" s="430" t="s">
        <v>198</v>
      </c>
      <c r="O326" s="430"/>
      <c r="P326" s="430"/>
      <c r="Q326" s="431"/>
    </row>
    <row r="327" spans="1:17" ht="34.5" customHeight="1">
      <c r="A327" s="449"/>
      <c r="B327" s="451" t="s">
        <v>25</v>
      </c>
      <c r="C327" s="452"/>
      <c r="D327" s="452" t="s">
        <v>287</v>
      </c>
      <c r="E327" s="452"/>
      <c r="F327" s="452" t="s">
        <v>288</v>
      </c>
      <c r="G327" s="452"/>
      <c r="H327" s="452" t="s">
        <v>199</v>
      </c>
      <c r="I327" s="452"/>
      <c r="J327" s="452" t="s">
        <v>200</v>
      </c>
      <c r="K327" s="452"/>
      <c r="L327" s="452" t="s">
        <v>201</v>
      </c>
      <c r="M327" s="452"/>
      <c r="N327" s="452" t="s">
        <v>102</v>
      </c>
      <c r="O327" s="452"/>
      <c r="P327" s="452" t="s">
        <v>103</v>
      </c>
      <c r="Q327" s="453"/>
    </row>
    <row r="328" spans="1:17" ht="15.75" thickBot="1">
      <c r="A328" s="441"/>
      <c r="B328" s="166" t="s">
        <v>4</v>
      </c>
      <c r="C328" s="167" t="s">
        <v>5</v>
      </c>
      <c r="D328" s="167" t="s">
        <v>4</v>
      </c>
      <c r="E328" s="167" t="s">
        <v>5</v>
      </c>
      <c r="F328" s="167" t="s">
        <v>4</v>
      </c>
      <c r="G328" s="167" t="s">
        <v>5</v>
      </c>
      <c r="H328" s="167" t="s">
        <v>4</v>
      </c>
      <c r="I328" s="167" t="s">
        <v>5</v>
      </c>
      <c r="J328" s="167" t="s">
        <v>4</v>
      </c>
      <c r="K328" s="167" t="s">
        <v>5</v>
      </c>
      <c r="L328" s="167" t="s">
        <v>4</v>
      </c>
      <c r="M328" s="167" t="s">
        <v>5</v>
      </c>
      <c r="N328" s="167" t="s">
        <v>4</v>
      </c>
      <c r="O328" s="167" t="s">
        <v>5</v>
      </c>
      <c r="P328" s="167" t="s">
        <v>4</v>
      </c>
      <c r="Q328" s="168" t="s">
        <v>5</v>
      </c>
    </row>
    <row r="329" spans="1:17" ht="15.75" thickTop="1">
      <c r="A329" s="152" t="s">
        <v>298</v>
      </c>
      <c r="B329" s="153">
        <v>13</v>
      </c>
      <c r="C329" s="154">
        <v>0.30232558139534882</v>
      </c>
      <c r="D329" s="155">
        <v>4</v>
      </c>
      <c r="E329" s="154">
        <v>9.3023255813953487E-2</v>
      </c>
      <c r="F329" s="155">
        <v>9</v>
      </c>
      <c r="G329" s="154">
        <v>0.20930232558139536</v>
      </c>
      <c r="H329" s="155">
        <v>15</v>
      </c>
      <c r="I329" s="154">
        <v>0.34883720930232553</v>
      </c>
      <c r="J329" s="155">
        <v>0</v>
      </c>
      <c r="K329" s="154">
        <v>0</v>
      </c>
      <c r="L329" s="155">
        <v>2</v>
      </c>
      <c r="M329" s="154">
        <v>4.6511627906976744E-2</v>
      </c>
      <c r="N329" s="155">
        <v>16</v>
      </c>
      <c r="O329" s="154">
        <v>0.53333333333333333</v>
      </c>
      <c r="P329" s="155">
        <v>14</v>
      </c>
      <c r="Q329" s="156">
        <v>0.46666666666666662</v>
      </c>
    </row>
    <row r="330" spans="1:17" ht="24">
      <c r="A330" s="196" t="s">
        <v>299</v>
      </c>
      <c r="B330" s="197">
        <v>23</v>
      </c>
      <c r="C330" s="198">
        <v>0.38983050847457629</v>
      </c>
      <c r="D330" s="199">
        <v>2</v>
      </c>
      <c r="E330" s="198">
        <v>3.3898305084745763E-2</v>
      </c>
      <c r="F330" s="199">
        <v>15</v>
      </c>
      <c r="G330" s="198">
        <v>0.25423728813559321</v>
      </c>
      <c r="H330" s="199">
        <v>16</v>
      </c>
      <c r="I330" s="198">
        <v>0.2711864406779661</v>
      </c>
      <c r="J330" s="199">
        <v>1</v>
      </c>
      <c r="K330" s="198">
        <v>1.6949152542372881E-2</v>
      </c>
      <c r="L330" s="199">
        <v>2</v>
      </c>
      <c r="M330" s="198">
        <v>3.3898305084745763E-2</v>
      </c>
      <c r="N330" s="199">
        <v>19</v>
      </c>
      <c r="O330" s="198">
        <v>0.52777777777777779</v>
      </c>
      <c r="P330" s="199">
        <v>17</v>
      </c>
      <c r="Q330" s="200">
        <v>0.47222222222222221</v>
      </c>
    </row>
    <row r="331" spans="1:17">
      <c r="A331" s="196" t="s">
        <v>300</v>
      </c>
      <c r="B331" s="197">
        <v>25</v>
      </c>
      <c r="C331" s="198">
        <v>0.3048780487804878</v>
      </c>
      <c r="D331" s="199">
        <v>6</v>
      </c>
      <c r="E331" s="198">
        <v>7.3170731707317083E-2</v>
      </c>
      <c r="F331" s="199">
        <v>11</v>
      </c>
      <c r="G331" s="198">
        <v>0.13414634146341464</v>
      </c>
      <c r="H331" s="199">
        <v>30</v>
      </c>
      <c r="I331" s="198">
        <v>0.36585365853658536</v>
      </c>
      <c r="J331" s="199">
        <v>0</v>
      </c>
      <c r="K331" s="198">
        <v>0</v>
      </c>
      <c r="L331" s="199">
        <v>10</v>
      </c>
      <c r="M331" s="198">
        <v>0.12195121951219512</v>
      </c>
      <c r="N331" s="199">
        <v>52</v>
      </c>
      <c r="O331" s="198">
        <v>0.91228070175438603</v>
      </c>
      <c r="P331" s="199">
        <v>5</v>
      </c>
      <c r="Q331" s="200">
        <v>8.7719298245614044E-2</v>
      </c>
    </row>
    <row r="332" spans="1:17" ht="24">
      <c r="A332" s="196" t="s">
        <v>301</v>
      </c>
      <c r="B332" s="197">
        <v>6</v>
      </c>
      <c r="C332" s="198">
        <v>0.13043478260869565</v>
      </c>
      <c r="D332" s="199">
        <v>1</v>
      </c>
      <c r="E332" s="198">
        <v>2.1739130434782608E-2</v>
      </c>
      <c r="F332" s="199">
        <v>22</v>
      </c>
      <c r="G332" s="198">
        <v>0.47826086956521741</v>
      </c>
      <c r="H332" s="199">
        <v>13</v>
      </c>
      <c r="I332" s="198">
        <v>0.28260869565217389</v>
      </c>
      <c r="J332" s="199">
        <v>0</v>
      </c>
      <c r="K332" s="198">
        <v>0</v>
      </c>
      <c r="L332" s="199">
        <v>4</v>
      </c>
      <c r="M332" s="198">
        <v>8.6956521739130432E-2</v>
      </c>
      <c r="N332" s="199">
        <v>21</v>
      </c>
      <c r="O332" s="198">
        <v>0.52500000000000002</v>
      </c>
      <c r="P332" s="199">
        <v>19</v>
      </c>
      <c r="Q332" s="200">
        <v>0.47499999999999998</v>
      </c>
    </row>
    <row r="333" spans="1:17" ht="15.75" thickBot="1">
      <c r="A333" s="157" t="s">
        <v>9</v>
      </c>
      <c r="B333" s="158">
        <v>67</v>
      </c>
      <c r="C333" s="159">
        <v>0.29130434782608694</v>
      </c>
      <c r="D333" s="160">
        <v>13</v>
      </c>
      <c r="E333" s="159">
        <v>5.6521739130434782E-2</v>
      </c>
      <c r="F333" s="160">
        <v>57</v>
      </c>
      <c r="G333" s="159">
        <v>0.24782608695652175</v>
      </c>
      <c r="H333" s="160">
        <v>74</v>
      </c>
      <c r="I333" s="159">
        <v>0.32173913043478258</v>
      </c>
      <c r="J333" s="160">
        <v>1</v>
      </c>
      <c r="K333" s="201">
        <v>4.3478260869565218E-3</v>
      </c>
      <c r="L333" s="160">
        <v>18</v>
      </c>
      <c r="M333" s="159">
        <v>7.8260869565217397E-2</v>
      </c>
      <c r="N333" s="160">
        <v>108</v>
      </c>
      <c r="O333" s="159">
        <v>0.66257668711656437</v>
      </c>
      <c r="P333" s="160">
        <v>55</v>
      </c>
      <c r="Q333" s="161">
        <v>0.33742331288343558</v>
      </c>
    </row>
    <row r="334" spans="1:17" ht="15.75" thickTop="1"/>
    <row r="335" spans="1:17" ht="15.75" thickBot="1">
      <c r="A335" s="454" t="s">
        <v>202</v>
      </c>
      <c r="B335" s="454"/>
      <c r="C335" s="454"/>
      <c r="D335" s="454"/>
      <c r="E335" s="454"/>
      <c r="F335" s="454"/>
      <c r="G335" s="454"/>
      <c r="H335" s="454"/>
      <c r="I335" s="454"/>
    </row>
    <row r="336" spans="1:17" ht="15.75" thickTop="1">
      <c r="A336" s="440"/>
      <c r="B336" s="442" t="s">
        <v>203</v>
      </c>
      <c r="C336" s="430"/>
      <c r="D336" s="430"/>
      <c r="E336" s="430"/>
      <c r="F336" s="430"/>
      <c r="G336" s="430"/>
      <c r="H336" s="430"/>
      <c r="I336" s="431"/>
    </row>
    <row r="337" spans="1:9">
      <c r="A337" s="449"/>
      <c r="B337" s="451" t="s">
        <v>25</v>
      </c>
      <c r="C337" s="452"/>
      <c r="D337" s="452" t="s">
        <v>204</v>
      </c>
      <c r="E337" s="452"/>
      <c r="F337" s="452" t="s">
        <v>205</v>
      </c>
      <c r="G337" s="452"/>
      <c r="H337" s="452" t="s">
        <v>206</v>
      </c>
      <c r="I337" s="453"/>
    </row>
    <row r="338" spans="1:9" ht="15.75" thickBot="1">
      <c r="A338" s="441"/>
      <c r="B338" s="166" t="s">
        <v>4</v>
      </c>
      <c r="C338" s="167" t="s">
        <v>5</v>
      </c>
      <c r="D338" s="167" t="s">
        <v>4</v>
      </c>
      <c r="E338" s="167" t="s">
        <v>5</v>
      </c>
      <c r="F338" s="167" t="s">
        <v>4</v>
      </c>
      <c r="G338" s="167" t="s">
        <v>5</v>
      </c>
      <c r="H338" s="167" t="s">
        <v>4</v>
      </c>
      <c r="I338" s="168" t="s">
        <v>5</v>
      </c>
    </row>
    <row r="339" spans="1:9" ht="15.75" thickTop="1">
      <c r="A339" s="152" t="s">
        <v>298</v>
      </c>
      <c r="B339" s="153">
        <v>25</v>
      </c>
      <c r="C339" s="154">
        <v>0.58139534883720922</v>
      </c>
      <c r="D339" s="155">
        <v>8</v>
      </c>
      <c r="E339" s="154">
        <v>0.18604651162790697</v>
      </c>
      <c r="F339" s="155">
        <v>8</v>
      </c>
      <c r="G339" s="154">
        <v>0.18604651162790697</v>
      </c>
      <c r="H339" s="155">
        <v>2</v>
      </c>
      <c r="I339" s="156">
        <v>4.6511627906976744E-2</v>
      </c>
    </row>
    <row r="340" spans="1:9" ht="24">
      <c r="A340" s="196" t="s">
        <v>299</v>
      </c>
      <c r="B340" s="197">
        <v>39</v>
      </c>
      <c r="C340" s="198">
        <v>0.66101694915254239</v>
      </c>
      <c r="D340" s="199">
        <v>12</v>
      </c>
      <c r="E340" s="198">
        <v>0.20338983050847456</v>
      </c>
      <c r="F340" s="199">
        <v>5</v>
      </c>
      <c r="G340" s="198">
        <v>8.4745762711864417E-2</v>
      </c>
      <c r="H340" s="199">
        <v>3</v>
      </c>
      <c r="I340" s="200">
        <v>5.084745762711864E-2</v>
      </c>
    </row>
    <row r="341" spans="1:9">
      <c r="A341" s="196" t="s">
        <v>300</v>
      </c>
      <c r="B341" s="197">
        <v>54</v>
      </c>
      <c r="C341" s="198">
        <v>0.65853658536585369</v>
      </c>
      <c r="D341" s="199">
        <v>16</v>
      </c>
      <c r="E341" s="198">
        <v>0.1951219512195122</v>
      </c>
      <c r="F341" s="199">
        <v>8</v>
      </c>
      <c r="G341" s="198">
        <v>9.7560975609756101E-2</v>
      </c>
      <c r="H341" s="199">
        <v>4</v>
      </c>
      <c r="I341" s="200">
        <v>4.878048780487805E-2</v>
      </c>
    </row>
    <row r="342" spans="1:9" ht="24">
      <c r="A342" s="196" t="s">
        <v>301</v>
      </c>
      <c r="B342" s="197">
        <v>25</v>
      </c>
      <c r="C342" s="198">
        <v>0.54347826086956519</v>
      </c>
      <c r="D342" s="199">
        <v>16</v>
      </c>
      <c r="E342" s="198">
        <v>0.34782608695652173</v>
      </c>
      <c r="F342" s="199">
        <v>3</v>
      </c>
      <c r="G342" s="198">
        <v>6.5217391304347824E-2</v>
      </c>
      <c r="H342" s="199">
        <v>2</v>
      </c>
      <c r="I342" s="200">
        <v>4.3478260869565216E-2</v>
      </c>
    </row>
    <row r="343" spans="1:9" ht="15.75" thickBot="1">
      <c r="A343" s="157" t="s">
        <v>9</v>
      </c>
      <c r="B343" s="158">
        <v>143</v>
      </c>
      <c r="C343" s="159">
        <v>0.62173913043478257</v>
      </c>
      <c r="D343" s="160">
        <v>52</v>
      </c>
      <c r="E343" s="159">
        <v>0.22608695652173913</v>
      </c>
      <c r="F343" s="160">
        <v>24</v>
      </c>
      <c r="G343" s="159">
        <v>0.10434782608695653</v>
      </c>
      <c r="H343" s="160">
        <v>11</v>
      </c>
      <c r="I343" s="161">
        <v>4.7826086956521741E-2</v>
      </c>
    </row>
    <row r="344" spans="1:9" ht="15.75" thickTop="1">
      <c r="A344" s="176"/>
      <c r="B344" s="177"/>
      <c r="C344" s="178"/>
      <c r="D344" s="177"/>
      <c r="E344" s="178"/>
      <c r="F344" s="177"/>
      <c r="G344" s="178"/>
      <c r="H344" s="177"/>
      <c r="I344" s="178"/>
    </row>
    <row r="345" spans="1:9" ht="32.25" thickBot="1">
      <c r="A345" s="179" t="s">
        <v>230</v>
      </c>
      <c r="B345" s="179"/>
      <c r="C345" s="179"/>
      <c r="D345" s="179"/>
      <c r="E345" s="179"/>
      <c r="F345" s="179"/>
      <c r="G345" s="179"/>
      <c r="H345" s="179"/>
    </row>
    <row r="346" spans="1:9" ht="15.75" thickBot="1">
      <c r="A346" s="454" t="s">
        <v>207</v>
      </c>
      <c r="B346" s="454"/>
      <c r="C346" s="454"/>
      <c r="D346" s="454"/>
      <c r="E346" s="454"/>
      <c r="F346" s="454"/>
      <c r="G346" s="454"/>
      <c r="H346" s="454"/>
      <c r="I346" s="454"/>
    </row>
    <row r="347" spans="1:9" ht="15.75" thickTop="1">
      <c r="A347" s="440"/>
      <c r="B347" s="442" t="s">
        <v>208</v>
      </c>
      <c r="C347" s="430"/>
      <c r="D347" s="430"/>
      <c r="E347" s="430"/>
      <c r="F347" s="430"/>
      <c r="G347" s="430"/>
      <c r="H347" s="430"/>
      <c r="I347" s="431"/>
    </row>
    <row r="348" spans="1:9">
      <c r="A348" s="449"/>
      <c r="B348" s="451" t="s">
        <v>209</v>
      </c>
      <c r="C348" s="452"/>
      <c r="D348" s="452" t="s">
        <v>210</v>
      </c>
      <c r="E348" s="452"/>
      <c r="F348" s="452" t="s">
        <v>211</v>
      </c>
      <c r="G348" s="452"/>
      <c r="H348" s="452" t="s">
        <v>212</v>
      </c>
      <c r="I348" s="453"/>
    </row>
    <row r="349" spans="1:9" ht="15.75" thickBot="1">
      <c r="A349" s="441"/>
      <c r="B349" s="166" t="s">
        <v>4</v>
      </c>
      <c r="C349" s="167" t="s">
        <v>5</v>
      </c>
      <c r="D349" s="167" t="s">
        <v>4</v>
      </c>
      <c r="E349" s="167" t="s">
        <v>5</v>
      </c>
      <c r="F349" s="167" t="s">
        <v>4</v>
      </c>
      <c r="G349" s="167" t="s">
        <v>5</v>
      </c>
      <c r="H349" s="167" t="s">
        <v>4</v>
      </c>
      <c r="I349" s="168" t="s">
        <v>5</v>
      </c>
    </row>
    <row r="350" spans="1:9" ht="15.75" thickTop="1">
      <c r="A350" s="152" t="s">
        <v>298</v>
      </c>
      <c r="B350" s="153">
        <v>34</v>
      </c>
      <c r="C350" s="154">
        <v>0.79069767441860461</v>
      </c>
      <c r="D350" s="155">
        <v>9</v>
      </c>
      <c r="E350" s="154">
        <v>0.20930232558139536</v>
      </c>
      <c r="F350" s="155">
        <v>0</v>
      </c>
      <c r="G350" s="154">
        <v>0</v>
      </c>
      <c r="H350" s="155">
        <v>0</v>
      </c>
      <c r="I350" s="156">
        <v>0</v>
      </c>
    </row>
    <row r="351" spans="1:9" ht="24">
      <c r="A351" s="196" t="s">
        <v>299</v>
      </c>
      <c r="B351" s="197">
        <v>36</v>
      </c>
      <c r="C351" s="198">
        <v>0.65454545454545454</v>
      </c>
      <c r="D351" s="199">
        <v>18</v>
      </c>
      <c r="E351" s="198">
        <v>0.32727272727272727</v>
      </c>
      <c r="F351" s="199">
        <v>0</v>
      </c>
      <c r="G351" s="198">
        <v>0</v>
      </c>
      <c r="H351" s="199">
        <v>1</v>
      </c>
      <c r="I351" s="200">
        <v>1.8181818181818181E-2</v>
      </c>
    </row>
    <row r="352" spans="1:9">
      <c r="A352" s="196" t="s">
        <v>300</v>
      </c>
      <c r="B352" s="197">
        <v>59</v>
      </c>
      <c r="C352" s="198">
        <v>0.72839506172839508</v>
      </c>
      <c r="D352" s="199">
        <v>22</v>
      </c>
      <c r="E352" s="198">
        <v>0.27160493827160492</v>
      </c>
      <c r="F352" s="199">
        <v>0</v>
      </c>
      <c r="G352" s="198">
        <v>0</v>
      </c>
      <c r="H352" s="199">
        <v>0</v>
      </c>
      <c r="I352" s="200">
        <v>0</v>
      </c>
    </row>
    <row r="353" spans="1:11" ht="24">
      <c r="A353" s="196" t="s">
        <v>301</v>
      </c>
      <c r="B353" s="197">
        <v>28</v>
      </c>
      <c r="C353" s="198">
        <v>0.60869565217391308</v>
      </c>
      <c r="D353" s="199">
        <v>18</v>
      </c>
      <c r="E353" s="198">
        <v>0.39130434782608697</v>
      </c>
      <c r="F353" s="199">
        <v>0</v>
      </c>
      <c r="G353" s="198">
        <v>0</v>
      </c>
      <c r="H353" s="199">
        <v>0</v>
      </c>
      <c r="I353" s="200">
        <v>0</v>
      </c>
    </row>
    <row r="354" spans="1:11" ht="15.75" thickBot="1">
      <c r="A354" s="157" t="s">
        <v>9</v>
      </c>
      <c r="B354" s="158">
        <v>157</v>
      </c>
      <c r="C354" s="159">
        <v>0.69777777777777772</v>
      </c>
      <c r="D354" s="160">
        <v>67</v>
      </c>
      <c r="E354" s="159">
        <v>0.29777777777777781</v>
      </c>
      <c r="F354" s="160">
        <v>0</v>
      </c>
      <c r="G354" s="159">
        <v>0</v>
      </c>
      <c r="H354" s="160">
        <v>1</v>
      </c>
      <c r="I354" s="202">
        <v>4.4444444444444444E-3</v>
      </c>
    </row>
    <row r="355" spans="1:11" ht="15.75" thickTop="1"/>
    <row r="356" spans="1:11" ht="15.75" thickBot="1">
      <c r="A356" s="448" t="s">
        <v>289</v>
      </c>
      <c r="B356" s="448"/>
      <c r="C356" s="448"/>
      <c r="D356" s="448"/>
      <c r="E356" s="448"/>
      <c r="F356" s="448"/>
      <c r="G356" s="448"/>
      <c r="H356" s="448"/>
      <c r="I356" s="448"/>
      <c r="J356" s="448"/>
      <c r="K356" s="448"/>
    </row>
    <row r="357" spans="1:11" ht="15.75" customHeight="1" thickTop="1">
      <c r="A357" s="440"/>
      <c r="B357" s="450" t="s">
        <v>213</v>
      </c>
      <c r="C357" s="444"/>
      <c r="D357" s="444"/>
      <c r="E357" s="444"/>
      <c r="F357" s="444"/>
      <c r="G357" s="444"/>
      <c r="H357" s="444"/>
      <c r="I357" s="444"/>
      <c r="J357" s="444"/>
      <c r="K357" s="445"/>
    </row>
    <row r="358" spans="1:11" ht="44.25" customHeight="1">
      <c r="A358" s="449"/>
      <c r="B358" s="451" t="s">
        <v>214</v>
      </c>
      <c r="C358" s="452"/>
      <c r="D358" s="452" t="s">
        <v>215</v>
      </c>
      <c r="E358" s="452"/>
      <c r="F358" s="452" t="s">
        <v>216</v>
      </c>
      <c r="G358" s="452"/>
      <c r="H358" s="452" t="s">
        <v>217</v>
      </c>
      <c r="I358" s="452"/>
      <c r="J358" s="452" t="s">
        <v>218</v>
      </c>
      <c r="K358" s="453"/>
    </row>
    <row r="359" spans="1:11" ht="15.75" thickBot="1">
      <c r="A359" s="441"/>
      <c r="B359" s="166" t="s">
        <v>4</v>
      </c>
      <c r="C359" s="167" t="s">
        <v>5</v>
      </c>
      <c r="D359" s="167" t="s">
        <v>4</v>
      </c>
      <c r="E359" s="167" t="s">
        <v>5</v>
      </c>
      <c r="F359" s="167" t="s">
        <v>4</v>
      </c>
      <c r="G359" s="167" t="s">
        <v>5</v>
      </c>
      <c r="H359" s="167" t="s">
        <v>4</v>
      </c>
      <c r="I359" s="167" t="s">
        <v>5</v>
      </c>
      <c r="J359" s="167" t="s">
        <v>4</v>
      </c>
      <c r="K359" s="168" t="s">
        <v>5</v>
      </c>
    </row>
    <row r="360" spans="1:11" ht="15.75" thickTop="1">
      <c r="A360" s="152" t="s">
        <v>298</v>
      </c>
      <c r="B360" s="153">
        <v>9</v>
      </c>
      <c r="C360" s="154">
        <v>0.24324324324324323</v>
      </c>
      <c r="D360" s="155">
        <v>6</v>
      </c>
      <c r="E360" s="154">
        <v>0.16216216216216217</v>
      </c>
      <c r="F360" s="155">
        <v>7</v>
      </c>
      <c r="G360" s="154">
        <v>0.1891891891891892</v>
      </c>
      <c r="H360" s="155">
        <v>7</v>
      </c>
      <c r="I360" s="154">
        <v>0.1891891891891892</v>
      </c>
      <c r="J360" s="155">
        <v>8</v>
      </c>
      <c r="K360" s="156">
        <v>0.2162162162162162</v>
      </c>
    </row>
    <row r="361" spans="1:11" ht="24">
      <c r="A361" s="196" t="s">
        <v>299</v>
      </c>
      <c r="B361" s="197">
        <v>23</v>
      </c>
      <c r="C361" s="198">
        <v>0.38983050847457629</v>
      </c>
      <c r="D361" s="199">
        <v>5</v>
      </c>
      <c r="E361" s="198">
        <v>8.4745762711864417E-2</v>
      </c>
      <c r="F361" s="199">
        <v>6</v>
      </c>
      <c r="G361" s="198">
        <v>0.10169491525423728</v>
      </c>
      <c r="H361" s="199">
        <v>15</v>
      </c>
      <c r="I361" s="198">
        <v>0.25423728813559321</v>
      </c>
      <c r="J361" s="199">
        <v>10</v>
      </c>
      <c r="K361" s="200">
        <v>0.16949152542372883</v>
      </c>
    </row>
    <row r="362" spans="1:11">
      <c r="A362" s="196" t="s">
        <v>300</v>
      </c>
      <c r="B362" s="197">
        <v>43</v>
      </c>
      <c r="C362" s="198">
        <v>0.53086419753086422</v>
      </c>
      <c r="D362" s="199">
        <v>1</v>
      </c>
      <c r="E362" s="198">
        <v>1.2345679012345678E-2</v>
      </c>
      <c r="F362" s="199">
        <v>13</v>
      </c>
      <c r="G362" s="198">
        <v>0.16049382716049382</v>
      </c>
      <c r="H362" s="199">
        <v>8</v>
      </c>
      <c r="I362" s="198">
        <v>9.8765432098765427E-2</v>
      </c>
      <c r="J362" s="199">
        <v>16</v>
      </c>
      <c r="K362" s="200">
        <v>0.19753086419753085</v>
      </c>
    </row>
    <row r="363" spans="1:11" ht="24">
      <c r="A363" s="196" t="s">
        <v>301</v>
      </c>
      <c r="B363" s="197">
        <v>11</v>
      </c>
      <c r="C363" s="198">
        <v>0.2391304347826087</v>
      </c>
      <c r="D363" s="199">
        <v>9</v>
      </c>
      <c r="E363" s="198">
        <v>0.19565217391304349</v>
      </c>
      <c r="F363" s="199">
        <v>4</v>
      </c>
      <c r="G363" s="198">
        <v>8.6956521739130432E-2</v>
      </c>
      <c r="H363" s="199">
        <v>13</v>
      </c>
      <c r="I363" s="198">
        <v>0.28260869565217389</v>
      </c>
      <c r="J363" s="199">
        <v>9</v>
      </c>
      <c r="K363" s="200">
        <v>0.19565217391304349</v>
      </c>
    </row>
    <row r="364" spans="1:11" ht="15.75" thickBot="1">
      <c r="A364" s="157" t="s">
        <v>9</v>
      </c>
      <c r="B364" s="158">
        <v>86</v>
      </c>
      <c r="C364" s="159">
        <v>0.38565022421524664</v>
      </c>
      <c r="D364" s="160">
        <v>21</v>
      </c>
      <c r="E364" s="159">
        <v>9.417040358744394E-2</v>
      </c>
      <c r="F364" s="160">
        <v>30</v>
      </c>
      <c r="G364" s="159">
        <v>0.13452914798206278</v>
      </c>
      <c r="H364" s="160">
        <v>43</v>
      </c>
      <c r="I364" s="159">
        <v>0.19282511210762332</v>
      </c>
      <c r="J364" s="160">
        <v>43</v>
      </c>
      <c r="K364" s="161">
        <v>0.19282511210762332</v>
      </c>
    </row>
    <row r="365" spans="1:11" ht="15.75" thickTop="1"/>
  </sheetData>
  <mergeCells count="352">
    <mergeCell ref="D161:E161"/>
    <mergeCell ref="F161:G161"/>
    <mergeCell ref="F9:G10"/>
    <mergeCell ref="A239:J239"/>
    <mergeCell ref="A240:A241"/>
    <mergeCell ref="B240:D240"/>
    <mergeCell ref="E240:G240"/>
    <mergeCell ref="H240:J240"/>
    <mergeCell ref="A108:E108"/>
    <mergeCell ref="A109:A111"/>
    <mergeCell ref="B109:E109"/>
    <mergeCell ref="B110:C110"/>
    <mergeCell ref="D110:E110"/>
    <mergeCell ref="A230:J230"/>
    <mergeCell ref="A231:A232"/>
    <mergeCell ref="B231:D231"/>
    <mergeCell ref="E231:G231"/>
    <mergeCell ref="H231:J231"/>
    <mergeCell ref="J77:M77"/>
    <mergeCell ref="F78:G78"/>
    <mergeCell ref="H78:I78"/>
    <mergeCell ref="J78:K78"/>
    <mergeCell ref="N213:P213"/>
    <mergeCell ref="A192:P192"/>
    <mergeCell ref="L78:M78"/>
    <mergeCell ref="B77:E77"/>
    <mergeCell ref="B78:C78"/>
    <mergeCell ref="D78:E78"/>
    <mergeCell ref="A86:K86"/>
    <mergeCell ref="A212:J212"/>
    <mergeCell ref="A213:A214"/>
    <mergeCell ref="B213:D213"/>
    <mergeCell ref="E213:G213"/>
    <mergeCell ref="H213:J213"/>
    <mergeCell ref="A159:S159"/>
    <mergeCell ref="A160:A162"/>
    <mergeCell ref="B160:C160"/>
    <mergeCell ref="D160:E160"/>
    <mergeCell ref="F160:G160"/>
    <mergeCell ref="H160:I160"/>
    <mergeCell ref="J160:K160"/>
    <mergeCell ref="L160:M160"/>
    <mergeCell ref="N160:O160"/>
    <mergeCell ref="P160:Q160"/>
    <mergeCell ref="R160:S160"/>
    <mergeCell ref="B161:C161"/>
    <mergeCell ref="B193:D193"/>
    <mergeCell ref="E193:G193"/>
    <mergeCell ref="A203:G203"/>
    <mergeCell ref="A204:A205"/>
    <mergeCell ref="B204:D204"/>
    <mergeCell ref="E204:G204"/>
    <mergeCell ref="H204:J204"/>
    <mergeCell ref="K204:M204"/>
    <mergeCell ref="K213:M213"/>
    <mergeCell ref="A2:N2"/>
    <mergeCell ref="A8:E8"/>
    <mergeCell ref="A9:A11"/>
    <mergeCell ref="B9:E9"/>
    <mergeCell ref="B10:C10"/>
    <mergeCell ref="D10:E10"/>
    <mergeCell ref="A139:Q139"/>
    <mergeCell ref="A140:A142"/>
    <mergeCell ref="B140:Q140"/>
    <mergeCell ref="B141:C141"/>
    <mergeCell ref="D141:E141"/>
    <mergeCell ref="A18:G18"/>
    <mergeCell ref="A19:A21"/>
    <mergeCell ref="B19:G19"/>
    <mergeCell ref="B20:C20"/>
    <mergeCell ref="D20:E20"/>
    <mergeCell ref="F20:G20"/>
    <mergeCell ref="A74:M74"/>
    <mergeCell ref="A75:A79"/>
    <mergeCell ref="B75:M75"/>
    <mergeCell ref="B76:E76"/>
    <mergeCell ref="F76:I76"/>
    <mergeCell ref="J76:M76"/>
    <mergeCell ref="F77:I77"/>
    <mergeCell ref="A28:K28"/>
    <mergeCell ref="A29:A31"/>
    <mergeCell ref="B29:K29"/>
    <mergeCell ref="B30:C30"/>
    <mergeCell ref="D30:E30"/>
    <mergeCell ref="F30:G30"/>
    <mergeCell ref="H30:I30"/>
    <mergeCell ref="J30:K30"/>
    <mergeCell ref="A42:Q42"/>
    <mergeCell ref="A43:A45"/>
    <mergeCell ref="B43:E43"/>
    <mergeCell ref="F43:Q43"/>
    <mergeCell ref="B44:C44"/>
    <mergeCell ref="D44:E44"/>
    <mergeCell ref="F44:G44"/>
    <mergeCell ref="H44:I44"/>
    <mergeCell ref="J44:K44"/>
    <mergeCell ref="L44:M44"/>
    <mergeCell ref="N44:O44"/>
    <mergeCell ref="P44:Q44"/>
    <mergeCell ref="A52:Y52"/>
    <mergeCell ref="A53:A55"/>
    <mergeCell ref="B53:Y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A64:AM64"/>
    <mergeCell ref="A65:A67"/>
    <mergeCell ref="B65:AM65"/>
    <mergeCell ref="B66:C66"/>
    <mergeCell ref="D66:E66"/>
    <mergeCell ref="F66:G66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87:A89"/>
    <mergeCell ref="B87:K87"/>
    <mergeCell ref="B88:C88"/>
    <mergeCell ref="D88:E88"/>
    <mergeCell ref="F88:G88"/>
    <mergeCell ref="H88:I88"/>
    <mergeCell ref="J88:K88"/>
    <mergeCell ref="A97:E97"/>
    <mergeCell ref="A98:A100"/>
    <mergeCell ref="B98:E98"/>
    <mergeCell ref="B99:C99"/>
    <mergeCell ref="D99:E99"/>
    <mergeCell ref="A119:G119"/>
    <mergeCell ref="A120:A122"/>
    <mergeCell ref="B120:G120"/>
    <mergeCell ref="B121:C121"/>
    <mergeCell ref="D121:E121"/>
    <mergeCell ref="F121:G121"/>
    <mergeCell ref="A129:S129"/>
    <mergeCell ref="A130:A132"/>
    <mergeCell ref="B130:E130"/>
    <mergeCell ref="F130:S130"/>
    <mergeCell ref="B131:C131"/>
    <mergeCell ref="D131:E131"/>
    <mergeCell ref="F131:G131"/>
    <mergeCell ref="H131:I131"/>
    <mergeCell ref="J131:K131"/>
    <mergeCell ref="L131:M131"/>
    <mergeCell ref="N131:O131"/>
    <mergeCell ref="P131:Q131"/>
    <mergeCell ref="R131:S131"/>
    <mergeCell ref="F141:G141"/>
    <mergeCell ref="H141:I141"/>
    <mergeCell ref="J141:K141"/>
    <mergeCell ref="L141:M141"/>
    <mergeCell ref="N141:O141"/>
    <mergeCell ref="P141:Q141"/>
    <mergeCell ref="A149:M149"/>
    <mergeCell ref="A150:A152"/>
    <mergeCell ref="B150:M150"/>
    <mergeCell ref="B151:C151"/>
    <mergeCell ref="D151:E151"/>
    <mergeCell ref="F151:G151"/>
    <mergeCell ref="H151:I151"/>
    <mergeCell ref="J151:K151"/>
    <mergeCell ref="L151:M151"/>
    <mergeCell ref="H161:I161"/>
    <mergeCell ref="J161:K161"/>
    <mergeCell ref="L161:M161"/>
    <mergeCell ref="N161:O161"/>
    <mergeCell ref="P161:Q161"/>
    <mergeCell ref="R161:S161"/>
    <mergeCell ref="A169:BE169"/>
    <mergeCell ref="A170:A172"/>
    <mergeCell ref="B170:BE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1:AA171"/>
    <mergeCell ref="AB171:AC171"/>
    <mergeCell ref="AD171:AE171"/>
    <mergeCell ref="AX171:AY171"/>
    <mergeCell ref="AZ171:BA171"/>
    <mergeCell ref="BB171:BC171"/>
    <mergeCell ref="BD171:BE171"/>
    <mergeCell ref="A181:Y181"/>
    <mergeCell ref="AF171:AG171"/>
    <mergeCell ref="AH171:AI171"/>
    <mergeCell ref="AJ171:AK171"/>
    <mergeCell ref="AL171:AM171"/>
    <mergeCell ref="AN171:AO171"/>
    <mergeCell ref="AP171:AQ171"/>
    <mergeCell ref="AR171:AS171"/>
    <mergeCell ref="AT171:AU171"/>
    <mergeCell ref="AV171:AW171"/>
    <mergeCell ref="X284:Y284"/>
    <mergeCell ref="B285:C285"/>
    <mergeCell ref="D285:E285"/>
    <mergeCell ref="F285:G285"/>
    <mergeCell ref="A263:I263"/>
    <mergeCell ref="A264:A266"/>
    <mergeCell ref="B264:I264"/>
    <mergeCell ref="B265:C265"/>
    <mergeCell ref="D265:E265"/>
    <mergeCell ref="F265:G265"/>
    <mergeCell ref="H265:I265"/>
    <mergeCell ref="R285:S285"/>
    <mergeCell ref="T285:U285"/>
    <mergeCell ref="V285:W285"/>
    <mergeCell ref="X285:Y285"/>
    <mergeCell ref="A273:I273"/>
    <mergeCell ref="A274:A276"/>
    <mergeCell ref="B274:I274"/>
    <mergeCell ref="B275:C275"/>
    <mergeCell ref="D275:E275"/>
    <mergeCell ref="F275:G275"/>
    <mergeCell ref="H275:I275"/>
    <mergeCell ref="A283:Y283"/>
    <mergeCell ref="A284:A286"/>
    <mergeCell ref="B284:C284"/>
    <mergeCell ref="D284:E284"/>
    <mergeCell ref="F284:G284"/>
    <mergeCell ref="H284:I284"/>
    <mergeCell ref="J284:K284"/>
    <mergeCell ref="L284:M284"/>
    <mergeCell ref="N284:O284"/>
    <mergeCell ref="P284:Q284"/>
    <mergeCell ref="R284:S284"/>
    <mergeCell ref="T284:U284"/>
    <mergeCell ref="V284:W284"/>
    <mergeCell ref="A304:G304"/>
    <mergeCell ref="A305:A307"/>
    <mergeCell ref="B305:G305"/>
    <mergeCell ref="B306:C306"/>
    <mergeCell ref="D306:E306"/>
    <mergeCell ref="F306:G306"/>
    <mergeCell ref="A315:I315"/>
    <mergeCell ref="A316:A318"/>
    <mergeCell ref="B316:E316"/>
    <mergeCell ref="F316:I316"/>
    <mergeCell ref="B317:C317"/>
    <mergeCell ref="D317:E317"/>
    <mergeCell ref="F317:G317"/>
    <mergeCell ref="H317:I317"/>
    <mergeCell ref="A326:A328"/>
    <mergeCell ref="B326:M326"/>
    <mergeCell ref="N326:Q326"/>
    <mergeCell ref="B327:C327"/>
    <mergeCell ref="D327:E327"/>
    <mergeCell ref="F327:G327"/>
    <mergeCell ref="H327:I327"/>
    <mergeCell ref="J327:K327"/>
    <mergeCell ref="L327:M327"/>
    <mergeCell ref="N327:O327"/>
    <mergeCell ref="P327:Q327"/>
    <mergeCell ref="Q240:S240"/>
    <mergeCell ref="A356:K356"/>
    <mergeCell ref="A357:A359"/>
    <mergeCell ref="B357:K357"/>
    <mergeCell ref="B358:C358"/>
    <mergeCell ref="D358:E358"/>
    <mergeCell ref="F358:G358"/>
    <mergeCell ref="H358:I358"/>
    <mergeCell ref="J358:K358"/>
    <mergeCell ref="A335:I335"/>
    <mergeCell ref="A336:A338"/>
    <mergeCell ref="B336:I336"/>
    <mergeCell ref="B337:C337"/>
    <mergeCell ref="D337:E337"/>
    <mergeCell ref="F337:G337"/>
    <mergeCell ref="H337:I337"/>
    <mergeCell ref="A346:I346"/>
    <mergeCell ref="A347:A349"/>
    <mergeCell ref="B347:I347"/>
    <mergeCell ref="B348:C348"/>
    <mergeCell ref="D348:E348"/>
    <mergeCell ref="F348:G348"/>
    <mergeCell ref="H348:I348"/>
    <mergeCell ref="A325:Q325"/>
    <mergeCell ref="Q294:S294"/>
    <mergeCell ref="T294:V294"/>
    <mergeCell ref="W294:Y294"/>
    <mergeCell ref="Z294:AB294"/>
    <mergeCell ref="A293:Y293"/>
    <mergeCell ref="Z293:AB293"/>
    <mergeCell ref="A182:A183"/>
    <mergeCell ref="B182:D182"/>
    <mergeCell ref="E182:G182"/>
    <mergeCell ref="H182:J182"/>
    <mergeCell ref="K182:M182"/>
    <mergeCell ref="N182:P182"/>
    <mergeCell ref="Q182:S182"/>
    <mergeCell ref="T182:V182"/>
    <mergeCell ref="W182:Y182"/>
    <mergeCell ref="Q213:S213"/>
    <mergeCell ref="K222:M222"/>
    <mergeCell ref="N222:P222"/>
    <mergeCell ref="Q222:S222"/>
    <mergeCell ref="K231:M231"/>
    <mergeCell ref="N231:P231"/>
    <mergeCell ref="Q231:S231"/>
    <mergeCell ref="K240:M240"/>
    <mergeCell ref="N240:P240"/>
    <mergeCell ref="H193:J193"/>
    <mergeCell ref="K193:M193"/>
    <mergeCell ref="N193:P193"/>
    <mergeCell ref="A252:E252"/>
    <mergeCell ref="A253:A254"/>
    <mergeCell ref="B253:C253"/>
    <mergeCell ref="D253:E253"/>
    <mergeCell ref="A294:A295"/>
    <mergeCell ref="B294:D294"/>
    <mergeCell ref="E294:G294"/>
    <mergeCell ref="H294:J294"/>
    <mergeCell ref="K294:M294"/>
    <mergeCell ref="N294:P294"/>
    <mergeCell ref="H285:I285"/>
    <mergeCell ref="J285:K285"/>
    <mergeCell ref="L285:M285"/>
    <mergeCell ref="N285:O285"/>
    <mergeCell ref="P285:Q285"/>
    <mergeCell ref="A221:J221"/>
    <mergeCell ref="A222:A223"/>
    <mergeCell ref="B222:D222"/>
    <mergeCell ref="E222:G222"/>
    <mergeCell ref="H222:J222"/>
    <mergeCell ref="A193:A19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D808"/>
  <sheetViews>
    <sheetView showGridLines="0" zoomScaleNormal="100" workbookViewId="0"/>
  </sheetViews>
  <sheetFormatPr defaultRowHeight="15"/>
  <cols>
    <col min="15" max="15" width="10.140625" bestFit="1" customWidth="1"/>
    <col min="16" max="16" width="9.140625" customWidth="1"/>
    <col min="17" max="17" width="9.5703125" bestFit="1" customWidth="1"/>
  </cols>
  <sheetData>
    <row r="2" spans="2:82" ht="28.5">
      <c r="B2" s="421" t="s">
        <v>297</v>
      </c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</row>
    <row r="4" spans="2:82" ht="29.25" thickBot="1">
      <c r="B4" s="12" t="s">
        <v>219</v>
      </c>
      <c r="C4" s="12"/>
      <c r="D4" s="13"/>
      <c r="E4" s="13"/>
      <c r="F4" s="14"/>
      <c r="G4" s="4"/>
      <c r="H4" s="4"/>
      <c r="I4" s="4"/>
    </row>
    <row r="5" spans="2:82">
      <c r="B5" s="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</row>
    <row r="6" spans="2:82" ht="33" customHeight="1" thickBot="1">
      <c r="B6" s="87" t="s">
        <v>220</v>
      </c>
      <c r="C6" s="88"/>
      <c r="D6" s="89"/>
      <c r="E6" s="89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30"/>
      <c r="R6" s="130"/>
      <c r="S6" s="130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</row>
    <row r="7" spans="2:82" ht="18" customHeight="1">
      <c r="B7" s="126"/>
      <c r="C7" s="127"/>
      <c r="D7" s="128"/>
      <c r="E7" s="128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129"/>
      <c r="R7" s="129"/>
      <c r="S7" s="129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</row>
    <row r="8" spans="2:82" ht="17.100000000000001" customHeight="1">
      <c r="B8" s="15" t="s">
        <v>239</v>
      </c>
      <c r="M8" s="6"/>
      <c r="N8" s="11"/>
      <c r="O8" s="483"/>
      <c r="P8" s="483"/>
      <c r="Q8" s="483"/>
      <c r="R8" s="483"/>
      <c r="S8" s="483"/>
      <c r="T8" s="48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</row>
    <row r="9" spans="2:82" ht="17.100000000000001" customHeight="1">
      <c r="M9" s="6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</row>
    <row r="10" spans="2:82" ht="17.100000000000001" customHeight="1">
      <c r="M10" s="6"/>
      <c r="N10" s="11"/>
      <c r="O10" s="11"/>
      <c r="P10" s="236"/>
      <c r="Q10" s="11"/>
      <c r="R10" s="237" t="s">
        <v>241</v>
      </c>
      <c r="S10" s="237" t="s">
        <v>252</v>
      </c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</row>
    <row r="11" spans="2:82" ht="17.100000000000001" customHeight="1">
      <c r="M11" s="6"/>
      <c r="N11" s="11"/>
      <c r="O11" s="11"/>
      <c r="P11" s="238" t="s">
        <v>329</v>
      </c>
      <c r="Q11" s="238"/>
      <c r="R11" s="235">
        <v>68</v>
      </c>
      <c r="S11" s="235">
        <v>43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</row>
    <row r="12" spans="2:82" ht="17.100000000000001" customHeight="1">
      <c r="M12" s="6"/>
      <c r="N12" s="11"/>
      <c r="O12" s="11"/>
      <c r="P12" s="238" t="s">
        <v>330</v>
      </c>
      <c r="Q12" s="238"/>
      <c r="R12" s="235">
        <v>91</v>
      </c>
      <c r="S12" s="235">
        <v>59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</row>
    <row r="13" spans="2:82" ht="17.100000000000001" customHeight="1">
      <c r="M13" s="6"/>
      <c r="N13" s="11"/>
      <c r="O13" s="475"/>
      <c r="P13" s="238" t="s">
        <v>331</v>
      </c>
      <c r="Q13" s="238"/>
      <c r="R13" s="235">
        <v>173</v>
      </c>
      <c r="S13" s="235">
        <v>82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</row>
    <row r="14" spans="2:82" ht="17.100000000000001" customHeight="1">
      <c r="M14" s="6"/>
      <c r="N14" s="11"/>
      <c r="O14" s="475"/>
      <c r="P14" s="238" t="s">
        <v>332</v>
      </c>
      <c r="Q14" s="238"/>
      <c r="R14" s="235">
        <v>71</v>
      </c>
      <c r="S14" s="235">
        <v>46</v>
      </c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</row>
    <row r="15" spans="2:82" ht="17.100000000000001" customHeight="1">
      <c r="M15" s="6"/>
      <c r="N15" s="11"/>
      <c r="O15" s="476"/>
      <c r="P15" s="23"/>
      <c r="Q15" s="19"/>
      <c r="R15" s="24"/>
      <c r="S15" s="2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</row>
    <row r="16" spans="2:82" ht="17.100000000000001" customHeight="1">
      <c r="M16" s="6"/>
      <c r="N16" s="11"/>
      <c r="O16" s="476"/>
      <c r="P16" s="25"/>
      <c r="Q16" s="26"/>
      <c r="R16" s="27"/>
      <c r="S16" s="20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</row>
    <row r="17" spans="2:82" ht="17.100000000000001" customHeight="1">
      <c r="M17" s="6"/>
      <c r="N17" s="11"/>
      <c r="O17" s="477"/>
      <c r="P17" s="25"/>
      <c r="Q17" s="26"/>
      <c r="R17" s="27"/>
      <c r="S17" s="28"/>
      <c r="T17" s="2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</row>
    <row r="18" spans="2:82" ht="17.100000000000001" customHeight="1">
      <c r="M18" s="6"/>
      <c r="N18" s="11"/>
      <c r="O18" s="67"/>
      <c r="P18" s="25"/>
      <c r="Q18" s="26"/>
      <c r="R18" s="27"/>
      <c r="S18" s="28"/>
      <c r="T18" s="2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</row>
    <row r="19" spans="2:82" ht="17.100000000000001" customHeight="1">
      <c r="M19" s="6"/>
      <c r="N19" s="11"/>
      <c r="O19" s="67"/>
      <c r="P19" s="25"/>
      <c r="Q19" s="26"/>
      <c r="R19" s="27"/>
      <c r="S19" s="28"/>
      <c r="T19" s="2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</row>
    <row r="20" spans="2:82" ht="17.100000000000001" customHeight="1">
      <c r="M20" s="6"/>
      <c r="N20" s="11"/>
      <c r="O20" s="67"/>
      <c r="P20" s="25"/>
      <c r="Q20" s="26"/>
      <c r="R20" s="27"/>
      <c r="S20" s="28"/>
      <c r="T20" s="2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</row>
    <row r="21" spans="2:82" ht="17.100000000000001" customHeight="1">
      <c r="M21" s="6"/>
      <c r="N21" s="11"/>
      <c r="O21" s="67"/>
      <c r="P21" s="25"/>
      <c r="Q21" s="26"/>
      <c r="R21" s="27"/>
      <c r="S21" s="28"/>
      <c r="T21" s="29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</row>
    <row r="22" spans="2:82" ht="17.100000000000001" customHeight="1">
      <c r="M22" s="6"/>
      <c r="N22" s="11"/>
      <c r="O22" s="67"/>
      <c r="P22" s="25"/>
      <c r="Q22" s="26"/>
      <c r="R22" s="27"/>
      <c r="S22" s="28"/>
      <c r="T22" s="29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</row>
    <row r="23" spans="2:82" ht="17.100000000000001" customHeight="1">
      <c r="M23" s="6"/>
      <c r="N23" s="11"/>
      <c r="O23" s="67"/>
      <c r="P23" s="11"/>
      <c r="Q23" s="11"/>
      <c r="R23" s="11"/>
      <c r="S23" s="28"/>
      <c r="T23" s="29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</row>
    <row r="24" spans="2:82" ht="17.100000000000001" customHeight="1">
      <c r="M24" s="6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</row>
    <row r="25" spans="2:82" ht="17.100000000000001" customHeight="1">
      <c r="M25" s="6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</row>
    <row r="26" spans="2:82" ht="17.100000000000001" customHeight="1">
      <c r="M26" s="6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</row>
    <row r="27" spans="2:82" ht="17.100000000000001" customHeight="1">
      <c r="M27" s="6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</row>
    <row r="28" spans="2:82" ht="17.100000000000001" customHeight="1">
      <c r="B28" s="15" t="s">
        <v>231</v>
      </c>
      <c r="M28" s="6"/>
      <c r="N28" s="11"/>
      <c r="O28" s="3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</row>
    <row r="29" spans="2:82" ht="17.100000000000001" customHeight="1">
      <c r="K29" s="99"/>
      <c r="L29" s="99"/>
      <c r="M29" s="6"/>
      <c r="N29" s="11"/>
      <c r="O29" s="11"/>
      <c r="P29" s="104"/>
      <c r="Q29" s="104"/>
      <c r="R29" s="10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</row>
    <row r="30" spans="2:82" ht="17.100000000000001" customHeight="1">
      <c r="K30" s="99"/>
      <c r="L30" s="99"/>
      <c r="M30" s="6"/>
      <c r="N30" s="11"/>
      <c r="O30" s="104"/>
      <c r="P30" s="106"/>
      <c r="Q30" s="111"/>
      <c r="R30" s="112"/>
      <c r="S30" s="104"/>
      <c r="T30" s="104"/>
      <c r="U30" s="104"/>
      <c r="V30" s="104"/>
      <c r="W30" s="104"/>
      <c r="X30" s="104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</row>
    <row r="31" spans="2:82" ht="17.100000000000001" customHeight="1">
      <c r="K31" s="99"/>
      <c r="L31" s="188"/>
      <c r="M31" s="187"/>
      <c r="N31" s="112"/>
      <c r="O31" s="112"/>
      <c r="P31" s="112"/>
      <c r="Q31" s="112"/>
      <c r="R31" s="112"/>
      <c r="S31" s="113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</row>
    <row r="32" spans="2:82" ht="17.100000000000001" customHeight="1">
      <c r="K32" s="99"/>
      <c r="L32" s="99"/>
      <c r="M32" s="6"/>
      <c r="N32" s="473"/>
      <c r="O32" s="473"/>
      <c r="P32" s="473"/>
      <c r="Q32" s="473"/>
      <c r="R32" s="473"/>
      <c r="S32" s="474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</row>
    <row r="33" spans="2:82" ht="17.100000000000001" customHeight="1">
      <c r="K33" s="99"/>
      <c r="L33" s="99"/>
      <c r="M33" s="6"/>
      <c r="N33" s="33" t="s">
        <v>2</v>
      </c>
      <c r="O33" s="33" t="s">
        <v>3</v>
      </c>
      <c r="P33" s="33"/>
      <c r="Q33" s="33"/>
      <c r="R33" s="3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</row>
    <row r="34" spans="2:82" ht="17.100000000000001" customHeight="1">
      <c r="K34" s="99"/>
      <c r="L34" s="99"/>
      <c r="M34" s="6"/>
      <c r="N34" s="229">
        <v>0.13</v>
      </c>
      <c r="O34" s="229">
        <v>0.87</v>
      </c>
      <c r="P34" s="18"/>
      <c r="Q34" s="22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</row>
    <row r="35" spans="2:82" ht="17.100000000000001" customHeight="1">
      <c r="M35" s="6"/>
      <c r="O35" s="19"/>
      <c r="P35" s="20"/>
      <c r="Q35" s="2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</row>
    <row r="36" spans="2:82" ht="17.100000000000001" customHeight="1">
      <c r="M36" s="6"/>
      <c r="N36" s="20"/>
      <c r="O36" s="19"/>
      <c r="P36" s="20"/>
      <c r="Q36" s="24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</row>
    <row r="37" spans="2:82" ht="17.100000000000001" customHeight="1">
      <c r="M37" s="6"/>
      <c r="N37" s="28"/>
      <c r="O37" s="27"/>
      <c r="P37" s="28"/>
      <c r="Q37" s="29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</row>
    <row r="38" spans="2:82" ht="17.100000000000001" customHeight="1">
      <c r="M38" s="6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</row>
    <row r="39" spans="2:82" ht="17.100000000000001" customHeight="1">
      <c r="M39" s="6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</row>
    <row r="40" spans="2:82" ht="17.100000000000001" customHeight="1">
      <c r="M40" s="6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</row>
    <row r="41" spans="2:82" ht="17.100000000000001" customHeight="1">
      <c r="M41" s="6"/>
      <c r="N41" s="11"/>
      <c r="O41" s="11"/>
      <c r="P41" s="104"/>
      <c r="Q41" s="104"/>
      <c r="R41" s="104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</row>
    <row r="42" spans="2:82" ht="17.100000000000001" customHeight="1">
      <c r="M42" s="6"/>
      <c r="N42" s="11"/>
      <c r="O42" s="104"/>
      <c r="P42" s="106"/>
      <c r="Q42" s="111"/>
      <c r="R42" s="112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</row>
    <row r="43" spans="2:82" ht="17.100000000000001" customHeight="1">
      <c r="M43" s="6"/>
      <c r="N43" s="11"/>
      <c r="O43" s="105"/>
      <c r="P43" s="108"/>
      <c r="Q43" s="482"/>
      <c r="R43" s="473"/>
      <c r="S43" s="112"/>
      <c r="T43" s="112"/>
      <c r="U43" s="112"/>
      <c r="V43" s="112"/>
      <c r="W43" s="112"/>
      <c r="X43" s="112"/>
      <c r="Y43" s="112"/>
      <c r="Z43" s="112"/>
      <c r="AA43" s="112"/>
      <c r="AB43" s="113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</row>
    <row r="44" spans="2:82" ht="17.100000000000001" customHeight="1">
      <c r="M44" s="6"/>
      <c r="N44" s="11"/>
      <c r="O44" s="107"/>
      <c r="P44" s="110"/>
      <c r="Q44" s="32"/>
      <c r="R44" s="33"/>
      <c r="S44" s="473"/>
      <c r="T44" s="473"/>
      <c r="U44" s="473"/>
      <c r="V44" s="473"/>
      <c r="W44" s="473"/>
      <c r="X44" s="473"/>
      <c r="Y44" s="473"/>
      <c r="Z44" s="473"/>
      <c r="AA44" s="473"/>
      <c r="AB44" s="474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</row>
    <row r="45" spans="2:82" ht="17.100000000000001" customHeight="1">
      <c r="M45" s="6"/>
      <c r="N45" s="11"/>
      <c r="O45" s="109"/>
      <c r="P45" s="21"/>
      <c r="Q45" s="35"/>
      <c r="R45" s="17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</row>
    <row r="46" spans="2:82" ht="17.100000000000001" customHeight="1">
      <c r="M46" s="6"/>
      <c r="N46" s="11"/>
      <c r="O46" s="475"/>
      <c r="P46" s="23"/>
      <c r="Q46" s="36"/>
      <c r="R46" s="19"/>
      <c r="S46" s="18"/>
      <c r="T46" s="17"/>
      <c r="U46" s="18"/>
      <c r="V46" s="17"/>
      <c r="W46" s="18"/>
      <c r="X46" s="17"/>
      <c r="Y46" s="18"/>
      <c r="Z46" s="17"/>
      <c r="AA46" s="18"/>
      <c r="AB46" s="22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</row>
    <row r="47" spans="2:82" ht="16.5" customHeight="1">
      <c r="B47" s="15" t="s">
        <v>10</v>
      </c>
      <c r="M47" s="6"/>
      <c r="N47" s="11"/>
      <c r="O47" s="476"/>
      <c r="P47" s="23"/>
      <c r="Q47" s="36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24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</row>
    <row r="48" spans="2:82" ht="17.100000000000001" customHeight="1">
      <c r="M48" s="6"/>
      <c r="N48" s="11"/>
      <c r="O48" s="476"/>
      <c r="P48" s="25"/>
      <c r="Q48" s="26"/>
      <c r="R48" s="27"/>
      <c r="S48" s="20"/>
      <c r="T48" s="19"/>
      <c r="U48" s="20"/>
      <c r="V48" s="19"/>
      <c r="W48" s="20"/>
      <c r="X48" s="19"/>
      <c r="Y48" s="20"/>
      <c r="Z48" s="19"/>
      <c r="AA48" s="20"/>
      <c r="AB48" s="24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</row>
    <row r="49" spans="13:82" ht="17.100000000000001" customHeight="1">
      <c r="M49" s="6"/>
      <c r="N49" s="11"/>
      <c r="O49" s="477"/>
      <c r="P49" s="11"/>
      <c r="Q49" s="11"/>
      <c r="R49" s="11"/>
      <c r="S49" s="28"/>
      <c r="T49" s="27"/>
      <c r="U49" s="28"/>
      <c r="V49" s="27"/>
      <c r="W49" s="28"/>
      <c r="X49" s="27"/>
      <c r="Y49" s="28"/>
      <c r="Z49" s="27"/>
      <c r="AA49" s="28"/>
      <c r="AB49" s="29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</row>
    <row r="50" spans="13:82" ht="17.100000000000001" customHeight="1">
      <c r="M50" s="6"/>
      <c r="N50" s="6"/>
      <c r="O50" s="6"/>
      <c r="P50" s="6"/>
      <c r="Q50" s="6"/>
      <c r="R50" s="6"/>
      <c r="S50" s="6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</row>
    <row r="51" spans="13:82" ht="17.100000000000001" customHeight="1">
      <c r="M51" s="6"/>
      <c r="N51" s="6"/>
      <c r="O51" s="6"/>
      <c r="P51" s="6" t="s">
        <v>11</v>
      </c>
      <c r="Q51" s="6"/>
      <c r="R51" s="6"/>
      <c r="S51" s="6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</row>
    <row r="52" spans="13:82" ht="17.100000000000001" customHeight="1">
      <c r="M52" s="6"/>
      <c r="N52" s="6"/>
      <c r="O52" s="6"/>
      <c r="P52" s="6"/>
      <c r="Q52" s="6"/>
      <c r="R52" s="6"/>
      <c r="S52" s="6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</row>
    <row r="53" spans="13:82" ht="17.100000000000001" customHeight="1">
      <c r="M53" s="6"/>
      <c r="N53" s="189"/>
      <c r="O53" s="6"/>
      <c r="P53" s="6" t="s">
        <v>12</v>
      </c>
      <c r="Q53" s="6" t="s">
        <v>13</v>
      </c>
      <c r="R53" s="6" t="s">
        <v>14</v>
      </c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</row>
    <row r="54" spans="13:82" ht="17.100000000000001" customHeight="1">
      <c r="M54" s="6"/>
      <c r="N54" s="181"/>
      <c r="O54" s="189" t="s">
        <v>298</v>
      </c>
      <c r="P54" s="190">
        <v>0.81395348837209303</v>
      </c>
      <c r="Q54" s="190">
        <v>0.11627906976744186</v>
      </c>
      <c r="R54" s="190">
        <v>6.9767441860465115E-2</v>
      </c>
      <c r="S54" s="181"/>
      <c r="T54" s="104"/>
      <c r="U54" s="104"/>
      <c r="V54" s="104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</row>
    <row r="55" spans="13:82" ht="17.100000000000001" customHeight="1">
      <c r="M55" s="6"/>
      <c r="N55" s="11"/>
      <c r="O55" s="189" t="s">
        <v>299</v>
      </c>
      <c r="P55" s="190">
        <v>0.81355932203389825</v>
      </c>
      <c r="Q55" s="190">
        <v>0.11864406779661017</v>
      </c>
      <c r="R55" s="190">
        <v>6.7796610169491525E-2</v>
      </c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</row>
    <row r="56" spans="13:82" ht="17.100000000000001" customHeight="1">
      <c r="M56" s="6"/>
      <c r="N56" s="11"/>
      <c r="O56" s="189" t="s">
        <v>300</v>
      </c>
      <c r="P56" s="190">
        <v>0.85365853658536583</v>
      </c>
      <c r="Q56" s="190">
        <v>8.5365853658536592E-2</v>
      </c>
      <c r="R56" s="190">
        <v>6.097560975609756E-2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</row>
    <row r="57" spans="13:82" ht="17.100000000000001" customHeight="1">
      <c r="M57" s="6"/>
      <c r="N57" s="11"/>
      <c r="O57" s="189" t="s">
        <v>301</v>
      </c>
      <c r="P57" s="190">
        <v>0.82608695652173902</v>
      </c>
      <c r="Q57" s="190">
        <v>0.10869565217391304</v>
      </c>
      <c r="R57" s="190">
        <v>6.5217391304347824E-2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</row>
    <row r="58" spans="13:82" ht="17.100000000000001" customHeight="1">
      <c r="M58" s="6"/>
      <c r="N58" s="11"/>
      <c r="O58" s="475"/>
      <c r="P58" s="23"/>
      <c r="Q58" s="19"/>
      <c r="R58" s="19"/>
      <c r="S58" s="18"/>
      <c r="T58" s="21"/>
      <c r="U58" s="17"/>
      <c r="V58" s="17"/>
      <c r="W58" s="17"/>
      <c r="X58" s="17"/>
      <c r="Y58" s="17"/>
      <c r="Z58" s="22"/>
      <c r="AA58" s="18"/>
      <c r="AB58" s="11"/>
      <c r="AC58" s="18"/>
      <c r="AD58" s="11"/>
      <c r="AE58" s="18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</row>
    <row r="59" spans="13:82" ht="17.100000000000001" customHeight="1">
      <c r="M59" s="6"/>
      <c r="N59" s="11"/>
      <c r="O59" s="476"/>
      <c r="P59" s="23"/>
      <c r="Q59" s="19"/>
      <c r="R59" s="19"/>
      <c r="S59" s="20"/>
      <c r="T59" s="23"/>
      <c r="U59" s="19"/>
      <c r="V59" s="19"/>
      <c r="W59" s="19"/>
      <c r="X59" s="19"/>
      <c r="Y59" s="19"/>
      <c r="Z59" s="24"/>
      <c r="AA59" s="20"/>
      <c r="AB59" s="11"/>
      <c r="AC59" s="20"/>
      <c r="AD59" s="11"/>
      <c r="AE59" s="20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</row>
    <row r="60" spans="13:82" ht="17.100000000000001" customHeight="1">
      <c r="M60" s="6"/>
      <c r="N60" s="11"/>
      <c r="O60" s="476"/>
      <c r="P60" s="25"/>
      <c r="Q60" s="27"/>
      <c r="R60" s="27"/>
      <c r="S60" s="20"/>
      <c r="T60" s="23"/>
      <c r="U60" s="19"/>
      <c r="V60" s="19"/>
      <c r="W60" s="19"/>
      <c r="X60" s="19"/>
      <c r="Y60" s="19"/>
      <c r="Z60" s="24"/>
      <c r="AA60" s="20"/>
      <c r="AB60" s="11"/>
      <c r="AC60" s="20"/>
      <c r="AD60" s="11"/>
      <c r="AE60" s="20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</row>
    <row r="61" spans="13:82" ht="17.100000000000001" customHeight="1">
      <c r="M61" s="6"/>
      <c r="N61" s="11"/>
      <c r="O61" s="477"/>
      <c r="P61" s="11"/>
      <c r="Q61" s="11"/>
      <c r="R61" s="11"/>
      <c r="S61" s="28"/>
      <c r="T61" s="11"/>
      <c r="U61" s="28"/>
      <c r="V61" s="27"/>
      <c r="W61" s="28"/>
      <c r="X61" s="27"/>
      <c r="Y61" s="28"/>
      <c r="Z61" s="27"/>
      <c r="AA61" s="28"/>
      <c r="AB61" s="27"/>
      <c r="AC61" s="28"/>
      <c r="AD61" s="27"/>
      <c r="AE61" s="28"/>
      <c r="AF61" s="29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</row>
    <row r="62" spans="13:82" ht="17.100000000000001" customHeight="1">
      <c r="M62" s="6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</row>
    <row r="63" spans="13:82" ht="17.100000000000001" customHeight="1">
      <c r="M63" s="6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</row>
    <row r="64" spans="13:82" ht="17.100000000000001" customHeight="1">
      <c r="M64" s="6"/>
      <c r="N64" s="11"/>
      <c r="O64" s="3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</row>
    <row r="65" spans="2:82" ht="17.100000000000001" customHeight="1">
      <c r="M65" s="6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</row>
    <row r="66" spans="2:82" ht="17.100000000000001" customHeight="1">
      <c r="M66" s="6"/>
      <c r="N66" s="11"/>
      <c r="O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</row>
    <row r="67" spans="2:82" ht="30.75" customHeight="1" thickBot="1">
      <c r="B67" s="87" t="s">
        <v>221</v>
      </c>
      <c r="C67" s="88"/>
      <c r="D67" s="89"/>
      <c r="E67" s="89"/>
      <c r="F67" s="90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5"/>
      <c r="R67" s="85"/>
      <c r="S67" s="8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</row>
    <row r="68" spans="2:82" ht="17.100000000000001" customHeight="1">
      <c r="B68" s="91"/>
      <c r="C68" s="91"/>
      <c r="D68" s="91"/>
      <c r="E68" s="91"/>
      <c r="F68" s="91"/>
      <c r="M68" s="6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</row>
    <row r="69" spans="2:82" ht="23.25" customHeight="1">
      <c r="B69" s="65" t="s">
        <v>222</v>
      </c>
      <c r="C69" s="92"/>
      <c r="D69" s="93"/>
      <c r="E69" s="93"/>
      <c r="F69" s="94"/>
      <c r="G69" s="86"/>
      <c r="H69" s="86"/>
      <c r="M69" s="6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</row>
    <row r="70" spans="2:82" ht="17.100000000000001" customHeight="1">
      <c r="B70" s="91"/>
      <c r="C70" s="91"/>
      <c r="D70" s="91"/>
      <c r="E70" s="91"/>
      <c r="F70" s="91"/>
      <c r="M70" s="6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</row>
    <row r="71" spans="2:82" ht="17.100000000000001" customHeight="1">
      <c r="B71" s="95" t="s">
        <v>22</v>
      </c>
      <c r="C71" s="91"/>
      <c r="D71" s="91"/>
      <c r="E71" s="91"/>
      <c r="F71" s="91"/>
      <c r="M71" s="6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</row>
    <row r="72" spans="2:82" ht="17.100000000000001" customHeight="1">
      <c r="I72" s="6"/>
      <c r="J72" s="6"/>
      <c r="K72" s="6"/>
      <c r="L72" s="6"/>
      <c r="M72" s="6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</row>
    <row r="73" spans="2:82" ht="17.100000000000001" customHeight="1">
      <c r="I73" s="6"/>
      <c r="J73" s="6"/>
      <c r="K73" s="6"/>
      <c r="L73" s="6"/>
      <c r="M73" s="6"/>
      <c r="N73" s="11"/>
      <c r="O73" s="11"/>
      <c r="P73" s="21"/>
      <c r="Q73" s="17"/>
      <c r="R73" s="17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</row>
    <row r="74" spans="2:82" ht="17.100000000000001" customHeight="1">
      <c r="I74" s="6"/>
      <c r="J74" s="6"/>
      <c r="K74" s="6"/>
      <c r="L74" s="6"/>
      <c r="M74" s="6"/>
      <c r="N74" s="6"/>
      <c r="O74" s="6"/>
      <c r="P74" s="23"/>
      <c r="Q74" s="19"/>
      <c r="R74" s="19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8"/>
      <c r="AD74" s="11"/>
      <c r="AE74" s="18"/>
      <c r="AF74" s="11"/>
      <c r="AG74" s="18"/>
      <c r="AH74" s="11"/>
      <c r="AI74" s="18"/>
      <c r="AJ74" s="11"/>
      <c r="AK74" s="18"/>
      <c r="AL74" s="11"/>
      <c r="AM74" s="18"/>
      <c r="AN74" s="11"/>
      <c r="AO74" s="18"/>
      <c r="AP74" s="22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</row>
    <row r="75" spans="2:82" ht="17.100000000000001" customHeight="1">
      <c r="I75" s="6"/>
      <c r="J75" s="6"/>
      <c r="K75" s="6"/>
      <c r="L75" s="6"/>
      <c r="M75" s="6"/>
      <c r="N75" s="6"/>
      <c r="O75" s="6"/>
      <c r="P75" s="23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20"/>
      <c r="AD75" s="11"/>
      <c r="AE75" s="20"/>
      <c r="AF75" s="11"/>
      <c r="AG75" s="20"/>
      <c r="AH75" s="11"/>
      <c r="AI75" s="20"/>
      <c r="AJ75" s="11"/>
      <c r="AK75" s="20"/>
      <c r="AL75" s="11"/>
      <c r="AM75" s="20"/>
      <c r="AN75" s="11"/>
      <c r="AO75" s="20"/>
      <c r="AP75" s="24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</row>
    <row r="76" spans="2:82" ht="17.100000000000001" customHeight="1">
      <c r="I76" s="6"/>
      <c r="J76" s="6"/>
      <c r="K76" s="6"/>
      <c r="L76" s="6"/>
      <c r="M76" s="6"/>
      <c r="N76" s="25"/>
      <c r="O76" s="26"/>
      <c r="P76" s="27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/>
      <c r="AB76" s="11"/>
      <c r="AC76" s="20"/>
      <c r="AD76" s="11"/>
      <c r="AE76" s="20"/>
      <c r="AF76" s="11"/>
      <c r="AG76" s="20"/>
      <c r="AH76" s="11"/>
      <c r="AI76" s="20"/>
      <c r="AJ76" s="11"/>
      <c r="AK76" s="20"/>
      <c r="AL76" s="11"/>
      <c r="AM76" s="20"/>
      <c r="AN76" s="24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</row>
    <row r="77" spans="2:82" ht="17.100000000000001" customHeight="1">
      <c r="I77" s="6"/>
      <c r="J77" s="6"/>
      <c r="K77" s="189"/>
      <c r="L77" s="190"/>
      <c r="M77" s="190"/>
      <c r="N77" s="11"/>
      <c r="O77" s="6"/>
      <c r="P77" s="6" t="s">
        <v>23</v>
      </c>
      <c r="Q77" s="6"/>
      <c r="T77" s="27"/>
      <c r="U77" s="28"/>
      <c r="V77" s="27"/>
      <c r="W77" s="28"/>
      <c r="X77" s="27"/>
      <c r="Y77" s="28"/>
      <c r="Z77" s="27"/>
      <c r="AA77" s="28"/>
      <c r="AB77" s="27"/>
      <c r="AC77" s="28"/>
      <c r="AD77" s="27"/>
      <c r="AE77" s="28"/>
      <c r="AF77" s="27"/>
      <c r="AG77" s="28"/>
      <c r="AH77" s="27"/>
      <c r="AI77" s="28"/>
      <c r="AJ77" s="27"/>
      <c r="AK77" s="28"/>
      <c r="AL77" s="27"/>
      <c r="AM77" s="28"/>
      <c r="AN77" s="29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</row>
    <row r="78" spans="2:82" ht="17.100000000000001" customHeight="1">
      <c r="I78" s="6"/>
      <c r="J78" s="6"/>
      <c r="K78" s="11"/>
      <c r="L78" s="11"/>
      <c r="M78" s="11"/>
      <c r="N78" s="11"/>
      <c r="O78" s="6"/>
      <c r="P78" s="6"/>
      <c r="Q78" s="6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</row>
    <row r="79" spans="2:82" ht="17.100000000000001" customHeight="1">
      <c r="I79" s="6"/>
      <c r="J79" s="6"/>
      <c r="K79" s="6"/>
      <c r="L79" s="6"/>
      <c r="M79" s="6"/>
      <c r="N79" s="11"/>
      <c r="O79" s="6"/>
      <c r="P79" s="6" t="s">
        <v>25</v>
      </c>
      <c r="Q79" s="6" t="s">
        <v>26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</row>
    <row r="80" spans="2:82" ht="17.100000000000001" customHeight="1">
      <c r="I80" s="6"/>
      <c r="J80" s="6"/>
      <c r="K80" s="6"/>
      <c r="L80" s="6"/>
      <c r="M80" s="6"/>
      <c r="N80" s="11"/>
      <c r="O80" s="189" t="s">
        <v>298</v>
      </c>
      <c r="P80" s="190">
        <v>0.6</v>
      </c>
      <c r="Q80" s="190">
        <v>0.4</v>
      </c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</row>
    <row r="81" spans="13:82" ht="17.100000000000001" customHeight="1">
      <c r="M81" s="6"/>
      <c r="N81" s="11"/>
      <c r="O81" s="189" t="s">
        <v>299</v>
      </c>
      <c r="P81" s="190">
        <v>0.63636363636363635</v>
      </c>
      <c r="Q81" s="190">
        <v>0.36363636363636365</v>
      </c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</row>
    <row r="82" spans="13:82" ht="17.100000000000001" customHeight="1">
      <c r="M82" s="6"/>
      <c r="N82" s="11"/>
      <c r="O82" s="189" t="s">
        <v>300</v>
      </c>
      <c r="P82" s="190">
        <v>0.53246753246753242</v>
      </c>
      <c r="Q82" s="190">
        <v>0.46753246753246758</v>
      </c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</row>
    <row r="83" spans="13:82" ht="17.100000000000001" customHeight="1">
      <c r="M83" s="6"/>
      <c r="N83" s="11"/>
      <c r="O83" s="189" t="s">
        <v>301</v>
      </c>
      <c r="P83" s="190">
        <v>0.7441860465116279</v>
      </c>
      <c r="Q83" s="190">
        <v>0.2558139534883721</v>
      </c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</row>
    <row r="84" spans="13:82" ht="17.100000000000001" customHeight="1">
      <c r="M84" s="6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</row>
    <row r="85" spans="13:82" ht="17.100000000000001" customHeight="1">
      <c r="M85" s="6"/>
      <c r="N85" s="11"/>
      <c r="O85" s="11"/>
      <c r="P85" s="21"/>
      <c r="Q85" s="17"/>
      <c r="R85" s="17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</row>
    <row r="86" spans="13:82" ht="17.100000000000001" customHeight="1">
      <c r="M86" s="6"/>
      <c r="N86" s="11"/>
      <c r="O86" s="475"/>
      <c r="P86" s="23"/>
      <c r="Q86" s="19"/>
      <c r="R86" s="19"/>
      <c r="S86" s="17"/>
      <c r="T86" s="17"/>
      <c r="U86" s="17"/>
      <c r="V86" s="17"/>
      <c r="W86" s="17"/>
      <c r="X86" s="17"/>
      <c r="Y86" s="17"/>
      <c r="Z86" s="17"/>
      <c r="AA86" s="22"/>
      <c r="AB86" s="11"/>
      <c r="AC86" s="18"/>
      <c r="AD86" s="11"/>
      <c r="AE86" s="18"/>
      <c r="AF86" s="11"/>
      <c r="AG86" s="18"/>
      <c r="AH86" s="11"/>
      <c r="AI86" s="18"/>
      <c r="AJ86" s="11"/>
      <c r="AK86" s="18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</row>
    <row r="87" spans="13:82" ht="17.100000000000001" customHeight="1">
      <c r="M87" s="6"/>
      <c r="N87" s="11"/>
      <c r="O87" s="476"/>
      <c r="P87" s="23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24"/>
      <c r="AB87" s="11"/>
      <c r="AC87" s="20"/>
      <c r="AD87" s="11"/>
      <c r="AE87" s="20"/>
      <c r="AF87" s="11"/>
      <c r="AG87" s="20"/>
      <c r="AH87" s="11"/>
      <c r="AI87" s="20"/>
      <c r="AJ87" s="11"/>
      <c r="AK87" s="20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</row>
    <row r="88" spans="13:82" ht="17.100000000000001" customHeight="1">
      <c r="M88" s="6"/>
      <c r="N88" s="11"/>
      <c r="O88" s="476"/>
      <c r="P88" s="25"/>
      <c r="Q88" s="26"/>
      <c r="R88" s="27"/>
      <c r="S88" s="19"/>
      <c r="T88" s="19"/>
      <c r="U88" s="19"/>
      <c r="V88" s="19"/>
      <c r="W88" s="19"/>
      <c r="X88" s="19"/>
      <c r="Y88" s="19"/>
      <c r="Z88" s="19"/>
      <c r="AA88" s="24"/>
      <c r="AB88" s="11"/>
      <c r="AC88" s="20"/>
      <c r="AD88" s="11"/>
      <c r="AE88" s="20"/>
      <c r="AF88" s="11"/>
      <c r="AG88" s="20"/>
      <c r="AH88" s="11"/>
      <c r="AI88" s="20"/>
      <c r="AJ88" s="11"/>
      <c r="AK88" s="20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</row>
    <row r="89" spans="13:82" ht="17.100000000000001" customHeight="1">
      <c r="M89" s="6"/>
      <c r="N89" s="11"/>
      <c r="O89" s="477"/>
      <c r="P89" s="11"/>
      <c r="Q89" s="11"/>
      <c r="R89" s="11"/>
      <c r="S89" s="28"/>
      <c r="T89" s="27"/>
      <c r="U89" s="28"/>
      <c r="V89" s="27"/>
      <c r="W89" s="28"/>
      <c r="X89" s="27"/>
      <c r="Y89" s="28"/>
      <c r="Z89" s="27"/>
      <c r="AA89" s="28"/>
      <c r="AB89" s="27"/>
      <c r="AC89" s="28"/>
      <c r="AD89" s="27"/>
      <c r="AE89" s="28"/>
      <c r="AF89" s="27"/>
      <c r="AG89" s="28"/>
      <c r="AH89" s="27"/>
      <c r="AI89" s="28"/>
      <c r="AJ89" s="27"/>
      <c r="AK89" s="28"/>
      <c r="AL89" s="29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</row>
    <row r="90" spans="13:82" ht="17.100000000000001" customHeight="1">
      <c r="M90" s="6"/>
      <c r="N90" s="11"/>
      <c r="O90" s="3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</row>
    <row r="91" spans="13:82" ht="17.100000000000001" customHeight="1">
      <c r="M91" s="6"/>
      <c r="N91" s="11"/>
      <c r="O91" s="11"/>
      <c r="P91" s="104"/>
      <c r="Q91" s="104"/>
      <c r="R91" s="104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</row>
    <row r="92" spans="13:82" ht="17.100000000000001" customHeight="1">
      <c r="M92" s="6"/>
      <c r="N92" s="11"/>
      <c r="O92" s="104"/>
      <c r="P92" s="11"/>
      <c r="Q92" s="11"/>
      <c r="R92" s="11"/>
      <c r="S92" s="104"/>
      <c r="T92" s="104"/>
      <c r="U92" s="104"/>
      <c r="V92" s="104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</row>
    <row r="93" spans="13:82" ht="17.100000000000001" customHeight="1">
      <c r="M93" s="6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</row>
    <row r="94" spans="13:82" ht="17.100000000000001" customHeight="1">
      <c r="M94" s="6"/>
      <c r="N94" s="11"/>
      <c r="O94" s="6"/>
      <c r="P94" s="6" t="s">
        <v>24</v>
      </c>
      <c r="Q94" s="6"/>
      <c r="R94" s="6"/>
      <c r="S94" s="6"/>
      <c r="T94" s="6"/>
      <c r="U94" s="6"/>
      <c r="V94" s="6"/>
      <c r="W94" s="6"/>
      <c r="X94" s="6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</row>
    <row r="95" spans="13:82" ht="17.100000000000001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</row>
    <row r="96" spans="13:82" ht="17.100000000000001" customHeight="1">
      <c r="M96" s="6"/>
      <c r="N96" s="6"/>
      <c r="O96" s="6"/>
      <c r="P96" s="6" t="s">
        <v>27</v>
      </c>
      <c r="Q96" s="6" t="s">
        <v>28</v>
      </c>
      <c r="R96" s="6" t="s">
        <v>29</v>
      </c>
      <c r="S96" s="6" t="s">
        <v>30</v>
      </c>
      <c r="T96" s="6" t="s">
        <v>31</v>
      </c>
      <c r="U96" s="6" t="s">
        <v>32</v>
      </c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</row>
    <row r="97" spans="2:82" ht="17.100000000000001" customHeight="1">
      <c r="M97" s="6"/>
      <c r="N97" s="6"/>
      <c r="O97" s="189" t="s">
        <v>298</v>
      </c>
      <c r="P97" s="190">
        <v>0.57499999999999996</v>
      </c>
      <c r="Q97" s="190">
        <v>7.4999999999999997E-2</v>
      </c>
      <c r="R97" s="190">
        <v>0.1</v>
      </c>
      <c r="S97" s="190">
        <v>0.05</v>
      </c>
      <c r="T97" s="190">
        <v>0.05</v>
      </c>
      <c r="U97" s="190">
        <v>0.15</v>
      </c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</row>
    <row r="98" spans="2:82" ht="17.100000000000001" customHeight="1">
      <c r="M98" s="6"/>
      <c r="N98" s="189"/>
      <c r="O98" s="189" t="s">
        <v>299</v>
      </c>
      <c r="P98" s="190">
        <v>0.6</v>
      </c>
      <c r="Q98" s="190">
        <v>9.0909090909090912E-2</v>
      </c>
      <c r="R98" s="190">
        <v>5.4545454545454543E-2</v>
      </c>
      <c r="S98" s="190">
        <v>7.2727272727272724E-2</v>
      </c>
      <c r="T98" s="190">
        <v>5.4545454545454543E-2</v>
      </c>
      <c r="U98" s="190">
        <v>0.12727272727272726</v>
      </c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</row>
    <row r="99" spans="2:82" ht="17.100000000000001" customHeight="1">
      <c r="M99" s="6"/>
      <c r="N99" s="11"/>
      <c r="O99" s="189" t="s">
        <v>300</v>
      </c>
      <c r="P99" s="190">
        <v>0.35064935064935066</v>
      </c>
      <c r="Q99" s="190">
        <v>6.4935064935064929E-2</v>
      </c>
      <c r="R99" s="190">
        <v>0.19480519480519479</v>
      </c>
      <c r="S99" s="190">
        <v>0.10389610389610389</v>
      </c>
      <c r="T99" s="190">
        <v>7.792207792207792E-2</v>
      </c>
      <c r="U99" s="190">
        <v>0.20779220779220778</v>
      </c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</row>
    <row r="100" spans="2:82" ht="17.100000000000001" customHeight="1">
      <c r="M100" s="6"/>
      <c r="N100" s="11"/>
      <c r="O100" s="189" t="s">
        <v>301</v>
      </c>
      <c r="P100" s="190">
        <v>0.65116279069767447</v>
      </c>
      <c r="Q100" s="190">
        <v>2.3255813953488372E-2</v>
      </c>
      <c r="R100" s="190">
        <v>6.9767441860465115E-2</v>
      </c>
      <c r="S100" s="190">
        <v>0.11627906976744186</v>
      </c>
      <c r="T100" s="190">
        <v>6.9767441860465115E-2</v>
      </c>
      <c r="U100" s="190">
        <v>6.9767441860465115E-2</v>
      </c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</row>
    <row r="101" spans="2:82" ht="17.100000000000001" customHeight="1">
      <c r="M101" s="6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</row>
    <row r="102" spans="2:82" ht="17.100000000000001" customHeight="1">
      <c r="M102" s="6"/>
      <c r="N102" s="11"/>
      <c r="O102" s="3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</row>
    <row r="103" spans="2:82" ht="17.100000000000001" customHeight="1">
      <c r="M103" s="6"/>
      <c r="N103" s="11"/>
      <c r="O103" s="11"/>
      <c r="P103" s="104"/>
      <c r="Q103" s="104"/>
      <c r="R103" s="104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</row>
    <row r="104" spans="2:82" ht="17.100000000000001" customHeight="1">
      <c r="M104" s="6"/>
      <c r="N104" s="11"/>
      <c r="O104" s="104"/>
      <c r="P104" s="106"/>
      <c r="Q104" s="111"/>
      <c r="R104" s="112"/>
      <c r="S104" s="104"/>
      <c r="T104" s="104"/>
      <c r="U104" s="104"/>
      <c r="V104" s="104"/>
      <c r="W104" s="104"/>
      <c r="X104" s="104"/>
      <c r="Y104" s="104"/>
      <c r="Z104" s="104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</row>
    <row r="105" spans="2:82" ht="17.100000000000001" customHeight="1">
      <c r="M105" s="6"/>
      <c r="N105" s="11"/>
      <c r="O105" s="105"/>
      <c r="P105" s="108"/>
      <c r="Q105" s="482"/>
      <c r="R105" s="473"/>
      <c r="S105" s="112"/>
      <c r="T105" s="112"/>
      <c r="U105" s="112"/>
      <c r="V105" s="112"/>
      <c r="W105" s="112"/>
      <c r="X105" s="112"/>
      <c r="Y105" s="112"/>
      <c r="Z105" s="113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</row>
    <row r="106" spans="2:82" ht="17.100000000000001" customHeight="1">
      <c r="M106" s="6"/>
      <c r="N106" s="11"/>
      <c r="O106" s="107"/>
      <c r="P106" s="110"/>
      <c r="Q106" s="32"/>
      <c r="R106" s="33"/>
      <c r="S106" s="473"/>
      <c r="T106" s="473"/>
      <c r="U106" s="473"/>
      <c r="V106" s="473"/>
      <c r="W106" s="473"/>
      <c r="X106" s="473"/>
      <c r="Y106" s="473"/>
      <c r="Z106" s="474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</row>
    <row r="107" spans="2:82" ht="17.100000000000001" customHeight="1">
      <c r="M107" s="6"/>
      <c r="N107" s="11"/>
      <c r="O107" s="109"/>
      <c r="P107" s="82"/>
      <c r="Q107" s="32"/>
      <c r="R107" s="33"/>
      <c r="S107" s="33"/>
      <c r="T107" s="33"/>
      <c r="U107" s="33"/>
      <c r="V107" s="33"/>
      <c r="W107" s="33"/>
      <c r="X107" s="33"/>
      <c r="Y107" s="33"/>
      <c r="Z107" s="34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</row>
    <row r="108" spans="2:82" ht="17.100000000000001" customHeight="1">
      <c r="M108" s="6"/>
      <c r="N108" s="11"/>
      <c r="O108" s="81"/>
      <c r="P108" s="82"/>
      <c r="Q108" s="32"/>
      <c r="R108" s="33"/>
      <c r="S108" s="33"/>
      <c r="T108" s="33"/>
      <c r="U108" s="33"/>
      <c r="V108" s="33"/>
      <c r="W108" s="33"/>
      <c r="X108" s="33"/>
      <c r="Y108" s="33"/>
      <c r="Z108" s="34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</row>
    <row r="109" spans="2:82" ht="17.100000000000001" customHeight="1">
      <c r="B109" s="15" t="s">
        <v>232</v>
      </c>
      <c r="M109" s="6"/>
      <c r="N109" s="11"/>
      <c r="O109" s="81"/>
      <c r="P109" s="82"/>
      <c r="Q109" s="32"/>
      <c r="R109" s="33"/>
      <c r="S109" s="33"/>
      <c r="T109" s="33"/>
      <c r="U109" s="33"/>
      <c r="V109" s="33"/>
      <c r="W109" s="33"/>
      <c r="X109" s="33"/>
      <c r="Y109" s="33"/>
      <c r="Z109" s="34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</row>
    <row r="110" spans="2:82" ht="17.100000000000001" customHeight="1">
      <c r="M110" s="6"/>
      <c r="N110" s="11"/>
      <c r="O110" s="81"/>
      <c r="P110" s="82"/>
      <c r="Q110" s="32"/>
      <c r="R110" s="33"/>
      <c r="S110" s="33"/>
      <c r="T110" s="33"/>
      <c r="U110" s="33"/>
      <c r="V110" s="33"/>
      <c r="W110" s="33"/>
      <c r="X110" s="33"/>
      <c r="Y110" s="33"/>
      <c r="Z110" s="34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</row>
    <row r="111" spans="2:82" ht="17.100000000000001" customHeight="1">
      <c r="M111" s="6"/>
      <c r="N111" s="11"/>
      <c r="O111" s="81"/>
      <c r="P111" s="23"/>
      <c r="Q111" s="36"/>
      <c r="R111" s="19"/>
      <c r="S111" s="33"/>
      <c r="T111" s="33"/>
      <c r="U111" s="33"/>
      <c r="V111" s="33"/>
      <c r="W111" s="33"/>
      <c r="X111" s="33"/>
      <c r="Y111" s="33"/>
      <c r="Z111" s="34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</row>
    <row r="112" spans="2:82" ht="17.100000000000001" customHeight="1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Y112" s="20"/>
      <c r="Z112" s="24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</row>
    <row r="113" spans="6:82" ht="17.100000000000001" customHeight="1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20"/>
      <c r="U113" s="24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</row>
    <row r="114" spans="6:82" ht="17.100000000000001" customHeight="1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28"/>
      <c r="T114" s="29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</row>
    <row r="115" spans="6:82" ht="17.100000000000001" customHeight="1">
      <c r="F115" s="6"/>
      <c r="G115" s="6"/>
      <c r="H115" s="6"/>
      <c r="I115" s="6"/>
      <c r="J115" s="6"/>
      <c r="K115" s="6"/>
      <c r="L115" s="189"/>
      <c r="M115" s="190"/>
      <c r="N115" s="190"/>
      <c r="O115" s="6"/>
      <c r="P115" s="6" t="s">
        <v>274</v>
      </c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</row>
    <row r="116" spans="6:82" ht="17.100000000000001" customHeight="1">
      <c r="F116" s="6"/>
      <c r="G116" s="6"/>
      <c r="H116" s="6"/>
      <c r="I116" s="6"/>
      <c r="J116" s="6"/>
      <c r="K116" s="6"/>
      <c r="L116" s="11"/>
      <c r="M116" s="11"/>
      <c r="N116" s="11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</row>
    <row r="117" spans="6:82" ht="17.100000000000001" customHeight="1">
      <c r="F117" s="6"/>
      <c r="G117" s="6"/>
      <c r="H117" s="6"/>
      <c r="I117" s="6"/>
      <c r="J117" s="6"/>
      <c r="K117" s="6"/>
      <c r="L117" s="6"/>
      <c r="M117" s="6"/>
      <c r="N117" s="11"/>
      <c r="O117" s="6"/>
      <c r="P117" s="6" t="s">
        <v>33</v>
      </c>
      <c r="Q117" s="6" t="s">
        <v>34</v>
      </c>
      <c r="R117" s="6" t="s">
        <v>302</v>
      </c>
      <c r="S117" s="6" t="s">
        <v>303</v>
      </c>
      <c r="T117" s="6" t="s">
        <v>304</v>
      </c>
      <c r="U117" s="6" t="s">
        <v>305</v>
      </c>
      <c r="V117" s="6" t="s">
        <v>35</v>
      </c>
      <c r="W117" s="6" t="s">
        <v>36</v>
      </c>
      <c r="X117" s="6" t="s">
        <v>37</v>
      </c>
      <c r="Y117" s="6" t="s">
        <v>38</v>
      </c>
      <c r="Z117" s="6" t="s">
        <v>39</v>
      </c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</row>
    <row r="118" spans="6:82" ht="17.100000000000001" customHeight="1">
      <c r="F118" s="6"/>
      <c r="G118" s="6"/>
      <c r="H118" s="6"/>
      <c r="I118" s="6"/>
      <c r="J118" s="6"/>
      <c r="K118" s="6"/>
      <c r="L118" s="6"/>
      <c r="M118" s="6"/>
      <c r="N118" s="11"/>
      <c r="O118" s="189" t="s">
        <v>298</v>
      </c>
      <c r="P118" s="190">
        <v>0.375</v>
      </c>
      <c r="Q118" s="190">
        <v>0</v>
      </c>
      <c r="R118" s="190">
        <v>0</v>
      </c>
      <c r="S118" s="190">
        <v>2.5000000000000001E-2</v>
      </c>
      <c r="T118" s="190">
        <v>7.4999999999999997E-2</v>
      </c>
      <c r="U118" s="190">
        <v>0</v>
      </c>
      <c r="V118" s="190">
        <v>0.1</v>
      </c>
      <c r="W118" s="190">
        <v>0.17499999999999999</v>
      </c>
      <c r="X118" s="190">
        <v>2.5000000000000001E-2</v>
      </c>
      <c r="Y118" s="190">
        <v>0.2</v>
      </c>
      <c r="Z118" s="190">
        <v>2.5000000000000001E-2</v>
      </c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</row>
    <row r="119" spans="6:82" ht="17.100000000000001" customHeight="1">
      <c r="M119" s="6"/>
      <c r="N119" s="11"/>
      <c r="O119" s="189" t="s">
        <v>299</v>
      </c>
      <c r="P119" s="190">
        <v>0.27272727272727271</v>
      </c>
      <c r="Q119" s="190">
        <v>0</v>
      </c>
      <c r="R119" s="190">
        <v>1.8181818181818181E-2</v>
      </c>
      <c r="S119" s="190">
        <v>1.8181818181818181E-2</v>
      </c>
      <c r="T119" s="190">
        <v>3.6363636363636362E-2</v>
      </c>
      <c r="U119" s="190">
        <v>1.8181818181818181E-2</v>
      </c>
      <c r="V119" s="190">
        <v>9.0909090909090912E-2</v>
      </c>
      <c r="W119" s="190">
        <v>0.27272727272727271</v>
      </c>
      <c r="X119" s="190">
        <v>7.2727272727272724E-2</v>
      </c>
      <c r="Y119" s="190">
        <v>0.18181818181818182</v>
      </c>
      <c r="Z119" s="190">
        <v>1.8181818181818181E-2</v>
      </c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</row>
    <row r="120" spans="6:82" ht="17.100000000000001" customHeight="1">
      <c r="M120" s="6"/>
      <c r="N120" s="11"/>
      <c r="O120" s="189" t="s">
        <v>300</v>
      </c>
      <c r="P120" s="190">
        <v>0.38961038961038957</v>
      </c>
      <c r="Q120" s="190">
        <v>3.896103896103896E-2</v>
      </c>
      <c r="R120" s="190">
        <v>1.2987012987012986E-2</v>
      </c>
      <c r="S120" s="190">
        <v>1.2987012987012986E-2</v>
      </c>
      <c r="T120" s="190">
        <v>5.1948051948051945E-2</v>
      </c>
      <c r="U120" s="190">
        <v>0</v>
      </c>
      <c r="V120" s="190">
        <v>6.4935064935064929E-2</v>
      </c>
      <c r="W120" s="190">
        <v>0.11688311688311689</v>
      </c>
      <c r="X120" s="190">
        <v>1.2987012987012986E-2</v>
      </c>
      <c r="Y120" s="190">
        <v>0.24675324675324675</v>
      </c>
      <c r="Z120" s="190">
        <v>5.1948051948051945E-2</v>
      </c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</row>
    <row r="121" spans="6:82" ht="17.100000000000001" customHeight="1">
      <c r="M121" s="6"/>
      <c r="N121" s="11"/>
      <c r="O121" s="189" t="s">
        <v>301</v>
      </c>
      <c r="P121" s="190">
        <v>0.23255813953488372</v>
      </c>
      <c r="Q121" s="190">
        <v>0</v>
      </c>
      <c r="R121" s="190">
        <v>0</v>
      </c>
      <c r="S121" s="190">
        <v>0</v>
      </c>
      <c r="T121" s="190">
        <v>2.3255813953488372E-2</v>
      </c>
      <c r="U121" s="190">
        <v>4.6511627906976744E-2</v>
      </c>
      <c r="V121" s="190">
        <v>0.23255813953488372</v>
      </c>
      <c r="W121" s="190">
        <v>0.23255813953488372</v>
      </c>
      <c r="X121" s="190">
        <v>4.6511627906976744E-2</v>
      </c>
      <c r="Y121" s="190">
        <v>9.3023255813953487E-2</v>
      </c>
      <c r="Z121" s="190">
        <v>9.3023255813953487E-2</v>
      </c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</row>
    <row r="122" spans="6:82" ht="17.100000000000001" customHeight="1">
      <c r="M122" s="6"/>
      <c r="N122" s="11"/>
      <c r="O122" s="11"/>
      <c r="P122" s="21"/>
      <c r="Q122" s="17"/>
      <c r="R122" s="17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</row>
    <row r="123" spans="6:82" ht="17.100000000000001" customHeight="1">
      <c r="M123" s="6"/>
      <c r="N123" s="11"/>
      <c r="O123" s="475"/>
      <c r="P123" s="23"/>
      <c r="Q123" s="19"/>
      <c r="R123" s="19"/>
      <c r="S123" s="11"/>
      <c r="T123" s="11"/>
      <c r="U123" s="18"/>
      <c r="V123" s="22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</row>
    <row r="124" spans="6:82" ht="17.100000000000001" customHeight="1">
      <c r="M124" s="6"/>
      <c r="N124" s="11"/>
      <c r="O124" s="476"/>
      <c r="P124" s="23"/>
      <c r="Q124" s="19"/>
      <c r="R124" s="19"/>
      <c r="S124" s="11"/>
      <c r="T124" s="11"/>
      <c r="U124" s="20"/>
      <c r="V124" s="24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</row>
    <row r="125" spans="6:82" ht="17.100000000000001" customHeight="1">
      <c r="M125" s="6"/>
      <c r="N125" s="11"/>
      <c r="O125" s="476"/>
      <c r="P125" s="25"/>
      <c r="Q125" s="27"/>
      <c r="R125" s="11"/>
      <c r="S125" s="11"/>
      <c r="T125" s="11"/>
      <c r="U125" s="20"/>
      <c r="V125" s="24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</row>
    <row r="126" spans="6:82" ht="17.100000000000001" customHeight="1">
      <c r="M126" s="6"/>
      <c r="N126" s="11"/>
      <c r="O126" s="476"/>
      <c r="P126" s="25"/>
      <c r="Q126" s="27"/>
      <c r="R126" s="11"/>
      <c r="S126" s="11"/>
      <c r="T126" s="11"/>
      <c r="U126" s="20"/>
      <c r="V126" s="24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</row>
    <row r="127" spans="6:82" ht="17.100000000000001" customHeight="1">
      <c r="M127" s="6"/>
      <c r="N127" s="11"/>
      <c r="O127" s="476"/>
      <c r="P127" s="25"/>
      <c r="Q127" s="27"/>
      <c r="R127" s="11"/>
      <c r="S127" s="11"/>
      <c r="T127" s="11"/>
      <c r="U127" s="20"/>
      <c r="V127" s="24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</row>
    <row r="128" spans="6:82" ht="17.100000000000001" customHeight="1">
      <c r="M128" s="6"/>
      <c r="N128" s="11"/>
      <c r="O128" s="476"/>
      <c r="P128" s="25"/>
      <c r="Q128" s="27"/>
      <c r="R128" s="11"/>
      <c r="S128" s="11"/>
      <c r="T128" s="11"/>
      <c r="U128" s="20"/>
      <c r="V128" s="24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</row>
    <row r="129" spans="2:82" ht="17.100000000000001" customHeight="1">
      <c r="M129" s="6"/>
      <c r="N129" s="11"/>
      <c r="O129" s="476"/>
      <c r="P129" s="25"/>
      <c r="Q129" s="27"/>
      <c r="R129" s="11"/>
      <c r="S129" s="11"/>
      <c r="T129" s="11"/>
      <c r="U129" s="20"/>
      <c r="V129" s="24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</row>
    <row r="130" spans="2:82" ht="17.100000000000001" customHeight="1">
      <c r="M130" s="6"/>
      <c r="N130" s="11"/>
      <c r="O130" s="476"/>
      <c r="P130" s="25"/>
      <c r="Q130" s="27"/>
      <c r="R130" s="11"/>
      <c r="S130" s="11"/>
      <c r="T130" s="11"/>
      <c r="U130" s="20"/>
      <c r="V130" s="24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</row>
    <row r="131" spans="2:82" ht="17.100000000000001" customHeight="1">
      <c r="M131" s="6"/>
      <c r="N131" s="11"/>
      <c r="O131" s="476"/>
      <c r="P131" s="25"/>
      <c r="Q131" s="27"/>
      <c r="R131" s="11"/>
      <c r="S131" s="11"/>
      <c r="T131" s="11"/>
      <c r="U131" s="20"/>
      <c r="V131" s="24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</row>
    <row r="132" spans="2:82" ht="17.100000000000001" customHeight="1">
      <c r="M132" s="6"/>
      <c r="N132" s="11"/>
      <c r="O132" s="476"/>
      <c r="P132" s="25"/>
      <c r="Q132" s="27"/>
      <c r="R132" s="11"/>
      <c r="S132" s="11"/>
      <c r="T132" s="11"/>
      <c r="U132" s="20"/>
      <c r="V132" s="24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</row>
    <row r="133" spans="2:82" ht="17.100000000000001" customHeight="1">
      <c r="M133" s="6"/>
      <c r="N133" s="11"/>
      <c r="O133" s="476"/>
      <c r="P133" s="25"/>
      <c r="Q133" s="27"/>
      <c r="R133" s="11"/>
      <c r="S133" s="11"/>
      <c r="T133" s="11"/>
      <c r="U133" s="20"/>
      <c r="V133" s="24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</row>
    <row r="134" spans="2:82" ht="17.100000000000001" customHeight="1">
      <c r="M134" s="6"/>
      <c r="N134" s="11"/>
      <c r="O134" s="476"/>
      <c r="P134" s="25"/>
      <c r="Q134" s="27"/>
      <c r="R134" s="11"/>
      <c r="S134" s="11"/>
      <c r="T134" s="11"/>
      <c r="U134" s="20"/>
      <c r="V134" s="24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</row>
    <row r="135" spans="2:82" ht="17.100000000000001" customHeight="1">
      <c r="M135" s="6"/>
      <c r="N135" s="11"/>
      <c r="O135" s="476"/>
      <c r="P135" s="25"/>
      <c r="Q135" s="27"/>
      <c r="R135" s="11"/>
      <c r="S135" s="11"/>
      <c r="T135" s="11"/>
      <c r="U135" s="20"/>
      <c r="V135" s="24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</row>
    <row r="136" spans="2:82" ht="17.100000000000001" customHeight="1">
      <c r="M136" s="6"/>
      <c r="N136" s="11"/>
      <c r="O136" s="476"/>
      <c r="P136" s="25"/>
      <c r="Q136" s="27"/>
      <c r="R136" s="11"/>
      <c r="S136" s="11"/>
      <c r="T136" s="11"/>
      <c r="U136" s="20"/>
      <c r="V136" s="24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</row>
    <row r="137" spans="2:82" ht="17.100000000000001" customHeight="1">
      <c r="M137" s="6"/>
      <c r="N137" s="11"/>
      <c r="O137" s="476"/>
      <c r="P137" s="25"/>
      <c r="Q137" s="27"/>
      <c r="R137" s="11"/>
      <c r="S137" s="11"/>
      <c r="T137" s="11"/>
      <c r="U137" s="20"/>
      <c r="V137" s="24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</row>
    <row r="138" spans="2:82" ht="17.100000000000001" customHeight="1">
      <c r="M138" s="6"/>
      <c r="N138" s="11"/>
      <c r="O138" s="477"/>
      <c r="P138" s="11"/>
      <c r="Q138" s="11"/>
      <c r="R138" s="11"/>
      <c r="S138" s="27"/>
      <c r="T138" s="11"/>
      <c r="U138" s="28"/>
      <c r="V138" s="29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</row>
    <row r="139" spans="2:82" ht="17.100000000000001" customHeight="1">
      <c r="M139" s="6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 t="s">
        <v>53</v>
      </c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</row>
    <row r="140" spans="2:82" ht="17.100000000000001" customHeight="1">
      <c r="M140" s="6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</row>
    <row r="141" spans="2:82" ht="18.75" customHeight="1">
      <c r="B141" s="65" t="s">
        <v>223</v>
      </c>
      <c r="M141" s="6"/>
      <c r="N141" s="11"/>
      <c r="O141" s="3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 t="s">
        <v>54</v>
      </c>
      <c r="AY141" s="11" t="s">
        <v>263</v>
      </c>
      <c r="AZ141" s="11" t="s">
        <v>56</v>
      </c>
      <c r="BA141" s="11" t="s">
        <v>57</v>
      </c>
      <c r="BB141" s="11" t="s">
        <v>58</v>
      </c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</row>
    <row r="142" spans="2:82" ht="24.75" customHeight="1">
      <c r="B142" s="15" t="s">
        <v>40</v>
      </c>
      <c r="M142" s="6"/>
      <c r="N142" s="11"/>
      <c r="O142" s="11"/>
      <c r="P142" s="104"/>
      <c r="Q142" s="104"/>
      <c r="R142" s="104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68" t="s">
        <v>6</v>
      </c>
      <c r="AX142" s="69">
        <v>0.69230769230769196</v>
      </c>
      <c r="AY142" s="69">
        <v>0</v>
      </c>
      <c r="AZ142" s="69">
        <v>0.30769230769230771</v>
      </c>
      <c r="BA142" s="69">
        <v>0</v>
      </c>
      <c r="BB142" s="70">
        <v>0</v>
      </c>
      <c r="BC142" s="11"/>
      <c r="BD142" s="71"/>
      <c r="BE142" s="11"/>
      <c r="BF142" s="7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</row>
    <row r="143" spans="2:82" ht="17.100000000000001" customHeight="1">
      <c r="M143" s="6"/>
      <c r="N143" s="11"/>
      <c r="O143" s="104"/>
      <c r="P143" s="11"/>
      <c r="Q143" s="11"/>
      <c r="R143" s="11"/>
      <c r="S143" s="104"/>
      <c r="T143" s="104"/>
      <c r="U143" s="104"/>
      <c r="V143" s="104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72" t="s">
        <v>7</v>
      </c>
      <c r="AX143" s="73">
        <v>0.66666666666666674</v>
      </c>
      <c r="AY143" s="73">
        <v>0</v>
      </c>
      <c r="AZ143" s="73">
        <v>0.33333333333333337</v>
      </c>
      <c r="BA143" s="73">
        <v>0</v>
      </c>
      <c r="BB143" s="74">
        <v>0</v>
      </c>
      <c r="BC143" s="11"/>
      <c r="BD143" s="75"/>
      <c r="BE143" s="11"/>
      <c r="BF143" s="75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</row>
    <row r="144" spans="2:82" ht="17.100000000000001" customHeight="1">
      <c r="G144" s="6"/>
      <c r="H144" s="6"/>
      <c r="I144" s="6"/>
      <c r="J144" s="6"/>
      <c r="K144" s="6"/>
      <c r="L144" s="6"/>
      <c r="M144" s="6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72" t="s">
        <v>8</v>
      </c>
      <c r="AX144" s="73">
        <v>0.4</v>
      </c>
      <c r="AY144" s="73">
        <v>0.1</v>
      </c>
      <c r="AZ144" s="73">
        <v>0.3</v>
      </c>
      <c r="BA144" s="73">
        <v>0.2</v>
      </c>
      <c r="BB144" s="74">
        <v>0</v>
      </c>
      <c r="BC144" s="11"/>
      <c r="BD144" s="75"/>
      <c r="BE144" s="11"/>
      <c r="BF144" s="75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</row>
    <row r="145" spans="2:82" ht="17.100000000000001" customHeight="1">
      <c r="B145" s="65"/>
      <c r="G145" s="6"/>
      <c r="H145" s="6"/>
      <c r="I145" s="6"/>
      <c r="J145" s="6"/>
      <c r="K145" s="6"/>
      <c r="L145" s="6"/>
      <c r="M145" s="6"/>
      <c r="N145" s="11"/>
      <c r="O145" s="74"/>
      <c r="P145" s="11"/>
      <c r="Q145" s="75"/>
      <c r="R145" s="11"/>
      <c r="S145" s="75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</row>
    <row r="146" spans="2:82" ht="17.100000000000001" customHeight="1">
      <c r="G146" s="6"/>
      <c r="H146" s="6"/>
      <c r="I146" s="6"/>
      <c r="J146" s="6"/>
      <c r="K146" s="6"/>
      <c r="L146" s="6"/>
      <c r="M146" s="6"/>
      <c r="N146" s="6"/>
      <c r="O146" s="74"/>
      <c r="P146" s="11"/>
      <c r="Q146" s="75"/>
      <c r="R146" s="11"/>
      <c r="S146" s="75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</row>
    <row r="147" spans="2:82" ht="17.100000000000001" customHeight="1">
      <c r="B147" s="65"/>
      <c r="G147" s="6"/>
      <c r="H147" s="6"/>
      <c r="I147" s="6"/>
      <c r="J147" s="11"/>
      <c r="K147" s="6"/>
      <c r="L147" s="6"/>
      <c r="M147" s="6"/>
      <c r="N147" s="6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2:82" ht="17.100000000000001" customHeight="1">
      <c r="B148" s="65"/>
      <c r="G148" s="6"/>
      <c r="H148" s="6"/>
      <c r="I148" s="6"/>
      <c r="J148" s="11"/>
      <c r="K148" s="6"/>
      <c r="L148" s="6"/>
      <c r="M148" s="6"/>
      <c r="N148" s="6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</row>
    <row r="149" spans="2:82" ht="17.100000000000001" customHeight="1">
      <c r="B149" s="65"/>
      <c r="G149" s="6"/>
      <c r="H149" s="6"/>
      <c r="I149" s="6"/>
      <c r="J149" s="11"/>
      <c r="K149" s="189"/>
      <c r="L149" s="190"/>
      <c r="M149" s="190"/>
      <c r="N149" s="190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2:82" ht="17.100000000000001" customHeight="1">
      <c r="B150" s="65"/>
      <c r="G150" s="6"/>
      <c r="H150" s="6"/>
      <c r="I150" s="6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2:82" ht="17.100000000000001" customHeight="1">
      <c r="B151" s="65"/>
      <c r="G151" s="6"/>
      <c r="H151" s="6"/>
      <c r="I151" s="6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2:82" ht="17.100000000000001" customHeight="1">
      <c r="B152" s="65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2:82" ht="17.100000000000001" customHeight="1">
      <c r="B153" s="65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2:82" ht="17.100000000000001" customHeight="1">
      <c r="B154" s="65"/>
      <c r="J154" s="11"/>
      <c r="K154" s="11"/>
      <c r="L154" s="11"/>
      <c r="M154" s="11"/>
      <c r="N154" s="11"/>
      <c r="O154" s="74"/>
      <c r="P154" s="11"/>
      <c r="Q154" s="75"/>
      <c r="R154" s="11"/>
      <c r="S154" s="75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</row>
    <row r="155" spans="2:82" ht="17.100000000000001" customHeight="1">
      <c r="B155" s="65"/>
      <c r="J155" s="11"/>
      <c r="K155" s="11"/>
      <c r="L155" s="11"/>
      <c r="M155" s="11"/>
      <c r="N155" s="11"/>
      <c r="O155" s="74"/>
      <c r="P155" s="11"/>
      <c r="Q155" s="75"/>
      <c r="R155" s="11"/>
      <c r="S155" s="75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</row>
    <row r="156" spans="2:82" ht="17.100000000000001" customHeight="1">
      <c r="B156" s="65"/>
      <c r="J156" s="11"/>
      <c r="K156" s="11"/>
      <c r="L156" s="11"/>
      <c r="M156" s="11"/>
      <c r="N156" s="97"/>
      <c r="O156" s="182"/>
      <c r="P156" s="97" t="s">
        <v>333</v>
      </c>
      <c r="Q156" s="97" t="s">
        <v>334</v>
      </c>
      <c r="R156" s="97" t="s">
        <v>335</v>
      </c>
      <c r="S156" s="97" t="s">
        <v>336</v>
      </c>
      <c r="T156" s="97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72"/>
      <c r="AX156" s="73"/>
      <c r="AY156" s="73"/>
      <c r="AZ156" s="73"/>
      <c r="BA156" s="73"/>
      <c r="BB156" s="74"/>
      <c r="BC156" s="11"/>
      <c r="BD156" s="75"/>
      <c r="BE156" s="11"/>
      <c r="BF156" s="75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</row>
    <row r="157" spans="2:82" ht="17.100000000000001" customHeight="1">
      <c r="B157" s="65"/>
      <c r="J157" s="11"/>
      <c r="K157" s="11"/>
      <c r="L157" s="11"/>
      <c r="M157" s="11"/>
      <c r="N157" s="97"/>
      <c r="O157" s="189" t="s">
        <v>298</v>
      </c>
      <c r="P157" s="190">
        <f>1-Q157-R157-S157</f>
        <v>0.66666666666666674</v>
      </c>
      <c r="Q157" s="190">
        <v>2.5641025641025644E-2</v>
      </c>
      <c r="R157" s="190">
        <v>0.23076923076923075</v>
      </c>
      <c r="S157" s="190">
        <v>7.6923076923076927E-2</v>
      </c>
      <c r="T157" s="97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72"/>
      <c r="AX157" s="73"/>
      <c r="AY157" s="73"/>
      <c r="AZ157" s="73"/>
      <c r="BA157" s="73"/>
      <c r="BB157" s="74"/>
      <c r="BC157" s="11"/>
      <c r="BD157" s="75"/>
      <c r="BE157" s="11"/>
      <c r="BF157" s="75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</row>
    <row r="158" spans="2:82" ht="17.100000000000001" customHeight="1">
      <c r="B158" s="65"/>
      <c r="J158" s="11"/>
      <c r="K158" s="11"/>
      <c r="L158" s="11"/>
      <c r="M158" s="11"/>
      <c r="N158" s="68"/>
      <c r="O158" s="189" t="s">
        <v>299</v>
      </c>
      <c r="P158" s="190">
        <f>1-Q158-R158-S158</f>
        <v>0.49090909090909102</v>
      </c>
      <c r="Q158" s="190">
        <v>0.27272727272727271</v>
      </c>
      <c r="R158" s="190">
        <v>0.12727272727272726</v>
      </c>
      <c r="S158" s="190">
        <v>0.10909090909090909</v>
      </c>
      <c r="T158" s="98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72"/>
      <c r="AX158" s="73"/>
      <c r="AY158" s="73"/>
      <c r="AZ158" s="73"/>
      <c r="BA158" s="73"/>
      <c r="BB158" s="74"/>
      <c r="BC158" s="11"/>
      <c r="BD158" s="75"/>
      <c r="BE158" s="11"/>
      <c r="BF158" s="75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</row>
    <row r="159" spans="2:82" ht="17.100000000000001" customHeight="1">
      <c r="B159" s="65"/>
      <c r="J159" s="11"/>
      <c r="K159" s="11"/>
      <c r="L159" s="11"/>
      <c r="M159" s="11"/>
      <c r="N159" s="72"/>
      <c r="O159" s="189" t="s">
        <v>300</v>
      </c>
      <c r="P159" s="190">
        <f>1-Q159-R159-S159</f>
        <v>0.55263157894736836</v>
      </c>
      <c r="Q159" s="190">
        <v>0.22368421052631579</v>
      </c>
      <c r="R159" s="190">
        <v>0.17105263157894737</v>
      </c>
      <c r="S159" s="190">
        <v>5.2631578947368425E-2</v>
      </c>
      <c r="T159" s="98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72"/>
      <c r="AX159" s="73"/>
      <c r="AY159" s="73"/>
      <c r="AZ159" s="73"/>
      <c r="BA159" s="73"/>
      <c r="BB159" s="74"/>
      <c r="BC159" s="11"/>
      <c r="BD159" s="75"/>
      <c r="BE159" s="11"/>
      <c r="BF159" s="75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</row>
    <row r="160" spans="2:82" ht="17.100000000000001" customHeight="1">
      <c r="B160" s="65"/>
      <c r="J160" s="11"/>
      <c r="K160" s="11"/>
      <c r="L160" s="11"/>
      <c r="M160" s="11"/>
      <c r="N160" s="72"/>
      <c r="O160" s="189" t="s">
        <v>301</v>
      </c>
      <c r="P160" s="190">
        <f>1-Q160-R160-S160</f>
        <v>0.46511627906976749</v>
      </c>
      <c r="Q160" s="190">
        <v>0.18604651162790697</v>
      </c>
      <c r="R160" s="190">
        <v>0.23255813953488372</v>
      </c>
      <c r="S160" s="190">
        <v>0.11627906976744186</v>
      </c>
      <c r="T160" s="98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72"/>
      <c r="AX160" s="73"/>
      <c r="AY160" s="73"/>
      <c r="AZ160" s="73"/>
      <c r="BA160" s="73"/>
      <c r="BB160" s="74"/>
      <c r="BC160" s="11"/>
      <c r="BD160" s="75"/>
      <c r="BE160" s="11"/>
      <c r="BF160" s="75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</row>
    <row r="161" spans="2:82" ht="17.100000000000001" customHeight="1">
      <c r="B161" s="65"/>
      <c r="J161" s="11"/>
      <c r="K161" s="11"/>
      <c r="L161" s="11"/>
      <c r="M161" s="11"/>
      <c r="N161" s="11"/>
      <c r="O161" s="11"/>
      <c r="P161" s="230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72"/>
      <c r="AX161" s="73"/>
      <c r="AY161" s="73"/>
      <c r="AZ161" s="73"/>
      <c r="BA161" s="73"/>
      <c r="BB161" s="74"/>
      <c r="BC161" s="11"/>
      <c r="BD161" s="75"/>
      <c r="BE161" s="11"/>
      <c r="BF161" s="75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</row>
    <row r="162" spans="2:82" ht="17.100000000000001" customHeight="1">
      <c r="B162" s="15" t="s">
        <v>47</v>
      </c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72"/>
      <c r="AX162" s="73"/>
      <c r="AY162" s="73"/>
      <c r="AZ162" s="73"/>
      <c r="BA162" s="73"/>
      <c r="BB162" s="74"/>
      <c r="BC162" s="11"/>
      <c r="BD162" s="75"/>
      <c r="BE162" s="11"/>
      <c r="BF162" s="75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</row>
    <row r="163" spans="2:82" ht="17.100000000000001" customHeight="1">
      <c r="B163" s="65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72"/>
      <c r="AX163" s="73"/>
      <c r="AY163" s="73"/>
      <c r="AZ163" s="73"/>
      <c r="BA163" s="73"/>
      <c r="BB163" s="74"/>
      <c r="BC163" s="11"/>
      <c r="BD163" s="75"/>
      <c r="BE163" s="11"/>
      <c r="BF163" s="75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</row>
    <row r="164" spans="2:82" ht="17.100000000000001" customHeight="1">
      <c r="B164" s="65"/>
      <c r="J164" s="11"/>
      <c r="K164" s="11"/>
      <c r="L164" s="11"/>
      <c r="M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72"/>
      <c r="AX164" s="73"/>
      <c r="AY164" s="73"/>
      <c r="AZ164" s="73"/>
      <c r="BA164" s="73"/>
      <c r="BB164" s="74"/>
      <c r="BC164" s="11"/>
      <c r="BD164" s="75"/>
      <c r="BE164" s="11"/>
      <c r="BF164" s="75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</row>
    <row r="165" spans="2:82" ht="17.100000000000001" customHeight="1">
      <c r="M165" s="6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76"/>
      <c r="AX165" s="77"/>
      <c r="AY165" s="78"/>
      <c r="AZ165" s="79"/>
      <c r="BA165" s="78"/>
      <c r="BB165" s="79"/>
      <c r="BC165" s="78"/>
      <c r="BD165" s="79"/>
      <c r="BE165" s="78"/>
      <c r="BF165" s="79"/>
      <c r="BG165" s="80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</row>
    <row r="166" spans="2:82" ht="17.100000000000001" customHeight="1">
      <c r="I166" s="6"/>
      <c r="J166" s="6"/>
      <c r="K166" s="6"/>
      <c r="L166" s="6"/>
      <c r="M166" s="6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</row>
    <row r="167" spans="2:82" ht="17.100000000000001" customHeight="1">
      <c r="I167" s="6"/>
      <c r="J167" s="6"/>
      <c r="K167" s="6"/>
      <c r="L167" s="6"/>
      <c r="M167" s="6"/>
      <c r="N167" s="151"/>
      <c r="O167" s="6"/>
      <c r="P167" s="6"/>
      <c r="Q167" s="6"/>
      <c r="R167" s="6"/>
      <c r="S167" s="6"/>
      <c r="T167" s="6"/>
      <c r="U167" s="6"/>
      <c r="V167" s="6"/>
      <c r="W167" s="6"/>
      <c r="X167" s="151"/>
      <c r="Y167" s="151"/>
      <c r="Z167" s="151"/>
      <c r="AA167" s="15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</row>
    <row r="168" spans="2:82" ht="17.100000000000001" customHeight="1">
      <c r="I168" s="6"/>
      <c r="J168" s="6"/>
      <c r="K168" s="6"/>
      <c r="L168" s="6"/>
      <c r="M168" s="6"/>
      <c r="N168" s="151"/>
      <c r="O168" s="6"/>
      <c r="P168" s="6"/>
      <c r="Q168" s="6"/>
      <c r="R168" s="6"/>
      <c r="S168" s="6"/>
      <c r="T168" s="6"/>
      <c r="U168" s="6"/>
      <c r="V168" s="6"/>
      <c r="W168" s="6"/>
      <c r="X168" s="151"/>
      <c r="Y168" s="151"/>
      <c r="Z168" s="151"/>
      <c r="AA168" s="15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</row>
    <row r="169" spans="2:82" ht="17.100000000000001" customHeight="1">
      <c r="I169" s="6"/>
      <c r="J169" s="6"/>
      <c r="K169" s="6"/>
      <c r="L169" s="6"/>
      <c r="M169" s="6"/>
      <c r="N169" s="151"/>
      <c r="O169" s="6"/>
      <c r="P169" s="6"/>
      <c r="Q169" s="6"/>
      <c r="R169" s="6"/>
      <c r="S169" s="6"/>
      <c r="T169" s="6"/>
      <c r="U169" s="6"/>
      <c r="V169" s="6"/>
      <c r="W169" s="6"/>
      <c r="X169" s="151"/>
      <c r="Y169" s="151"/>
      <c r="Z169" s="151"/>
      <c r="AA169" s="151"/>
      <c r="AC169" s="104"/>
      <c r="AD169" s="104"/>
      <c r="AE169" s="104"/>
      <c r="AF169" s="104"/>
      <c r="AG169" s="104"/>
      <c r="AH169" s="104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</row>
    <row r="170" spans="2:82" ht="17.100000000000001" customHeight="1">
      <c r="I170" s="6"/>
      <c r="J170" s="6"/>
      <c r="K170" s="6"/>
      <c r="L170" s="6"/>
      <c r="M170" s="6"/>
      <c r="N170" s="151"/>
      <c r="O170" s="6"/>
      <c r="P170" s="480" t="s">
        <v>49</v>
      </c>
      <c r="Q170" s="480"/>
      <c r="R170" s="480" t="s">
        <v>50</v>
      </c>
      <c r="S170" s="480"/>
      <c r="T170" s="480" t="s">
        <v>51</v>
      </c>
      <c r="U170" s="480"/>
      <c r="V170" s="6"/>
      <c r="W170" s="6"/>
      <c r="X170" s="151"/>
      <c r="Y170" s="151"/>
      <c r="Z170" s="151"/>
      <c r="AA170" s="15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</row>
    <row r="171" spans="2:82" ht="17.100000000000001" customHeight="1">
      <c r="I171" s="6"/>
      <c r="J171" s="6"/>
      <c r="K171" s="6"/>
      <c r="L171" s="6"/>
      <c r="M171" s="6"/>
      <c r="N171" s="151"/>
      <c r="O171" s="6"/>
      <c r="P171" s="6" t="s">
        <v>267</v>
      </c>
      <c r="Q171" s="6" t="s">
        <v>273</v>
      </c>
      <c r="R171" s="6" t="s">
        <v>267</v>
      </c>
      <c r="S171" s="6" t="s">
        <v>273</v>
      </c>
      <c r="T171" s="6" t="s">
        <v>267</v>
      </c>
      <c r="U171" s="6" t="s">
        <v>273</v>
      </c>
      <c r="V171" s="6"/>
      <c r="W171" s="6"/>
      <c r="X171" s="151"/>
      <c r="Y171" s="151"/>
      <c r="Z171" s="151"/>
      <c r="AA171" s="15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</row>
    <row r="172" spans="2:82" ht="17.100000000000001" customHeight="1">
      <c r="I172" s="6"/>
      <c r="J172" s="6"/>
      <c r="K172" s="6"/>
      <c r="L172" s="6"/>
      <c r="M172" s="189"/>
      <c r="N172" s="151"/>
      <c r="O172" s="189" t="s">
        <v>298</v>
      </c>
      <c r="P172" s="190">
        <v>0.52500000000000002</v>
      </c>
      <c r="Q172" s="190">
        <v>2.5000000000000001E-2</v>
      </c>
      <c r="R172" s="190">
        <v>0.22500000000000001</v>
      </c>
      <c r="S172" s="190">
        <v>0.05</v>
      </c>
      <c r="T172" s="190">
        <v>0.05</v>
      </c>
      <c r="U172" s="190">
        <v>0.125</v>
      </c>
      <c r="V172" s="382"/>
      <c r="W172" s="6"/>
      <c r="X172" s="177"/>
      <c r="Y172" s="151"/>
      <c r="Z172" s="177"/>
      <c r="AA172" s="15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</row>
    <row r="173" spans="2:82" ht="17.100000000000001" customHeight="1">
      <c r="I173" s="6"/>
      <c r="J173" s="6"/>
      <c r="K173" s="6"/>
      <c r="L173" s="6"/>
      <c r="M173" s="6"/>
      <c r="N173" s="151"/>
      <c r="O173" s="189" t="s">
        <v>299</v>
      </c>
      <c r="P173" s="190">
        <v>0.76363636363636367</v>
      </c>
      <c r="Q173" s="190">
        <v>0</v>
      </c>
      <c r="R173" s="190">
        <v>0.14545454545454545</v>
      </c>
      <c r="S173" s="190">
        <v>1.8181818181818181E-2</v>
      </c>
      <c r="T173" s="190">
        <v>0</v>
      </c>
      <c r="U173" s="190">
        <v>7.2727272727272724E-2</v>
      </c>
      <c r="V173" s="382"/>
      <c r="W173" s="6"/>
      <c r="X173" s="177"/>
      <c r="Y173" s="151"/>
      <c r="Z173" s="177"/>
      <c r="AA173" s="151"/>
      <c r="AB173" s="22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</row>
    <row r="174" spans="2:82" ht="17.100000000000001" customHeight="1">
      <c r="I174" s="6"/>
      <c r="J174" s="6"/>
      <c r="K174" s="6"/>
      <c r="L174" s="6"/>
      <c r="M174" s="6"/>
      <c r="N174" s="151"/>
      <c r="O174" s="189" t="s">
        <v>300</v>
      </c>
      <c r="P174" s="190">
        <v>0.72727272727272729</v>
      </c>
      <c r="Q174" s="190">
        <v>1.2987012987012988E-2</v>
      </c>
      <c r="R174" s="190">
        <v>0.11688311688311688</v>
      </c>
      <c r="S174" s="190">
        <v>2.5974025974025976E-2</v>
      </c>
      <c r="T174" s="190">
        <v>2.5974025974025976E-2</v>
      </c>
      <c r="U174" s="190">
        <v>9.0909090909090912E-2</v>
      </c>
      <c r="V174" s="382"/>
      <c r="W174" s="6"/>
      <c r="X174" s="177"/>
      <c r="Y174" s="151"/>
      <c r="Z174" s="177"/>
      <c r="AA174" s="151"/>
      <c r="AB174" s="134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</row>
    <row r="175" spans="2:82" ht="17.100000000000001" customHeight="1">
      <c r="I175" s="6"/>
      <c r="J175" s="6"/>
      <c r="K175" s="6"/>
      <c r="L175" s="6"/>
      <c r="M175" s="6"/>
      <c r="N175" s="151"/>
      <c r="O175" s="189" t="s">
        <v>301</v>
      </c>
      <c r="P175" s="190">
        <v>0.2558139534883721</v>
      </c>
      <c r="Q175" s="190">
        <v>0</v>
      </c>
      <c r="R175" s="190">
        <v>0.37209302325581395</v>
      </c>
      <c r="S175" s="190">
        <v>0.11627906976744186</v>
      </c>
      <c r="T175" s="190">
        <v>6.9767441860465115E-2</v>
      </c>
      <c r="U175" s="190">
        <v>0.18604651162790697</v>
      </c>
      <c r="V175" s="382"/>
      <c r="W175" s="6"/>
      <c r="X175" s="177"/>
      <c r="Y175" s="151"/>
      <c r="Z175" s="177"/>
      <c r="AA175" s="151"/>
      <c r="AB175" s="134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</row>
    <row r="176" spans="2:82" ht="17.100000000000001" customHeight="1">
      <c r="I176" s="6"/>
      <c r="J176" s="6"/>
      <c r="K176" s="6"/>
      <c r="L176" s="6"/>
      <c r="M176" s="6"/>
      <c r="N176" s="151"/>
      <c r="O176" s="6"/>
      <c r="P176" s="6"/>
      <c r="Q176" s="6"/>
      <c r="R176" s="6"/>
      <c r="S176" s="6"/>
      <c r="T176" s="6"/>
      <c r="U176" s="6"/>
      <c r="V176" s="6"/>
      <c r="W176" s="6"/>
      <c r="X176" s="151"/>
      <c r="Y176" s="28"/>
      <c r="Z176" s="27"/>
      <c r="AA176" s="132"/>
      <c r="AB176" s="139"/>
      <c r="AC176" s="140"/>
      <c r="AD176" s="139"/>
      <c r="AE176" s="140"/>
      <c r="AF176" s="139"/>
      <c r="AG176" s="135"/>
      <c r="AH176" s="136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</row>
    <row r="177" spans="2:82" ht="17.100000000000001" customHeight="1">
      <c r="M177" s="6"/>
      <c r="N177" s="151"/>
      <c r="O177" s="6"/>
      <c r="P177" s="6"/>
      <c r="Q177" s="6"/>
      <c r="R177" s="6"/>
      <c r="S177" s="6"/>
      <c r="T177" s="6"/>
      <c r="U177" s="6"/>
      <c r="V177" s="6"/>
      <c r="W177" s="6"/>
      <c r="X177" s="151"/>
      <c r="Y177" s="11"/>
      <c r="Z177" s="11"/>
      <c r="AA177" s="131"/>
      <c r="AB177" s="131"/>
      <c r="AC177" s="131"/>
      <c r="AD177" s="131"/>
      <c r="AE177" s="131"/>
      <c r="AF177" s="131"/>
      <c r="AG177" s="11"/>
      <c r="AH177" s="11"/>
      <c r="AI177" s="11"/>
      <c r="AJ177" s="11"/>
      <c r="AK177" s="481"/>
      <c r="AL177" s="481"/>
      <c r="AM177" s="481"/>
      <c r="AN177" s="481"/>
      <c r="AO177" s="481"/>
      <c r="AP177" s="48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</row>
    <row r="178" spans="2:82" ht="17.100000000000001" customHeight="1">
      <c r="M178" s="6"/>
      <c r="N178" s="151"/>
      <c r="O178" s="151"/>
      <c r="P178" s="151"/>
      <c r="Q178" s="151"/>
      <c r="R178" s="151"/>
      <c r="S178" s="151"/>
      <c r="T178" s="151"/>
      <c r="U178" s="151"/>
      <c r="V178" s="151"/>
      <c r="W178" s="151"/>
      <c r="X178" s="151"/>
      <c r="Y178" s="11"/>
      <c r="Z178" s="11"/>
      <c r="AA178" s="131"/>
      <c r="AB178" s="131"/>
      <c r="AC178" s="131"/>
      <c r="AD178" s="131"/>
      <c r="AE178" s="131"/>
      <c r="AF178" s="131"/>
      <c r="AG178" s="11"/>
      <c r="AH178" s="11"/>
      <c r="AI178" s="11"/>
      <c r="AJ178" s="11"/>
      <c r="AK178" s="481"/>
      <c r="AL178" s="481"/>
      <c r="AM178" s="481"/>
      <c r="AN178" s="481"/>
      <c r="AO178" s="481"/>
      <c r="AP178" s="48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</row>
    <row r="179" spans="2:82" ht="17.100000000000001" customHeight="1">
      <c r="M179" s="6"/>
      <c r="N179" s="151"/>
      <c r="O179" s="151"/>
      <c r="P179" s="151"/>
      <c r="Q179" s="151"/>
      <c r="R179" s="151"/>
      <c r="S179" s="151"/>
      <c r="T179" s="151"/>
      <c r="U179" s="151"/>
      <c r="V179" s="151"/>
      <c r="W179" s="151"/>
      <c r="X179" s="151"/>
      <c r="Y179" s="11"/>
      <c r="Z179" s="11"/>
      <c r="AA179" s="131"/>
      <c r="AB179" s="131"/>
      <c r="AC179" s="141"/>
      <c r="AD179" s="142"/>
      <c r="AE179" s="141"/>
      <c r="AF179" s="143"/>
      <c r="AG179" s="137"/>
      <c r="AH179" s="138"/>
      <c r="AI179" s="137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</row>
    <row r="180" spans="2:82" ht="17.100000000000001" customHeight="1">
      <c r="M180" s="6"/>
      <c r="Y180" s="11"/>
      <c r="Z180" s="11"/>
      <c r="AA180" s="131"/>
      <c r="AB180" s="131"/>
      <c r="AC180" s="141"/>
      <c r="AD180" s="142"/>
      <c r="AE180" s="141"/>
      <c r="AF180" s="143"/>
      <c r="AG180" s="137"/>
      <c r="AH180" s="138"/>
      <c r="AI180" s="137"/>
      <c r="AJ180" s="118"/>
      <c r="AK180" s="69"/>
      <c r="AL180" s="146"/>
      <c r="AM180" s="147"/>
      <c r="AN180" s="147"/>
      <c r="AO180" s="147"/>
      <c r="AP180" s="147"/>
      <c r="AQ180" s="148"/>
      <c r="AR180" s="11"/>
      <c r="AS180" s="148"/>
      <c r="AT180" s="11"/>
      <c r="AU180" s="148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</row>
    <row r="181" spans="2:82" ht="17.100000000000001" customHeight="1">
      <c r="M181" s="6"/>
      <c r="N181" s="11"/>
      <c r="O181" s="104"/>
      <c r="P181" s="11"/>
      <c r="Q181" s="11"/>
      <c r="R181" s="11"/>
      <c r="S181" s="104"/>
      <c r="T181" s="104"/>
      <c r="U181" s="104"/>
      <c r="V181" s="104"/>
      <c r="W181" s="104"/>
      <c r="X181" s="104"/>
      <c r="Y181" s="104"/>
      <c r="Z181" s="104"/>
      <c r="AA181" s="133"/>
      <c r="AB181" s="133"/>
      <c r="AC181" s="144"/>
      <c r="AD181" s="145"/>
      <c r="AE181" s="141"/>
      <c r="AF181" s="143"/>
      <c r="AG181" s="137"/>
      <c r="AH181" s="138"/>
      <c r="AI181" s="137"/>
      <c r="AJ181" s="118"/>
      <c r="AK181" s="73"/>
      <c r="AL181" s="146"/>
      <c r="AM181" s="147"/>
      <c r="AN181" s="147"/>
      <c r="AO181" s="147"/>
      <c r="AP181" s="147"/>
      <c r="AQ181" s="148"/>
      <c r="AR181" s="11"/>
      <c r="AS181" s="148"/>
      <c r="AT181" s="11"/>
      <c r="AU181" s="148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</row>
    <row r="182" spans="2:82" ht="17.100000000000001" customHeight="1">
      <c r="B182" s="15" t="s">
        <v>52</v>
      </c>
      <c r="M182" s="6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31"/>
      <c r="AB182" s="131"/>
      <c r="AC182" s="131"/>
      <c r="AD182" s="131"/>
      <c r="AE182" s="131"/>
      <c r="AF182" s="131"/>
      <c r="AG182" s="11"/>
      <c r="AH182" s="11"/>
      <c r="AI182" s="11"/>
      <c r="AJ182" s="118"/>
      <c r="AK182" s="73"/>
      <c r="AL182" s="146"/>
      <c r="AM182" s="147"/>
      <c r="AN182" s="147"/>
      <c r="AO182" s="147"/>
      <c r="AP182" s="147"/>
      <c r="AQ182" s="148"/>
      <c r="AR182" s="11"/>
      <c r="AS182" s="148"/>
      <c r="AT182" s="11"/>
      <c r="AU182" s="148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</row>
    <row r="183" spans="2:82" ht="17.100000000000001" customHeight="1">
      <c r="M183" s="6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31"/>
      <c r="AB183" s="131"/>
      <c r="AC183" s="131"/>
      <c r="AD183" s="131"/>
      <c r="AE183" s="131"/>
      <c r="AF183" s="13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</row>
    <row r="184" spans="2:82" ht="17.100000000000001" customHeight="1">
      <c r="M184" s="6"/>
      <c r="N184" s="11"/>
      <c r="O184" s="11"/>
      <c r="P184" s="21"/>
      <c r="Q184" s="17"/>
      <c r="R184" s="17"/>
      <c r="S184" s="11"/>
      <c r="T184" s="11"/>
      <c r="U184" s="11"/>
      <c r="V184" s="11"/>
      <c r="W184" s="11"/>
      <c r="X184" s="11"/>
      <c r="Y184" s="11"/>
      <c r="Z184" s="11"/>
      <c r="AA184" s="131"/>
      <c r="AB184" s="131"/>
      <c r="AC184" s="131"/>
      <c r="AD184" s="131"/>
      <c r="AE184" s="131"/>
      <c r="AF184" s="13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</row>
    <row r="185" spans="2:82" ht="17.100000000000001" customHeight="1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11"/>
      <c r="O185" s="475"/>
      <c r="P185" s="23"/>
      <c r="Q185" s="19"/>
      <c r="R185" s="19"/>
      <c r="S185" s="17"/>
      <c r="T185" s="17"/>
      <c r="U185" s="17"/>
      <c r="V185" s="17"/>
      <c r="W185" s="18"/>
      <c r="X185" s="11"/>
      <c r="Y185" s="18"/>
      <c r="Z185" s="11"/>
      <c r="AA185" s="18"/>
      <c r="AB185" s="11"/>
      <c r="AC185" s="18"/>
      <c r="AD185" s="22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</row>
    <row r="186" spans="2:82" ht="17.100000000000001" customHeight="1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11"/>
      <c r="O186" s="476"/>
      <c r="P186" s="23"/>
      <c r="Q186" s="19"/>
      <c r="R186" s="19"/>
      <c r="S186" s="19"/>
      <c r="T186" s="19"/>
      <c r="U186" s="19"/>
      <c r="V186" s="19"/>
      <c r="W186" s="20"/>
      <c r="X186" s="11"/>
      <c r="Y186" s="20"/>
      <c r="Z186" s="11"/>
      <c r="AA186" s="20"/>
      <c r="AB186" s="11"/>
      <c r="AC186" s="20"/>
      <c r="AD186" s="24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</row>
    <row r="187" spans="2:82" ht="17.100000000000001" customHeight="1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11"/>
      <c r="O187" s="476"/>
      <c r="P187" s="25"/>
      <c r="Q187" s="26"/>
      <c r="R187" s="27"/>
      <c r="S187" s="19"/>
      <c r="T187" s="19"/>
      <c r="U187" s="19"/>
      <c r="V187" s="19"/>
      <c r="W187" s="20"/>
      <c r="X187" s="11"/>
      <c r="Y187" s="20"/>
      <c r="Z187" s="11"/>
      <c r="AA187" s="20"/>
      <c r="AB187" s="11"/>
      <c r="AC187" s="20"/>
      <c r="AD187" s="24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</row>
    <row r="188" spans="2:82" ht="17.100000000000001" customHeight="1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11"/>
      <c r="O188" s="477"/>
      <c r="P188" s="11"/>
      <c r="Q188" s="11"/>
      <c r="R188" s="11"/>
      <c r="S188" s="28"/>
      <c r="T188" s="27"/>
      <c r="U188" s="28"/>
      <c r="V188" s="27"/>
      <c r="W188" s="28"/>
      <c r="X188" s="27"/>
      <c r="Y188" s="28"/>
      <c r="Z188" s="27"/>
      <c r="AA188" s="28"/>
      <c r="AB188" s="27"/>
      <c r="AC188" s="28"/>
      <c r="AD188" s="29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</row>
    <row r="189" spans="2:82" ht="17.100000000000001" customHeight="1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</row>
    <row r="190" spans="2:82" ht="17.100000000000001" customHeight="1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 t="s">
        <v>53</v>
      </c>
      <c r="Q190" s="6"/>
      <c r="R190" s="6"/>
      <c r="S190" s="6"/>
      <c r="T190" s="6"/>
      <c r="U190" s="6"/>
      <c r="V190" s="6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</row>
    <row r="191" spans="2:82" ht="17.100000000000001" customHeight="1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</row>
    <row r="192" spans="2:82" ht="17.100000000000001" customHeight="1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 t="s">
        <v>54</v>
      </c>
      <c r="Q192" s="6" t="s">
        <v>55</v>
      </c>
      <c r="R192" s="6" t="s">
        <v>56</v>
      </c>
      <c r="S192" s="6" t="s">
        <v>57</v>
      </c>
      <c r="T192" s="6" t="s">
        <v>58</v>
      </c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</row>
    <row r="193" spans="2:82" ht="17.100000000000001" customHeight="1">
      <c r="D193" s="6"/>
      <c r="E193" s="6"/>
      <c r="F193" s="6"/>
      <c r="G193" s="6"/>
      <c r="H193" s="6"/>
      <c r="I193" s="6"/>
      <c r="J193" s="6"/>
      <c r="K193" s="6"/>
      <c r="L193" s="189"/>
      <c r="M193" s="190"/>
      <c r="N193" s="190"/>
      <c r="O193" s="189" t="s">
        <v>298</v>
      </c>
      <c r="P193" s="190">
        <v>0.48717948717948717</v>
      </c>
      <c r="Q193" s="190">
        <v>5.1282051282051287E-2</v>
      </c>
      <c r="R193" s="190">
        <v>0.38461538461538458</v>
      </c>
      <c r="S193" s="190">
        <v>7.6923076923076927E-2</v>
      </c>
      <c r="T193" s="190">
        <v>0</v>
      </c>
      <c r="U193" s="181"/>
      <c r="V193" s="181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104"/>
      <c r="AJ193" s="104"/>
      <c r="AK193" s="104"/>
      <c r="AL193" s="104"/>
      <c r="AM193" s="104"/>
      <c r="AN193" s="104"/>
      <c r="AO193" s="104"/>
      <c r="AP193" s="104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</row>
    <row r="194" spans="2:82" ht="17.100000000000001" customHeight="1">
      <c r="D194" s="6"/>
      <c r="E194" s="6"/>
      <c r="F194" s="6"/>
      <c r="G194" s="6"/>
      <c r="H194" s="6"/>
      <c r="I194" s="6"/>
      <c r="J194" s="6"/>
      <c r="K194" s="6"/>
      <c r="L194" s="6"/>
      <c r="M194" s="11"/>
      <c r="N194" s="11"/>
      <c r="O194" s="189" t="s">
        <v>299</v>
      </c>
      <c r="P194" s="190">
        <v>0.43636363636363634</v>
      </c>
      <c r="Q194" s="190">
        <v>7.2727272727272724E-2</v>
      </c>
      <c r="R194" s="190">
        <v>0.38181818181818178</v>
      </c>
      <c r="S194" s="190">
        <v>0.10909090909090909</v>
      </c>
      <c r="T194" s="190">
        <v>0</v>
      </c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</row>
    <row r="195" spans="2:82" ht="17.100000000000001" customHeight="1">
      <c r="D195" s="6"/>
      <c r="E195" s="6"/>
      <c r="F195" s="6"/>
      <c r="G195" s="6"/>
      <c r="H195" s="6"/>
      <c r="I195" s="6"/>
      <c r="J195" s="6"/>
      <c r="K195" s="6"/>
      <c r="L195" s="6"/>
      <c r="M195" s="11"/>
      <c r="N195" s="11"/>
      <c r="O195" s="189" t="s">
        <v>300</v>
      </c>
      <c r="P195" s="190">
        <v>0.64935064935064934</v>
      </c>
      <c r="Q195" s="190">
        <v>0.10389610389610389</v>
      </c>
      <c r="R195" s="190">
        <v>0.23376623376623379</v>
      </c>
      <c r="S195" s="190">
        <v>1.2987012987012986E-2</v>
      </c>
      <c r="T195" s="190"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</row>
    <row r="196" spans="2:82" ht="17.100000000000001" customHeight="1">
      <c r="D196" s="6"/>
      <c r="E196" s="6"/>
      <c r="F196" s="6"/>
      <c r="G196" s="6"/>
      <c r="H196" s="6"/>
      <c r="I196" s="6"/>
      <c r="J196" s="6"/>
      <c r="K196" s="6"/>
      <c r="L196" s="6"/>
      <c r="M196" s="11"/>
      <c r="N196" s="11"/>
      <c r="O196" s="189" t="s">
        <v>301</v>
      </c>
      <c r="P196" s="190">
        <v>0.20930232558139536</v>
      </c>
      <c r="Q196" s="190">
        <v>0.13953488372093023</v>
      </c>
      <c r="R196" s="190">
        <v>0.46511627906976744</v>
      </c>
      <c r="S196" s="190">
        <v>0.18604651162790697</v>
      </c>
      <c r="T196" s="190">
        <v>0</v>
      </c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</row>
    <row r="197" spans="2:82" ht="17.100000000000001" customHeight="1">
      <c r="D197" s="6"/>
      <c r="E197" s="6"/>
      <c r="F197" s="6"/>
      <c r="G197" s="6"/>
      <c r="H197" s="6"/>
      <c r="I197" s="6"/>
      <c r="J197" s="6"/>
      <c r="K197" s="6"/>
      <c r="L197" s="6"/>
      <c r="M197" s="11"/>
      <c r="N197" s="11"/>
      <c r="O197" s="475"/>
      <c r="P197" s="23"/>
      <c r="Q197" s="19"/>
      <c r="R197" s="19"/>
      <c r="S197" s="17"/>
      <c r="T197" s="17"/>
      <c r="U197" s="17"/>
      <c r="V197" s="17"/>
      <c r="W197" s="17"/>
      <c r="X197" s="17"/>
      <c r="Y197" s="22"/>
      <c r="Z197" s="17"/>
      <c r="AA197" s="18"/>
      <c r="AB197" s="11"/>
      <c r="AC197" s="18"/>
      <c r="AD197" s="17"/>
      <c r="AE197" s="18"/>
      <c r="AF197" s="11"/>
      <c r="AG197" s="18"/>
      <c r="AH197" s="17"/>
      <c r="AI197" s="18"/>
      <c r="AJ197" s="11"/>
      <c r="AK197" s="18"/>
      <c r="AL197" s="17"/>
      <c r="AM197" s="18"/>
      <c r="AN197" s="11"/>
      <c r="AO197" s="18"/>
      <c r="AP197" s="17"/>
      <c r="AQ197" s="18"/>
      <c r="AR197" s="11"/>
      <c r="AS197" s="18"/>
      <c r="AT197" s="17"/>
      <c r="AU197" s="18"/>
      <c r="AV197" s="11"/>
      <c r="AW197" s="18"/>
      <c r="AX197" s="17"/>
      <c r="AY197" s="18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</row>
    <row r="198" spans="2:82" ht="17.100000000000001" customHeight="1">
      <c r="D198" s="6"/>
      <c r="E198" s="6"/>
      <c r="F198" s="6"/>
      <c r="G198" s="6"/>
      <c r="H198" s="6"/>
      <c r="I198" s="6"/>
      <c r="J198" s="6"/>
      <c r="K198" s="6"/>
      <c r="L198" s="6"/>
      <c r="M198" s="11"/>
      <c r="N198" s="11"/>
      <c r="O198" s="476"/>
      <c r="P198" s="23"/>
      <c r="Q198" s="19"/>
      <c r="R198" s="19"/>
      <c r="S198" s="19"/>
      <c r="T198" s="19"/>
      <c r="U198" s="19"/>
      <c r="V198" s="19"/>
      <c r="W198" s="19"/>
      <c r="X198" s="19"/>
      <c r="Y198" s="24"/>
      <c r="Z198" s="19"/>
      <c r="AA198" s="20"/>
      <c r="AB198" s="11"/>
      <c r="AC198" s="20"/>
      <c r="AD198" s="19"/>
      <c r="AE198" s="20"/>
      <c r="AF198" s="11"/>
      <c r="AG198" s="20"/>
      <c r="AH198" s="19"/>
      <c r="AI198" s="20"/>
      <c r="AJ198" s="11"/>
      <c r="AK198" s="20"/>
      <c r="AL198" s="19"/>
      <c r="AM198" s="20"/>
      <c r="AN198" s="11"/>
      <c r="AO198" s="20"/>
      <c r="AP198" s="19"/>
      <c r="AQ198" s="20"/>
      <c r="AR198" s="11"/>
      <c r="AS198" s="20"/>
      <c r="AT198" s="19"/>
      <c r="AU198" s="20"/>
      <c r="AV198" s="11"/>
      <c r="AW198" s="20"/>
      <c r="AX198" s="19"/>
      <c r="AY198" s="20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</row>
    <row r="199" spans="2:82" ht="17.100000000000001" customHeight="1">
      <c r="D199" s="6"/>
      <c r="E199" s="6"/>
      <c r="F199" s="6"/>
      <c r="G199" s="6"/>
      <c r="H199" s="6"/>
      <c r="I199" s="6"/>
      <c r="J199" s="6"/>
      <c r="K199" s="6"/>
      <c r="L199" s="6"/>
      <c r="M199" s="11"/>
      <c r="N199" s="11"/>
      <c r="O199" s="476"/>
      <c r="P199" s="25"/>
      <c r="Q199" s="26"/>
      <c r="R199" s="27"/>
      <c r="S199" s="19"/>
      <c r="T199" s="19"/>
      <c r="U199" s="19"/>
      <c r="V199" s="19"/>
      <c r="W199" s="19"/>
      <c r="X199" s="19"/>
      <c r="Y199" s="24"/>
      <c r="Z199" s="19"/>
      <c r="AA199" s="20"/>
      <c r="AB199" s="11"/>
      <c r="AC199" s="20"/>
      <c r="AD199" s="19"/>
      <c r="AE199" s="20"/>
      <c r="AF199" s="11"/>
      <c r="AG199" s="20"/>
      <c r="AH199" s="19"/>
      <c r="AI199" s="20"/>
      <c r="AJ199" s="11"/>
      <c r="AK199" s="20"/>
      <c r="AL199" s="19"/>
      <c r="AM199" s="20"/>
      <c r="AN199" s="11"/>
      <c r="AO199" s="20"/>
      <c r="AP199" s="19"/>
      <c r="AQ199" s="20"/>
      <c r="AR199" s="11"/>
      <c r="AS199" s="20"/>
      <c r="AT199" s="19"/>
      <c r="AU199" s="20"/>
      <c r="AV199" s="11"/>
      <c r="AW199" s="20"/>
      <c r="AX199" s="19"/>
      <c r="AY199" s="20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</row>
    <row r="200" spans="2:82" ht="17.100000000000001" customHeight="1">
      <c r="D200" s="6"/>
      <c r="E200" s="6"/>
      <c r="F200" s="6"/>
      <c r="G200" s="6"/>
      <c r="H200" s="6"/>
      <c r="I200" s="6"/>
      <c r="J200" s="6"/>
      <c r="K200" s="6"/>
      <c r="L200" s="6"/>
      <c r="M200" s="11"/>
      <c r="N200" s="11"/>
      <c r="O200" s="477"/>
      <c r="P200" s="11"/>
      <c r="Q200" s="11"/>
      <c r="R200" s="11"/>
      <c r="S200" s="28"/>
      <c r="T200" s="27"/>
      <c r="U200" s="28"/>
      <c r="V200" s="27"/>
      <c r="W200" s="28"/>
      <c r="X200" s="27"/>
      <c r="Y200" s="28"/>
      <c r="Z200" s="27"/>
      <c r="AA200" s="28"/>
      <c r="AB200" s="27"/>
      <c r="AC200" s="28"/>
      <c r="AD200" s="27"/>
      <c r="AE200" s="28"/>
      <c r="AF200" s="27"/>
      <c r="AG200" s="28"/>
      <c r="AH200" s="27"/>
      <c r="AI200" s="28"/>
      <c r="AJ200" s="27"/>
      <c r="AK200" s="28"/>
      <c r="AL200" s="27"/>
      <c r="AM200" s="28"/>
      <c r="AN200" s="27"/>
      <c r="AO200" s="28"/>
      <c r="AP200" s="27"/>
      <c r="AQ200" s="28"/>
      <c r="AR200" s="27"/>
      <c r="AS200" s="28"/>
      <c r="AT200" s="27"/>
      <c r="AU200" s="28"/>
      <c r="AV200" s="27"/>
      <c r="AW200" s="28"/>
      <c r="AX200" s="27"/>
      <c r="AY200" s="28"/>
      <c r="AZ200" s="29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</row>
    <row r="201" spans="2:82" ht="17.100000000000001" customHeight="1"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</row>
    <row r="202" spans="2:82" ht="17.100000000000001" customHeight="1">
      <c r="B202" s="15" t="s">
        <v>233</v>
      </c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</row>
    <row r="203" spans="2:82" ht="17.100000000000001" customHeight="1"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</row>
    <row r="204" spans="2:82" ht="17.100000000000001" customHeight="1">
      <c r="E204" s="6"/>
      <c r="F204" s="6"/>
      <c r="G204" s="6"/>
      <c r="H204" s="6"/>
      <c r="I204" s="6"/>
      <c r="J204" s="6"/>
      <c r="K204" s="6"/>
      <c r="L204" s="6"/>
      <c r="M204" s="11"/>
      <c r="N204" s="11"/>
      <c r="O204" s="11"/>
      <c r="P204" s="69"/>
      <c r="Q204" s="70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</row>
    <row r="205" spans="2:82" ht="17.100000000000001" customHeight="1">
      <c r="E205" s="6"/>
      <c r="F205" s="6"/>
      <c r="G205" s="6"/>
      <c r="H205" s="6"/>
      <c r="I205" s="6"/>
      <c r="J205" s="6"/>
      <c r="K205" s="6"/>
      <c r="L205" s="6"/>
      <c r="M205" s="11"/>
      <c r="N205" s="68"/>
      <c r="O205" s="6"/>
      <c r="P205" s="6" t="s">
        <v>60</v>
      </c>
      <c r="Q205" s="6"/>
      <c r="R205" s="6"/>
      <c r="T205" s="11"/>
      <c r="U205" s="11"/>
      <c r="V205" s="11"/>
      <c r="W205" s="11"/>
      <c r="X205" s="11"/>
      <c r="Y205" s="11"/>
      <c r="Z205" s="11"/>
      <c r="AA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</row>
    <row r="206" spans="2:82" ht="17.100000000000001" customHeight="1">
      <c r="E206" s="6"/>
      <c r="F206" s="6"/>
      <c r="G206" s="6"/>
      <c r="H206" s="6"/>
      <c r="I206" s="6"/>
      <c r="J206" s="6"/>
      <c r="K206" s="6"/>
      <c r="L206" s="6"/>
      <c r="M206" s="11"/>
      <c r="N206" s="72"/>
      <c r="O206" s="6"/>
      <c r="P206" s="6"/>
      <c r="Q206" s="6"/>
      <c r="R206" s="6"/>
      <c r="S206" s="11"/>
      <c r="T206" s="11"/>
      <c r="U206" s="11"/>
      <c r="V206" s="11"/>
      <c r="W206" s="11"/>
      <c r="X206" s="11"/>
      <c r="Y206" s="11"/>
      <c r="Z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</row>
    <row r="207" spans="2:82" ht="17.100000000000001" customHeight="1"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 t="s">
        <v>25</v>
      </c>
      <c r="Q207" s="6" t="s">
        <v>26</v>
      </c>
      <c r="R207" s="11"/>
      <c r="S207" s="11"/>
      <c r="T207" s="11"/>
      <c r="U207" s="11"/>
      <c r="V207" s="11"/>
      <c r="W207" s="11"/>
      <c r="X207" s="11"/>
      <c r="Y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</row>
    <row r="208" spans="2:82" ht="17.100000000000001" customHeight="1"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189" t="s">
        <v>298</v>
      </c>
      <c r="P208" s="190">
        <v>8.1081081081081086E-2</v>
      </c>
      <c r="Q208" s="190">
        <v>0.91891891891891886</v>
      </c>
      <c r="R208" s="11"/>
      <c r="S208" s="11"/>
      <c r="T208" s="11"/>
      <c r="U208" s="11"/>
      <c r="V208" s="11"/>
      <c r="W208" s="11"/>
      <c r="X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</row>
    <row r="209" spans="2:82" ht="17.100000000000001" customHeight="1"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189" t="s">
        <v>299</v>
      </c>
      <c r="P209" s="190">
        <v>0.18367346938775511</v>
      </c>
      <c r="Q209" s="190">
        <v>0.81632653061224492</v>
      </c>
      <c r="R209" s="11"/>
      <c r="S209" s="11"/>
      <c r="T209" s="11"/>
      <c r="U209" s="11"/>
      <c r="V209" s="11"/>
      <c r="W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</row>
    <row r="210" spans="2:82" ht="17.100000000000001" customHeight="1">
      <c r="E210" s="6"/>
      <c r="F210" s="6"/>
      <c r="G210" s="6"/>
      <c r="H210" s="6"/>
      <c r="I210" s="6"/>
      <c r="J210" s="6"/>
      <c r="K210" s="6"/>
      <c r="L210" s="189"/>
      <c r="M210" s="190"/>
      <c r="N210" s="190"/>
      <c r="O210" s="189" t="s">
        <v>300</v>
      </c>
      <c r="P210" s="190">
        <v>6.5789473684210523E-2</v>
      </c>
      <c r="Q210" s="190">
        <v>0.93421052631578949</v>
      </c>
      <c r="R210" s="181"/>
      <c r="S210" s="96"/>
      <c r="T210" s="96"/>
      <c r="U210" s="96"/>
      <c r="V210" s="96"/>
      <c r="W210" s="96"/>
      <c r="X210" s="83"/>
      <c r="Y210" s="83"/>
      <c r="Z210" s="83"/>
      <c r="AA210" s="83"/>
      <c r="AB210" s="83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</row>
    <row r="211" spans="2:82" ht="15" customHeight="1">
      <c r="E211" s="6"/>
      <c r="F211" s="6"/>
      <c r="G211" s="6"/>
      <c r="H211" s="6"/>
      <c r="I211" s="6"/>
      <c r="J211" s="6"/>
      <c r="K211" s="6"/>
      <c r="L211" s="6"/>
      <c r="M211" s="6"/>
      <c r="N211" s="11"/>
      <c r="O211" s="189" t="s">
        <v>301</v>
      </c>
      <c r="P211" s="190">
        <v>0.11428571428571428</v>
      </c>
      <c r="Q211" s="190">
        <v>0.88571428571428568</v>
      </c>
      <c r="R211" s="186"/>
      <c r="S211" s="112"/>
      <c r="T211" s="112"/>
      <c r="U211" s="112"/>
      <c r="V211" s="112"/>
      <c r="W211" s="112"/>
      <c r="X211" s="112"/>
      <c r="Y211" s="112"/>
      <c r="Z211" s="112"/>
      <c r="AA211" s="112"/>
      <c r="AB211" s="112"/>
      <c r="AC211" s="112"/>
      <c r="AD211" s="112"/>
      <c r="AE211" s="112"/>
      <c r="AF211" s="112"/>
      <c r="AG211" s="112"/>
      <c r="AH211" s="112"/>
      <c r="AI211" s="112"/>
      <c r="AJ211" s="112"/>
      <c r="AK211" s="112"/>
      <c r="AL211" s="112"/>
      <c r="AM211" s="112"/>
      <c r="AN211" s="112"/>
      <c r="AO211" s="112"/>
      <c r="AP211" s="113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</row>
    <row r="212" spans="2:82" ht="17.100000000000001" customHeight="1">
      <c r="E212" s="6"/>
      <c r="F212" s="6"/>
      <c r="G212" s="6"/>
      <c r="H212" s="6"/>
      <c r="I212" s="6"/>
      <c r="J212" s="6"/>
      <c r="K212" s="6"/>
      <c r="L212" s="6"/>
      <c r="M212" s="6"/>
      <c r="N212" s="11"/>
      <c r="O212" s="183"/>
      <c r="P212" s="185"/>
      <c r="Q212" s="32"/>
      <c r="R212" s="33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 t="s">
        <v>111</v>
      </c>
      <c r="AF212" s="37" t="s">
        <v>112</v>
      </c>
      <c r="AG212" s="114" t="s">
        <v>113</v>
      </c>
      <c r="AH212" s="114" t="s">
        <v>114</v>
      </c>
      <c r="AI212" s="114" t="s">
        <v>115</v>
      </c>
      <c r="AJ212" s="114" t="s">
        <v>116</v>
      </c>
      <c r="AK212" s="114" t="s">
        <v>117</v>
      </c>
      <c r="AL212" s="114" t="s">
        <v>118</v>
      </c>
      <c r="AM212" s="114" t="s">
        <v>119</v>
      </c>
      <c r="AN212" s="114" t="s">
        <v>120</v>
      </c>
      <c r="AO212" s="114" t="s">
        <v>121</v>
      </c>
      <c r="AP212" s="114" t="s">
        <v>122</v>
      </c>
      <c r="AQ212" s="114" t="s">
        <v>123</v>
      </c>
      <c r="AR212" s="115" t="s">
        <v>124</v>
      </c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</row>
    <row r="213" spans="2:82" ht="17.100000000000001" customHeight="1">
      <c r="M213" s="6"/>
      <c r="N213" s="11"/>
      <c r="O213" s="184"/>
      <c r="P213" s="21"/>
      <c r="Q213" s="35"/>
      <c r="R213" s="18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 t="s">
        <v>4</v>
      </c>
      <c r="AF213" s="33" t="s">
        <v>4</v>
      </c>
      <c r="AG213" s="33" t="s">
        <v>4</v>
      </c>
      <c r="AH213" s="33" t="s">
        <v>4</v>
      </c>
      <c r="AI213" s="33" t="s">
        <v>4</v>
      </c>
      <c r="AJ213" s="33" t="s">
        <v>4</v>
      </c>
      <c r="AK213" s="33" t="s">
        <v>4</v>
      </c>
      <c r="AL213" s="33" t="s">
        <v>4</v>
      </c>
      <c r="AM213" s="33" t="s">
        <v>4</v>
      </c>
      <c r="AN213" s="33" t="s">
        <v>4</v>
      </c>
      <c r="AO213" s="33" t="s">
        <v>4</v>
      </c>
      <c r="AP213" s="33" t="s">
        <v>4</v>
      </c>
      <c r="AQ213" s="33" t="s">
        <v>4</v>
      </c>
      <c r="AR213" s="34" t="s">
        <v>4</v>
      </c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</row>
    <row r="214" spans="2:82" ht="17.100000000000001" customHeight="1">
      <c r="M214" s="6"/>
      <c r="N214" s="11"/>
      <c r="O214" s="475"/>
      <c r="P214" s="23"/>
      <c r="Q214" s="36"/>
      <c r="R214" s="20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>
        <v>0</v>
      </c>
      <c r="AF214" s="18">
        <v>1</v>
      </c>
      <c r="AG214" s="18">
        <v>0</v>
      </c>
      <c r="AH214" s="18">
        <v>0</v>
      </c>
      <c r="AI214" s="18">
        <v>0</v>
      </c>
      <c r="AJ214" s="18">
        <v>0</v>
      </c>
      <c r="AK214" s="18">
        <v>1</v>
      </c>
      <c r="AL214" s="18">
        <v>1</v>
      </c>
      <c r="AM214" s="18">
        <v>1</v>
      </c>
      <c r="AN214" s="18">
        <v>6</v>
      </c>
      <c r="AO214" s="18">
        <v>3</v>
      </c>
      <c r="AP214" s="18">
        <v>0</v>
      </c>
      <c r="AQ214" s="18">
        <v>0</v>
      </c>
      <c r="AR214" s="38">
        <v>0</v>
      </c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</row>
    <row r="215" spans="2:82" ht="17.100000000000001" customHeight="1">
      <c r="M215" s="6"/>
      <c r="N215" s="11"/>
      <c r="O215" s="476"/>
      <c r="P215" s="23"/>
      <c r="Q215" s="36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1</v>
      </c>
      <c r="AL215" s="20">
        <v>0</v>
      </c>
      <c r="AM215" s="20">
        <v>0</v>
      </c>
      <c r="AN215" s="20">
        <v>2</v>
      </c>
      <c r="AO215" s="20">
        <v>0</v>
      </c>
      <c r="AP215" s="20">
        <v>0</v>
      </c>
      <c r="AQ215" s="20">
        <v>0</v>
      </c>
      <c r="AR215" s="39">
        <v>0</v>
      </c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</row>
    <row r="216" spans="2:82" ht="17.100000000000001" customHeight="1">
      <c r="M216" s="6"/>
      <c r="N216" s="11"/>
      <c r="O216" s="476"/>
      <c r="P216" s="25"/>
      <c r="Q216" s="26"/>
      <c r="R216" s="28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>
        <v>0</v>
      </c>
      <c r="AF216" s="20">
        <v>0</v>
      </c>
      <c r="AG216" s="20">
        <v>0</v>
      </c>
      <c r="AH216" s="20">
        <v>1</v>
      </c>
      <c r="AI216" s="20">
        <v>6</v>
      </c>
      <c r="AJ216" s="20">
        <v>1</v>
      </c>
      <c r="AK216" s="20">
        <v>3</v>
      </c>
      <c r="AL216" s="20">
        <v>2</v>
      </c>
      <c r="AM216" s="20">
        <v>0</v>
      </c>
      <c r="AN216" s="20">
        <v>22</v>
      </c>
      <c r="AO216" s="20">
        <v>1</v>
      </c>
      <c r="AP216" s="20">
        <v>0</v>
      </c>
      <c r="AQ216" s="20">
        <v>0</v>
      </c>
      <c r="AR216" s="39">
        <v>1</v>
      </c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</row>
    <row r="217" spans="2:82" ht="17.100000000000001" customHeight="1">
      <c r="M217" s="6"/>
      <c r="N217" s="11"/>
      <c r="O217" s="477"/>
      <c r="P217" s="11"/>
      <c r="Q217" s="11"/>
      <c r="R217" s="11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>
        <v>0</v>
      </c>
      <c r="AF217" s="28">
        <v>1</v>
      </c>
      <c r="AG217" s="28">
        <v>0</v>
      </c>
      <c r="AH217" s="28">
        <v>1</v>
      </c>
      <c r="AI217" s="28">
        <v>6</v>
      </c>
      <c r="AJ217" s="28">
        <v>1</v>
      </c>
      <c r="AK217" s="28">
        <v>5</v>
      </c>
      <c r="AL217" s="28">
        <v>3</v>
      </c>
      <c r="AM217" s="28">
        <v>1</v>
      </c>
      <c r="AN217" s="28">
        <v>30</v>
      </c>
      <c r="AO217" s="28">
        <v>4</v>
      </c>
      <c r="AP217" s="28">
        <v>0</v>
      </c>
      <c r="AQ217" s="28">
        <v>0</v>
      </c>
      <c r="AR217" s="40">
        <v>1</v>
      </c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</row>
    <row r="218" spans="2:82" ht="17.100000000000001" customHeight="1">
      <c r="M218" s="6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</row>
    <row r="219" spans="2:82" ht="17.100000000000001" customHeight="1">
      <c r="M219" s="6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</row>
    <row r="220" spans="2:82" ht="17.100000000000001" customHeight="1">
      <c r="M220" s="6"/>
      <c r="N220" s="11"/>
      <c r="O220" s="30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</row>
    <row r="221" spans="2:82" ht="17.100000000000001" customHeight="1">
      <c r="M221" s="6"/>
      <c r="N221" s="11"/>
      <c r="O221" s="11"/>
      <c r="P221" s="104"/>
      <c r="Q221" s="104"/>
      <c r="R221" s="104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</row>
    <row r="222" spans="2:82" ht="17.100000000000001" customHeight="1">
      <c r="B222" s="15" t="s">
        <v>61</v>
      </c>
      <c r="M222" s="6"/>
      <c r="N222" s="11"/>
      <c r="O222" s="104"/>
      <c r="P222" s="11"/>
      <c r="Q222" s="11"/>
      <c r="R222" s="11"/>
      <c r="S222" s="104"/>
      <c r="T222" s="104"/>
      <c r="U222" s="104"/>
      <c r="V222" s="104"/>
      <c r="W222" s="104"/>
      <c r="X222" s="104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</row>
    <row r="223" spans="2:82" ht="17.100000000000001" customHeight="1">
      <c r="B223" s="100" t="s">
        <v>268</v>
      </c>
      <c r="M223" s="6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</row>
    <row r="224" spans="2:82" ht="17.100000000000001" customHeight="1">
      <c r="M224" s="6"/>
      <c r="N224" s="11"/>
      <c r="O224" s="11"/>
      <c r="P224" s="21"/>
      <c r="Q224" s="41"/>
      <c r="R224" s="42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</row>
    <row r="225" spans="5:82" ht="17.100000000000001" customHeight="1"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R225" s="45"/>
      <c r="S225" s="42"/>
      <c r="T225" s="42"/>
      <c r="U225" s="11"/>
      <c r="V225" s="42"/>
      <c r="W225" s="11"/>
      <c r="X225" s="43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</row>
    <row r="226" spans="5:82" ht="17.100000000000001" customHeight="1"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45"/>
      <c r="Q226" s="45"/>
      <c r="R226" s="45"/>
      <c r="S226" s="11"/>
      <c r="T226" s="45"/>
      <c r="U226" s="11"/>
      <c r="V226" s="46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</row>
    <row r="227" spans="5:82" ht="17.100000000000001" customHeight="1"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8"/>
      <c r="P227" s="45"/>
      <c r="Q227" s="45"/>
      <c r="R227" s="11"/>
      <c r="S227" s="45"/>
      <c r="T227" s="11"/>
      <c r="U227" s="46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</row>
    <row r="228" spans="5:82" ht="17.100000000000001" customHeight="1">
      <c r="E228" s="6"/>
      <c r="F228" s="6"/>
      <c r="G228" s="6"/>
      <c r="H228" s="6"/>
      <c r="I228" s="6"/>
      <c r="J228" s="6"/>
      <c r="K228" s="189"/>
      <c r="L228" s="190"/>
      <c r="M228" s="190"/>
      <c r="N228" s="190"/>
      <c r="O228" s="6"/>
      <c r="P228" s="6" t="s">
        <v>62</v>
      </c>
      <c r="Q228" s="6"/>
      <c r="R228" s="6"/>
      <c r="S228" s="6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</row>
    <row r="229" spans="5:82" ht="17.100000000000001" customHeight="1">
      <c r="E229" s="6"/>
      <c r="F229" s="6"/>
      <c r="G229" s="6"/>
      <c r="H229" s="6"/>
      <c r="I229" s="6"/>
      <c r="J229" s="6"/>
      <c r="K229" s="6"/>
      <c r="L229" s="6"/>
      <c r="M229" s="6"/>
      <c r="N229" s="11"/>
      <c r="O229" s="6"/>
      <c r="P229" s="6"/>
      <c r="Q229" s="6"/>
      <c r="R229" s="6"/>
      <c r="S229" s="6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</row>
    <row r="230" spans="5:82" ht="17.100000000000001" customHeight="1">
      <c r="E230" s="6"/>
      <c r="F230" s="6"/>
      <c r="G230" s="6"/>
      <c r="H230" s="6"/>
      <c r="I230" s="6"/>
      <c r="J230" s="6"/>
      <c r="K230" s="6"/>
      <c r="L230" s="6"/>
      <c r="M230" s="6"/>
      <c r="N230" s="11"/>
      <c r="O230" s="6"/>
      <c r="P230" s="6" t="s">
        <v>63</v>
      </c>
      <c r="Q230" s="6" t="s">
        <v>64</v>
      </c>
      <c r="R230" s="6" t="s">
        <v>32</v>
      </c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</row>
    <row r="231" spans="5:82" ht="17.100000000000001" customHeight="1">
      <c r="E231" s="6"/>
      <c r="F231" s="6"/>
      <c r="G231" s="6"/>
      <c r="H231" s="6"/>
      <c r="I231" s="6"/>
      <c r="J231" s="6"/>
      <c r="K231" s="6"/>
      <c r="L231" s="6"/>
      <c r="M231" s="6"/>
      <c r="N231" s="11"/>
      <c r="O231" s="189" t="s">
        <v>298</v>
      </c>
      <c r="P231" s="190">
        <v>0.2</v>
      </c>
      <c r="Q231" s="190">
        <v>0.53333333333333333</v>
      </c>
      <c r="R231" s="190">
        <v>0.26666666666666666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</row>
    <row r="232" spans="5:82" ht="17.100000000000001" customHeight="1">
      <c r="M232" s="6"/>
      <c r="N232" s="11"/>
      <c r="O232" s="189" t="s">
        <v>299</v>
      </c>
      <c r="P232" s="190">
        <v>0.28571428571428575</v>
      </c>
      <c r="Q232" s="190">
        <v>0.38095238095238093</v>
      </c>
      <c r="R232" s="190">
        <v>0.33333333333333337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</row>
    <row r="233" spans="5:82" ht="17.100000000000001" customHeight="1">
      <c r="M233" s="6"/>
      <c r="N233" s="11"/>
      <c r="O233" s="189" t="s">
        <v>300</v>
      </c>
      <c r="P233" s="190">
        <v>0.16666666666666669</v>
      </c>
      <c r="Q233" s="190">
        <v>0.33333333333333337</v>
      </c>
      <c r="R233" s="190">
        <v>0.5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</row>
    <row r="234" spans="5:82" ht="17.100000000000001" customHeight="1">
      <c r="M234" s="6"/>
      <c r="N234" s="11"/>
      <c r="O234" s="189" t="s">
        <v>301</v>
      </c>
      <c r="P234" s="190">
        <v>0.45</v>
      </c>
      <c r="Q234" s="190">
        <v>0.3</v>
      </c>
      <c r="R234" s="190">
        <v>0.25</v>
      </c>
      <c r="S234" s="181"/>
      <c r="T234" s="104"/>
      <c r="U234" s="104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</row>
    <row r="235" spans="5:82" ht="17.100000000000001" customHeight="1">
      <c r="M235" s="6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</row>
    <row r="236" spans="5:82" ht="17.100000000000001" customHeight="1">
      <c r="M236" s="6"/>
      <c r="N236" s="11"/>
      <c r="O236" s="11"/>
      <c r="P236" s="21"/>
      <c r="Q236" s="41"/>
      <c r="R236" s="42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</row>
    <row r="237" spans="5:82" ht="17.100000000000001" customHeight="1">
      <c r="M237" s="6"/>
      <c r="N237" s="11"/>
      <c r="O237" s="475"/>
      <c r="P237" s="23"/>
      <c r="Q237" s="44"/>
      <c r="R237" s="45"/>
      <c r="S237" s="42"/>
      <c r="T237" s="42"/>
      <c r="U237" s="11"/>
      <c r="V237" s="42"/>
      <c r="W237" s="11"/>
      <c r="X237" s="50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</row>
    <row r="238" spans="5:82" ht="17.100000000000001" customHeight="1">
      <c r="M238" s="6"/>
      <c r="N238" s="11"/>
      <c r="O238" s="476"/>
      <c r="P238" s="23"/>
      <c r="Q238" s="44"/>
      <c r="R238" s="45"/>
      <c r="S238" s="45"/>
      <c r="T238" s="45"/>
      <c r="U238" s="11"/>
      <c r="V238" s="51"/>
      <c r="W238" s="11"/>
      <c r="X238" s="46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</row>
    <row r="239" spans="5:82" ht="17.100000000000001" customHeight="1">
      <c r="M239" s="6"/>
      <c r="N239" s="11"/>
      <c r="O239" s="476"/>
      <c r="P239" s="25"/>
      <c r="Q239" s="47"/>
      <c r="R239" s="48"/>
      <c r="S239" s="45"/>
      <c r="T239" s="45"/>
      <c r="U239" s="11"/>
      <c r="V239" s="45"/>
      <c r="W239" s="11"/>
      <c r="X239" s="46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</row>
    <row r="240" spans="5:82" ht="17.100000000000001" customHeight="1">
      <c r="M240" s="6"/>
      <c r="N240" s="11"/>
      <c r="O240" s="477"/>
      <c r="P240" s="11"/>
      <c r="Q240" s="11"/>
      <c r="R240" s="11"/>
      <c r="S240" s="48"/>
      <c r="T240" s="48"/>
      <c r="U240" s="48"/>
      <c r="V240" s="48"/>
      <c r="W240" s="48"/>
      <c r="X240" s="49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</row>
    <row r="241" spans="2:82" ht="17.100000000000001" customHeight="1">
      <c r="M241" s="6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</row>
    <row r="242" spans="2:82" ht="17.100000000000001" customHeight="1">
      <c r="M242" s="6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</row>
    <row r="243" spans="2:82" ht="17.100000000000001" customHeight="1">
      <c r="B243" s="15" t="s">
        <v>234</v>
      </c>
      <c r="M243" s="6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</row>
    <row r="244" spans="2:82" ht="17.100000000000001" customHeight="1">
      <c r="M244" s="6"/>
      <c r="N244" s="11"/>
      <c r="O244" s="30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</row>
    <row r="245" spans="2:82" ht="17.100000000000001" customHeight="1">
      <c r="M245" s="6"/>
      <c r="N245" s="11"/>
      <c r="O245" s="30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</row>
    <row r="246" spans="2:82" ht="17.100000000000001" customHeight="1">
      <c r="L246" s="6"/>
      <c r="M246" s="6"/>
      <c r="N246" s="11"/>
      <c r="O246" s="11"/>
      <c r="P246" s="181"/>
      <c r="Q246" s="181"/>
      <c r="R246" s="175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</row>
    <row r="247" spans="2:82" ht="17.100000000000001" customHeight="1">
      <c r="L247" s="6"/>
      <c r="M247" s="6"/>
      <c r="N247" s="6"/>
      <c r="O247" s="6"/>
      <c r="P247" s="6" t="s">
        <v>65</v>
      </c>
      <c r="Q247" s="6"/>
      <c r="T247" s="6"/>
      <c r="U247" s="6"/>
      <c r="V247" s="6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</row>
    <row r="248" spans="2:82" ht="17.100000000000001" customHeight="1">
      <c r="L248" s="6"/>
      <c r="M248" s="6"/>
      <c r="N248" s="6"/>
      <c r="O248" s="6"/>
      <c r="P248" s="6"/>
      <c r="Q248" s="6"/>
      <c r="S248" s="6"/>
      <c r="T248" s="6"/>
      <c r="U248" s="6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2:82" ht="17.100000000000001" customHeight="1">
      <c r="J249" s="99"/>
      <c r="L249" s="6"/>
      <c r="M249" s="6"/>
      <c r="N249" s="6"/>
      <c r="O249" s="6"/>
      <c r="P249" s="6" t="s">
        <v>67</v>
      </c>
      <c r="Q249" s="6" t="s">
        <v>68</v>
      </c>
      <c r="R249" s="6"/>
      <c r="S249" s="6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</row>
    <row r="250" spans="2:82" ht="17.100000000000001" customHeight="1">
      <c r="H250" s="11"/>
      <c r="I250" s="11"/>
      <c r="J250" s="11"/>
      <c r="K250" s="11"/>
      <c r="L250" s="189"/>
      <c r="M250" s="190"/>
      <c r="N250" s="190"/>
      <c r="O250" s="189" t="s">
        <v>298</v>
      </c>
      <c r="P250" s="190">
        <v>7.4999999999999997E-2</v>
      </c>
      <c r="Q250" s="190">
        <v>0.92500000000000004</v>
      </c>
      <c r="R250" s="190"/>
      <c r="S250" s="190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</row>
    <row r="251" spans="2:82" ht="17.100000000000001" customHeight="1">
      <c r="H251" s="11"/>
      <c r="I251" s="11"/>
      <c r="J251" s="11"/>
      <c r="K251" s="11"/>
      <c r="L251" s="11"/>
      <c r="M251" s="6"/>
      <c r="N251" s="23"/>
      <c r="O251" s="189" t="s">
        <v>299</v>
      </c>
      <c r="P251" s="190">
        <v>0.29090909090909089</v>
      </c>
      <c r="Q251" s="190">
        <v>0.70909090909090911</v>
      </c>
      <c r="R251" s="45"/>
      <c r="S251" s="11"/>
      <c r="T251" s="51"/>
      <c r="U251" s="11"/>
      <c r="V251" s="46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</row>
    <row r="252" spans="2:82" ht="17.100000000000001" customHeight="1">
      <c r="H252" s="11"/>
      <c r="I252" s="68"/>
      <c r="J252" s="69"/>
      <c r="K252" s="69"/>
      <c r="L252" s="11"/>
      <c r="M252" s="172"/>
      <c r="N252" s="23"/>
      <c r="O252" s="189" t="s">
        <v>300</v>
      </c>
      <c r="P252" s="190">
        <v>2.5974025974025972E-2</v>
      </c>
      <c r="Q252" s="190">
        <v>0.97402597402597413</v>
      </c>
      <c r="R252" s="45"/>
      <c r="S252" s="11"/>
      <c r="T252" s="45"/>
      <c r="U252" s="11"/>
      <c r="V252" s="52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</row>
    <row r="253" spans="2:82" ht="17.100000000000001" customHeight="1">
      <c r="H253" s="11"/>
      <c r="I253" s="72"/>
      <c r="J253" s="73"/>
      <c r="K253" s="73"/>
      <c r="L253" s="11"/>
      <c r="M253" s="173"/>
      <c r="N253" s="25"/>
      <c r="O253" s="189" t="s">
        <v>301</v>
      </c>
      <c r="P253" s="190">
        <v>0.11627906976744186</v>
      </c>
      <c r="Q253" s="190">
        <v>0.88372093023255816</v>
      </c>
      <c r="R253" s="48"/>
      <c r="S253" s="48"/>
      <c r="T253" s="48"/>
      <c r="U253" s="48"/>
      <c r="V253" s="53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</row>
    <row r="254" spans="2:82" ht="17.100000000000001" customHeight="1">
      <c r="H254" s="11"/>
      <c r="I254" s="72"/>
      <c r="J254" s="73"/>
      <c r="K254" s="73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</row>
    <row r="255" spans="2:82" ht="17.100000000000001" customHeight="1">
      <c r="M255" s="6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</row>
    <row r="256" spans="2:82" ht="17.100000000000001" customHeight="1">
      <c r="M256" s="6"/>
      <c r="N256" s="11"/>
      <c r="O256" s="30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</row>
    <row r="257" spans="2:82" ht="17.100000000000001" customHeight="1">
      <c r="M257" s="6"/>
      <c r="N257" s="11"/>
      <c r="O257" s="11"/>
      <c r="P257" s="104"/>
      <c r="Q257" s="104"/>
      <c r="R257" s="104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</row>
    <row r="258" spans="2:82" ht="17.100000000000001" customHeight="1">
      <c r="M258" s="6"/>
      <c r="N258" s="11"/>
      <c r="O258" s="104"/>
      <c r="P258" s="11"/>
      <c r="Q258" s="11"/>
      <c r="R258" s="11"/>
      <c r="S258" s="104"/>
      <c r="T258" s="104"/>
      <c r="U258" s="104"/>
      <c r="V258" s="104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</row>
    <row r="259" spans="2:82" ht="17.100000000000001" customHeight="1">
      <c r="M259" s="6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</row>
    <row r="260" spans="2:82" ht="17.100000000000001" customHeight="1">
      <c r="M260" s="6"/>
      <c r="N260" s="11"/>
      <c r="O260" s="11"/>
      <c r="P260" s="21"/>
      <c r="Q260" s="41"/>
      <c r="R260" s="42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</row>
    <row r="261" spans="2:82" ht="17.100000000000001" customHeight="1">
      <c r="M261" s="6"/>
      <c r="N261" s="11"/>
      <c r="O261" s="475"/>
      <c r="P261" s="23"/>
      <c r="Q261" s="44"/>
      <c r="R261" s="45"/>
      <c r="S261" s="18"/>
      <c r="T261" s="11"/>
      <c r="U261" s="42"/>
      <c r="V261" s="38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</row>
    <row r="262" spans="2:82" ht="17.100000000000001" customHeight="1">
      <c r="M262" s="6"/>
      <c r="N262" s="11"/>
      <c r="O262" s="476"/>
      <c r="P262" s="23"/>
      <c r="Q262" s="44"/>
      <c r="R262" s="45"/>
      <c r="S262" s="20"/>
      <c r="T262" s="11"/>
      <c r="U262" s="45"/>
      <c r="V262" s="39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</row>
    <row r="263" spans="2:82" ht="17.100000000000001" customHeight="1">
      <c r="B263" s="15" t="s">
        <v>235</v>
      </c>
      <c r="M263" s="6"/>
      <c r="N263" s="11"/>
      <c r="O263" s="476"/>
      <c r="P263" s="25"/>
      <c r="Q263" s="47"/>
      <c r="R263" s="48"/>
      <c r="S263" s="20"/>
      <c r="T263" s="11"/>
      <c r="U263" s="45"/>
      <c r="V263" s="39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</row>
    <row r="264" spans="2:82" ht="17.100000000000001" customHeight="1">
      <c r="M264" s="6"/>
      <c r="N264" s="11"/>
      <c r="O264" s="477"/>
      <c r="P264" s="11"/>
      <c r="Q264" s="11"/>
      <c r="R264" s="11"/>
      <c r="S264" s="28"/>
      <c r="T264" s="48"/>
      <c r="U264" s="48"/>
      <c r="V264" s="40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</row>
    <row r="265" spans="2:82" ht="17.100000000000001" customHeight="1">
      <c r="M265" s="6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</row>
    <row r="266" spans="2:82" ht="17.100000000000001" customHeight="1">
      <c r="M266" s="6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</row>
    <row r="267" spans="2:82" ht="17.100000000000001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</row>
    <row r="268" spans="2:82" ht="17.100000000000001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</row>
    <row r="269" spans="2:82" ht="17.100000000000001" customHeight="1">
      <c r="M269" s="6"/>
      <c r="N269" s="6"/>
      <c r="O269" s="6"/>
      <c r="P269" s="6" t="s">
        <v>66</v>
      </c>
      <c r="Q269" s="6"/>
      <c r="R269" s="6"/>
      <c r="S269" s="6"/>
      <c r="T269" s="6"/>
      <c r="U269" s="6"/>
      <c r="V269" s="6"/>
      <c r="W269" s="6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</row>
    <row r="270" spans="2:82" ht="17.100000000000001" customHeight="1">
      <c r="M270" s="6"/>
      <c r="N270" s="189"/>
      <c r="O270" s="6"/>
      <c r="P270" s="6"/>
      <c r="Q270" s="6"/>
      <c r="R270" s="6"/>
      <c r="S270" s="6"/>
      <c r="T270" s="6"/>
      <c r="U270" s="6"/>
      <c r="V270" s="6"/>
      <c r="W270" s="6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</row>
    <row r="271" spans="2:82" ht="17.100000000000001" customHeight="1">
      <c r="M271" s="6"/>
      <c r="N271" s="11"/>
      <c r="O271" s="6"/>
      <c r="P271" s="6" t="s">
        <v>69</v>
      </c>
      <c r="Q271" s="6" t="s">
        <v>70</v>
      </c>
      <c r="R271" s="6" t="s">
        <v>71</v>
      </c>
      <c r="S271" s="6" t="s">
        <v>72</v>
      </c>
      <c r="T271" s="6" t="s">
        <v>73</v>
      </c>
      <c r="U271" s="6" t="s">
        <v>74</v>
      </c>
      <c r="V271" s="6" t="s">
        <v>75</v>
      </c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</row>
    <row r="272" spans="2:82" ht="17.100000000000001" customHeight="1">
      <c r="M272" s="6"/>
      <c r="N272" s="11"/>
      <c r="O272" s="189" t="s">
        <v>298</v>
      </c>
      <c r="P272" s="190">
        <v>0.65</v>
      </c>
      <c r="Q272" s="190">
        <v>0.125</v>
      </c>
      <c r="R272" s="190">
        <v>2.5000000000000001E-2</v>
      </c>
      <c r="S272" s="190">
        <v>0</v>
      </c>
      <c r="T272" s="190">
        <v>0.17499999999999999</v>
      </c>
      <c r="U272" s="190">
        <v>0</v>
      </c>
      <c r="V272" s="190">
        <v>2.5000000000000001E-2</v>
      </c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</row>
    <row r="273" spans="2:82" ht="17.100000000000001" customHeight="1">
      <c r="M273" s="6"/>
      <c r="N273" s="11"/>
      <c r="O273" s="189" t="s">
        <v>299</v>
      </c>
      <c r="P273" s="190">
        <v>0.87272727272727268</v>
      </c>
      <c r="Q273" s="190">
        <v>3.6363636363636362E-2</v>
      </c>
      <c r="R273" s="190">
        <v>3.6363636363636362E-2</v>
      </c>
      <c r="S273" s="190">
        <v>0</v>
      </c>
      <c r="T273" s="190">
        <v>5.4545454545454543E-2</v>
      </c>
      <c r="U273" s="190">
        <v>0</v>
      </c>
      <c r="V273" s="190">
        <v>0</v>
      </c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</row>
    <row r="274" spans="2:82" ht="17.100000000000001" customHeight="1">
      <c r="M274" s="6"/>
      <c r="N274" s="11"/>
      <c r="O274" s="189" t="s">
        <v>300</v>
      </c>
      <c r="P274" s="190">
        <v>0.8571428571428571</v>
      </c>
      <c r="Q274" s="190">
        <v>5.1948051948051945E-2</v>
      </c>
      <c r="R274" s="190">
        <v>1.2987012987012986E-2</v>
      </c>
      <c r="S274" s="190">
        <v>1.2987012987012986E-2</v>
      </c>
      <c r="T274" s="190">
        <v>1.2987012987012986E-2</v>
      </c>
      <c r="U274" s="190">
        <v>3.896103896103896E-2</v>
      </c>
      <c r="V274" s="190">
        <v>1.2987012987012986E-2</v>
      </c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</row>
    <row r="275" spans="2:82" ht="17.100000000000001" customHeight="1">
      <c r="M275" s="6"/>
      <c r="N275" s="11"/>
      <c r="O275" s="189" t="s">
        <v>301</v>
      </c>
      <c r="P275" s="190">
        <v>0.93023255813953487</v>
      </c>
      <c r="Q275" s="190">
        <v>0</v>
      </c>
      <c r="R275" s="190">
        <v>2.3255813953488372E-2</v>
      </c>
      <c r="S275" s="190">
        <v>0</v>
      </c>
      <c r="T275" s="190">
        <v>2.3255813953488372E-2</v>
      </c>
      <c r="U275" s="190">
        <v>2.3255813953488372E-2</v>
      </c>
      <c r="V275" s="190">
        <v>0</v>
      </c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</row>
    <row r="276" spans="2:82" ht="17.100000000000001" customHeight="1">
      <c r="M276" s="6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 t="s">
        <v>66</v>
      </c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</row>
    <row r="277" spans="2:82" ht="17.100000000000001" customHeight="1">
      <c r="M277" s="6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</row>
    <row r="278" spans="2:82" ht="17.100000000000001" customHeight="1">
      <c r="M278" s="6"/>
      <c r="N278" s="11"/>
      <c r="O278" s="3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 t="s">
        <v>69</v>
      </c>
      <c r="AU278" s="11" t="s">
        <v>70</v>
      </c>
      <c r="AV278" s="11" t="s">
        <v>71</v>
      </c>
      <c r="AW278" s="11" t="s">
        <v>72</v>
      </c>
      <c r="AX278" s="11" t="s">
        <v>73</v>
      </c>
      <c r="AY278" s="11" t="s">
        <v>74</v>
      </c>
      <c r="AZ278" s="11" t="s">
        <v>75</v>
      </c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</row>
    <row r="279" spans="2:82" ht="17.100000000000001" customHeight="1">
      <c r="M279" s="6"/>
      <c r="N279" s="11"/>
      <c r="O279" s="11"/>
      <c r="P279" s="104"/>
      <c r="Q279" s="104"/>
      <c r="R279" s="104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68" t="s">
        <v>6</v>
      </c>
      <c r="AT279" s="69">
        <v>0.92307692307692302</v>
      </c>
      <c r="AU279" s="69">
        <v>0</v>
      </c>
      <c r="AV279" s="69">
        <v>0</v>
      </c>
      <c r="AW279" s="69">
        <v>7.6923076923076927E-2</v>
      </c>
      <c r="AX279" s="69">
        <v>0</v>
      </c>
      <c r="AY279" s="69">
        <v>0</v>
      </c>
      <c r="AZ279" s="70">
        <v>0</v>
      </c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</row>
    <row r="280" spans="2:82" ht="17.100000000000001" customHeight="1">
      <c r="M280" s="6"/>
      <c r="N280" s="11"/>
      <c r="O280" s="104"/>
      <c r="P280" s="11"/>
      <c r="Q280" s="11"/>
      <c r="R280" s="11"/>
      <c r="S280" s="104"/>
      <c r="T280" s="104"/>
      <c r="U280" s="104"/>
      <c r="V280" s="104"/>
      <c r="W280" s="104"/>
      <c r="X280" s="104"/>
      <c r="Y280" s="104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72" t="s">
        <v>7</v>
      </c>
      <c r="AT280" s="73">
        <v>1</v>
      </c>
      <c r="AU280" s="73">
        <v>0</v>
      </c>
      <c r="AV280" s="73">
        <v>0</v>
      </c>
      <c r="AW280" s="73">
        <v>0</v>
      </c>
      <c r="AX280" s="73">
        <v>0</v>
      </c>
      <c r="AY280" s="73">
        <v>0</v>
      </c>
      <c r="AZ280" s="74">
        <v>0</v>
      </c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</row>
    <row r="281" spans="2:82" ht="17.100000000000001" customHeight="1">
      <c r="M281" s="6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72" t="s">
        <v>8</v>
      </c>
      <c r="AT281" s="73">
        <v>0.82499999999999996</v>
      </c>
      <c r="AU281" s="73">
        <v>2.5000000000000001E-2</v>
      </c>
      <c r="AV281" s="73">
        <v>0</v>
      </c>
      <c r="AW281" s="73">
        <v>0</v>
      </c>
      <c r="AX281" s="73">
        <v>0.05</v>
      </c>
      <c r="AY281" s="73">
        <v>7.4999999999999997E-2</v>
      </c>
      <c r="AZ281" s="74">
        <v>2.5000000000000001E-2</v>
      </c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</row>
    <row r="282" spans="2:82" ht="17.100000000000001" customHeight="1">
      <c r="M282" s="6"/>
      <c r="N282" s="11"/>
      <c r="O282" s="11"/>
      <c r="P282" s="21"/>
      <c r="Q282" s="41"/>
      <c r="R282" s="42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</row>
    <row r="283" spans="2:82" ht="17.100000000000001" customHeight="1">
      <c r="B283" s="15" t="s">
        <v>236</v>
      </c>
      <c r="M283" s="6"/>
      <c r="N283" s="11"/>
      <c r="O283" s="475"/>
      <c r="P283" s="23"/>
      <c r="Q283" s="44"/>
      <c r="R283" s="45"/>
      <c r="S283" s="42"/>
      <c r="T283" s="11"/>
      <c r="U283" s="42"/>
      <c r="V283" s="18"/>
      <c r="W283" s="11"/>
      <c r="X283" s="42"/>
      <c r="Y283" s="38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</row>
    <row r="284" spans="2:82" ht="17.100000000000001" customHeight="1">
      <c r="M284" s="6"/>
      <c r="N284" s="11"/>
      <c r="O284" s="476"/>
      <c r="P284" s="23"/>
      <c r="Q284" s="44"/>
      <c r="R284" s="45"/>
      <c r="S284" s="45"/>
      <c r="T284" s="11"/>
      <c r="U284" s="45"/>
      <c r="V284" s="20"/>
      <c r="W284" s="11"/>
      <c r="X284" s="45"/>
      <c r="Y284" s="39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</row>
    <row r="285" spans="2:82" ht="17.100000000000001" customHeight="1">
      <c r="M285" s="6"/>
      <c r="N285" s="11"/>
      <c r="O285" s="476"/>
      <c r="P285" s="25"/>
      <c r="Q285" s="47"/>
      <c r="R285" s="48"/>
      <c r="S285" s="45"/>
      <c r="T285" s="11"/>
      <c r="U285" s="45"/>
      <c r="V285" s="20"/>
      <c r="W285" s="11"/>
      <c r="X285" s="45"/>
      <c r="Y285" s="39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</row>
    <row r="286" spans="2:82" ht="17.100000000000001" customHeight="1">
      <c r="M286" s="6"/>
      <c r="N286" s="11"/>
      <c r="O286" s="477"/>
      <c r="P286" s="11"/>
      <c r="Q286" s="11"/>
      <c r="R286" s="11"/>
      <c r="S286" s="28"/>
      <c r="T286" s="48"/>
      <c r="U286" s="48"/>
      <c r="V286" s="28"/>
      <c r="W286" s="48"/>
      <c r="X286" s="48"/>
      <c r="Y286" s="40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</row>
    <row r="287" spans="2:82" ht="17.100000000000001" customHeight="1">
      <c r="M287" s="6"/>
      <c r="N287" s="6"/>
      <c r="O287" s="6"/>
      <c r="P287" s="6" t="s">
        <v>77</v>
      </c>
      <c r="Q287" s="6"/>
      <c r="R287" s="6"/>
      <c r="S287" s="6"/>
      <c r="T287" s="6"/>
      <c r="U287" s="6"/>
      <c r="V287" s="6"/>
      <c r="W287" s="6"/>
      <c r="X287" s="6"/>
      <c r="Y287" s="6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</row>
    <row r="288" spans="2:82" ht="17.100000000000001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</row>
    <row r="289" spans="2:82" ht="17.100000000000001" customHeight="1">
      <c r="M289" s="6"/>
      <c r="N289" s="6"/>
      <c r="O289" s="6"/>
      <c r="P289" s="6" t="s">
        <v>78</v>
      </c>
      <c r="Q289" s="6" t="s">
        <v>79</v>
      </c>
      <c r="R289" s="6" t="s">
        <v>80</v>
      </c>
      <c r="S289" s="6" t="s">
        <v>81</v>
      </c>
      <c r="T289" s="6" t="s">
        <v>82</v>
      </c>
      <c r="U289" s="6" t="s">
        <v>83</v>
      </c>
      <c r="V289" s="6" t="s">
        <v>84</v>
      </c>
      <c r="W289" s="6" t="s">
        <v>85</v>
      </c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</row>
    <row r="290" spans="2:82" ht="17.100000000000001" customHeight="1">
      <c r="M290" s="6"/>
      <c r="N290" s="189"/>
      <c r="O290" s="189" t="s">
        <v>298</v>
      </c>
      <c r="P290" s="190">
        <v>0</v>
      </c>
      <c r="Q290" s="190">
        <v>8.1081081081081086E-2</v>
      </c>
      <c r="R290" s="190">
        <v>0.16216216216216217</v>
      </c>
      <c r="S290" s="190">
        <v>8.1081081081081086E-2</v>
      </c>
      <c r="T290" s="190">
        <v>0.29729729729729731</v>
      </c>
      <c r="U290" s="190">
        <v>0.13513513513513514</v>
      </c>
      <c r="V290" s="190">
        <v>0.1081081081081081</v>
      </c>
      <c r="W290" s="190">
        <v>0.13513513513513514</v>
      </c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</row>
    <row r="291" spans="2:82" ht="17.100000000000001" customHeight="1">
      <c r="M291" s="6"/>
      <c r="N291" s="11"/>
      <c r="O291" s="189" t="s">
        <v>299</v>
      </c>
      <c r="P291" s="190">
        <v>3.9215686274509803E-2</v>
      </c>
      <c r="Q291" s="190">
        <v>0.1372549019607843</v>
      </c>
      <c r="R291" s="190">
        <v>3.9215686274509803E-2</v>
      </c>
      <c r="S291" s="190">
        <v>5.8823529411764712E-2</v>
      </c>
      <c r="T291" s="190">
        <v>0.33333333333333337</v>
      </c>
      <c r="U291" s="190">
        <v>0.29411764705882354</v>
      </c>
      <c r="V291" s="190">
        <v>3.9215686274509803E-2</v>
      </c>
      <c r="W291" s="190">
        <v>5.8823529411764712E-2</v>
      </c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</row>
    <row r="292" spans="2:82" ht="17.100000000000001" customHeight="1">
      <c r="M292" s="6"/>
      <c r="N292" s="11"/>
      <c r="O292" s="189" t="s">
        <v>300</v>
      </c>
      <c r="P292" s="190">
        <v>0</v>
      </c>
      <c r="Q292" s="190">
        <v>1.4705882352941178E-2</v>
      </c>
      <c r="R292" s="190">
        <v>2.9411764705882356E-2</v>
      </c>
      <c r="S292" s="190">
        <v>8.8235294117647065E-2</v>
      </c>
      <c r="T292" s="190">
        <v>0.32352941176470584</v>
      </c>
      <c r="U292" s="190">
        <v>0.35294117647058826</v>
      </c>
      <c r="V292" s="190">
        <v>0.13235294117647059</v>
      </c>
      <c r="W292" s="190">
        <v>5.8823529411764712E-2</v>
      </c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</row>
    <row r="293" spans="2:82" ht="17.100000000000001" customHeight="1">
      <c r="M293" s="6"/>
      <c r="N293" s="11"/>
      <c r="O293" s="189" t="s">
        <v>301</v>
      </c>
      <c r="P293" s="190">
        <v>0.11627906976744186</v>
      </c>
      <c r="Q293" s="190">
        <v>0.11627906976744186</v>
      </c>
      <c r="R293" s="190">
        <v>0.18604651162790697</v>
      </c>
      <c r="S293" s="190">
        <v>6.9767441860465115E-2</v>
      </c>
      <c r="T293" s="190">
        <v>0.30232558139534882</v>
      </c>
      <c r="U293" s="190">
        <v>0.13953488372093023</v>
      </c>
      <c r="V293" s="190">
        <v>4.6511627906976744E-2</v>
      </c>
      <c r="W293" s="190">
        <v>2.3255813953488372E-2</v>
      </c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</row>
    <row r="294" spans="2:82" ht="17.100000000000001" customHeight="1">
      <c r="M294" s="6"/>
      <c r="N294" s="11"/>
      <c r="O294" s="475"/>
      <c r="P294" s="23"/>
      <c r="Q294" s="44"/>
      <c r="R294" s="45"/>
      <c r="S294" s="42"/>
      <c r="T294" s="11"/>
      <c r="U294" s="42"/>
      <c r="V294" s="18"/>
      <c r="W294" s="11"/>
      <c r="X294" s="42"/>
      <c r="Y294" s="38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</row>
    <row r="295" spans="2:82" ht="17.100000000000001" customHeight="1">
      <c r="M295" s="6"/>
      <c r="N295" s="11"/>
      <c r="O295" s="476"/>
      <c r="P295" s="23"/>
      <c r="Q295" s="44"/>
      <c r="R295" s="45"/>
      <c r="S295" s="45"/>
      <c r="T295" s="11"/>
      <c r="U295" s="45"/>
      <c r="V295" s="20"/>
      <c r="W295" s="11"/>
      <c r="X295" s="45"/>
      <c r="Y295" s="39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</row>
    <row r="296" spans="2:82" ht="17.100000000000001" customHeight="1">
      <c r="M296" s="6"/>
      <c r="N296" s="11"/>
      <c r="O296" s="476"/>
      <c r="P296" s="25"/>
      <c r="Q296" s="47"/>
      <c r="R296" s="48"/>
      <c r="S296" s="45"/>
      <c r="T296" s="11"/>
      <c r="U296" s="45"/>
      <c r="V296" s="20"/>
      <c r="W296" s="11"/>
      <c r="X296" s="51"/>
      <c r="Y296" s="39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</row>
    <row r="297" spans="2:82" ht="17.100000000000001" customHeight="1">
      <c r="M297" s="6"/>
      <c r="N297" s="11"/>
      <c r="O297" s="477"/>
      <c r="P297" s="11"/>
      <c r="Q297" s="11"/>
      <c r="R297" s="11"/>
      <c r="S297" s="28"/>
      <c r="T297" s="48"/>
      <c r="U297" s="48"/>
      <c r="V297" s="28"/>
      <c r="W297" s="48"/>
      <c r="X297" s="48"/>
      <c r="Y297" s="40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</row>
    <row r="298" spans="2:82" ht="17.100000000000001" customHeight="1">
      <c r="M298" s="6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</row>
    <row r="299" spans="2:82" ht="17.100000000000001" customHeight="1">
      <c r="M299" s="6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</row>
    <row r="300" spans="2:82" ht="17.100000000000001" customHeight="1">
      <c r="M300" s="6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</row>
    <row r="301" spans="2:82" ht="17.100000000000001" customHeight="1">
      <c r="M301" s="6"/>
      <c r="N301" s="11"/>
      <c r="O301" s="3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</row>
    <row r="302" spans="2:82" ht="17.100000000000001" customHeight="1">
      <c r="B302" s="15" t="s">
        <v>86</v>
      </c>
      <c r="M302" s="6"/>
      <c r="N302" s="11"/>
      <c r="O302" s="11"/>
      <c r="P302" s="104"/>
      <c r="Q302" s="104"/>
      <c r="R302" s="104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</row>
    <row r="303" spans="2:82" ht="17.100000000000001" customHeight="1">
      <c r="M303" s="6"/>
      <c r="N303" s="11"/>
      <c r="O303" s="104"/>
      <c r="P303" s="11"/>
      <c r="Q303" s="11"/>
      <c r="R303" s="11"/>
      <c r="S303" s="104"/>
      <c r="T303" s="104"/>
      <c r="U303" s="104"/>
      <c r="V303" s="104"/>
      <c r="W303" s="104"/>
      <c r="X303" s="104"/>
      <c r="Y303" s="104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</row>
    <row r="304" spans="2:82" ht="17.100000000000001" customHeight="1">
      <c r="M304" s="6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</row>
    <row r="305" spans="13:82" ht="17.100000000000001" customHeight="1">
      <c r="M305" s="6"/>
      <c r="N305" s="11"/>
      <c r="O305" s="11"/>
      <c r="P305" s="21"/>
      <c r="Q305" s="41"/>
      <c r="R305" s="42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</row>
    <row r="306" spans="13:82" ht="17.100000000000001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</row>
    <row r="307" spans="13:82" ht="17.100000000000001" customHeight="1">
      <c r="M307" s="6"/>
      <c r="N307" s="6"/>
      <c r="O307" s="6"/>
      <c r="P307" s="6" t="s">
        <v>87</v>
      </c>
      <c r="Q307" s="6"/>
      <c r="R307" s="6"/>
      <c r="S307" s="6"/>
      <c r="T307" s="6"/>
      <c r="U307" s="6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</row>
    <row r="308" spans="13:82" ht="17.100000000000001" customHeight="1">
      <c r="M308" s="6"/>
      <c r="N308" s="6"/>
      <c r="O308" s="6"/>
      <c r="P308" s="6"/>
      <c r="Q308" s="6"/>
      <c r="R308" s="6"/>
      <c r="S308" s="6"/>
      <c r="T308" s="6"/>
      <c r="U308" s="6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</row>
    <row r="309" spans="13:82" ht="17.100000000000001" customHeight="1">
      <c r="M309" s="6"/>
      <c r="N309" s="189"/>
      <c r="O309" s="6"/>
      <c r="P309" s="6" t="s">
        <v>88</v>
      </c>
      <c r="Q309" s="6" t="s">
        <v>89</v>
      </c>
      <c r="R309" s="6" t="s">
        <v>90</v>
      </c>
      <c r="S309" s="6" t="s">
        <v>91</v>
      </c>
      <c r="T309" s="6" t="s">
        <v>92</v>
      </c>
      <c r="U309" s="6" t="s">
        <v>93</v>
      </c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</row>
    <row r="310" spans="13:82" ht="17.100000000000001" customHeight="1">
      <c r="M310" s="6"/>
      <c r="N310" s="11"/>
      <c r="O310" s="189" t="s">
        <v>298</v>
      </c>
      <c r="P310" s="190">
        <v>0.16216216216216217</v>
      </c>
      <c r="Q310" s="190">
        <v>0.29729729729729731</v>
      </c>
      <c r="R310" s="190">
        <v>2.7027027027027025E-2</v>
      </c>
      <c r="S310" s="190">
        <v>0.1891891891891892</v>
      </c>
      <c r="T310" s="190">
        <v>5.405405405405405E-2</v>
      </c>
      <c r="U310" s="190">
        <v>0.27027027027027029</v>
      </c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</row>
    <row r="311" spans="13:82" ht="17.100000000000001" customHeight="1">
      <c r="M311" s="6"/>
      <c r="N311" s="11"/>
      <c r="O311" s="189" t="s">
        <v>299</v>
      </c>
      <c r="P311" s="190">
        <v>0.16666666666666669</v>
      </c>
      <c r="Q311" s="190">
        <v>0.22916666666666669</v>
      </c>
      <c r="R311" s="190">
        <v>6.25E-2</v>
      </c>
      <c r="S311" s="190">
        <v>0.29166666666666669</v>
      </c>
      <c r="T311" s="190">
        <v>2.0833333333333336E-2</v>
      </c>
      <c r="U311" s="190">
        <v>0.22916666666666669</v>
      </c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</row>
    <row r="312" spans="13:82" ht="17.100000000000001" customHeight="1">
      <c r="M312" s="6"/>
      <c r="N312" s="11"/>
      <c r="O312" s="189" t="s">
        <v>300</v>
      </c>
      <c r="P312" s="190">
        <v>0.15789473684210525</v>
      </c>
      <c r="Q312" s="190">
        <v>0.17105263157894737</v>
      </c>
      <c r="R312" s="190">
        <v>0.10526315789473685</v>
      </c>
      <c r="S312" s="190">
        <v>9.2105263157894746E-2</v>
      </c>
      <c r="T312" s="190">
        <v>1.3157894736842106E-2</v>
      </c>
      <c r="U312" s="190">
        <v>0.46052631578947367</v>
      </c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</row>
    <row r="313" spans="13:82" ht="17.100000000000001" customHeight="1">
      <c r="M313" s="6"/>
      <c r="N313" s="11"/>
      <c r="O313" s="189" t="s">
        <v>301</v>
      </c>
      <c r="P313" s="190">
        <v>0.17142857142857143</v>
      </c>
      <c r="Q313" s="190">
        <v>0.25714285714285717</v>
      </c>
      <c r="R313" s="190">
        <v>0.11428571428571428</v>
      </c>
      <c r="S313" s="190">
        <v>0.17142857142857143</v>
      </c>
      <c r="T313" s="190">
        <v>2.8571428571428571E-2</v>
      </c>
      <c r="U313" s="190">
        <v>0.25714285714285717</v>
      </c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</row>
    <row r="314" spans="13:82" ht="17.100000000000001" customHeight="1">
      <c r="M314" s="6"/>
      <c r="N314" s="11"/>
      <c r="O314" s="30"/>
      <c r="P314" s="181"/>
      <c r="Q314" s="181"/>
      <c r="R314" s="18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</row>
    <row r="315" spans="13:82" ht="17.100000000000001" customHeight="1">
      <c r="M315" s="6"/>
      <c r="N315" s="11"/>
      <c r="O315" s="181"/>
      <c r="P315" s="11"/>
      <c r="Q315" s="11"/>
      <c r="R315" s="11"/>
      <c r="S315" s="181"/>
      <c r="T315" s="181"/>
      <c r="U315" s="181"/>
      <c r="V315" s="104"/>
      <c r="W315" s="104"/>
      <c r="X315" s="104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</row>
    <row r="316" spans="13:82" ht="17.100000000000001" customHeight="1">
      <c r="M316" s="6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</row>
    <row r="317" spans="13:82" ht="17.100000000000001" customHeight="1">
      <c r="M317" s="6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</row>
    <row r="318" spans="13:82" ht="17.100000000000001" customHeight="1">
      <c r="M318" s="6"/>
      <c r="N318" s="11"/>
      <c r="O318" s="11"/>
      <c r="P318" s="21"/>
      <c r="Q318" s="17"/>
      <c r="R318" s="22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</row>
    <row r="319" spans="13:82" ht="17.100000000000001" customHeight="1">
      <c r="M319" s="6"/>
      <c r="N319" s="11"/>
      <c r="O319" s="475"/>
      <c r="P319" s="23"/>
      <c r="Q319" s="19"/>
      <c r="R319" s="24"/>
      <c r="S319" s="18"/>
      <c r="T319" s="11"/>
      <c r="U319" s="18"/>
      <c r="V319" s="17"/>
      <c r="W319" s="18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</row>
    <row r="320" spans="13:82" ht="17.100000000000001" customHeight="1">
      <c r="M320" s="6"/>
      <c r="N320" s="11"/>
      <c r="O320" s="476"/>
      <c r="P320" s="23"/>
      <c r="Q320" s="19"/>
      <c r="R320" s="24"/>
      <c r="S320" s="20"/>
      <c r="T320" s="11"/>
      <c r="U320" s="20"/>
      <c r="V320" s="19"/>
      <c r="W320" s="20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</row>
    <row r="321" spans="2:82" ht="17.100000000000001" customHeight="1">
      <c r="M321" s="6"/>
      <c r="N321" s="11"/>
      <c r="O321" s="476"/>
      <c r="P321" s="25"/>
      <c r="Q321" s="26"/>
      <c r="R321" s="27"/>
      <c r="S321" s="20"/>
      <c r="T321" s="11"/>
      <c r="U321" s="20"/>
      <c r="V321" s="19"/>
      <c r="W321" s="20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</row>
    <row r="322" spans="2:82" ht="17.100000000000001" customHeight="1">
      <c r="B322" s="15" t="s">
        <v>94</v>
      </c>
      <c r="M322" s="6"/>
      <c r="N322" s="11"/>
      <c r="O322" s="477"/>
      <c r="P322" s="11"/>
      <c r="Q322" s="11"/>
      <c r="R322" s="11"/>
      <c r="S322" s="28"/>
      <c r="T322" s="27"/>
      <c r="U322" s="28"/>
      <c r="V322" s="27"/>
      <c r="W322" s="28"/>
      <c r="X322" s="29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</row>
    <row r="323" spans="2:82" ht="17.100000000000001" customHeight="1">
      <c r="M323" s="6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</row>
    <row r="324" spans="2:82" ht="17.100000000000001" customHeight="1">
      <c r="M324" s="6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</row>
    <row r="325" spans="2:82" ht="17.100000000000001" customHeight="1">
      <c r="M325" s="6"/>
      <c r="N325" s="11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</row>
    <row r="326" spans="2:82" ht="17.100000000000001" customHeight="1">
      <c r="M326" s="6"/>
      <c r="N326" s="11"/>
      <c r="O326" s="99"/>
      <c r="P326" s="99"/>
      <c r="Q326" s="99"/>
      <c r="R326" s="99"/>
      <c r="S326" s="99"/>
      <c r="T326" s="99"/>
      <c r="U326" s="99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</row>
    <row r="327" spans="2:82" ht="17.100000000000001" customHeight="1">
      <c r="M327" s="6"/>
      <c r="N327" s="11"/>
      <c r="O327" s="138"/>
      <c r="P327" s="138"/>
      <c r="Q327" s="191"/>
      <c r="R327" s="138"/>
      <c r="S327" s="138"/>
      <c r="T327" s="138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</row>
    <row r="328" spans="2:82" ht="17.100000000000001" customHeight="1">
      <c r="M328" s="6"/>
      <c r="N328" s="11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</row>
    <row r="329" spans="2:82" ht="17.100000000000001" customHeight="1">
      <c r="M329" s="6"/>
      <c r="N329" s="11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2:82" ht="17.100000000000001" customHeight="1">
      <c r="M330" s="6"/>
      <c r="N330" s="11"/>
      <c r="O330" s="6"/>
      <c r="P330" s="6" t="s">
        <v>95</v>
      </c>
      <c r="Q330" s="6" t="s">
        <v>96</v>
      </c>
      <c r="R330" s="6" t="s">
        <v>97</v>
      </c>
      <c r="S330" s="6" t="s">
        <v>98</v>
      </c>
      <c r="T330" s="6" t="s">
        <v>99</v>
      </c>
      <c r="U330" s="6" t="s">
        <v>100</v>
      </c>
      <c r="V330" s="6" t="s">
        <v>101</v>
      </c>
      <c r="W330" s="6" t="s">
        <v>282</v>
      </c>
      <c r="X330" s="6" t="s">
        <v>283</v>
      </c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2:82" ht="17.100000000000001" customHeight="1">
      <c r="M331" s="6"/>
      <c r="N331" s="11"/>
      <c r="O331" s="189" t="s">
        <v>298</v>
      </c>
      <c r="P331" s="190">
        <v>0.14545454545454545</v>
      </c>
      <c r="Q331" s="190">
        <v>0.14545454545454545</v>
      </c>
      <c r="R331" s="190">
        <v>3.6363636363636362E-2</v>
      </c>
      <c r="S331" s="190">
        <v>3.6363636363636362E-2</v>
      </c>
      <c r="T331" s="190">
        <v>0</v>
      </c>
      <c r="U331" s="190">
        <v>0.12727272727272726</v>
      </c>
      <c r="V331" s="190">
        <v>0.41818181818181815</v>
      </c>
      <c r="W331" s="190">
        <v>7.2727272727272724E-2</v>
      </c>
      <c r="X331" s="190">
        <v>1.8181818181818181E-2</v>
      </c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2:82" ht="17.100000000000001" customHeight="1">
      <c r="M332" s="6"/>
      <c r="N332" s="11"/>
      <c r="O332" s="189" t="s">
        <v>299</v>
      </c>
      <c r="P332" s="190">
        <v>0.125</v>
      </c>
      <c r="Q332" s="190">
        <v>7.8125E-2</v>
      </c>
      <c r="R332" s="190">
        <v>6.25E-2</v>
      </c>
      <c r="S332" s="190">
        <v>3.125E-2</v>
      </c>
      <c r="T332" s="190">
        <v>0</v>
      </c>
      <c r="U332" s="190">
        <v>1.5625E-2</v>
      </c>
      <c r="V332" s="190">
        <v>0.6875</v>
      </c>
      <c r="W332" s="190">
        <v>0</v>
      </c>
      <c r="X332" s="190">
        <v>0</v>
      </c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2:82" ht="17.100000000000001" customHeight="1">
      <c r="M333" s="6"/>
      <c r="N333" s="11"/>
      <c r="O333" s="189" t="s">
        <v>300</v>
      </c>
      <c r="P333" s="190">
        <v>0.23703703703703705</v>
      </c>
      <c r="Q333" s="190">
        <v>7.407407407407407E-2</v>
      </c>
      <c r="R333" s="190">
        <v>2.2222222222222223E-2</v>
      </c>
      <c r="S333" s="190">
        <v>8.1481481481481488E-2</v>
      </c>
      <c r="T333" s="190">
        <v>0</v>
      </c>
      <c r="U333" s="190">
        <v>0.16296296296296298</v>
      </c>
      <c r="V333" s="190">
        <v>0.4</v>
      </c>
      <c r="W333" s="190">
        <v>0</v>
      </c>
      <c r="X333" s="190">
        <v>2.2222222222222223E-2</v>
      </c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2:82" ht="17.100000000000001" customHeight="1">
      <c r="M334" s="6"/>
      <c r="N334" s="11"/>
      <c r="O334" s="189" t="s">
        <v>301</v>
      </c>
      <c r="P334" s="190">
        <v>0.20689655172413793</v>
      </c>
      <c r="Q334" s="190">
        <v>0.20689655172413793</v>
      </c>
      <c r="R334" s="190">
        <v>1.7241379310344827E-2</v>
      </c>
      <c r="S334" s="190">
        <v>0.13793103448275862</v>
      </c>
      <c r="T334" s="190">
        <v>0</v>
      </c>
      <c r="U334" s="190">
        <v>3.4482758620689655E-2</v>
      </c>
      <c r="V334" s="190">
        <v>0.32758620689655171</v>
      </c>
      <c r="W334" s="190">
        <v>3.4482758620689655E-2</v>
      </c>
      <c r="X334" s="190">
        <v>3.4482758620689655E-2</v>
      </c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2:82" ht="17.100000000000001" customHeight="1">
      <c r="M335" s="6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</row>
    <row r="336" spans="2:82" ht="17.100000000000001" customHeight="1">
      <c r="M336" s="6"/>
      <c r="N336" s="11"/>
      <c r="O336" s="3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</row>
    <row r="337" spans="2:82" ht="17.100000000000001" customHeight="1">
      <c r="M337" s="6"/>
      <c r="N337" s="11"/>
      <c r="O337" s="11"/>
      <c r="P337" s="181"/>
      <c r="Q337" s="181"/>
      <c r="R337" s="18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</row>
    <row r="338" spans="2:82" ht="17.100000000000001" customHeight="1">
      <c r="M338" s="6"/>
      <c r="N338" s="11"/>
      <c r="O338" s="104"/>
      <c r="P338" s="11"/>
      <c r="Q338" s="11"/>
      <c r="R338" s="11"/>
      <c r="S338" s="104"/>
      <c r="T338" s="104"/>
      <c r="U338" s="104"/>
      <c r="V338" s="104"/>
      <c r="W338" s="104"/>
      <c r="X338" s="104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</row>
    <row r="339" spans="2:82" ht="17.100000000000001" customHeight="1">
      <c r="M339" s="6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</row>
    <row r="340" spans="2:82" ht="17.100000000000001" customHeight="1">
      <c r="M340" s="6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</row>
    <row r="341" spans="2:82" ht="17.100000000000001" customHeight="1">
      <c r="M341" s="6"/>
      <c r="N341" s="11"/>
      <c r="O341" s="11"/>
      <c r="P341" s="21"/>
      <c r="Q341" s="17"/>
      <c r="R341" s="17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</row>
    <row r="342" spans="2:82" ht="17.100000000000001" customHeight="1">
      <c r="B342" s="15" t="s">
        <v>104</v>
      </c>
      <c r="M342" s="6"/>
      <c r="N342" s="11"/>
      <c r="O342" s="475"/>
      <c r="P342" s="23"/>
      <c r="Q342" s="19"/>
      <c r="R342" s="19"/>
      <c r="S342" s="17"/>
      <c r="T342" s="11"/>
      <c r="U342" s="18"/>
      <c r="V342" s="11"/>
      <c r="W342" s="18"/>
      <c r="X342" s="22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</row>
    <row r="343" spans="2:82" ht="17.100000000000001" customHeight="1">
      <c r="M343" s="6"/>
      <c r="N343" s="11"/>
      <c r="O343" s="476"/>
      <c r="P343" s="25"/>
      <c r="Q343" s="26"/>
      <c r="R343" s="27"/>
      <c r="S343" s="19"/>
      <c r="T343" s="11"/>
      <c r="U343" s="20"/>
      <c r="V343" s="11"/>
      <c r="W343" s="20"/>
      <c r="X343" s="24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</row>
    <row r="344" spans="2:82" ht="17.100000000000001" customHeight="1">
      <c r="M344" s="6"/>
      <c r="N344" s="11"/>
      <c r="O344" s="477"/>
      <c r="P344" s="11"/>
      <c r="Q344" s="11"/>
      <c r="R344" s="11"/>
      <c r="S344" s="28"/>
      <c r="T344" s="27"/>
      <c r="U344" s="28"/>
      <c r="V344" s="27"/>
      <c r="W344" s="28"/>
      <c r="X344" s="29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</row>
    <row r="345" spans="2:82" ht="17.100000000000001" customHeight="1">
      <c r="M345" s="6"/>
      <c r="N345" s="11"/>
      <c r="O345" s="11"/>
      <c r="P345" s="101"/>
      <c r="Q345" s="101"/>
      <c r="R345" s="10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</row>
    <row r="346" spans="2:82" ht="17.100000000000001" customHeight="1">
      <c r="M346" s="101"/>
      <c r="N346" s="101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</row>
    <row r="347" spans="2:82" ht="17.100000000000001" customHeight="1">
      <c r="M347" s="101"/>
      <c r="N347" s="101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</row>
    <row r="348" spans="2:82" ht="17.100000000000001" customHeight="1">
      <c r="M348" s="101"/>
      <c r="N348" s="11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11"/>
      <c r="AC348" s="11"/>
      <c r="AD348" s="11"/>
      <c r="AE348" s="6"/>
      <c r="AF348" s="6"/>
      <c r="AG348" s="6"/>
      <c r="AH348" s="6"/>
      <c r="AI348" s="6"/>
      <c r="AJ348" s="6"/>
      <c r="AK348" s="6"/>
      <c r="AL348" s="6"/>
      <c r="AM348" s="6"/>
    </row>
    <row r="349" spans="2:82" ht="17.100000000000001" customHeight="1">
      <c r="M349" s="101"/>
      <c r="N349" s="11"/>
      <c r="O349" s="189"/>
      <c r="P349" s="190"/>
      <c r="Q349" s="190"/>
      <c r="R349" s="190"/>
      <c r="S349" s="190"/>
      <c r="T349" s="190"/>
      <c r="U349" s="190"/>
      <c r="V349" s="190"/>
      <c r="W349" s="190"/>
      <c r="X349" s="190"/>
      <c r="Y349" s="190"/>
      <c r="Z349" s="190"/>
      <c r="AA349" s="190"/>
      <c r="AB349" s="11"/>
      <c r="AC349" s="11"/>
      <c r="AD349" s="11"/>
      <c r="AE349" s="6"/>
      <c r="AF349" s="6"/>
      <c r="AG349" s="6"/>
      <c r="AH349" s="6"/>
      <c r="AI349" s="6"/>
      <c r="AJ349" s="6"/>
      <c r="AK349" s="6"/>
      <c r="AL349" s="6"/>
      <c r="AM349" s="6"/>
    </row>
    <row r="350" spans="2:82" ht="17.100000000000001" customHeight="1">
      <c r="M350" s="101"/>
      <c r="N350" s="11"/>
      <c r="O350" s="6"/>
      <c r="P350" s="6" t="s">
        <v>105</v>
      </c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</row>
    <row r="351" spans="2:82" ht="17.100000000000001" customHeight="1">
      <c r="M351" s="101"/>
      <c r="N351" s="11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</row>
    <row r="352" spans="2:82" ht="17.100000000000001" customHeight="1">
      <c r="M352" s="102"/>
      <c r="N352" s="69"/>
      <c r="O352" s="6"/>
      <c r="P352" s="6" t="s">
        <v>320</v>
      </c>
      <c r="Q352" s="6" t="s">
        <v>322</v>
      </c>
      <c r="R352" s="6" t="s">
        <v>323</v>
      </c>
      <c r="S352" s="6" t="s">
        <v>107</v>
      </c>
      <c r="T352" s="6" t="s">
        <v>324</v>
      </c>
      <c r="U352" s="6" t="s">
        <v>108</v>
      </c>
      <c r="V352" s="6" t="s">
        <v>325</v>
      </c>
      <c r="W352" s="6" t="s">
        <v>326</v>
      </c>
      <c r="X352" s="6" t="s">
        <v>327</v>
      </c>
      <c r="Y352" s="6" t="s">
        <v>328</v>
      </c>
      <c r="Z352" s="6" t="s">
        <v>109</v>
      </c>
      <c r="AA352" s="6" t="s">
        <v>110</v>
      </c>
      <c r="AB352" s="6" t="s">
        <v>111</v>
      </c>
      <c r="AC352" s="6" t="s">
        <v>112</v>
      </c>
      <c r="AD352" s="6" t="s">
        <v>114</v>
      </c>
      <c r="AE352" s="6" t="s">
        <v>115</v>
      </c>
      <c r="AF352" s="6" t="s">
        <v>117</v>
      </c>
      <c r="AG352" s="6" t="s">
        <v>118</v>
      </c>
      <c r="AH352" s="6" t="s">
        <v>119</v>
      </c>
      <c r="AI352" s="6" t="s">
        <v>120</v>
      </c>
      <c r="AJ352" s="6" t="s">
        <v>121</v>
      </c>
      <c r="AK352" s="6" t="s">
        <v>122</v>
      </c>
      <c r="AL352" s="6" t="s">
        <v>123</v>
      </c>
      <c r="AM352" s="6"/>
    </row>
    <row r="353" spans="2:39" ht="17.100000000000001" customHeight="1">
      <c r="M353" s="103"/>
      <c r="N353" s="73"/>
      <c r="O353" s="189" t="s">
        <v>298</v>
      </c>
      <c r="P353" s="190">
        <v>0</v>
      </c>
      <c r="Q353" s="190">
        <v>0</v>
      </c>
      <c r="R353" s="190">
        <v>0.125</v>
      </c>
      <c r="S353" s="190">
        <v>2.5000000000000001E-2</v>
      </c>
      <c r="T353" s="190">
        <v>0</v>
      </c>
      <c r="U353" s="190">
        <v>0.15</v>
      </c>
      <c r="V353" s="190">
        <v>0.125</v>
      </c>
      <c r="W353" s="190">
        <v>2.5000000000000001E-2</v>
      </c>
      <c r="X353" s="190">
        <v>0</v>
      </c>
      <c r="Y353" s="190">
        <v>0</v>
      </c>
      <c r="Z353" s="190">
        <v>0</v>
      </c>
      <c r="AA353" s="190">
        <v>0</v>
      </c>
      <c r="AB353" s="190">
        <v>0.2</v>
      </c>
      <c r="AC353" s="190">
        <v>7.4999999999999997E-2</v>
      </c>
      <c r="AD353" s="190">
        <v>0.05</v>
      </c>
      <c r="AE353" s="190">
        <v>0.05</v>
      </c>
      <c r="AF353" s="190">
        <v>2.5000000000000001E-2</v>
      </c>
      <c r="AG353" s="190">
        <v>2.5000000000000001E-2</v>
      </c>
      <c r="AH353" s="190">
        <v>2.5000000000000001E-2</v>
      </c>
      <c r="AI353" s="190">
        <v>7.4999999999999997E-2</v>
      </c>
      <c r="AJ353" s="190">
        <v>0</v>
      </c>
      <c r="AK353" s="190">
        <v>2.5000000000000001E-2</v>
      </c>
      <c r="AL353" s="190">
        <v>0</v>
      </c>
      <c r="AM353" s="6"/>
    </row>
    <row r="354" spans="2:39" ht="17.100000000000001" customHeight="1">
      <c r="B354" s="15"/>
      <c r="M354" s="103"/>
      <c r="N354" s="73"/>
      <c r="O354" s="189" t="s">
        <v>299</v>
      </c>
      <c r="P354" s="190">
        <v>0</v>
      </c>
      <c r="Q354" s="190">
        <v>0</v>
      </c>
      <c r="R354" s="190">
        <v>7.2727272727272724E-2</v>
      </c>
      <c r="S354" s="190">
        <v>1.8181818181818181E-2</v>
      </c>
      <c r="T354" s="190">
        <v>7.2727272727272724E-2</v>
      </c>
      <c r="U354" s="190">
        <v>0.14545454545454545</v>
      </c>
      <c r="V354" s="190">
        <v>0.12727272727272726</v>
      </c>
      <c r="W354" s="190">
        <v>3.6363636363636362E-2</v>
      </c>
      <c r="X354" s="190">
        <v>0</v>
      </c>
      <c r="Y354" s="190">
        <v>0</v>
      </c>
      <c r="Z354" s="190">
        <v>1.8181818181818181E-2</v>
      </c>
      <c r="AA354" s="190">
        <v>0</v>
      </c>
      <c r="AB354" s="190">
        <v>1.8181818181818181E-2</v>
      </c>
      <c r="AC354" s="190">
        <v>3.6363636363636362E-2</v>
      </c>
      <c r="AD354" s="190">
        <v>3.6363636363636362E-2</v>
      </c>
      <c r="AE354" s="190">
        <v>5.4545454545454543E-2</v>
      </c>
      <c r="AF354" s="190">
        <v>0</v>
      </c>
      <c r="AG354" s="190">
        <v>7.2727272727272724E-2</v>
      </c>
      <c r="AH354" s="190">
        <v>1.8181818181818181E-2</v>
      </c>
      <c r="AI354" s="190">
        <v>0.21818181818181817</v>
      </c>
      <c r="AJ354" s="190">
        <v>5.4545454545454543E-2</v>
      </c>
      <c r="AK354" s="190">
        <v>0</v>
      </c>
      <c r="AL354" s="190">
        <v>0</v>
      </c>
      <c r="AM354" s="6"/>
    </row>
    <row r="355" spans="2:39" ht="17.100000000000001" customHeight="1">
      <c r="B355" s="15"/>
      <c r="M355" s="101"/>
      <c r="N355" s="11"/>
      <c r="O355" s="189" t="s">
        <v>300</v>
      </c>
      <c r="P355" s="190">
        <v>1.2987012987012986E-2</v>
      </c>
      <c r="Q355" s="190">
        <v>1.2987012987012986E-2</v>
      </c>
      <c r="R355" s="190">
        <v>5.1948051948051945E-2</v>
      </c>
      <c r="S355" s="190">
        <v>1.2987012987012986E-2</v>
      </c>
      <c r="T355" s="190">
        <v>1.2987012987012986E-2</v>
      </c>
      <c r="U355" s="190">
        <v>0.19480519480519479</v>
      </c>
      <c r="V355" s="190">
        <v>0.19480519480519479</v>
      </c>
      <c r="W355" s="190">
        <v>0</v>
      </c>
      <c r="X355" s="190">
        <v>2.5974025974025972E-2</v>
      </c>
      <c r="Y355" s="190">
        <v>1.2987012987012986E-2</v>
      </c>
      <c r="Z355" s="190">
        <v>0</v>
      </c>
      <c r="AA355" s="190">
        <v>3.896103896103896E-2</v>
      </c>
      <c r="AB355" s="190">
        <v>3.896103896103896E-2</v>
      </c>
      <c r="AC355" s="190">
        <v>3.896103896103896E-2</v>
      </c>
      <c r="AD355" s="190">
        <v>5.1948051948051945E-2</v>
      </c>
      <c r="AE355" s="190">
        <v>3.896103896103896E-2</v>
      </c>
      <c r="AF355" s="190">
        <v>2.5974025974025972E-2</v>
      </c>
      <c r="AG355" s="190">
        <v>0.14285714285714288</v>
      </c>
      <c r="AH355" s="190">
        <v>1.2987012987012986E-2</v>
      </c>
      <c r="AI355" s="190">
        <v>6.4935064935064929E-2</v>
      </c>
      <c r="AJ355" s="190">
        <v>0</v>
      </c>
      <c r="AK355" s="190">
        <v>0</v>
      </c>
      <c r="AL355" s="190">
        <v>1.2987012987012986E-2</v>
      </c>
      <c r="AM355" s="6"/>
    </row>
    <row r="356" spans="2:39" ht="17.100000000000001" customHeight="1">
      <c r="B356" s="15"/>
      <c r="M356" s="101"/>
      <c r="N356" s="11"/>
      <c r="O356" s="189" t="s">
        <v>301</v>
      </c>
      <c r="P356" s="190">
        <v>2.3255813953488372E-2</v>
      </c>
      <c r="Q356" s="190">
        <v>4.6511627906976744E-2</v>
      </c>
      <c r="R356" s="190">
        <v>2.3255813953488372E-2</v>
      </c>
      <c r="S356" s="190">
        <v>0.11627906976744186</v>
      </c>
      <c r="T356" s="190">
        <v>0.11627906976744186</v>
      </c>
      <c r="U356" s="190">
        <v>6.9767441860465115E-2</v>
      </c>
      <c r="V356" s="190">
        <v>0.11627906976744186</v>
      </c>
      <c r="W356" s="190">
        <v>0.11627906976744186</v>
      </c>
      <c r="X356" s="190">
        <v>0</v>
      </c>
      <c r="Y356" s="190">
        <v>0</v>
      </c>
      <c r="Z356" s="190">
        <v>0</v>
      </c>
      <c r="AA356" s="190">
        <v>4.6511627906976744E-2</v>
      </c>
      <c r="AB356" s="190">
        <v>0</v>
      </c>
      <c r="AC356" s="190">
        <v>4.6511627906976744E-2</v>
      </c>
      <c r="AD356" s="190">
        <v>2.3255813953488372E-2</v>
      </c>
      <c r="AE356" s="190">
        <v>0</v>
      </c>
      <c r="AF356" s="190">
        <v>0</v>
      </c>
      <c r="AG356" s="190">
        <v>6.9767441860465115E-2</v>
      </c>
      <c r="AH356" s="190">
        <v>4.6511627906976744E-2</v>
      </c>
      <c r="AI356" s="190">
        <v>0.11627906976744186</v>
      </c>
      <c r="AJ356" s="190">
        <v>2.3255813953488372E-2</v>
      </c>
      <c r="AK356" s="190">
        <v>0</v>
      </c>
      <c r="AL356" s="190">
        <v>0</v>
      </c>
      <c r="AM356" s="6"/>
    </row>
    <row r="357" spans="2:39" ht="17.100000000000001" customHeight="1">
      <c r="B357" s="15"/>
      <c r="M357" s="101"/>
      <c r="N357" s="11"/>
      <c r="O357" s="11"/>
      <c r="P357" s="6"/>
      <c r="Q357" s="6"/>
      <c r="R357" s="6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6"/>
    </row>
    <row r="358" spans="2:39" ht="17.100000000000001" customHeight="1">
      <c r="B358" s="15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6"/>
    </row>
    <row r="359" spans="2:39" ht="17.100000000000001" customHeight="1">
      <c r="B359" s="15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</row>
    <row r="360" spans="2:39" ht="17.100000000000001" customHeight="1">
      <c r="B360" s="15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</row>
    <row r="361" spans="2:39" ht="17.100000000000001" customHeight="1">
      <c r="B361" s="15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</row>
    <row r="362" spans="2:39" ht="17.100000000000001" customHeight="1">
      <c r="B362" s="15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</row>
    <row r="363" spans="2:39" ht="17.100000000000001" customHeight="1">
      <c r="B363" s="15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</row>
    <row r="364" spans="2:39" ht="17.100000000000001" customHeight="1">
      <c r="B364" s="15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</row>
    <row r="365" spans="2:39" ht="17.100000000000001" customHeight="1">
      <c r="B365" s="15" t="s">
        <v>269</v>
      </c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</row>
    <row r="366" spans="2:39" ht="17.100000000000001" customHeight="1">
      <c r="B366" s="15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</row>
    <row r="367" spans="2:39" ht="17.100000000000001" customHeight="1">
      <c r="B367" s="15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2:39" ht="17.100000000000001" customHeight="1">
      <c r="B368" s="15"/>
      <c r="P368" s="11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2:82" ht="17.100000000000001" customHeight="1">
      <c r="B369" s="15"/>
      <c r="O369" s="11"/>
      <c r="P369" s="11"/>
      <c r="Q369" s="189"/>
      <c r="R369" s="192"/>
      <c r="S369" s="192"/>
      <c r="T369" s="192"/>
      <c r="U369" s="192"/>
      <c r="V369" s="192"/>
      <c r="W369" s="192"/>
      <c r="X369" s="192"/>
      <c r="Y369" s="192"/>
      <c r="Z369" s="6"/>
      <c r="AA369" s="6"/>
      <c r="AB369" s="6"/>
    </row>
    <row r="370" spans="2:82" ht="17.100000000000001" customHeight="1">
      <c r="B370" s="15"/>
      <c r="O370" s="11"/>
      <c r="P370" s="11"/>
      <c r="Q370" s="11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2:82" ht="17.100000000000001" customHeight="1">
      <c r="B371" s="15"/>
      <c r="O371" s="11"/>
      <c r="P371" s="11"/>
      <c r="Q371" s="11"/>
      <c r="R371" s="6"/>
      <c r="S371" s="6" t="s">
        <v>126</v>
      </c>
      <c r="T371" s="6" t="s">
        <v>127</v>
      </c>
      <c r="U371" s="6" t="s">
        <v>128</v>
      </c>
      <c r="V371" s="6" t="s">
        <v>129</v>
      </c>
      <c r="W371" s="6" t="s">
        <v>131</v>
      </c>
      <c r="X371" s="6" t="s">
        <v>132</v>
      </c>
      <c r="Y371" s="6" t="s">
        <v>133</v>
      </c>
      <c r="Z371" s="6" t="s">
        <v>134</v>
      </c>
      <c r="AA371" s="6"/>
      <c r="AB371" s="6"/>
    </row>
    <row r="372" spans="2:82" ht="17.100000000000001" customHeight="1">
      <c r="B372" s="15"/>
      <c r="O372" s="11"/>
      <c r="P372" s="68"/>
      <c r="Q372" s="120"/>
      <c r="R372" s="189" t="s">
        <v>298</v>
      </c>
      <c r="S372" s="192">
        <v>4.1142857142857139</v>
      </c>
      <c r="T372" s="192">
        <v>4.2571428571428571</v>
      </c>
      <c r="U372" s="192">
        <v>3.4571428571428569</v>
      </c>
      <c r="V372" s="192">
        <v>4.6571428571428584</v>
      </c>
      <c r="W372" s="192">
        <v>5.628571428571429</v>
      </c>
      <c r="X372" s="192">
        <v>5.2285714285714304</v>
      </c>
      <c r="Y372" s="192">
        <v>5.3142857142857132</v>
      </c>
      <c r="Z372" s="192">
        <v>4.4571428571428564</v>
      </c>
      <c r="AA372" s="6"/>
      <c r="AB372" s="6"/>
    </row>
    <row r="373" spans="2:82" ht="17.100000000000001" customHeight="1">
      <c r="B373" s="15"/>
      <c r="O373" s="11"/>
      <c r="P373" s="72"/>
      <c r="Q373" s="121"/>
      <c r="R373" s="189" t="s">
        <v>299</v>
      </c>
      <c r="S373" s="192">
        <v>4.5106382978723394</v>
      </c>
      <c r="T373" s="192">
        <v>5.2553191489361719</v>
      </c>
      <c r="U373" s="192">
        <v>3.957446808510638</v>
      </c>
      <c r="V373" s="192">
        <v>5.0212765957446805</v>
      </c>
      <c r="W373" s="192">
        <v>5.5106382978723403</v>
      </c>
      <c r="X373" s="192">
        <v>5.4042553191489349</v>
      </c>
      <c r="Y373" s="192">
        <v>5.702127659574467</v>
      </c>
      <c r="Z373" s="192">
        <v>4.744680851063829</v>
      </c>
      <c r="AA373" s="6"/>
      <c r="AB373" s="6"/>
    </row>
    <row r="374" spans="2:82" ht="17.100000000000001" customHeight="1">
      <c r="B374" s="15"/>
      <c r="O374" s="11"/>
      <c r="P374" s="72"/>
      <c r="Q374" s="121"/>
      <c r="R374" s="189" t="s">
        <v>300</v>
      </c>
      <c r="S374" s="192">
        <v>4.1323529411764701</v>
      </c>
      <c r="T374" s="192">
        <v>4.4264705882352944</v>
      </c>
      <c r="U374" s="192">
        <v>4.1176470588235308</v>
      </c>
      <c r="V374" s="192">
        <v>4.7058823529411766</v>
      </c>
      <c r="W374" s="192">
        <v>5.4411764705882364</v>
      </c>
      <c r="X374" s="192">
        <v>5.132352941176471</v>
      </c>
      <c r="Y374" s="192">
        <v>5.014705882352942</v>
      </c>
      <c r="Z374" s="192">
        <v>4.7941176470588216</v>
      </c>
      <c r="AA374" s="6"/>
      <c r="AB374" s="6"/>
    </row>
    <row r="375" spans="2:82" ht="17.100000000000001" customHeight="1">
      <c r="B375" s="15"/>
      <c r="O375" s="11"/>
      <c r="P375" s="11"/>
      <c r="Q375" s="11"/>
      <c r="R375" s="189" t="s">
        <v>301</v>
      </c>
      <c r="S375" s="192">
        <v>3.1999999999999997</v>
      </c>
      <c r="T375" s="192">
        <v>3.4666666666666668</v>
      </c>
      <c r="U375" s="192">
        <v>4.7333333333333343</v>
      </c>
      <c r="V375" s="192">
        <v>4.6896551724137927</v>
      </c>
      <c r="W375" s="192">
        <v>5.4666666666666668</v>
      </c>
      <c r="X375" s="192">
        <v>5.4333333333333327</v>
      </c>
      <c r="Y375" s="192">
        <v>5.4333333333333336</v>
      </c>
      <c r="Z375" s="192">
        <v>4.1333333333333329</v>
      </c>
      <c r="AA375" s="6"/>
      <c r="AB375" s="6"/>
    </row>
    <row r="376" spans="2:82" ht="17.100000000000001" customHeight="1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6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</row>
    <row r="377" spans="2:82" ht="17.100000000000001" customHeight="1">
      <c r="B377" s="15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6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</row>
    <row r="378" spans="2:82" ht="17.100000000000001" customHeight="1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6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</row>
    <row r="379" spans="2:82" ht="17.100000000000001" customHeight="1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</row>
    <row r="380" spans="2:82" ht="17.100000000000001" customHeight="1">
      <c r="M380" s="6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</row>
    <row r="381" spans="2:82" ht="17.100000000000001" customHeight="1">
      <c r="M381" s="6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</row>
    <row r="382" spans="2:82" ht="17.100000000000001" customHeight="1">
      <c r="M382" s="6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</row>
    <row r="383" spans="2:82" ht="17.100000000000001" customHeight="1">
      <c r="M383" s="6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</row>
    <row r="384" spans="2:82" ht="17.100000000000001" customHeight="1">
      <c r="M384" s="6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</row>
    <row r="385" spans="2:82" ht="17.100000000000001" customHeight="1">
      <c r="M385" s="6"/>
      <c r="N385" s="11"/>
      <c r="O385" s="11"/>
      <c r="P385" s="21"/>
      <c r="Q385" s="17"/>
      <c r="R385" s="17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</row>
    <row r="386" spans="2:82" ht="17.100000000000001" customHeight="1">
      <c r="M386" s="6"/>
      <c r="N386" s="11"/>
      <c r="O386" s="475"/>
      <c r="P386" s="23"/>
      <c r="Q386" s="19"/>
      <c r="R386" s="19"/>
      <c r="S386" s="17"/>
      <c r="T386" s="17"/>
      <c r="U386" s="17"/>
      <c r="V386" s="17"/>
      <c r="W386" s="17"/>
      <c r="X386" s="17"/>
      <c r="Y386" s="17"/>
      <c r="Z386" s="17"/>
      <c r="AA386" s="18"/>
      <c r="AB386" s="11"/>
      <c r="AC386" s="18"/>
      <c r="AD386" s="17"/>
      <c r="AE386" s="18"/>
      <c r="AF386" s="11"/>
      <c r="AG386" s="18"/>
      <c r="AH386" s="17"/>
      <c r="AI386" s="18"/>
      <c r="AJ386" s="11"/>
      <c r="AK386" s="18"/>
      <c r="AL386" s="17"/>
      <c r="AM386" s="18"/>
      <c r="AN386" s="11"/>
      <c r="AO386" s="18"/>
      <c r="AP386" s="17"/>
      <c r="AQ386" s="18"/>
      <c r="AR386" s="11"/>
      <c r="AS386" s="18"/>
      <c r="AT386" s="17"/>
      <c r="AU386" s="18"/>
      <c r="AV386" s="17"/>
      <c r="AW386" s="18"/>
      <c r="AX386" s="17"/>
      <c r="AY386" s="18"/>
      <c r="AZ386" s="17"/>
      <c r="BA386" s="18"/>
      <c r="BB386" s="17"/>
      <c r="BC386" s="18"/>
      <c r="BD386" s="17"/>
      <c r="BE386" s="18"/>
      <c r="BF386" s="17"/>
      <c r="BG386" s="18"/>
      <c r="BH386" s="17"/>
      <c r="BI386" s="18"/>
      <c r="BJ386" s="17"/>
      <c r="BK386" s="18"/>
      <c r="BL386" s="22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</row>
    <row r="387" spans="2:82" ht="17.100000000000001" customHeight="1">
      <c r="M387" s="6"/>
      <c r="N387" s="11"/>
      <c r="O387" s="476"/>
      <c r="P387" s="25"/>
      <c r="Q387" s="26"/>
      <c r="R387" s="27"/>
      <c r="S387" s="19"/>
      <c r="T387" s="19"/>
      <c r="U387" s="19"/>
      <c r="V387" s="19"/>
      <c r="W387" s="19"/>
      <c r="X387" s="19"/>
      <c r="Y387" s="19"/>
      <c r="Z387" s="19"/>
      <c r="AA387" s="20"/>
      <c r="AB387" s="11"/>
      <c r="AC387" s="20"/>
      <c r="AD387" s="19"/>
      <c r="AE387" s="20"/>
      <c r="AF387" s="11"/>
      <c r="AG387" s="20"/>
      <c r="AH387" s="19"/>
      <c r="AI387" s="20"/>
      <c r="AJ387" s="11"/>
      <c r="AK387" s="20"/>
      <c r="AL387" s="19"/>
      <c r="AM387" s="20"/>
      <c r="AN387" s="11"/>
      <c r="AO387" s="20"/>
      <c r="AP387" s="19"/>
      <c r="AQ387" s="20"/>
      <c r="AR387" s="11"/>
      <c r="AS387" s="20"/>
      <c r="AT387" s="19"/>
      <c r="AU387" s="20"/>
      <c r="AV387" s="19"/>
      <c r="AW387" s="20"/>
      <c r="AX387" s="19"/>
      <c r="AY387" s="20"/>
      <c r="AZ387" s="19"/>
      <c r="BA387" s="20"/>
      <c r="BB387" s="19"/>
      <c r="BC387" s="20"/>
      <c r="BD387" s="19"/>
      <c r="BE387" s="20"/>
      <c r="BF387" s="19"/>
      <c r="BG387" s="20"/>
      <c r="BH387" s="19"/>
      <c r="BI387" s="20"/>
      <c r="BJ387" s="19"/>
      <c r="BK387" s="20"/>
      <c r="BL387" s="24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</row>
    <row r="388" spans="2:82" ht="17.100000000000001" customHeight="1">
      <c r="M388" s="6"/>
      <c r="N388" s="11"/>
      <c r="O388" s="477"/>
      <c r="P388" s="11"/>
      <c r="Q388" s="11"/>
      <c r="R388" s="11"/>
      <c r="S388" s="28"/>
      <c r="T388" s="27"/>
      <c r="U388" s="28"/>
      <c r="V388" s="27"/>
      <c r="W388" s="28"/>
      <c r="X388" s="27"/>
      <c r="Y388" s="28"/>
      <c r="Z388" s="27"/>
      <c r="AA388" s="28"/>
      <c r="AB388" s="27"/>
      <c r="AC388" s="28"/>
      <c r="AD388" s="27"/>
      <c r="AE388" s="28"/>
      <c r="AF388" s="27"/>
      <c r="AG388" s="28"/>
      <c r="AH388" s="27"/>
      <c r="AI388" s="28"/>
      <c r="AJ388" s="27"/>
      <c r="AK388" s="28"/>
      <c r="AL388" s="27"/>
      <c r="AM388" s="28"/>
      <c r="AN388" s="27"/>
      <c r="AO388" s="28"/>
      <c r="AP388" s="27"/>
      <c r="AQ388" s="28"/>
      <c r="AR388" s="27"/>
      <c r="AS388" s="28"/>
      <c r="AT388" s="27"/>
      <c r="AU388" s="28"/>
      <c r="AV388" s="27"/>
      <c r="AW388" s="28"/>
      <c r="AX388" s="27"/>
      <c r="AY388" s="28"/>
      <c r="AZ388" s="27"/>
      <c r="BA388" s="28"/>
      <c r="BB388" s="27"/>
      <c r="BC388" s="28"/>
      <c r="BD388" s="27"/>
      <c r="BE388" s="28"/>
      <c r="BF388" s="27"/>
      <c r="BG388" s="28"/>
      <c r="BH388" s="27"/>
      <c r="BI388" s="28"/>
      <c r="BJ388" s="27"/>
      <c r="BK388" s="28"/>
      <c r="BL388" s="29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</row>
    <row r="389" spans="2:82" ht="17.100000000000001" customHeight="1">
      <c r="M389" s="6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</row>
    <row r="390" spans="2:82" ht="17.100000000000001" customHeight="1">
      <c r="M390" s="6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</row>
    <row r="391" spans="2:82" ht="17.100000000000001" customHeight="1">
      <c r="M391" s="6"/>
      <c r="N391" s="11"/>
      <c r="O391" s="3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</row>
    <row r="392" spans="2:82" ht="17.100000000000001" customHeight="1">
      <c r="B392" s="15" t="s">
        <v>225</v>
      </c>
      <c r="M392" s="6"/>
      <c r="N392" s="11"/>
      <c r="O392" s="11"/>
      <c r="P392" s="104"/>
      <c r="Q392" s="104"/>
      <c r="R392" s="104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</row>
    <row r="393" spans="2:82" ht="17.100000000000001" customHeight="1">
      <c r="M393" s="6"/>
      <c r="N393" s="11"/>
      <c r="O393" s="104"/>
      <c r="P393" s="11"/>
      <c r="Q393" s="11"/>
      <c r="R393" s="11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</row>
    <row r="394" spans="2:82" ht="17.100000000000001" customHeight="1">
      <c r="M394" s="6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 t="s">
        <v>176</v>
      </c>
      <c r="AF394" s="11"/>
      <c r="AG394" s="11"/>
      <c r="AH394" s="11"/>
      <c r="AI394" s="11"/>
      <c r="AJ394" s="11"/>
      <c r="AK394" s="11" t="s">
        <v>177</v>
      </c>
      <c r="AL394" s="11"/>
      <c r="AM394" s="11"/>
      <c r="AN394" s="11"/>
      <c r="AO394" s="11"/>
      <c r="AP394" s="11"/>
      <c r="AQ394" s="11" t="s">
        <v>178</v>
      </c>
      <c r="AR394" s="11"/>
      <c r="AS394" s="11"/>
      <c r="AT394" s="11"/>
      <c r="AU394" s="11"/>
      <c r="AV394" s="11"/>
      <c r="AW394" s="11"/>
      <c r="AX394" s="11"/>
      <c r="AY394" s="11" t="s">
        <v>179</v>
      </c>
      <c r="AZ394" s="11"/>
      <c r="BA394" s="11"/>
      <c r="BB394" s="11"/>
      <c r="BC394" s="11"/>
      <c r="BD394" s="11"/>
      <c r="BE394" s="11" t="s">
        <v>180</v>
      </c>
      <c r="BF394" s="11"/>
      <c r="BG394" s="11"/>
      <c r="BH394" s="11"/>
      <c r="BI394" s="11"/>
      <c r="BJ394" s="11"/>
      <c r="BK394" s="11"/>
      <c r="BL394" s="11"/>
      <c r="BM394" s="11"/>
      <c r="BN394" s="11"/>
      <c r="BO394" s="11" t="s">
        <v>181</v>
      </c>
      <c r="BP394" s="11"/>
      <c r="BQ394" s="11"/>
      <c r="BR394" s="11"/>
      <c r="BS394" s="11"/>
      <c r="BT394" s="11"/>
      <c r="BU394" s="11" t="s">
        <v>182</v>
      </c>
      <c r="BV394" s="11"/>
      <c r="BW394" s="11"/>
      <c r="BX394" s="11"/>
      <c r="BY394" s="11"/>
      <c r="BZ394" s="11"/>
      <c r="CA394" s="11"/>
      <c r="CB394" s="11"/>
      <c r="CC394" s="11"/>
      <c r="CD394" s="11"/>
    </row>
    <row r="395" spans="2:82" ht="17.100000000000001" customHeight="1">
      <c r="M395" s="6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 t="s">
        <v>186</v>
      </c>
      <c r="AJ395" s="11"/>
      <c r="AK395" s="11" t="s">
        <v>183</v>
      </c>
      <c r="AL395" s="11"/>
      <c r="AM395" s="11" t="s">
        <v>185</v>
      </c>
      <c r="AN395" s="11"/>
      <c r="AO395" s="11" t="s">
        <v>186</v>
      </c>
      <c r="AP395" s="11"/>
      <c r="AQ395" s="11" t="s">
        <v>183</v>
      </c>
      <c r="AR395" s="11"/>
      <c r="AS395" s="11" t="s">
        <v>189</v>
      </c>
      <c r="AT395" s="11"/>
      <c r="AU395" s="11" t="s">
        <v>185</v>
      </c>
      <c r="AV395" s="11"/>
      <c r="AW395" s="11" t="s">
        <v>186</v>
      </c>
      <c r="AX395" s="11"/>
      <c r="AY395" s="11" t="s">
        <v>183</v>
      </c>
      <c r="AZ395" s="11"/>
      <c r="BA395" s="11" t="s">
        <v>185</v>
      </c>
      <c r="BB395" s="11"/>
      <c r="BC395" s="11" t="s">
        <v>186</v>
      </c>
      <c r="BD395" s="11"/>
      <c r="BE395" s="11" t="s">
        <v>183</v>
      </c>
      <c r="BF395" s="11"/>
      <c r="BG395" s="11" t="s">
        <v>184</v>
      </c>
      <c r="BH395" s="11"/>
      <c r="BI395" s="11" t="s">
        <v>185</v>
      </c>
      <c r="BJ395" s="11"/>
      <c r="BK395" s="11" t="s">
        <v>188</v>
      </c>
      <c r="BL395" s="11"/>
      <c r="BM395" s="11" t="s">
        <v>186</v>
      </c>
      <c r="BN395" s="11"/>
      <c r="BO395" s="11" t="s">
        <v>183</v>
      </c>
      <c r="BP395" s="11"/>
      <c r="BQ395" s="11" t="s">
        <v>188</v>
      </c>
      <c r="BR395" s="11"/>
      <c r="BS395" s="11" t="s">
        <v>186</v>
      </c>
      <c r="BT395" s="11"/>
      <c r="BU395" s="11" t="s">
        <v>183</v>
      </c>
      <c r="BV395" s="11"/>
      <c r="BW395" s="11" t="s">
        <v>184</v>
      </c>
      <c r="BX395" s="11"/>
      <c r="BY395" s="11" t="s">
        <v>185</v>
      </c>
      <c r="BZ395" s="11"/>
      <c r="CA395" s="11" t="s">
        <v>187</v>
      </c>
      <c r="CB395" s="11"/>
      <c r="CC395" s="11" t="s">
        <v>186</v>
      </c>
      <c r="CD395" s="11"/>
    </row>
    <row r="396" spans="2:82" ht="17.100000000000001" customHeight="1">
      <c r="M396" s="6"/>
      <c r="N396" s="11"/>
      <c r="O396" s="11"/>
      <c r="P396" s="21"/>
      <c r="Q396" s="17"/>
      <c r="R396" s="17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</row>
    <row r="397" spans="2:82" ht="17.100000000000001" customHeight="1">
      <c r="L397" s="11"/>
      <c r="M397" s="11"/>
      <c r="N397" s="11"/>
      <c r="O397" s="475"/>
      <c r="P397" s="23"/>
      <c r="Q397" s="19"/>
      <c r="R397" s="6"/>
      <c r="S397" s="6"/>
      <c r="T397" s="6"/>
      <c r="U397" s="6"/>
      <c r="V397" s="6"/>
      <c r="W397" s="6"/>
      <c r="X397" s="6"/>
      <c r="Z397" s="17"/>
      <c r="AA397" s="18"/>
      <c r="AB397" s="17"/>
      <c r="AC397" s="18"/>
      <c r="AD397" s="17"/>
      <c r="AE397" s="18"/>
      <c r="AF397" s="17">
        <v>0.5</v>
      </c>
      <c r="AG397" s="18"/>
      <c r="AH397" s="17">
        <v>0</v>
      </c>
      <c r="AI397" s="18"/>
      <c r="AJ397" s="17">
        <v>0</v>
      </c>
      <c r="AK397" s="18"/>
      <c r="AL397" s="17">
        <v>0.5</v>
      </c>
      <c r="AM397" s="18"/>
      <c r="AN397" s="17">
        <v>0</v>
      </c>
      <c r="AO397" s="18"/>
      <c r="AP397" s="17">
        <v>0</v>
      </c>
      <c r="AQ397" s="18"/>
      <c r="AR397" s="17">
        <v>1</v>
      </c>
      <c r="AS397" s="18"/>
      <c r="AT397" s="17">
        <v>0</v>
      </c>
      <c r="AU397" s="18"/>
      <c r="AV397" s="17">
        <v>0</v>
      </c>
      <c r="AW397" s="18"/>
      <c r="AX397" s="17">
        <v>0</v>
      </c>
      <c r="AY397" s="18"/>
      <c r="AZ397" s="17">
        <v>1</v>
      </c>
      <c r="BA397" s="18"/>
      <c r="BB397" s="17">
        <v>0</v>
      </c>
      <c r="BC397" s="18"/>
      <c r="BD397" s="17">
        <v>0</v>
      </c>
      <c r="BE397" s="18"/>
      <c r="BF397" s="17">
        <v>0</v>
      </c>
      <c r="BG397" s="18"/>
      <c r="BH397" s="17">
        <v>0.5</v>
      </c>
      <c r="BI397" s="18"/>
      <c r="BJ397" s="17">
        <v>0</v>
      </c>
      <c r="BK397" s="18"/>
      <c r="BL397" s="17">
        <v>0</v>
      </c>
      <c r="BM397" s="18"/>
      <c r="BN397" s="17">
        <v>0</v>
      </c>
      <c r="BO397" s="18"/>
      <c r="BP397" s="17">
        <v>1</v>
      </c>
      <c r="BQ397" s="18"/>
      <c r="BR397" s="17">
        <v>0</v>
      </c>
      <c r="BS397" s="18"/>
      <c r="BT397" s="17">
        <v>0</v>
      </c>
      <c r="BU397" s="18"/>
      <c r="BV397" s="22">
        <v>0</v>
      </c>
    </row>
    <row r="398" spans="2:82" ht="17.100000000000001" customHeight="1">
      <c r="L398" s="11"/>
      <c r="O398" s="476"/>
      <c r="P398" s="25"/>
      <c r="Q398" s="26"/>
      <c r="R398" s="6"/>
      <c r="S398" s="6"/>
      <c r="T398" s="6"/>
      <c r="U398" s="6"/>
      <c r="V398" s="6"/>
      <c r="W398" s="6"/>
      <c r="X398" s="6"/>
      <c r="Z398" s="19">
        <v>0</v>
      </c>
      <c r="AA398" s="20"/>
      <c r="AB398" s="19">
        <v>0.5</v>
      </c>
      <c r="AC398" s="20"/>
      <c r="AD398" s="19">
        <v>1</v>
      </c>
      <c r="AE398" s="20"/>
      <c r="AF398" s="19">
        <v>0</v>
      </c>
      <c r="AG398" s="20"/>
      <c r="AH398" s="19">
        <v>0</v>
      </c>
      <c r="AI398" s="20"/>
      <c r="AJ398" s="19">
        <v>1</v>
      </c>
      <c r="AK398" s="20"/>
      <c r="AL398" s="19">
        <v>1</v>
      </c>
      <c r="AM398" s="20"/>
      <c r="AN398" s="19">
        <v>0</v>
      </c>
      <c r="AO398" s="20"/>
      <c r="AP398" s="19">
        <v>0</v>
      </c>
      <c r="AQ398" s="20"/>
      <c r="AR398" s="19">
        <v>1</v>
      </c>
      <c r="AS398" s="20"/>
      <c r="AT398" s="19">
        <v>1</v>
      </c>
      <c r="AU398" s="20"/>
      <c r="AV398" s="19">
        <v>0</v>
      </c>
      <c r="AW398" s="20"/>
      <c r="AX398" s="19">
        <v>0.5</v>
      </c>
      <c r="AY398" s="20"/>
      <c r="AZ398" s="19">
        <v>1</v>
      </c>
      <c r="BA398" s="20"/>
      <c r="BB398" s="19">
        <v>0</v>
      </c>
      <c r="BC398" s="11"/>
      <c r="BD398" s="11"/>
      <c r="BE398" s="20"/>
      <c r="BF398" s="19">
        <v>0</v>
      </c>
      <c r="BG398" s="20"/>
      <c r="BH398" s="19">
        <v>1</v>
      </c>
      <c r="BI398" s="20"/>
      <c r="BJ398" s="19">
        <v>1</v>
      </c>
      <c r="BK398" s="20"/>
      <c r="BL398" s="24">
        <v>0</v>
      </c>
    </row>
    <row r="399" spans="2:82" ht="17.100000000000001" customHeight="1">
      <c r="L399" s="11"/>
      <c r="O399" s="477"/>
      <c r="P399" s="11"/>
      <c r="Q399" s="11"/>
      <c r="R399" s="6"/>
      <c r="S399" s="6" t="s">
        <v>135</v>
      </c>
      <c r="T399" s="6" t="s">
        <v>136</v>
      </c>
      <c r="U399" s="6" t="s">
        <v>137</v>
      </c>
      <c r="V399" s="6" t="s">
        <v>138</v>
      </c>
      <c r="W399" s="6" t="s">
        <v>139</v>
      </c>
      <c r="X399" s="27"/>
      <c r="Y399" s="28"/>
      <c r="Z399" s="27"/>
      <c r="AA399" s="28"/>
      <c r="AB399" s="27"/>
      <c r="AC399" s="28"/>
      <c r="AD399" s="27"/>
      <c r="AE399" s="28"/>
      <c r="AF399" s="27"/>
      <c r="AG399" s="28"/>
      <c r="AH399" s="27"/>
      <c r="AI399" s="28"/>
      <c r="AJ399" s="27"/>
      <c r="AK399" s="28"/>
      <c r="AL399" s="27"/>
      <c r="AM399" s="28"/>
      <c r="AN399" s="27"/>
      <c r="AO399" s="28"/>
      <c r="AP399" s="27"/>
      <c r="AQ399" s="28"/>
      <c r="AR399" s="27"/>
      <c r="AS399" s="28"/>
      <c r="AT399" s="27"/>
      <c r="AU399" s="28"/>
      <c r="AV399" s="27"/>
      <c r="AW399" s="28"/>
      <c r="AX399" s="27"/>
      <c r="AY399" s="28"/>
      <c r="AZ399" s="27"/>
      <c r="BA399" s="11"/>
      <c r="BC399" s="28"/>
      <c r="BD399" s="27"/>
      <c r="BE399" s="28"/>
      <c r="BF399" s="27"/>
      <c r="BG399" s="28"/>
      <c r="BH399" s="27"/>
      <c r="BI399" s="28"/>
      <c r="BJ399" s="29"/>
    </row>
    <row r="400" spans="2:82" ht="17.100000000000001" customHeight="1">
      <c r="L400" s="11"/>
      <c r="O400" s="11"/>
      <c r="P400" s="11"/>
      <c r="Q400" s="11"/>
      <c r="R400" s="189" t="s">
        <v>298</v>
      </c>
      <c r="S400" s="192">
        <v>5.6666666666666679</v>
      </c>
      <c r="T400" s="192">
        <v>4.5454545454545467</v>
      </c>
      <c r="U400" s="192">
        <v>4.7272727272727275</v>
      </c>
      <c r="V400" s="192">
        <v>4.5151515151515147</v>
      </c>
      <c r="W400" s="192">
        <v>5.6857142857142859</v>
      </c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M400" s="11"/>
      <c r="BN400" s="11"/>
      <c r="BO400" s="11"/>
      <c r="BP400" s="11"/>
      <c r="BQ400" s="11"/>
      <c r="BR400" s="11"/>
      <c r="BS400" s="11"/>
      <c r="BT400" s="11"/>
    </row>
    <row r="401" spans="2:72" ht="15" customHeight="1">
      <c r="L401" s="11"/>
      <c r="O401" s="11"/>
      <c r="P401" s="11"/>
      <c r="Q401" s="11"/>
      <c r="R401" s="189" t="s">
        <v>299</v>
      </c>
      <c r="S401" s="192">
        <v>5.6590909090909074</v>
      </c>
      <c r="T401" s="192">
        <v>4.5681818181818192</v>
      </c>
      <c r="U401" s="192">
        <v>4.5227272727272725</v>
      </c>
      <c r="V401" s="192">
        <v>4.7727272727272725</v>
      </c>
      <c r="W401" s="192">
        <v>5.645833333333333</v>
      </c>
      <c r="X401" s="11"/>
      <c r="Y401" s="11"/>
      <c r="Z401" s="11"/>
      <c r="AA401" s="11"/>
      <c r="AB401" s="11"/>
      <c r="AC401" s="11"/>
      <c r="AD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</row>
    <row r="402" spans="2:72" ht="15" customHeight="1">
      <c r="L402" s="11"/>
      <c r="O402" s="11"/>
      <c r="P402" s="11"/>
      <c r="Q402" s="11"/>
      <c r="R402" s="189" t="s">
        <v>300</v>
      </c>
      <c r="S402" s="192">
        <v>5.5362318840579707</v>
      </c>
      <c r="T402" s="192">
        <v>4.8115942028985517</v>
      </c>
      <c r="U402" s="192">
        <v>4.3333333333333321</v>
      </c>
      <c r="V402" s="192">
        <v>3.9130434782608705</v>
      </c>
      <c r="W402" s="192">
        <v>5.3285714285714274</v>
      </c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R402" s="11"/>
      <c r="AS402" s="11"/>
      <c r="AT402" s="11"/>
      <c r="AU402" s="11"/>
      <c r="AV402" s="11"/>
      <c r="AW402" s="11"/>
      <c r="AX402" s="11"/>
      <c r="AY402" s="11"/>
    </row>
    <row r="403" spans="2:72" ht="15" customHeight="1">
      <c r="L403" s="11"/>
      <c r="O403" s="11"/>
      <c r="P403" s="11"/>
      <c r="Q403" s="11"/>
      <c r="R403" s="189" t="s">
        <v>301</v>
      </c>
      <c r="S403" s="192">
        <v>5.2121212121212128</v>
      </c>
      <c r="T403" s="192">
        <v>4.6060606060606046</v>
      </c>
      <c r="U403" s="192">
        <v>4.9393939393939386</v>
      </c>
      <c r="V403" s="192">
        <v>3.8787878787878793</v>
      </c>
      <c r="W403" s="192">
        <v>5.2972972972972974</v>
      </c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R403" s="11"/>
      <c r="AS403" s="11"/>
      <c r="AT403" s="11"/>
      <c r="AU403" s="11"/>
      <c r="AV403" s="11"/>
      <c r="AW403" s="11"/>
      <c r="AX403" s="11"/>
      <c r="AY403" s="11"/>
    </row>
    <row r="404" spans="2:72">
      <c r="L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BB404" s="11"/>
      <c r="BC404" s="11"/>
      <c r="BD404" s="11"/>
      <c r="BE404" s="11"/>
      <c r="BF404" s="11"/>
      <c r="BG404" s="11"/>
      <c r="BH404" s="11"/>
      <c r="BI404" s="11"/>
    </row>
    <row r="405" spans="2:72">
      <c r="L405" s="11"/>
      <c r="O405" s="11"/>
      <c r="P405" s="104"/>
      <c r="Q405" s="181"/>
      <c r="R405" s="18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</row>
    <row r="406" spans="2:72" ht="15" customHeight="1">
      <c r="L406" s="11"/>
      <c r="M406" s="11"/>
      <c r="N406" s="104"/>
      <c r="O406" s="104"/>
      <c r="P406" s="11"/>
      <c r="Q406" s="11"/>
      <c r="R406" s="11"/>
      <c r="S406" s="181"/>
      <c r="T406" s="181"/>
      <c r="U406" s="181"/>
      <c r="V406" s="181"/>
      <c r="W406" s="18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</row>
    <row r="407" spans="2:72"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</row>
    <row r="408" spans="2:72"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</row>
    <row r="409" spans="2:72">
      <c r="L409" s="11"/>
      <c r="M409" s="11"/>
      <c r="N409" s="11"/>
      <c r="O409" s="11"/>
      <c r="P409" s="17"/>
      <c r="Q409" s="17"/>
      <c r="R409" s="17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</row>
    <row r="410" spans="2:72" ht="15" customHeight="1">
      <c r="L410" s="11"/>
      <c r="M410" s="11"/>
      <c r="N410" s="475"/>
      <c r="O410" s="21"/>
      <c r="P410" s="19"/>
      <c r="Q410" s="19"/>
      <c r="R410" s="19"/>
      <c r="S410" s="11"/>
      <c r="T410" s="18"/>
      <c r="U410" s="11"/>
      <c r="V410" s="18"/>
      <c r="W410" s="22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</row>
    <row r="411" spans="2:72" ht="15" customHeight="1">
      <c r="L411" s="11"/>
      <c r="M411" s="11"/>
      <c r="N411" s="476"/>
      <c r="O411" s="23"/>
      <c r="P411" s="26"/>
      <c r="Q411" s="27"/>
      <c r="R411" s="28"/>
      <c r="S411" s="11"/>
      <c r="T411" s="20"/>
      <c r="U411" s="11"/>
      <c r="V411" s="20"/>
      <c r="W411" s="24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</row>
    <row r="412" spans="2:72" ht="12" customHeight="1">
      <c r="L412" s="11"/>
      <c r="M412" s="11"/>
      <c r="N412" s="477"/>
      <c r="O412" s="25"/>
      <c r="P412" s="11"/>
      <c r="Q412" s="11"/>
      <c r="R412" s="11"/>
      <c r="S412" s="27"/>
      <c r="T412" s="28"/>
      <c r="U412" s="27"/>
      <c r="V412" s="28"/>
      <c r="W412" s="29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</row>
    <row r="413" spans="2:72" ht="24" customHeight="1"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</row>
    <row r="414" spans="2:72" ht="15" customHeight="1"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</row>
    <row r="415" spans="2:72" ht="15" customHeight="1">
      <c r="L415" s="11"/>
      <c r="M415" s="11"/>
      <c r="N415" s="16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</row>
    <row r="416" spans="2:72" ht="23.25" customHeight="1">
      <c r="B416" s="15" t="s">
        <v>226</v>
      </c>
      <c r="L416" s="11"/>
      <c r="M416" s="11"/>
      <c r="N416" s="11"/>
      <c r="O416" s="11"/>
      <c r="P416" s="104"/>
      <c r="Q416" s="104"/>
      <c r="R416" s="104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</row>
    <row r="417" spans="2:82" ht="15" customHeight="1">
      <c r="B417" s="15"/>
      <c r="L417" s="11"/>
      <c r="M417" s="11"/>
      <c r="N417" s="104"/>
      <c r="O417" s="104"/>
      <c r="P417" s="111"/>
      <c r="Q417" s="112"/>
      <c r="R417" s="112"/>
      <c r="S417" s="104"/>
      <c r="T417" s="104"/>
      <c r="U417" s="104"/>
      <c r="V417" s="104"/>
      <c r="W417" s="104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</row>
    <row r="418" spans="2:82" ht="15" customHeight="1">
      <c r="B418" s="15" t="s">
        <v>264</v>
      </c>
      <c r="L418" s="11"/>
      <c r="M418" s="11"/>
      <c r="N418" s="486"/>
      <c r="O418" s="487"/>
      <c r="P418" s="482"/>
      <c r="Q418" s="473"/>
      <c r="R418" s="174"/>
      <c r="S418" s="171"/>
      <c r="T418" s="484"/>
      <c r="U418" s="484"/>
      <c r="V418" s="484"/>
      <c r="W418" s="485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</row>
    <row r="419" spans="2:82" ht="15" customHeight="1">
      <c r="L419" s="11"/>
      <c r="M419" s="11"/>
      <c r="N419" s="488"/>
      <c r="O419" s="489"/>
      <c r="P419" s="32"/>
      <c r="Q419" s="33"/>
      <c r="R419" s="33"/>
      <c r="S419" s="174"/>
      <c r="T419" s="473"/>
      <c r="U419" s="473"/>
      <c r="V419" s="473"/>
      <c r="W419" s="474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</row>
    <row r="420" spans="2:82" ht="15" customHeight="1">
      <c r="L420" s="11"/>
      <c r="M420" s="11"/>
      <c r="N420" s="490"/>
      <c r="O420" s="491"/>
      <c r="P420" s="35"/>
      <c r="Q420" s="17"/>
      <c r="R420" s="18"/>
      <c r="S420" s="33"/>
      <c r="T420" s="33"/>
      <c r="U420" s="33"/>
      <c r="V420" s="33"/>
      <c r="W420" s="34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</row>
    <row r="421" spans="2:82" ht="15" customHeight="1">
      <c r="L421" s="11"/>
      <c r="M421" s="11"/>
      <c r="N421" s="475"/>
      <c r="O421" s="21"/>
      <c r="P421" s="478"/>
      <c r="Q421" s="478"/>
      <c r="R421" s="478"/>
      <c r="S421" s="478"/>
      <c r="T421" s="478"/>
      <c r="U421" s="478"/>
      <c r="V421" s="478"/>
      <c r="W421" s="478"/>
      <c r="X421" s="478"/>
      <c r="Y421" s="478"/>
      <c r="Z421" s="478"/>
      <c r="AA421" s="478"/>
      <c r="AB421" s="478"/>
      <c r="AC421" s="478"/>
      <c r="AD421" s="478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</row>
    <row r="422" spans="2:82" ht="15" customHeight="1">
      <c r="L422" s="11"/>
      <c r="M422" s="11"/>
      <c r="N422" s="476"/>
      <c r="O422" s="23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</row>
    <row r="423" spans="2:82" ht="15" customHeight="1">
      <c r="L423" s="11"/>
      <c r="M423" s="11"/>
      <c r="N423" s="476"/>
      <c r="O423" s="23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</row>
    <row r="424" spans="2:82" ht="15" customHeight="1">
      <c r="L424" s="11"/>
      <c r="M424" s="11"/>
      <c r="N424" s="477"/>
      <c r="O424" s="25"/>
      <c r="P424" s="193"/>
      <c r="Q424" s="194"/>
      <c r="R424" s="194"/>
      <c r="S424" s="194"/>
      <c r="T424" s="195"/>
      <c r="U424" s="194"/>
      <c r="V424" s="194"/>
      <c r="W424" s="194"/>
      <c r="X424" s="194"/>
      <c r="Y424" s="194"/>
      <c r="Z424" s="194"/>
      <c r="AA424" s="194"/>
      <c r="AB424" s="194"/>
      <c r="AC424" s="194"/>
      <c r="AD424" s="194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</row>
    <row r="425" spans="2:82" ht="15" customHeight="1">
      <c r="L425" s="11"/>
      <c r="M425" s="11"/>
      <c r="N425" s="11"/>
      <c r="O425" s="11"/>
      <c r="P425" s="193"/>
      <c r="Q425" s="194"/>
      <c r="R425" s="194"/>
      <c r="S425" s="194"/>
      <c r="T425" s="195"/>
      <c r="U425" s="194"/>
      <c r="V425" s="194"/>
      <c r="W425" s="194"/>
      <c r="X425" s="194"/>
      <c r="Y425" s="194"/>
      <c r="Z425" s="194"/>
      <c r="AA425" s="194"/>
      <c r="AB425" s="194"/>
      <c r="AC425" s="194"/>
      <c r="AD425" s="194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</row>
    <row r="426" spans="2:82" ht="15" customHeight="1"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</row>
    <row r="427" spans="2:82" ht="15" customHeight="1">
      <c r="L427" s="11"/>
      <c r="M427" s="11"/>
      <c r="N427" s="3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</row>
    <row r="428" spans="2:82" ht="15" customHeight="1">
      <c r="L428" s="11"/>
      <c r="M428" s="11"/>
      <c r="N428" s="11"/>
      <c r="O428" s="11"/>
      <c r="P428" s="181"/>
      <c r="Q428" s="181"/>
      <c r="R428" s="18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</row>
    <row r="429" spans="2:82" ht="15" customHeight="1">
      <c r="L429" s="11"/>
      <c r="M429" s="11"/>
      <c r="N429" s="104"/>
      <c r="O429" s="181"/>
      <c r="P429" s="11"/>
      <c r="Q429" s="11"/>
      <c r="R429" s="11"/>
      <c r="S429" s="181"/>
      <c r="T429" s="181"/>
      <c r="U429" s="181"/>
      <c r="V429" s="181"/>
      <c r="W429" s="181"/>
      <c r="X429" s="181"/>
      <c r="Y429" s="181"/>
      <c r="Z429" s="181"/>
      <c r="AA429" s="181"/>
      <c r="AB429" s="181"/>
      <c r="AC429" s="181"/>
      <c r="AD429" s="181"/>
      <c r="AE429" s="104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</row>
    <row r="430" spans="2:82" ht="15" customHeight="1">
      <c r="L430" s="11"/>
      <c r="M430" s="11"/>
      <c r="N430" s="11"/>
      <c r="O430" s="478" t="s">
        <v>294</v>
      </c>
      <c r="P430" s="478"/>
      <c r="Q430" s="478"/>
      <c r="R430" s="478"/>
      <c r="S430" s="478"/>
      <c r="T430" s="478"/>
      <c r="U430" s="478"/>
      <c r="V430" s="478"/>
      <c r="W430" s="478"/>
      <c r="X430" s="478"/>
      <c r="Y430" s="478"/>
      <c r="Z430" s="478"/>
      <c r="AA430" s="478"/>
      <c r="AB430" s="478"/>
      <c r="AC430" s="478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</row>
    <row r="431" spans="2:82" ht="15" customHeight="1">
      <c r="L431" s="11"/>
      <c r="M431" s="11"/>
      <c r="N431" s="11"/>
      <c r="O431" s="233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</row>
    <row r="432" spans="2:82" ht="15" customHeight="1">
      <c r="B432" s="15"/>
      <c r="L432" s="11"/>
      <c r="M432" s="11"/>
      <c r="N432" s="475"/>
      <c r="O432" s="233"/>
      <c r="P432" s="234" t="s">
        <v>295</v>
      </c>
      <c r="Q432" s="234" t="s">
        <v>140</v>
      </c>
      <c r="R432" s="234" t="s">
        <v>142</v>
      </c>
      <c r="S432" s="234" t="s">
        <v>143</v>
      </c>
      <c r="T432" s="234" t="s">
        <v>270</v>
      </c>
      <c r="U432" s="234" t="s">
        <v>145</v>
      </c>
      <c r="V432" s="234" t="s">
        <v>146</v>
      </c>
      <c r="W432" s="234" t="s">
        <v>147</v>
      </c>
      <c r="X432" s="234" t="s">
        <v>148</v>
      </c>
      <c r="Y432" s="234" t="s">
        <v>149</v>
      </c>
      <c r="Z432" s="234" t="s">
        <v>271</v>
      </c>
      <c r="AA432" s="234" t="s">
        <v>151</v>
      </c>
      <c r="AB432" s="234" t="s">
        <v>152</v>
      </c>
      <c r="AC432" s="234" t="s">
        <v>153</v>
      </c>
      <c r="AD432" s="18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</row>
    <row r="433" spans="2:82" ht="15" customHeight="1">
      <c r="B433" s="15"/>
      <c r="L433" s="11"/>
      <c r="M433" s="11"/>
      <c r="N433" s="475"/>
      <c r="O433" s="193" t="s">
        <v>298</v>
      </c>
      <c r="P433" s="194">
        <v>0.85000000000000009</v>
      </c>
      <c r="Q433" s="194">
        <v>0.17499999999999999</v>
      </c>
      <c r="R433" s="195">
        <v>-1.1000000000000001</v>
      </c>
      <c r="S433" s="195">
        <v>-2.5750000000000002</v>
      </c>
      <c r="T433" s="194">
        <v>-0.52631578947368429</v>
      </c>
      <c r="U433" s="194">
        <v>-0.77499999999999991</v>
      </c>
      <c r="V433" s="194">
        <v>-0.97500000000000009</v>
      </c>
      <c r="W433" s="194">
        <v>-0.54999999999999993</v>
      </c>
      <c r="X433" s="194">
        <v>-0.47499999999999992</v>
      </c>
      <c r="Y433" s="194">
        <v>-0.82500000000000007</v>
      </c>
      <c r="Z433" s="194">
        <v>-0.8205128205128206</v>
      </c>
      <c r="AA433" s="194">
        <v>-0.95000000000000029</v>
      </c>
      <c r="AB433" s="194">
        <v>-0.74358974358974361</v>
      </c>
      <c r="AC433" s="194">
        <v>-0.35897435897435886</v>
      </c>
      <c r="AD433" s="18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</row>
    <row r="434" spans="2:82" ht="15" customHeight="1">
      <c r="B434" s="15"/>
      <c r="L434" s="11"/>
      <c r="M434" s="11"/>
      <c r="N434" s="476"/>
      <c r="O434" s="193" t="s">
        <v>299</v>
      </c>
      <c r="P434" s="194">
        <v>0.76363636363636356</v>
      </c>
      <c r="Q434" s="194">
        <v>-0.41818181818181815</v>
      </c>
      <c r="R434" s="194">
        <v>-0.56363636363636382</v>
      </c>
      <c r="S434" s="195">
        <v>-1.8545454545454543</v>
      </c>
      <c r="T434" s="194">
        <v>-0.60000000000000009</v>
      </c>
      <c r="U434" s="195">
        <v>-1.2363636363636361</v>
      </c>
      <c r="V434" s="195">
        <v>-1.3272727272727272</v>
      </c>
      <c r="W434" s="194">
        <v>-0.50909090909090904</v>
      </c>
      <c r="X434" s="194">
        <v>-0.30909090909090903</v>
      </c>
      <c r="Y434" s="195">
        <v>-1.2</v>
      </c>
      <c r="Z434" s="194">
        <v>-0.74545454545454526</v>
      </c>
      <c r="AA434" s="195">
        <v>-1.3272727272727274</v>
      </c>
      <c r="AB434" s="194">
        <v>-0.63636363636363624</v>
      </c>
      <c r="AC434" s="195">
        <v>-1.0545454545454547</v>
      </c>
      <c r="AD434" s="20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</row>
    <row r="435" spans="2:82" ht="15" customHeight="1">
      <c r="B435" s="15"/>
      <c r="L435" s="11"/>
      <c r="M435" s="11"/>
      <c r="N435" s="476"/>
      <c r="O435" s="193" t="s">
        <v>300</v>
      </c>
      <c r="P435" s="195">
        <v>1.1688311688311686</v>
      </c>
      <c r="Q435" s="194">
        <v>0.46753246753246747</v>
      </c>
      <c r="R435" s="195">
        <v>-1</v>
      </c>
      <c r="S435" s="195">
        <v>-3.3636363636363638</v>
      </c>
      <c r="T435" s="195">
        <v>-1.051948051948052</v>
      </c>
      <c r="U435" s="195">
        <v>-2.1948051948051943</v>
      </c>
      <c r="V435" s="195">
        <v>-2.103896103896103</v>
      </c>
      <c r="W435" s="195">
        <v>-1.4805194805194808</v>
      </c>
      <c r="X435" s="194">
        <v>-0.70129870129870064</v>
      </c>
      <c r="Y435" s="195">
        <v>-2.2987012987012969</v>
      </c>
      <c r="Z435" s="195">
        <v>-1.4285714285714284</v>
      </c>
      <c r="AA435" s="195">
        <v>-2.1298701298701297</v>
      </c>
      <c r="AB435" s="194">
        <v>-0.62337662337662314</v>
      </c>
      <c r="AC435" s="194">
        <v>-0.94805194805194815</v>
      </c>
      <c r="AD435" s="20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</row>
    <row r="436" spans="2:82" ht="15" customHeight="1">
      <c r="L436" s="11"/>
      <c r="M436" s="11"/>
      <c r="N436" s="476"/>
      <c r="O436" s="193" t="s">
        <v>301</v>
      </c>
      <c r="P436" s="195">
        <v>1.4651162790697672</v>
      </c>
      <c r="Q436" s="195">
        <v>1.3953488372093024</v>
      </c>
      <c r="R436" s="194">
        <v>-0.62790697674418594</v>
      </c>
      <c r="S436" s="195">
        <v>-3.0930232558139537</v>
      </c>
      <c r="T436" s="194">
        <v>-0.16279069767441862</v>
      </c>
      <c r="U436" s="195">
        <v>-1.1395348837209303</v>
      </c>
      <c r="V436" s="194">
        <v>-0.95348837209302306</v>
      </c>
      <c r="W436" s="195">
        <v>-1.1627906976744184</v>
      </c>
      <c r="X436" s="194">
        <v>-0.44186046511627908</v>
      </c>
      <c r="Y436" s="194">
        <v>-0.97674418604651148</v>
      </c>
      <c r="Z436" s="194">
        <v>-0.67441860465116255</v>
      </c>
      <c r="AA436" s="195">
        <v>-1.2325581395348837</v>
      </c>
      <c r="AB436" s="195">
        <v>-1.0465116279069766</v>
      </c>
      <c r="AC436" s="194">
        <v>-0.72093023255813948</v>
      </c>
      <c r="AD436" s="20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</row>
    <row r="437" spans="2:82" ht="15" customHeight="1">
      <c r="L437" s="11"/>
      <c r="M437" s="11"/>
      <c r="N437" s="477"/>
      <c r="O437" s="193"/>
      <c r="P437" s="195"/>
      <c r="Q437" s="194"/>
      <c r="R437" s="194"/>
      <c r="S437" s="195"/>
      <c r="T437" s="194"/>
      <c r="U437" s="195"/>
      <c r="V437" s="195"/>
      <c r="W437" s="194"/>
      <c r="X437" s="194"/>
      <c r="Y437" s="195"/>
      <c r="Z437" s="194"/>
      <c r="AA437" s="195"/>
      <c r="AB437" s="194"/>
      <c r="AC437" s="194"/>
      <c r="AD437" s="28"/>
      <c r="AE437" s="29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</row>
    <row r="438" spans="2:82" ht="15" customHeight="1"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</row>
    <row r="439" spans="2:82" ht="15" customHeight="1"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</row>
    <row r="440" spans="2:82" ht="15" customHeight="1">
      <c r="L440" s="11"/>
      <c r="M440" s="11"/>
      <c r="N440" s="3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</row>
    <row r="441" spans="2:82" ht="15" customHeight="1">
      <c r="L441" s="11"/>
      <c r="M441" s="11"/>
      <c r="N441" s="11"/>
      <c r="O441" s="11"/>
      <c r="P441" s="104"/>
      <c r="Q441" s="104"/>
      <c r="R441" s="104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</row>
    <row r="442" spans="2:82" ht="15" customHeight="1">
      <c r="L442" s="11"/>
      <c r="M442" s="11"/>
      <c r="N442" s="104"/>
      <c r="O442" s="104"/>
      <c r="P442" s="11"/>
      <c r="Q442" s="11"/>
      <c r="R442" s="11"/>
      <c r="S442" s="104"/>
      <c r="T442" s="104"/>
      <c r="U442" s="104"/>
      <c r="V442" s="104"/>
      <c r="W442" s="104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</row>
    <row r="443" spans="2:82" ht="15" customHeight="1"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</row>
    <row r="444" spans="2:82" ht="15" customHeight="1">
      <c r="B444" s="15" t="s">
        <v>141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</row>
    <row r="445" spans="2:82" ht="15" customHeight="1">
      <c r="L445" s="11"/>
      <c r="M445" s="11"/>
      <c r="N445" s="11"/>
      <c r="O445" s="11"/>
      <c r="P445" s="17"/>
      <c r="Q445" s="17"/>
      <c r="R445" s="17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</row>
    <row r="446" spans="2:82" ht="15" customHeight="1">
      <c r="L446" s="11"/>
      <c r="M446" s="11"/>
      <c r="N446" s="475"/>
      <c r="O446" s="21"/>
      <c r="P446" s="19"/>
      <c r="Q446" s="19"/>
      <c r="R446" s="19"/>
      <c r="S446" s="22"/>
      <c r="T446" s="18"/>
      <c r="U446" s="11"/>
      <c r="V446" s="18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</row>
    <row r="447" spans="2:82" ht="15" customHeight="1">
      <c r="L447" s="11"/>
      <c r="M447" s="11"/>
      <c r="N447" s="476"/>
      <c r="O447" s="23"/>
      <c r="P447" s="19"/>
      <c r="Q447" s="19"/>
      <c r="R447" s="19"/>
      <c r="S447" s="24"/>
      <c r="T447" s="20"/>
      <c r="U447" s="11"/>
      <c r="V447" s="20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</row>
    <row r="448" spans="2:82" ht="15" customHeight="1">
      <c r="L448" s="11"/>
      <c r="M448" s="11"/>
      <c r="N448" s="476"/>
      <c r="O448" s="23"/>
      <c r="P448" s="26"/>
      <c r="Q448" s="27"/>
      <c r="R448" s="28"/>
      <c r="S448" s="24"/>
      <c r="T448" s="20"/>
      <c r="U448" s="11"/>
      <c r="V448" s="20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</row>
    <row r="449" spans="12:82" ht="15" customHeight="1">
      <c r="L449" s="11"/>
      <c r="M449" s="11"/>
      <c r="N449" s="477"/>
      <c r="O449" s="25"/>
      <c r="P449" s="11"/>
      <c r="Q449" s="11"/>
      <c r="R449" s="11"/>
      <c r="S449" s="27"/>
      <c r="T449" s="28"/>
      <c r="U449" s="27"/>
      <c r="V449" s="28"/>
      <c r="W449" s="29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</row>
    <row r="450" spans="12:82" ht="15" customHeight="1"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</row>
    <row r="451" spans="12:82" ht="15" customHeight="1"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</row>
    <row r="452" spans="12:82" ht="15" customHeight="1">
      <c r="L452" s="11"/>
      <c r="M452" s="11"/>
      <c r="N452" s="16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</row>
    <row r="453" spans="12:82" ht="15" customHeight="1">
      <c r="L453" s="11"/>
      <c r="M453" s="11"/>
      <c r="N453" s="11"/>
      <c r="O453" s="11"/>
      <c r="P453" s="104"/>
      <c r="Q453" s="104"/>
      <c r="R453" s="104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</row>
    <row r="454" spans="12:82" ht="15" customHeight="1">
      <c r="L454" s="11"/>
      <c r="M454" s="11"/>
      <c r="N454" s="104"/>
      <c r="O454" s="104"/>
      <c r="P454" s="11"/>
      <c r="Q454" s="11"/>
      <c r="R454" s="11"/>
      <c r="S454" s="104"/>
      <c r="T454" s="104"/>
      <c r="U454" s="104"/>
      <c r="V454" s="104"/>
      <c r="W454" s="104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</row>
    <row r="455" spans="12:82" ht="15" customHeight="1"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</row>
    <row r="456" spans="12:82" ht="15" customHeight="1"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</row>
    <row r="457" spans="12:82" ht="15" customHeight="1">
      <c r="L457" s="11"/>
      <c r="M457" s="11"/>
      <c r="N457" s="11"/>
      <c r="O457" s="11"/>
      <c r="P457" s="17"/>
      <c r="Q457" s="17"/>
      <c r="R457" s="17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</row>
    <row r="458" spans="12:82" ht="15" customHeight="1">
      <c r="L458" s="11"/>
      <c r="M458" s="11"/>
      <c r="N458" s="475"/>
      <c r="O458" s="21"/>
      <c r="P458" s="19"/>
      <c r="Q458" s="19"/>
      <c r="R458" s="19"/>
      <c r="S458" s="22"/>
      <c r="T458" s="18"/>
      <c r="U458" s="11"/>
      <c r="V458" s="18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</row>
    <row r="459" spans="12:82" ht="15" customHeight="1">
      <c r="L459" s="11"/>
      <c r="M459" s="11"/>
      <c r="N459" s="476"/>
      <c r="O459" s="23"/>
      <c r="P459" s="19"/>
      <c r="Q459" s="19"/>
      <c r="R459" s="19"/>
      <c r="S459" s="24"/>
      <c r="T459" s="20"/>
      <c r="U459" s="11"/>
      <c r="V459" s="20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</row>
    <row r="460" spans="12:82" ht="15" customHeight="1">
      <c r="L460" s="11"/>
      <c r="M460" s="11"/>
      <c r="N460" s="476"/>
      <c r="O460" s="23"/>
      <c r="P460" s="26"/>
      <c r="Q460" s="27"/>
      <c r="R460" s="28"/>
      <c r="S460" s="24"/>
      <c r="T460" s="20"/>
      <c r="U460" s="11"/>
      <c r="V460" s="20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</row>
    <row r="461" spans="12:82" ht="15" customHeight="1">
      <c r="L461" s="11"/>
      <c r="M461" s="11"/>
      <c r="N461" s="477"/>
      <c r="O461" s="25"/>
      <c r="P461" s="11"/>
      <c r="Q461" s="11"/>
      <c r="R461" s="11"/>
      <c r="S461" s="27"/>
      <c r="T461" s="28"/>
      <c r="U461" s="27"/>
      <c r="V461" s="28"/>
      <c r="W461" s="29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</row>
    <row r="462" spans="12:82" ht="15" customHeight="1"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</row>
    <row r="463" spans="12:82" ht="15" customHeight="1"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</row>
    <row r="464" spans="12:82" ht="15" customHeight="1">
      <c r="L464" s="11"/>
      <c r="M464" s="11"/>
      <c r="N464" s="3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</row>
    <row r="465" spans="2:82" ht="15" customHeight="1">
      <c r="L465" s="11"/>
      <c r="M465" s="11"/>
      <c r="N465" s="11"/>
      <c r="O465" s="11"/>
      <c r="P465" s="104"/>
      <c r="Q465" s="104"/>
      <c r="R465" s="104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</row>
    <row r="466" spans="2:82" ht="15" customHeight="1">
      <c r="L466" s="11"/>
      <c r="M466" s="11"/>
      <c r="N466" s="104"/>
      <c r="O466" s="104"/>
      <c r="P466" s="11"/>
      <c r="Q466" s="11"/>
      <c r="R466" s="11"/>
      <c r="S466" s="104"/>
      <c r="T466" s="104"/>
      <c r="U466" s="104"/>
      <c r="V466" s="104"/>
      <c r="W466" s="104"/>
      <c r="X466" s="104"/>
      <c r="Y466" s="104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</row>
    <row r="467" spans="2:82" ht="15" customHeight="1"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</row>
    <row r="468" spans="2:82" ht="15" customHeight="1"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</row>
    <row r="469" spans="2:82" ht="15" customHeight="1">
      <c r="B469" s="15" t="s">
        <v>144</v>
      </c>
      <c r="L469" s="11"/>
      <c r="M469" s="11"/>
      <c r="N469" s="11"/>
      <c r="O469" s="11"/>
      <c r="P469" s="17"/>
      <c r="Q469" s="17"/>
      <c r="R469" s="17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</row>
    <row r="470" spans="2:82" ht="15" customHeight="1">
      <c r="L470" s="11"/>
      <c r="M470" s="11"/>
      <c r="N470" s="475"/>
      <c r="O470" s="21"/>
      <c r="P470" s="17"/>
      <c r="Q470" s="17"/>
      <c r="R470" s="17"/>
      <c r="S470" s="17"/>
      <c r="T470" s="22"/>
      <c r="U470" s="11"/>
      <c r="V470" s="18"/>
      <c r="W470" s="11"/>
      <c r="X470" s="18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</row>
    <row r="471" spans="2:82" ht="15" customHeight="1">
      <c r="L471" s="11"/>
      <c r="M471" s="11"/>
      <c r="N471" s="475"/>
      <c r="O471" s="21"/>
      <c r="P471" s="17"/>
      <c r="Q471" s="17"/>
      <c r="R471" s="17"/>
      <c r="S471" s="17"/>
      <c r="T471" s="22"/>
      <c r="U471" s="11"/>
      <c r="V471" s="18"/>
      <c r="W471" s="11"/>
      <c r="X471" s="18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</row>
    <row r="472" spans="2:82" ht="15" customHeight="1">
      <c r="L472" s="11"/>
      <c r="M472" s="11"/>
      <c r="N472" s="475"/>
      <c r="O472" s="21"/>
      <c r="P472" s="17"/>
      <c r="Q472" s="17"/>
      <c r="R472" s="17"/>
      <c r="S472" s="17"/>
      <c r="T472" s="22"/>
      <c r="U472" s="11"/>
      <c r="V472" s="18"/>
      <c r="W472" s="11"/>
      <c r="X472" s="18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</row>
    <row r="473" spans="2:82" ht="15" customHeight="1">
      <c r="L473" s="11"/>
      <c r="M473" s="11"/>
      <c r="N473" s="475"/>
      <c r="O473" s="21"/>
      <c r="P473" s="17"/>
      <c r="Q473" s="17"/>
      <c r="R473" s="17"/>
      <c r="S473" s="17"/>
      <c r="T473" s="22"/>
      <c r="U473" s="11"/>
      <c r="V473" s="18"/>
      <c r="W473" s="11"/>
      <c r="X473" s="18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</row>
    <row r="474" spans="2:82" ht="15" customHeight="1">
      <c r="L474" s="11"/>
      <c r="M474" s="11"/>
      <c r="N474" s="475"/>
      <c r="O474" s="21"/>
      <c r="P474" s="17"/>
      <c r="Q474" s="17"/>
      <c r="R474" s="17"/>
      <c r="S474" s="17"/>
      <c r="T474" s="22"/>
      <c r="U474" s="11"/>
      <c r="V474" s="18"/>
      <c r="W474" s="11"/>
      <c r="X474" s="18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</row>
    <row r="475" spans="2:82" ht="15" customHeight="1">
      <c r="L475" s="11"/>
      <c r="M475" s="11"/>
      <c r="N475" s="475"/>
      <c r="O475" s="21"/>
      <c r="P475" s="17"/>
      <c r="Q475" s="17"/>
      <c r="R475" s="17"/>
      <c r="S475" s="17"/>
      <c r="T475" s="22"/>
      <c r="U475" s="11"/>
      <c r="V475" s="18"/>
      <c r="W475" s="11"/>
      <c r="X475" s="18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</row>
    <row r="476" spans="2:82" ht="15" customHeight="1">
      <c r="L476" s="11"/>
      <c r="M476" s="11"/>
      <c r="N476" s="475"/>
      <c r="O476" s="21"/>
      <c r="P476" s="17"/>
      <c r="Q476" s="17"/>
      <c r="R476" s="17"/>
      <c r="S476" s="17"/>
      <c r="T476" s="22"/>
      <c r="U476" s="11"/>
      <c r="V476" s="18"/>
      <c r="W476" s="11"/>
      <c r="X476" s="18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</row>
    <row r="477" spans="2:82" ht="15" customHeight="1">
      <c r="L477" s="11"/>
      <c r="M477" s="11"/>
      <c r="N477" s="475"/>
      <c r="O477" s="21"/>
      <c r="P477" s="17"/>
      <c r="Q477" s="17"/>
      <c r="R477" s="17"/>
      <c r="S477" s="17"/>
      <c r="T477" s="22"/>
      <c r="U477" s="11"/>
      <c r="V477" s="18"/>
      <c r="W477" s="11"/>
      <c r="X477" s="18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</row>
    <row r="478" spans="2:82" ht="15" customHeight="1">
      <c r="L478" s="11"/>
      <c r="M478" s="11"/>
      <c r="N478" s="475"/>
      <c r="O478" s="21"/>
      <c r="P478" s="17"/>
      <c r="Q478" s="17"/>
      <c r="R478" s="17"/>
      <c r="S478" s="17"/>
      <c r="T478" s="22"/>
      <c r="U478" s="11"/>
      <c r="V478" s="18"/>
      <c r="W478" s="11"/>
      <c r="X478" s="18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</row>
    <row r="479" spans="2:82" ht="15" customHeight="1">
      <c r="L479" s="11"/>
      <c r="M479" s="11"/>
      <c r="N479" s="475"/>
      <c r="O479" s="21"/>
      <c r="P479" s="17"/>
      <c r="Q479" s="17"/>
      <c r="R479" s="17"/>
      <c r="S479" s="17"/>
      <c r="T479" s="22"/>
      <c r="U479" s="11"/>
      <c r="V479" s="18"/>
      <c r="W479" s="11"/>
      <c r="X479" s="18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</row>
    <row r="480" spans="2:82" ht="15" customHeight="1">
      <c r="L480" s="11"/>
      <c r="M480" s="11"/>
      <c r="N480" s="475"/>
      <c r="O480" s="21"/>
      <c r="P480" s="17"/>
      <c r="Q480" s="17"/>
      <c r="R480" s="17"/>
      <c r="S480" s="17"/>
      <c r="T480" s="22"/>
      <c r="U480" s="11"/>
      <c r="V480" s="18"/>
      <c r="W480" s="11"/>
      <c r="X480" s="18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</row>
    <row r="481" spans="12:82" ht="15" customHeight="1">
      <c r="L481" s="11"/>
      <c r="M481" s="11"/>
      <c r="N481" s="475"/>
      <c r="O481" s="21"/>
      <c r="P481" s="17"/>
      <c r="Q481" s="17"/>
      <c r="R481" s="17"/>
      <c r="S481" s="17"/>
      <c r="T481" s="22"/>
      <c r="U481" s="11"/>
      <c r="V481" s="18"/>
      <c r="W481" s="11"/>
      <c r="X481" s="18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</row>
    <row r="482" spans="12:82" ht="15" customHeight="1">
      <c r="L482" s="11"/>
      <c r="M482" s="11"/>
      <c r="N482" s="475"/>
      <c r="O482" s="21"/>
      <c r="P482" s="17"/>
      <c r="Q482" s="17"/>
      <c r="R482" s="17"/>
      <c r="S482" s="17"/>
      <c r="T482" s="22"/>
      <c r="U482" s="11"/>
      <c r="V482" s="18"/>
      <c r="W482" s="11"/>
      <c r="X482" s="18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</row>
    <row r="483" spans="12:82" ht="15" customHeight="1">
      <c r="L483" s="11"/>
      <c r="M483" s="11"/>
      <c r="N483" s="475"/>
      <c r="O483" s="21"/>
      <c r="P483" s="17"/>
      <c r="Q483" s="17"/>
      <c r="R483" s="17"/>
      <c r="S483" s="17"/>
      <c r="T483" s="22"/>
      <c r="U483" s="11"/>
      <c r="V483" s="18"/>
      <c r="W483" s="11"/>
      <c r="X483" s="18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</row>
    <row r="484" spans="12:82" ht="15" customHeight="1">
      <c r="L484" s="11"/>
      <c r="M484" s="11"/>
      <c r="N484" s="475"/>
      <c r="O484" s="21"/>
      <c r="P484" s="17"/>
      <c r="Q484" s="17"/>
      <c r="R484" s="17"/>
      <c r="S484" s="17"/>
      <c r="T484" s="22"/>
      <c r="U484" s="11"/>
      <c r="V484" s="18"/>
      <c r="W484" s="11"/>
      <c r="X484" s="18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</row>
    <row r="485" spans="12:82" ht="15" customHeight="1">
      <c r="L485" s="11"/>
      <c r="M485" s="11"/>
      <c r="N485" s="475"/>
      <c r="O485" s="21"/>
      <c r="P485" s="17"/>
      <c r="Q485" s="17"/>
      <c r="R485" s="17"/>
      <c r="S485" s="17"/>
      <c r="T485" s="22"/>
      <c r="U485" s="11"/>
      <c r="V485" s="18"/>
      <c r="W485" s="11"/>
      <c r="X485" s="18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</row>
    <row r="486" spans="12:82" ht="15" customHeight="1">
      <c r="L486" s="11"/>
      <c r="M486" s="11"/>
      <c r="N486" s="475"/>
      <c r="O486" s="21"/>
      <c r="P486" s="17"/>
      <c r="Q486" s="17"/>
      <c r="R486" s="17"/>
      <c r="S486" s="17"/>
      <c r="T486" s="22"/>
      <c r="U486" s="11"/>
      <c r="V486" s="18"/>
      <c r="W486" s="11"/>
      <c r="X486" s="18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</row>
    <row r="487" spans="12:82" ht="15" customHeight="1">
      <c r="L487" s="11"/>
      <c r="M487" s="11"/>
      <c r="N487" s="475"/>
      <c r="O487" s="21"/>
      <c r="P487" s="17"/>
      <c r="Q487" s="17"/>
      <c r="R487" s="17"/>
      <c r="S487" s="17"/>
      <c r="T487" s="22"/>
      <c r="U487" s="11"/>
      <c r="V487" s="18"/>
      <c r="W487" s="11"/>
      <c r="X487" s="18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</row>
    <row r="488" spans="12:82" ht="15" customHeight="1">
      <c r="L488" s="11"/>
      <c r="M488" s="11"/>
      <c r="N488" s="475"/>
      <c r="O488" s="21"/>
      <c r="P488" s="17"/>
      <c r="Q488" s="17"/>
      <c r="R488" s="17"/>
      <c r="S488" s="17"/>
      <c r="T488" s="22"/>
      <c r="U488" s="11"/>
      <c r="V488" s="18"/>
      <c r="W488" s="11"/>
      <c r="X488" s="18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</row>
    <row r="489" spans="12:82" ht="15" customHeight="1">
      <c r="L489" s="11"/>
      <c r="M489" s="11"/>
      <c r="N489" s="475"/>
      <c r="O489" s="21"/>
      <c r="P489" s="17"/>
      <c r="Q489" s="17"/>
      <c r="R489" s="17"/>
      <c r="S489" s="17"/>
      <c r="T489" s="22"/>
      <c r="U489" s="11"/>
      <c r="V489" s="18"/>
      <c r="W489" s="11"/>
      <c r="X489" s="18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</row>
    <row r="490" spans="12:82" ht="15" customHeight="1">
      <c r="L490" s="11"/>
      <c r="M490" s="11"/>
      <c r="N490" s="475"/>
      <c r="O490" s="21"/>
      <c r="P490" s="17"/>
      <c r="Q490" s="17"/>
      <c r="R490" s="17"/>
      <c r="S490" s="17"/>
      <c r="T490" s="22"/>
      <c r="U490" s="11"/>
      <c r="V490" s="18"/>
      <c r="W490" s="11"/>
      <c r="X490" s="18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</row>
    <row r="491" spans="12:82" ht="15" customHeight="1">
      <c r="L491" s="11"/>
      <c r="M491" s="11"/>
      <c r="N491" s="475"/>
      <c r="O491" s="21"/>
      <c r="P491" s="17"/>
      <c r="Q491" s="17"/>
      <c r="R491" s="17"/>
      <c r="S491" s="17"/>
      <c r="T491" s="22"/>
      <c r="U491" s="11"/>
      <c r="V491" s="18"/>
      <c r="W491" s="11"/>
      <c r="X491" s="18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</row>
    <row r="492" spans="12:82" ht="15" customHeight="1">
      <c r="L492" s="11"/>
      <c r="M492" s="11"/>
      <c r="N492" s="475"/>
      <c r="O492" s="21"/>
      <c r="P492" s="17"/>
      <c r="Q492" s="17"/>
      <c r="R492" s="17"/>
      <c r="S492" s="17"/>
      <c r="T492" s="22"/>
      <c r="U492" s="11"/>
      <c r="V492" s="18"/>
      <c r="W492" s="11"/>
      <c r="X492" s="18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</row>
    <row r="493" spans="12:82" ht="15" customHeight="1">
      <c r="L493" s="11"/>
      <c r="M493" s="11"/>
      <c r="N493" s="475"/>
      <c r="O493" s="21"/>
      <c r="P493" s="19"/>
      <c r="Q493" s="19"/>
      <c r="R493" s="19"/>
      <c r="S493" s="17"/>
      <c r="T493" s="22"/>
      <c r="U493" s="11"/>
      <c r="V493" s="18"/>
      <c r="W493" s="11"/>
      <c r="X493" s="18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</row>
    <row r="494" spans="12:82" ht="15" customHeight="1">
      <c r="L494" s="11"/>
      <c r="M494" s="11"/>
      <c r="N494" s="476"/>
      <c r="O494" s="23"/>
      <c r="P494" s="19"/>
      <c r="Q494" s="19"/>
      <c r="R494" s="19"/>
      <c r="S494" s="19"/>
      <c r="T494" s="24"/>
      <c r="U494" s="11"/>
      <c r="V494" s="20"/>
      <c r="W494" s="11"/>
      <c r="X494" s="20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</row>
    <row r="495" spans="12:82" ht="15" customHeight="1">
      <c r="L495" s="11"/>
      <c r="M495" s="11"/>
      <c r="N495" s="476"/>
      <c r="O495" s="23"/>
      <c r="P495" s="26"/>
      <c r="Q495" s="27"/>
      <c r="R495" s="28"/>
      <c r="S495" s="19"/>
      <c r="T495" s="24"/>
      <c r="U495" s="11"/>
      <c r="V495" s="20"/>
      <c r="W495" s="11"/>
      <c r="X495" s="20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</row>
    <row r="496" spans="12:82" ht="15" customHeight="1">
      <c r="L496" s="11"/>
      <c r="M496" s="11"/>
      <c r="N496" s="477"/>
      <c r="O496" s="25"/>
      <c r="P496" s="11"/>
      <c r="Q496" s="11"/>
      <c r="R496" s="11"/>
      <c r="S496" s="27"/>
      <c r="T496" s="28"/>
      <c r="U496" s="27"/>
      <c r="V496" s="28"/>
      <c r="W496" s="27"/>
      <c r="X496" s="28"/>
      <c r="Y496" s="29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</row>
    <row r="497" spans="2:82" ht="15" customHeight="1"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</row>
    <row r="498" spans="2:82" ht="15" customHeight="1">
      <c r="B498" s="15" t="s">
        <v>150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</row>
    <row r="499" spans="2:82" ht="15" customHeight="1"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</row>
    <row r="500" spans="2:82" ht="15" customHeight="1"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</row>
    <row r="501" spans="2:82" ht="15" customHeight="1"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</row>
    <row r="502" spans="2:82" ht="15" customHeight="1"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</row>
    <row r="503" spans="2:82" ht="15" customHeight="1"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</row>
    <row r="504" spans="2:82" ht="15" customHeight="1"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</row>
    <row r="505" spans="2:82" ht="15" customHeight="1"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</row>
    <row r="506" spans="2:82" ht="15" customHeight="1"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</row>
    <row r="507" spans="2:82" ht="15" customHeight="1"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</row>
    <row r="508" spans="2:82" ht="15" customHeight="1"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</row>
    <row r="509" spans="2:82" ht="15" customHeight="1"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</row>
    <row r="510" spans="2:82" ht="15" customHeight="1"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</row>
    <row r="511" spans="2:82" ht="15" customHeight="1"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</row>
    <row r="512" spans="2:82" ht="15" customHeight="1">
      <c r="B512" s="15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</row>
    <row r="513" spans="2:82" ht="15" customHeight="1"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</row>
    <row r="514" spans="2:82" ht="15" customHeight="1"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</row>
    <row r="515" spans="2:82" ht="15" customHeight="1"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</row>
    <row r="516" spans="2:82" ht="15" customHeight="1"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</row>
    <row r="517" spans="2:82" ht="15" customHeight="1"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</row>
    <row r="518" spans="2:82" ht="15" customHeight="1">
      <c r="L518" s="11"/>
      <c r="M518" s="11"/>
      <c r="N518" s="11"/>
      <c r="O518" s="11"/>
      <c r="P518" s="122"/>
      <c r="Q518" s="122"/>
      <c r="R518" s="122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</row>
    <row r="519" spans="2:82" ht="15" customHeight="1">
      <c r="L519" s="11"/>
      <c r="M519" s="11"/>
      <c r="N519" s="122"/>
      <c r="O519" s="122"/>
      <c r="P519" s="11"/>
      <c r="Q519" s="11"/>
      <c r="R519" s="11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</row>
    <row r="520" spans="2:82" ht="15" customHeight="1">
      <c r="L520" s="11"/>
      <c r="M520" s="11"/>
      <c r="N520" s="11"/>
      <c r="O520" s="11"/>
      <c r="P520" s="99"/>
      <c r="Q520" s="99"/>
      <c r="R520" s="99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</row>
    <row r="521" spans="2:82" ht="15" customHeight="1"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</row>
    <row r="522" spans="2:82" ht="15" customHeight="1">
      <c r="L522" s="11"/>
      <c r="M522" s="11"/>
      <c r="N522" s="123"/>
      <c r="O522" s="124"/>
      <c r="P522" s="125"/>
      <c r="Q522" s="125"/>
      <c r="R522" s="124"/>
      <c r="S522" s="125"/>
      <c r="T522" s="124"/>
      <c r="U522" s="124"/>
      <c r="V522" s="124"/>
      <c r="W522" s="125"/>
      <c r="X522" s="124"/>
      <c r="Y522" s="125"/>
      <c r="Z522" s="124"/>
      <c r="AA522" s="124"/>
      <c r="AB522" s="124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</row>
    <row r="523" spans="2:82" ht="42.75" customHeight="1" thickBot="1">
      <c r="B523" s="87" t="s">
        <v>227</v>
      </c>
      <c r="C523" s="88"/>
      <c r="D523" s="89"/>
      <c r="E523" s="89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130"/>
      <c r="R523" s="130"/>
      <c r="S523" s="130"/>
      <c r="T523" s="124"/>
      <c r="U523" s="124"/>
      <c r="V523" s="125"/>
      <c r="W523" s="125"/>
      <c r="X523" s="125"/>
      <c r="Y523" s="125"/>
      <c r="Z523" s="125"/>
      <c r="AA523" s="125"/>
      <c r="AB523" s="124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</row>
    <row r="524" spans="2:82" ht="15" customHeight="1">
      <c r="B524" s="66" t="s">
        <v>266</v>
      </c>
      <c r="M524" s="6"/>
      <c r="N524" s="6"/>
      <c r="O524" s="6"/>
      <c r="P524" s="6"/>
      <c r="Q524" s="6"/>
      <c r="R524" s="6"/>
      <c r="S524" s="6"/>
      <c r="T524" s="124"/>
      <c r="U524" s="124"/>
      <c r="V524" s="124"/>
      <c r="W524" s="124"/>
      <c r="X524" s="124"/>
      <c r="Y524" s="125"/>
      <c r="Z524" s="124"/>
      <c r="AA524" s="125"/>
      <c r="AB524" s="125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</row>
    <row r="525" spans="2:82" ht="15" customHeight="1">
      <c r="L525" s="11"/>
      <c r="M525" s="11"/>
      <c r="N525" s="124"/>
      <c r="O525" s="125"/>
      <c r="P525" s="124"/>
      <c r="Q525" s="125"/>
      <c r="R525" s="125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</row>
    <row r="526" spans="2:82" ht="15" customHeight="1"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</row>
    <row r="527" spans="2:82" ht="15" customHeight="1"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</row>
    <row r="528" spans="2:82" ht="15" customHeight="1"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</row>
    <row r="529" spans="12:82" ht="15" customHeight="1"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</row>
    <row r="530" spans="12:82" ht="15" customHeight="1"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</row>
    <row r="531" spans="12:82" ht="15" customHeight="1"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</row>
    <row r="532" spans="12:82" ht="15" customHeight="1">
      <c r="L532" s="11"/>
      <c r="M532" s="11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2:82" ht="15" customHeight="1">
      <c r="L533" s="11"/>
      <c r="M533" s="11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2:82" ht="15" customHeight="1">
      <c r="L534" s="11"/>
      <c r="M534" s="11"/>
      <c r="N534" s="11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</row>
    <row r="535" spans="12:82" ht="15" customHeight="1">
      <c r="L535" s="11"/>
      <c r="M535" s="11"/>
      <c r="N535" s="11"/>
      <c r="O535" s="239"/>
      <c r="P535" s="240"/>
      <c r="Q535" s="240"/>
      <c r="R535" s="11"/>
      <c r="S535" s="11"/>
      <c r="T535" s="11"/>
      <c r="U535" s="11"/>
      <c r="V535" s="11"/>
      <c r="W535" s="11"/>
      <c r="X535" s="11"/>
      <c r="Y535" s="11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</row>
    <row r="536" spans="12:82" ht="15" customHeight="1">
      <c r="L536" s="11"/>
      <c r="M536" s="11"/>
      <c r="N536" s="11"/>
      <c r="O536" s="189"/>
      <c r="P536" s="190"/>
      <c r="Q536" s="190"/>
      <c r="R536" s="11"/>
      <c r="S536" s="11"/>
      <c r="T536" s="11"/>
      <c r="U536" s="11"/>
      <c r="V536" s="11"/>
      <c r="W536" s="11"/>
      <c r="X536" s="11"/>
      <c r="Y536" s="11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</row>
    <row r="537" spans="12:82" ht="15" customHeight="1">
      <c r="L537" s="11"/>
      <c r="M537" s="11"/>
      <c r="N537" s="11"/>
      <c r="O537" s="189"/>
      <c r="P537" s="190" t="s">
        <v>237</v>
      </c>
      <c r="Q537" s="190" t="s">
        <v>296</v>
      </c>
      <c r="R537" s="11"/>
      <c r="S537" s="11"/>
      <c r="T537" s="11"/>
      <c r="U537" s="11"/>
      <c r="V537" s="11"/>
      <c r="W537" s="11"/>
      <c r="X537" s="11"/>
      <c r="Y537" s="11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</row>
    <row r="538" spans="12:82" ht="15" customHeight="1">
      <c r="L538" s="11"/>
      <c r="M538" s="11"/>
      <c r="N538" s="11"/>
      <c r="O538" s="189" t="s">
        <v>298</v>
      </c>
      <c r="P538" s="187">
        <f>7/8</f>
        <v>0.875</v>
      </c>
      <c r="Q538" s="187">
        <f>1/8</f>
        <v>0.125</v>
      </c>
      <c r="R538" s="6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</row>
    <row r="539" spans="12:82" ht="15" customHeight="1">
      <c r="M539" s="6"/>
      <c r="N539" s="6"/>
      <c r="O539" s="189" t="s">
        <v>299</v>
      </c>
      <c r="P539" s="187">
        <f>7/11</f>
        <v>0.63636363636363635</v>
      </c>
      <c r="Q539" s="187">
        <f>1-P539</f>
        <v>0.36363636363636365</v>
      </c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</row>
    <row r="540" spans="12:82" ht="15" customHeight="1">
      <c r="N540" s="6"/>
      <c r="O540" s="189" t="s">
        <v>300</v>
      </c>
      <c r="P540" s="187">
        <f>8/12</f>
        <v>0.66666666666666663</v>
      </c>
      <c r="Q540" s="187">
        <f>1-P540</f>
        <v>0.33333333333333337</v>
      </c>
      <c r="R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</row>
    <row r="541" spans="12:82" ht="15" customHeight="1">
      <c r="N541" s="6"/>
      <c r="O541" s="189" t="s">
        <v>301</v>
      </c>
      <c r="P541" s="187">
        <f>6/8</f>
        <v>0.75</v>
      </c>
      <c r="Q541" s="187">
        <f>1-P541</f>
        <v>0.25</v>
      </c>
      <c r="R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</row>
    <row r="542" spans="12:82" ht="1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</row>
    <row r="543" spans="12:82" ht="1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</row>
    <row r="544" spans="12:82" ht="15" customHeight="1">
      <c r="M544" s="6"/>
      <c r="N544" s="6"/>
      <c r="O544" s="6"/>
      <c r="P544" s="6"/>
      <c r="Q544" s="6"/>
      <c r="R544" s="149"/>
      <c r="S544" s="149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</row>
    <row r="545" spans="2:82" ht="15" customHeight="1">
      <c r="M545" s="6"/>
      <c r="N545" s="150"/>
      <c r="O545" s="150"/>
      <c r="P545" s="150"/>
      <c r="Q545" s="150"/>
      <c r="R545" s="149"/>
      <c r="S545" s="149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</row>
    <row r="546" spans="2:82" ht="15" customHeight="1">
      <c r="M546" s="6"/>
      <c r="N546" s="150"/>
      <c r="O546" s="150"/>
      <c r="P546" s="150"/>
      <c r="Q546" s="150"/>
      <c r="R546" s="149"/>
      <c r="S546" s="149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</row>
    <row r="547" spans="2:82" ht="15" customHeight="1">
      <c r="M547" s="6"/>
      <c r="N547" s="68"/>
      <c r="O547" s="150"/>
      <c r="P547" s="150"/>
      <c r="Q547" s="150"/>
      <c r="R547" s="149"/>
      <c r="S547" s="149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</row>
    <row r="548" spans="2:82" ht="15" customHeight="1">
      <c r="M548" s="6"/>
      <c r="N548" s="72"/>
      <c r="O548" s="150"/>
      <c r="P548" s="150"/>
      <c r="Q548" s="150"/>
      <c r="R548" s="149"/>
      <c r="S548" s="149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</row>
    <row r="549" spans="2:82" ht="21.75" customHeight="1">
      <c r="B549" s="65" t="s">
        <v>228</v>
      </c>
      <c r="M549" s="6"/>
      <c r="N549" s="72"/>
      <c r="O549" s="150"/>
      <c r="P549" s="150"/>
      <c r="Q549" s="150"/>
      <c r="R549" s="149"/>
      <c r="S549" s="149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</row>
    <row r="550" spans="2:82" ht="15" customHeight="1">
      <c r="B550" s="15"/>
      <c r="M550" s="6"/>
      <c r="N550" s="150"/>
      <c r="O550" s="150"/>
      <c r="P550" s="150"/>
      <c r="Q550" s="150"/>
      <c r="R550" s="149"/>
      <c r="S550" s="149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</row>
    <row r="551" spans="2:82" ht="15" customHeight="1">
      <c r="B551" s="15" t="s">
        <v>155</v>
      </c>
      <c r="L551" s="6"/>
      <c r="M551" s="6"/>
      <c r="N551" s="150"/>
      <c r="O551" s="150"/>
      <c r="P551" s="150"/>
      <c r="Q551" s="150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</row>
    <row r="552" spans="2:82" ht="15" customHeight="1">
      <c r="L552" s="6"/>
      <c r="M552" s="6"/>
      <c r="N552" s="150"/>
      <c r="O552" s="150"/>
      <c r="P552" s="150"/>
      <c r="Q552" s="150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</row>
    <row r="553" spans="2:82" ht="15" customHeight="1">
      <c r="L553" s="6"/>
      <c r="M553" s="6"/>
      <c r="N553" s="6"/>
      <c r="O553" s="6"/>
      <c r="P553" s="6"/>
      <c r="Q553" s="6"/>
      <c r="R553" s="6"/>
      <c r="S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</row>
    <row r="554" spans="2:82" ht="15" customHeight="1"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</row>
    <row r="555" spans="2:82" ht="15" customHeight="1"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</row>
    <row r="556" spans="2:82" ht="15" customHeight="1">
      <c r="L556" s="6"/>
      <c r="M556" s="189"/>
      <c r="N556" s="190"/>
      <c r="O556" s="190"/>
      <c r="P556" s="190"/>
      <c r="Q556" s="190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</row>
    <row r="557" spans="2:82" ht="15" customHeight="1">
      <c r="L557" s="6"/>
      <c r="M557" s="6"/>
      <c r="N557" s="150"/>
      <c r="O557" s="6"/>
      <c r="P557" s="6" t="s">
        <v>156</v>
      </c>
      <c r="Q557" s="6"/>
      <c r="R557" s="6"/>
      <c r="S557" s="6"/>
      <c r="T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</row>
    <row r="558" spans="2:82" ht="15" customHeight="1"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</row>
    <row r="559" spans="2:82" ht="15" customHeight="1">
      <c r="L559" s="6"/>
      <c r="M559" s="6"/>
      <c r="N559" s="6"/>
      <c r="O559" s="6"/>
      <c r="P559" s="6" t="s">
        <v>63</v>
      </c>
      <c r="Q559" s="6" t="s">
        <v>64</v>
      </c>
      <c r="R559" s="6" t="s">
        <v>157</v>
      </c>
      <c r="S559" s="6" t="s">
        <v>158</v>
      </c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</row>
    <row r="560" spans="2:82" ht="15" customHeight="1">
      <c r="L560" s="6"/>
      <c r="M560" s="6"/>
      <c r="N560" s="6"/>
      <c r="O560" s="189" t="s">
        <v>298</v>
      </c>
      <c r="P560" s="190">
        <v>0.57142857142857151</v>
      </c>
      <c r="Q560" s="190">
        <v>0</v>
      </c>
      <c r="R560" s="190">
        <v>0.42857142857142855</v>
      </c>
      <c r="S560" s="190">
        <v>0</v>
      </c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</row>
    <row r="561" spans="2:82" ht="15" customHeight="1">
      <c r="L561" s="6"/>
      <c r="M561" s="6"/>
      <c r="N561" s="6"/>
      <c r="O561" s="189" t="s">
        <v>299</v>
      </c>
      <c r="P561" s="190">
        <v>0.42857142857142855</v>
      </c>
      <c r="Q561" s="190">
        <v>0.14285714285714288</v>
      </c>
      <c r="R561" s="190">
        <v>0.14285714285714288</v>
      </c>
      <c r="S561" s="190">
        <v>0.28571428571428575</v>
      </c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</row>
    <row r="562" spans="2:82" ht="15" customHeight="1">
      <c r="L562" s="6"/>
      <c r="M562" s="6"/>
      <c r="N562" s="6"/>
      <c r="O562" s="189" t="s">
        <v>300</v>
      </c>
      <c r="P562" s="190">
        <v>0.75</v>
      </c>
      <c r="Q562" s="190">
        <v>0.25</v>
      </c>
      <c r="R562" s="190">
        <v>0</v>
      </c>
      <c r="S562" s="190">
        <v>0</v>
      </c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</row>
    <row r="563" spans="2:82" ht="15" customHeight="1">
      <c r="L563" s="6"/>
      <c r="M563" s="6"/>
      <c r="N563" s="6"/>
      <c r="O563" s="189" t="s">
        <v>301</v>
      </c>
      <c r="P563" s="190">
        <v>0.16666666666666669</v>
      </c>
      <c r="Q563" s="190">
        <v>0.5</v>
      </c>
      <c r="R563" s="190">
        <v>0.16666666666666669</v>
      </c>
      <c r="S563" s="190">
        <v>0.16666666666666669</v>
      </c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</row>
    <row r="564" spans="2:82" ht="1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</row>
    <row r="565" spans="2:82" ht="1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</row>
    <row r="566" spans="2:82" ht="6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</row>
    <row r="567" spans="2:82" ht="25.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</row>
    <row r="568" spans="2:82" ht="1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</row>
    <row r="569" spans="2:82" ht="1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</row>
    <row r="570" spans="2:82" ht="1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</row>
    <row r="571" spans="2:82" ht="15" customHeight="1">
      <c r="M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</row>
    <row r="572" spans="2:82" ht="15" customHeight="1">
      <c r="M572" s="6"/>
      <c r="N572" s="6"/>
      <c r="O572" s="6"/>
      <c r="P572" s="11"/>
      <c r="Q572" s="11"/>
      <c r="R572" s="11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</row>
    <row r="573" spans="2:82" ht="15" customHeight="1">
      <c r="B573" s="15" t="s">
        <v>238</v>
      </c>
      <c r="M573" s="6"/>
      <c r="N573" s="11"/>
      <c r="O573" s="11"/>
      <c r="P573" s="6"/>
      <c r="Q573" s="6"/>
      <c r="R573" s="6"/>
      <c r="S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</row>
    <row r="574" spans="2:82" ht="15" customHeight="1">
      <c r="M574" s="6"/>
      <c r="N574" s="11"/>
      <c r="O574" s="170"/>
      <c r="P574" s="170"/>
      <c r="Q574" s="481"/>
      <c r="R574" s="481"/>
      <c r="S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</row>
    <row r="575" spans="2:82" ht="15" customHeight="1">
      <c r="L575" s="6"/>
      <c r="M575" s="6"/>
      <c r="N575" s="11"/>
      <c r="O575" s="11"/>
      <c r="P575" s="11"/>
      <c r="Q575" s="11"/>
      <c r="R575" s="11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</row>
    <row r="576" spans="2:82" ht="15" customHeight="1">
      <c r="L576" s="6"/>
      <c r="M576" s="6"/>
      <c r="N576" s="68"/>
      <c r="O576" s="69"/>
      <c r="P576" s="69"/>
      <c r="Q576" s="69"/>
      <c r="R576" s="70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</row>
    <row r="577" spans="2:82" ht="15" customHeight="1">
      <c r="L577" s="6"/>
      <c r="M577" s="6"/>
      <c r="N577" s="6" t="s">
        <v>160</v>
      </c>
      <c r="O577" s="6"/>
      <c r="P577" s="6"/>
      <c r="Q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</row>
    <row r="578" spans="2:82" ht="15" customHeight="1">
      <c r="L578" s="6"/>
      <c r="M578" s="6"/>
      <c r="N578" s="6"/>
      <c r="O578" s="6"/>
      <c r="P578" s="6"/>
      <c r="Q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</row>
    <row r="579" spans="2:82" ht="15" customHeight="1">
      <c r="L579" s="6"/>
      <c r="M579" s="6"/>
      <c r="N579" s="6" t="s">
        <v>161</v>
      </c>
      <c r="O579" s="6" t="s">
        <v>162</v>
      </c>
      <c r="P579" s="6" t="s">
        <v>291</v>
      </c>
      <c r="Q579" s="6" t="s">
        <v>163</v>
      </c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2:82" ht="15" customHeight="1">
      <c r="L580" s="6"/>
      <c r="M580" s="189" t="s">
        <v>298</v>
      </c>
      <c r="N580" s="190">
        <v>0.42857142857142855</v>
      </c>
      <c r="O580" s="190">
        <v>0.42857142857142855</v>
      </c>
      <c r="P580" s="190">
        <v>0.14285714285714288</v>
      </c>
      <c r="Q580" s="190">
        <v>0</v>
      </c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2:82" ht="15" customHeight="1">
      <c r="L581" s="6"/>
      <c r="M581" s="189" t="s">
        <v>299</v>
      </c>
      <c r="N581" s="190">
        <v>0.28571428571428575</v>
      </c>
      <c r="O581" s="190">
        <v>0.7142857142857143</v>
      </c>
      <c r="P581" s="190">
        <v>0</v>
      </c>
      <c r="Q581" s="190">
        <v>0</v>
      </c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</row>
    <row r="582" spans="2:82" ht="15" customHeight="1">
      <c r="L582" s="6"/>
      <c r="M582" s="189" t="s">
        <v>300</v>
      </c>
      <c r="N582" s="190">
        <v>0.625</v>
      </c>
      <c r="O582" s="190">
        <v>0.375</v>
      </c>
      <c r="P582" s="190">
        <v>0</v>
      </c>
      <c r="Q582" s="190">
        <v>0</v>
      </c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</row>
    <row r="583" spans="2:82" ht="15" customHeight="1">
      <c r="L583" s="6"/>
      <c r="M583" s="189" t="s">
        <v>301</v>
      </c>
      <c r="N583" s="190">
        <v>0.66666666666666674</v>
      </c>
      <c r="O583" s="190">
        <v>0.33333333333333337</v>
      </c>
      <c r="P583" s="190">
        <v>0</v>
      </c>
      <c r="Q583" s="190">
        <v>0</v>
      </c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</row>
    <row r="584" spans="2:82" ht="15" customHeight="1"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</row>
    <row r="585" spans="2:82" ht="15" customHeight="1"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</row>
    <row r="586" spans="2:82" ht="1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</row>
    <row r="587" spans="2:82" ht="1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</row>
    <row r="588" spans="2:82" ht="1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</row>
    <row r="589" spans="2:82" ht="1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</row>
    <row r="590" spans="2:82" ht="15" customHeight="1">
      <c r="B590" s="1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</row>
    <row r="591" spans="2:82" ht="1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</row>
    <row r="592" spans="2:82" ht="1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</row>
    <row r="593" spans="2:82" ht="1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</row>
    <row r="594" spans="2:82" ht="1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</row>
    <row r="595" spans="2:82" ht="15" customHeight="1">
      <c r="B595" s="15" t="s">
        <v>164</v>
      </c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</row>
    <row r="596" spans="2:82" ht="1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</row>
    <row r="597" spans="2:82" ht="15" customHeight="1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</row>
    <row r="598" spans="2:82" ht="15" customHeight="1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</row>
    <row r="599" spans="2:82" ht="15" customHeight="1">
      <c r="G599" s="6"/>
      <c r="H599" s="6"/>
      <c r="I599" s="6"/>
      <c r="J599" s="6"/>
      <c r="K599" s="6"/>
      <c r="L599" s="6"/>
      <c r="M599" s="189"/>
      <c r="N599" s="190"/>
      <c r="O599" s="190"/>
      <c r="P599" s="190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</row>
    <row r="600" spans="2:82" ht="15" customHeight="1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</row>
    <row r="601" spans="2:82" ht="15" customHeight="1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</row>
    <row r="602" spans="2:82" ht="1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</row>
    <row r="603" spans="2:82" ht="1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</row>
    <row r="604" spans="2:82" ht="15" customHeight="1">
      <c r="M604" s="6"/>
      <c r="N604" s="6"/>
      <c r="O604" s="6"/>
      <c r="P604" s="6"/>
      <c r="Q604" s="6"/>
      <c r="R604" s="6"/>
      <c r="S604" s="6" t="s">
        <v>165</v>
      </c>
      <c r="T604" s="6" t="s">
        <v>166</v>
      </c>
      <c r="U604" s="6" t="s">
        <v>167</v>
      </c>
      <c r="V604" s="6" t="s">
        <v>168</v>
      </c>
      <c r="W604" s="6" t="s">
        <v>169</v>
      </c>
      <c r="X604" s="6" t="s">
        <v>170</v>
      </c>
      <c r="Y604" s="6" t="s">
        <v>171</v>
      </c>
      <c r="Z604" s="6" t="s">
        <v>38</v>
      </c>
      <c r="AA604" s="6" t="s">
        <v>172</v>
      </c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</row>
    <row r="605" spans="2:82" ht="15" customHeight="1">
      <c r="M605" s="6"/>
      <c r="N605" s="6"/>
      <c r="O605" s="6"/>
      <c r="P605" s="6"/>
      <c r="Q605" s="6"/>
      <c r="R605" s="189" t="s">
        <v>298</v>
      </c>
      <c r="S605" s="190">
        <v>7.6923076923076927E-2</v>
      </c>
      <c r="T605" s="190">
        <v>0.1</v>
      </c>
      <c r="U605" s="190">
        <v>7.6923076923076927E-2</v>
      </c>
      <c r="V605" s="190">
        <v>2.7027027027027025E-2</v>
      </c>
      <c r="W605" s="190">
        <v>0.1</v>
      </c>
      <c r="X605" s="190">
        <v>0</v>
      </c>
      <c r="Y605" s="190">
        <v>5.2631578947368425E-2</v>
      </c>
      <c r="Z605" s="190">
        <v>0.16279069767441862</v>
      </c>
      <c r="AA605" s="190">
        <v>2.7027027027027025E-2</v>
      </c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</row>
    <row r="606" spans="2:82" ht="15" customHeight="1">
      <c r="M606" s="6"/>
      <c r="N606" s="6"/>
      <c r="O606" s="6"/>
      <c r="P606" s="6"/>
      <c r="Q606" s="6"/>
      <c r="R606" s="189" t="s">
        <v>299</v>
      </c>
      <c r="S606" s="190">
        <v>8.7719298245614044E-2</v>
      </c>
      <c r="T606" s="190">
        <v>1.8867924528301886E-2</v>
      </c>
      <c r="U606" s="190">
        <v>0</v>
      </c>
      <c r="V606" s="190">
        <v>0</v>
      </c>
      <c r="W606" s="190">
        <v>0</v>
      </c>
      <c r="X606" s="190">
        <v>0</v>
      </c>
      <c r="Y606" s="190">
        <v>0</v>
      </c>
      <c r="Z606" s="190">
        <v>0.11864406779661017</v>
      </c>
      <c r="AA606" s="190">
        <v>0</v>
      </c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</row>
    <row r="607" spans="2:82" ht="15" customHeight="1">
      <c r="M607" s="6"/>
      <c r="N607" s="6"/>
      <c r="O607" s="6"/>
      <c r="P607" s="6"/>
      <c r="Q607" s="6"/>
      <c r="R607" s="189" t="s">
        <v>300</v>
      </c>
      <c r="S607" s="190">
        <v>1.3333333333333332E-2</v>
      </c>
      <c r="T607" s="190">
        <v>0</v>
      </c>
      <c r="U607" s="190">
        <v>0</v>
      </c>
      <c r="V607" s="190">
        <v>0</v>
      </c>
      <c r="W607" s="190">
        <v>2.6315789473684213E-2</v>
      </c>
      <c r="X607" s="190">
        <v>1.3333333333333332E-2</v>
      </c>
      <c r="Y607" s="190">
        <v>0</v>
      </c>
      <c r="Z607" s="190">
        <v>9.7560975609756101E-2</v>
      </c>
      <c r="AA607" s="190">
        <v>1.3333333333333332E-2</v>
      </c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</row>
    <row r="608" spans="2:82" ht="15" customHeight="1">
      <c r="M608" s="6"/>
      <c r="N608" s="6"/>
      <c r="O608" s="6"/>
      <c r="P608" s="6"/>
      <c r="Q608" s="6"/>
      <c r="R608" s="189" t="s">
        <v>301</v>
      </c>
      <c r="S608" s="190">
        <v>0.1111111111111111</v>
      </c>
      <c r="T608" s="190">
        <v>9.0909090909090912E-2</v>
      </c>
      <c r="U608" s="190">
        <v>6.9767441860465115E-2</v>
      </c>
      <c r="V608" s="190">
        <v>2.4390243902439025E-2</v>
      </c>
      <c r="W608" s="190">
        <v>9.0909090909090912E-2</v>
      </c>
      <c r="X608" s="190">
        <v>9.0909090909090912E-2</v>
      </c>
      <c r="Y608" s="190">
        <v>4.7619047619047616E-2</v>
      </c>
      <c r="Z608" s="190">
        <v>0.13043478260869565</v>
      </c>
      <c r="AA608" s="190">
        <v>4.7619047619047616E-2</v>
      </c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</row>
    <row r="609" spans="2:82" ht="1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</row>
    <row r="610" spans="2:82" ht="1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</row>
    <row r="611" spans="2:82" ht="1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</row>
    <row r="612" spans="2:82" ht="1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</row>
    <row r="613" spans="2:82" ht="1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</row>
    <row r="614" spans="2:82" ht="1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</row>
    <row r="615" spans="2:82" ht="1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</row>
    <row r="616" spans="2:82" ht="1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</row>
    <row r="617" spans="2:82" ht="1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</row>
    <row r="618" spans="2:82" ht="1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</row>
    <row r="619" spans="2:82" ht="15" customHeight="1">
      <c r="M619" s="6"/>
      <c r="N619" s="6"/>
      <c r="O619" s="6"/>
      <c r="P619" s="6"/>
      <c r="Q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</row>
    <row r="620" spans="2:82" ht="27.75" customHeight="1">
      <c r="B620" s="65" t="s">
        <v>265</v>
      </c>
      <c r="M620" s="6"/>
      <c r="N620" s="6"/>
      <c r="O620" s="6"/>
      <c r="P620" s="6"/>
      <c r="Q620" s="6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</row>
    <row r="621" spans="2:82" ht="15" customHeight="1">
      <c r="M621" s="6"/>
      <c r="N621" s="6"/>
      <c r="O621" s="6"/>
      <c r="P621" s="6"/>
      <c r="Q621" s="6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</row>
    <row r="622" spans="2:82" ht="15" customHeight="1">
      <c r="B622" s="15" t="s">
        <v>190</v>
      </c>
      <c r="M622" s="6"/>
      <c r="N622" s="6"/>
      <c r="O622" s="6"/>
      <c r="P622" s="6"/>
      <c r="Q622" s="6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</row>
    <row r="623" spans="2:82" ht="15" customHeight="1">
      <c r="M623" s="6"/>
      <c r="N623" s="6"/>
      <c r="O623" s="6"/>
      <c r="P623" s="6"/>
      <c r="Q623" s="6"/>
      <c r="R623" s="68"/>
      <c r="S623" s="69"/>
      <c r="T623" s="69"/>
      <c r="U623" s="69"/>
      <c r="V623" s="69"/>
      <c r="W623" s="69"/>
      <c r="X623" s="69"/>
      <c r="Y623" s="69"/>
      <c r="Z623" s="69"/>
      <c r="AA623" s="69"/>
      <c r="AB623" s="11"/>
      <c r="AC623" s="11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</row>
    <row r="624" spans="2:82" ht="15" customHeight="1">
      <c r="M624" s="6"/>
      <c r="N624" s="6"/>
      <c r="O624" s="6"/>
      <c r="P624" s="6"/>
      <c r="Q624" s="6"/>
      <c r="R624" s="72"/>
      <c r="S624" s="69"/>
      <c r="T624" s="69"/>
      <c r="U624" s="69"/>
      <c r="V624" s="69"/>
      <c r="W624" s="69"/>
      <c r="X624" s="69"/>
      <c r="Y624" s="69"/>
      <c r="Z624" s="69"/>
      <c r="AA624" s="69"/>
      <c r="AB624" s="11"/>
      <c r="AC624" s="11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</row>
    <row r="625" spans="13:82" ht="15" customHeight="1">
      <c r="M625" s="6"/>
      <c r="N625" s="6"/>
      <c r="O625" s="6"/>
      <c r="P625" s="6"/>
      <c r="Q625" s="6" t="s">
        <v>191</v>
      </c>
      <c r="R625" s="6"/>
      <c r="S625" s="6"/>
      <c r="T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</row>
    <row r="626" spans="13:82" ht="1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</row>
    <row r="627" spans="13:82" ht="15" customHeight="1">
      <c r="M627" s="6"/>
      <c r="N627" s="6"/>
      <c r="O627" s="6"/>
      <c r="P627" s="6"/>
      <c r="Q627" s="6" t="s">
        <v>192</v>
      </c>
      <c r="R627" s="6" t="s">
        <v>193</v>
      </c>
      <c r="S627" s="6" t="s">
        <v>39</v>
      </c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</row>
    <row r="628" spans="13:82" ht="15" customHeight="1">
      <c r="M628" s="189"/>
      <c r="N628" s="190"/>
      <c r="O628" s="190"/>
      <c r="P628" s="231" t="s">
        <v>298</v>
      </c>
      <c r="Q628" s="232">
        <v>1</v>
      </c>
      <c r="R628" s="232">
        <v>0</v>
      </c>
      <c r="S628" s="232">
        <v>0</v>
      </c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</row>
    <row r="629" spans="13:82" ht="15" customHeight="1">
      <c r="M629" s="6"/>
      <c r="N629" s="6"/>
      <c r="O629" s="6"/>
      <c r="P629" s="231" t="s">
        <v>299</v>
      </c>
      <c r="Q629" s="232">
        <v>0.25</v>
      </c>
      <c r="R629" s="232">
        <v>0.25</v>
      </c>
      <c r="S629" s="232">
        <v>0.5</v>
      </c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</row>
    <row r="630" spans="13:82" ht="15" customHeight="1">
      <c r="M630" s="6"/>
      <c r="N630" s="6"/>
      <c r="O630" s="6"/>
      <c r="P630" s="231" t="s">
        <v>300</v>
      </c>
      <c r="Q630" s="232">
        <v>0.25</v>
      </c>
      <c r="R630" s="232">
        <v>0.25</v>
      </c>
      <c r="S630" s="232">
        <v>0.5</v>
      </c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</row>
    <row r="631" spans="13:82" ht="15" customHeight="1">
      <c r="M631" s="6"/>
      <c r="N631" s="6"/>
      <c r="O631" s="6"/>
      <c r="P631" s="231" t="s">
        <v>301</v>
      </c>
      <c r="Q631" s="232">
        <v>1</v>
      </c>
      <c r="R631" s="232">
        <v>0</v>
      </c>
      <c r="S631" s="232">
        <v>0</v>
      </c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</row>
    <row r="632" spans="13:82" ht="1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</row>
    <row r="633" spans="13:82" ht="1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</row>
    <row r="634" spans="13:82" ht="1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</row>
    <row r="635" spans="13:82" ht="1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</row>
    <row r="636" spans="13:82" ht="1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</row>
    <row r="637" spans="13:82" ht="1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</row>
    <row r="638" spans="13:82" ht="6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</row>
    <row r="639" spans="13:82" ht="23.2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</row>
    <row r="640" spans="13:82" ht="1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</row>
    <row r="641" spans="2:82" ht="1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</row>
    <row r="642" spans="2:82" ht="1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</row>
    <row r="643" spans="2:82" ht="1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</row>
    <row r="644" spans="2:82" ht="24.75" customHeight="1">
      <c r="B644" s="65" t="s">
        <v>272</v>
      </c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</row>
    <row r="645" spans="2:82" ht="1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</row>
    <row r="646" spans="2:82" ht="15" customHeight="1">
      <c r="B646" s="15" t="s">
        <v>257</v>
      </c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</row>
    <row r="647" spans="2:82" ht="15" customHeight="1"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</row>
    <row r="648" spans="2:82" ht="15" customHeight="1">
      <c r="K648" s="6"/>
      <c r="L648" s="6"/>
      <c r="M648" s="479"/>
      <c r="N648" s="479"/>
      <c r="O648" s="479"/>
      <c r="P648" s="479"/>
      <c r="Q648" s="479"/>
      <c r="R648" s="479"/>
      <c r="S648" s="479"/>
      <c r="T648" s="479"/>
      <c r="U648" s="479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</row>
    <row r="649" spans="2:82" ht="15" customHeight="1"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</row>
    <row r="650" spans="2:82" ht="15" customHeight="1"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</row>
    <row r="651" spans="2:82" ht="15" customHeight="1"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</row>
    <row r="652" spans="2:82" ht="15" customHeight="1">
      <c r="K652" s="6"/>
      <c r="L652" s="6"/>
      <c r="M652" s="189"/>
      <c r="N652" s="190"/>
      <c r="O652" s="190"/>
      <c r="P652" s="6"/>
      <c r="Q652" s="6"/>
      <c r="R652" s="6"/>
    </row>
    <row r="653" spans="2:82" ht="15" customHeight="1">
      <c r="K653" s="6"/>
      <c r="L653" s="6"/>
      <c r="M653" s="6"/>
      <c r="N653" s="6"/>
      <c r="O653" s="6"/>
      <c r="P653" s="6"/>
      <c r="Q653" s="6"/>
      <c r="R653" s="6"/>
    </row>
    <row r="654" spans="2:82" ht="15" customHeight="1">
      <c r="K654" s="6"/>
      <c r="L654" s="6"/>
      <c r="M654" s="6"/>
      <c r="N654" s="6"/>
      <c r="O654" s="6"/>
      <c r="P654" s="6"/>
      <c r="Q654" s="6" t="s">
        <v>337</v>
      </c>
      <c r="R654" s="6" t="s">
        <v>338</v>
      </c>
    </row>
    <row r="655" spans="2:82" ht="15" customHeight="1">
      <c r="K655" s="6"/>
      <c r="L655" s="6"/>
      <c r="M655" s="6"/>
      <c r="N655" s="6"/>
      <c r="O655" s="6"/>
      <c r="P655" s="189" t="s">
        <v>298</v>
      </c>
      <c r="Q655" s="190">
        <v>0.72093023255813948</v>
      </c>
      <c r="R655" s="190">
        <v>0.90476190476190477</v>
      </c>
    </row>
    <row r="656" spans="2:82" ht="15" customHeight="1">
      <c r="O656" s="6"/>
      <c r="P656" s="189" t="s">
        <v>299</v>
      </c>
      <c r="Q656" s="190">
        <v>0.59322033898305082</v>
      </c>
      <c r="R656" s="190">
        <v>0.77966101694915257</v>
      </c>
    </row>
    <row r="657" spans="2:27" ht="15" customHeight="1">
      <c r="O657" s="6"/>
      <c r="P657" s="189" t="s">
        <v>300</v>
      </c>
      <c r="Q657" s="190">
        <v>0.67901234567901236</v>
      </c>
      <c r="R657" s="190">
        <v>0.80246913580246915</v>
      </c>
    </row>
    <row r="658" spans="2:27" ht="15" customHeight="1">
      <c r="O658" s="6"/>
      <c r="P658" s="189" t="s">
        <v>301</v>
      </c>
      <c r="Q658" s="190">
        <v>0.47826086956521741</v>
      </c>
      <c r="R658" s="190">
        <v>0.82608695652173902</v>
      </c>
    </row>
    <row r="659" spans="2:27" ht="15" customHeight="1">
      <c r="O659" s="6"/>
      <c r="P659" s="6"/>
      <c r="Q659" s="6"/>
      <c r="R659" s="6"/>
    </row>
    <row r="660" spans="2:27" ht="15" customHeight="1">
      <c r="O660" s="6"/>
      <c r="P660" s="6"/>
      <c r="Q660" s="6"/>
      <c r="R660" s="6"/>
    </row>
    <row r="661" spans="2:27" ht="9.75" customHeight="1"/>
    <row r="662" spans="2:27" ht="15.75" customHeight="1"/>
    <row r="663" spans="2:27" ht="22.5" customHeight="1"/>
    <row r="664" spans="2:27" ht="15" customHeight="1"/>
    <row r="665" spans="2:27" ht="15" customHeight="1"/>
    <row r="666" spans="2:27" ht="15" customHeight="1"/>
    <row r="667" spans="2:27" ht="15" customHeight="1"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2:27" ht="15" customHeight="1">
      <c r="B668" s="15" t="s">
        <v>258</v>
      </c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2:27" ht="15" customHeight="1"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2:27" ht="15" customHeight="1"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2:27" ht="15" customHeight="1"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2:27" ht="15" customHeight="1">
      <c r="O672" s="6"/>
      <c r="P672" s="6"/>
      <c r="Q672" s="6"/>
      <c r="R672" s="6"/>
      <c r="S672" s="6"/>
      <c r="T672" s="6" t="s">
        <v>197</v>
      </c>
      <c r="U672" s="6"/>
      <c r="V672" s="6"/>
      <c r="W672" s="6"/>
      <c r="X672" s="6"/>
      <c r="Y672" s="6"/>
      <c r="Z672" s="6"/>
      <c r="AA672" s="6"/>
    </row>
    <row r="673" spans="15:34" ht="15" customHeight="1">
      <c r="O673" s="6"/>
      <c r="P673" s="6"/>
      <c r="Q673" s="6"/>
      <c r="R673" s="6"/>
      <c r="S673" s="6"/>
      <c r="T673" s="6" t="s">
        <v>25</v>
      </c>
      <c r="U673" s="480" t="s">
        <v>26</v>
      </c>
      <c r="V673" s="480"/>
      <c r="W673" s="480"/>
      <c r="X673" s="480"/>
      <c r="Y673" s="480"/>
      <c r="Z673" s="480" t="s">
        <v>198</v>
      </c>
      <c r="AA673" s="480"/>
      <c r="AH673" t="s">
        <v>103</v>
      </c>
    </row>
    <row r="674" spans="15:34" ht="15" customHeight="1">
      <c r="O674" s="6"/>
      <c r="P674" s="6"/>
      <c r="Q674" s="189"/>
      <c r="R674" s="190"/>
      <c r="S674" s="6"/>
      <c r="T674" s="6"/>
      <c r="U674" s="6" t="s">
        <v>339</v>
      </c>
      <c r="V674" s="6" t="s">
        <v>340</v>
      </c>
      <c r="W674" s="6" t="s">
        <v>341</v>
      </c>
      <c r="X674" s="6" t="s">
        <v>342</v>
      </c>
      <c r="Y674" s="6" t="s">
        <v>39</v>
      </c>
      <c r="Z674" s="6" t="s">
        <v>26</v>
      </c>
      <c r="AA674" s="6" t="s">
        <v>25</v>
      </c>
    </row>
    <row r="675" spans="15:34" ht="15" customHeight="1">
      <c r="O675" s="6"/>
      <c r="P675" s="6"/>
      <c r="Q675" s="6"/>
      <c r="R675" s="6"/>
      <c r="S675" s="189" t="s">
        <v>298</v>
      </c>
      <c r="T675" s="190">
        <v>0.30232558139534882</v>
      </c>
      <c r="U675" s="190">
        <v>9.3023255813953487E-2</v>
      </c>
      <c r="V675" s="190">
        <v>0.20930232558139536</v>
      </c>
      <c r="W675" s="190">
        <v>0.34883720930232553</v>
      </c>
      <c r="X675" s="190">
        <v>0</v>
      </c>
      <c r="Y675" s="190">
        <v>4.6511627906976744E-2</v>
      </c>
      <c r="Z675" s="190">
        <v>0.53333333333333333</v>
      </c>
      <c r="AA675" s="190">
        <v>0.46666666666666662</v>
      </c>
    </row>
    <row r="676" spans="15:34" ht="15" customHeight="1">
      <c r="O676" s="6"/>
      <c r="P676" s="6"/>
      <c r="Q676" s="6"/>
      <c r="R676" s="6"/>
      <c r="S676" s="189" t="s">
        <v>299</v>
      </c>
      <c r="T676" s="190">
        <v>0.38983050847457629</v>
      </c>
      <c r="U676" s="190">
        <v>3.3898305084745763E-2</v>
      </c>
      <c r="V676" s="190">
        <v>0.25423728813559321</v>
      </c>
      <c r="W676" s="190">
        <v>0.2711864406779661</v>
      </c>
      <c r="X676" s="190">
        <v>1.6949152542372881E-2</v>
      </c>
      <c r="Y676" s="190">
        <v>3.3898305084745763E-2</v>
      </c>
      <c r="Z676" s="190">
        <v>0.52777777777777779</v>
      </c>
      <c r="AA676" s="190">
        <v>0.47222222222222221</v>
      </c>
    </row>
    <row r="677" spans="15:34" ht="15" customHeight="1">
      <c r="O677" s="6"/>
      <c r="P677" s="6"/>
      <c r="Q677" s="6"/>
      <c r="R677" s="6"/>
      <c r="S677" s="189" t="s">
        <v>300</v>
      </c>
      <c r="T677" s="190">
        <v>0.3048780487804878</v>
      </c>
      <c r="U677" s="190">
        <v>7.3170731707317083E-2</v>
      </c>
      <c r="V677" s="190">
        <v>0.13414634146341464</v>
      </c>
      <c r="W677" s="190">
        <v>0.36585365853658536</v>
      </c>
      <c r="X677" s="190">
        <v>0</v>
      </c>
      <c r="Y677" s="190">
        <v>0.12195121951219512</v>
      </c>
      <c r="Z677" s="190">
        <v>0.91228070175438603</v>
      </c>
      <c r="AA677" s="190">
        <v>8.7719298245614044E-2</v>
      </c>
    </row>
    <row r="678" spans="15:34" ht="15" customHeight="1">
      <c r="O678" s="6"/>
      <c r="P678" s="6"/>
      <c r="Q678" s="6"/>
      <c r="R678" s="6"/>
      <c r="S678" s="189" t="s">
        <v>301</v>
      </c>
      <c r="T678" s="190">
        <v>0.13043478260869565</v>
      </c>
      <c r="U678" s="190">
        <v>2.1739130434782608E-2</v>
      </c>
      <c r="V678" s="190">
        <v>0.47826086956521741</v>
      </c>
      <c r="W678" s="190">
        <v>0.28260869565217389</v>
      </c>
      <c r="X678" s="190">
        <v>0</v>
      </c>
      <c r="Y678" s="190">
        <v>8.6956521739130432E-2</v>
      </c>
      <c r="Z678" s="190">
        <v>0.52500000000000002</v>
      </c>
      <c r="AA678" s="190">
        <v>0.47499999999999998</v>
      </c>
    </row>
    <row r="679" spans="15:34" ht="15" customHeight="1"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5:34" ht="15" customHeight="1">
      <c r="S680" s="6"/>
      <c r="T680" s="6"/>
      <c r="U680" s="6"/>
      <c r="V680" s="6"/>
      <c r="W680" s="6"/>
      <c r="X680" s="6"/>
      <c r="Y680" s="6"/>
      <c r="Z680" s="6"/>
      <c r="AA680" s="6"/>
    </row>
    <row r="681" spans="15:34" ht="15" customHeight="1"/>
    <row r="682" spans="15:34" ht="15" customHeight="1"/>
    <row r="683" spans="15:34" ht="15" customHeight="1"/>
    <row r="684" spans="15:34" ht="15" customHeight="1"/>
    <row r="685" spans="15:34" ht="15" customHeight="1"/>
    <row r="686" spans="15:34" ht="23.25" customHeight="1"/>
    <row r="687" spans="15:34" ht="15" customHeight="1"/>
    <row r="688" spans="15:34" ht="15" customHeight="1"/>
    <row r="689" spans="2:37" ht="15" customHeight="1"/>
    <row r="690" spans="2:37" ht="15" customHeight="1"/>
    <row r="691" spans="2:37" ht="15" customHeight="1"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</row>
    <row r="692" spans="2:37" ht="15" customHeight="1"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</row>
    <row r="693" spans="2:37" ht="15" customHeight="1">
      <c r="B693" s="15" t="s">
        <v>202</v>
      </c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</row>
    <row r="694" spans="2:37" ht="15" customHeight="1"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</row>
    <row r="695" spans="2:37" ht="15" customHeight="1">
      <c r="O695" s="6"/>
      <c r="P695" s="11"/>
      <c r="Q695" s="11"/>
      <c r="R695" s="11"/>
      <c r="S695" s="11"/>
      <c r="T695" s="481"/>
      <c r="U695" s="481"/>
      <c r="V695" s="481"/>
      <c r="W695" s="481"/>
      <c r="X695" s="481"/>
      <c r="Y695" s="481"/>
      <c r="Z695" s="11"/>
      <c r="AA695" s="11"/>
      <c r="AB695" s="11"/>
      <c r="AC695" s="11"/>
      <c r="AD695" s="11"/>
      <c r="AE695" s="11"/>
      <c r="AF695" s="11" t="s">
        <v>102</v>
      </c>
      <c r="AG695" s="11"/>
      <c r="AH695" s="11" t="s">
        <v>103</v>
      </c>
      <c r="AI695" s="11"/>
      <c r="AJ695" s="11"/>
      <c r="AK695" s="11"/>
    </row>
    <row r="696" spans="2:37" ht="15" customHeight="1"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 t="s">
        <v>4</v>
      </c>
      <c r="AG696" s="11" t="s">
        <v>5</v>
      </c>
      <c r="AH696" s="11" t="s">
        <v>4</v>
      </c>
      <c r="AI696" s="11" t="s">
        <v>5</v>
      </c>
      <c r="AJ696" s="11"/>
      <c r="AK696" s="11"/>
    </row>
    <row r="697" spans="2:37" ht="15" customHeight="1">
      <c r="L697" s="11"/>
      <c r="M697" s="11"/>
      <c r="N697" s="11"/>
      <c r="O697" s="6"/>
      <c r="P697" s="6" t="s">
        <v>203</v>
      </c>
      <c r="Q697" s="6"/>
      <c r="R697" s="6"/>
      <c r="S697" s="6"/>
      <c r="T697" s="6"/>
      <c r="U697" s="6"/>
      <c r="V697" s="6"/>
      <c r="W697" s="6"/>
      <c r="X697" s="69"/>
      <c r="Y697" s="69"/>
      <c r="Z697" s="69"/>
      <c r="AA697" s="70"/>
      <c r="AB697" s="71"/>
      <c r="AC697" s="11"/>
      <c r="AD697" s="71"/>
      <c r="AE697" s="11"/>
      <c r="AF697" s="71">
        <v>4</v>
      </c>
      <c r="AG697" s="11"/>
      <c r="AH697" s="71">
        <v>5</v>
      </c>
      <c r="AI697" s="11"/>
      <c r="AJ697" s="11"/>
      <c r="AK697" s="11"/>
    </row>
    <row r="698" spans="2:37" ht="15" customHeight="1">
      <c r="L698" s="11"/>
      <c r="M698" s="11"/>
      <c r="N698" s="11"/>
      <c r="O698" s="6"/>
      <c r="P698" s="6" t="s">
        <v>25</v>
      </c>
      <c r="Q698" s="480" t="s">
        <v>26</v>
      </c>
      <c r="R698" s="480"/>
      <c r="S698" s="480"/>
      <c r="T698" s="6"/>
      <c r="U698" s="6"/>
      <c r="V698" s="6"/>
      <c r="W698" s="6"/>
      <c r="X698" s="73"/>
      <c r="Y698" s="73"/>
      <c r="Z698" s="73"/>
      <c r="AA698" s="74"/>
      <c r="AB698" s="75"/>
      <c r="AC698" s="11"/>
      <c r="AD698" s="75"/>
      <c r="AE698" s="11"/>
      <c r="AF698" s="75">
        <v>1</v>
      </c>
      <c r="AG698" s="11"/>
      <c r="AH698" s="75">
        <v>1</v>
      </c>
      <c r="AI698" s="11"/>
      <c r="AJ698" s="11"/>
      <c r="AK698" s="11"/>
    </row>
    <row r="699" spans="2:37" ht="15" customHeight="1">
      <c r="L699" s="11"/>
      <c r="M699" s="11"/>
      <c r="N699" s="11"/>
      <c r="O699" s="6"/>
      <c r="P699" s="6"/>
      <c r="Q699" s="6" t="s">
        <v>343</v>
      </c>
      <c r="R699" s="6" t="s">
        <v>344</v>
      </c>
      <c r="S699" s="6" t="s">
        <v>206</v>
      </c>
      <c r="T699" s="73"/>
      <c r="U699" s="73"/>
      <c r="V699" s="73"/>
      <c r="W699" s="74"/>
      <c r="X699" s="75"/>
      <c r="Y699" s="11"/>
      <c r="Z699" s="75"/>
      <c r="AA699" s="11"/>
      <c r="AB699" s="75">
        <v>14</v>
      </c>
      <c r="AC699" s="11"/>
      <c r="AD699" s="75">
        <v>22</v>
      </c>
      <c r="AE699" s="11"/>
      <c r="AF699" s="11"/>
      <c r="AG699" s="11"/>
    </row>
    <row r="700" spans="2:37" ht="15" customHeight="1">
      <c r="L700" s="11"/>
      <c r="M700" s="11"/>
      <c r="N700" s="11"/>
      <c r="O700" s="189" t="s">
        <v>298</v>
      </c>
      <c r="P700" s="190">
        <v>0.58139534883720922</v>
      </c>
      <c r="Q700" s="190">
        <v>0.18604651162790697</v>
      </c>
      <c r="R700" s="190">
        <v>0.18604651162790697</v>
      </c>
      <c r="S700" s="190">
        <v>4.6511627906976744E-2</v>
      </c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</row>
    <row r="701" spans="2:37" ht="15" customHeight="1">
      <c r="L701" s="11"/>
      <c r="M701" s="11"/>
      <c r="N701" s="11"/>
      <c r="O701" s="189" t="s">
        <v>299</v>
      </c>
      <c r="P701" s="190">
        <v>0.66101694915254239</v>
      </c>
      <c r="Q701" s="190">
        <v>0.20338983050847456</v>
      </c>
      <c r="R701" s="190">
        <v>8.4745762711864417E-2</v>
      </c>
      <c r="S701" s="190">
        <v>5.084745762711864E-2</v>
      </c>
      <c r="T701" s="11"/>
      <c r="U701" s="11"/>
      <c r="V701" s="11"/>
      <c r="W701" s="11"/>
      <c r="X701" s="11"/>
      <c r="Y701" s="11"/>
      <c r="Z701" s="11"/>
      <c r="AA701" s="11"/>
      <c r="AB701" s="11"/>
      <c r="AC701" s="11"/>
    </row>
    <row r="702" spans="2:37" ht="15" customHeight="1">
      <c r="L702" s="11"/>
      <c r="M702" s="68"/>
      <c r="N702" s="69"/>
      <c r="O702" s="189" t="s">
        <v>300</v>
      </c>
      <c r="P702" s="190">
        <v>0.65853658536585369</v>
      </c>
      <c r="Q702" s="190">
        <v>0.1951219512195122</v>
      </c>
      <c r="R702" s="190">
        <v>9.7560975609756101E-2</v>
      </c>
      <c r="S702" s="190">
        <v>4.878048780487805E-2</v>
      </c>
      <c r="T702" s="11"/>
      <c r="U702" s="11"/>
      <c r="V702" s="11"/>
      <c r="W702" s="11"/>
      <c r="X702" s="11"/>
      <c r="Y702" s="11"/>
      <c r="Z702" s="11"/>
      <c r="AA702" s="11"/>
      <c r="AB702" s="11"/>
      <c r="AC702" s="11"/>
    </row>
    <row r="703" spans="2:37" ht="15" customHeight="1">
      <c r="L703" s="11"/>
      <c r="M703" s="72"/>
      <c r="N703" s="73"/>
      <c r="O703" s="189" t="s">
        <v>301</v>
      </c>
      <c r="P703" s="190">
        <v>0.54347826086956519</v>
      </c>
      <c r="Q703" s="190">
        <v>0.34782608695652173</v>
      </c>
      <c r="R703" s="190">
        <v>6.5217391304347824E-2</v>
      </c>
      <c r="S703" s="190">
        <v>4.3478260869565216E-2</v>
      </c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</row>
    <row r="704" spans="2:37" ht="15" customHeight="1">
      <c r="L704" s="11"/>
      <c r="M704" s="72"/>
      <c r="N704" s="73"/>
      <c r="O704" s="74"/>
      <c r="P704" s="79"/>
      <c r="Q704" s="78"/>
      <c r="R704" s="79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2:28" ht="15" customHeight="1">
      <c r="L705" s="11"/>
      <c r="M705" s="76"/>
      <c r="N705" s="77"/>
      <c r="O705" s="78"/>
      <c r="P705" s="11"/>
      <c r="Q705" s="11"/>
      <c r="R705" s="11"/>
      <c r="S705" s="78"/>
      <c r="T705" s="79"/>
      <c r="U705" s="80"/>
      <c r="V705" s="11"/>
      <c r="W705" s="11"/>
      <c r="X705" s="11"/>
      <c r="Y705" s="11"/>
      <c r="Z705" s="11"/>
      <c r="AA705" s="11"/>
      <c r="AB705" s="11"/>
    </row>
    <row r="706" spans="2:28" ht="15" customHeight="1"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2:28" ht="15" customHeight="1"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2:28" ht="15" customHeight="1"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2:28" ht="15" customHeight="1"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2:28" ht="15" customHeight="1">
      <c r="L710" s="11"/>
      <c r="M710" s="11"/>
      <c r="N710" s="11"/>
      <c r="O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2:28" ht="15" customHeight="1"/>
    <row r="712" spans="2:28" ht="15" customHeight="1"/>
    <row r="713" spans="2:28" ht="15" customHeight="1"/>
    <row r="714" spans="2:28" ht="15" customHeight="1"/>
    <row r="715" spans="2:28" ht="26.25" customHeight="1">
      <c r="B715" s="65" t="s">
        <v>230</v>
      </c>
    </row>
    <row r="716" spans="2:28" ht="15" customHeight="1"/>
    <row r="717" spans="2:28" ht="15" customHeight="1">
      <c r="B717" s="15" t="s">
        <v>259</v>
      </c>
    </row>
    <row r="718" spans="2:28" ht="15" customHeight="1">
      <c r="B718" s="15"/>
      <c r="L718" s="6"/>
      <c r="M718" s="6"/>
      <c r="N718" s="6"/>
      <c r="O718" s="6"/>
      <c r="P718" s="11"/>
      <c r="Q718" s="11"/>
      <c r="R718" s="11"/>
      <c r="S718" s="11"/>
      <c r="T718" s="11"/>
      <c r="U718" s="11"/>
      <c r="V718" s="11"/>
      <c r="W718" s="11"/>
      <c r="X718" s="11"/>
    </row>
    <row r="719" spans="2:28" ht="15" customHeight="1">
      <c r="L719" s="6"/>
      <c r="M719" s="6"/>
      <c r="N719" s="6"/>
      <c r="O719" s="6"/>
      <c r="P719" s="11"/>
      <c r="Q719" s="11"/>
      <c r="R719" s="11"/>
      <c r="S719" s="11"/>
      <c r="T719" s="11"/>
      <c r="U719" s="11"/>
      <c r="V719" s="11"/>
      <c r="W719" s="11"/>
      <c r="X719" s="11"/>
    </row>
    <row r="720" spans="2:28" ht="15" customHeight="1">
      <c r="L720" s="6"/>
      <c r="M720" s="6"/>
      <c r="N720" s="6"/>
      <c r="O720" s="6"/>
      <c r="P720" s="6"/>
      <c r="Q720" s="6"/>
      <c r="R720" s="6"/>
      <c r="S720" s="6"/>
      <c r="V720" s="11"/>
      <c r="W720" s="11"/>
      <c r="X720" s="11"/>
    </row>
    <row r="721" spans="11:21" ht="15" customHeight="1">
      <c r="L721" s="129"/>
      <c r="M721" s="129"/>
      <c r="N721" s="129"/>
      <c r="O721" s="129"/>
      <c r="P721" s="129"/>
      <c r="Q721" s="6"/>
      <c r="R721" s="6"/>
      <c r="S721" s="11"/>
      <c r="T721" s="11"/>
      <c r="U721" s="11"/>
    </row>
    <row r="722" spans="11:21" ht="15" customHeight="1">
      <c r="K722" s="6"/>
      <c r="L722" s="6"/>
      <c r="M722" s="6"/>
      <c r="N722" s="6"/>
      <c r="O722" s="6"/>
      <c r="P722" s="6"/>
      <c r="Q722" s="6"/>
      <c r="R722" s="11"/>
      <c r="S722" s="71"/>
      <c r="T722" s="11"/>
    </row>
    <row r="723" spans="11:21" ht="15" customHeight="1">
      <c r="K723" s="6"/>
      <c r="L723" s="6"/>
      <c r="M723" s="6" t="s">
        <v>208</v>
      </c>
      <c r="N723" s="6"/>
      <c r="O723" s="6"/>
      <c r="P723" s="6"/>
      <c r="Q723" s="6"/>
    </row>
    <row r="724" spans="11:21" ht="15" customHeight="1">
      <c r="K724" s="6"/>
      <c r="L724" s="6"/>
      <c r="M724" s="6"/>
      <c r="N724" s="6"/>
      <c r="O724" s="6"/>
      <c r="P724" s="6"/>
      <c r="Q724" s="6"/>
      <c r="R724" s="11"/>
      <c r="S724" s="11"/>
      <c r="T724" s="75"/>
      <c r="U724" s="11"/>
    </row>
    <row r="725" spans="11:21" ht="15" customHeight="1">
      <c r="K725" s="6"/>
      <c r="L725" s="6"/>
      <c r="M725" s="6" t="s">
        <v>209</v>
      </c>
      <c r="N725" s="6" t="s">
        <v>210</v>
      </c>
      <c r="O725" s="6" t="s">
        <v>211</v>
      </c>
      <c r="P725" s="6" t="s">
        <v>212</v>
      </c>
      <c r="Q725" s="11"/>
      <c r="R725" s="11"/>
      <c r="S725" s="11"/>
      <c r="T725" s="11"/>
    </row>
    <row r="726" spans="11:21" ht="15" customHeight="1">
      <c r="K726" s="6"/>
      <c r="L726" s="189" t="s">
        <v>298</v>
      </c>
      <c r="M726" s="190">
        <v>0.79069767441860461</v>
      </c>
      <c r="N726" s="190">
        <v>0.20930232558139536</v>
      </c>
      <c r="O726" s="190">
        <v>0</v>
      </c>
      <c r="P726" s="190">
        <v>0</v>
      </c>
      <c r="Q726" s="11"/>
      <c r="R726" s="11"/>
      <c r="S726" s="11"/>
      <c r="T726" s="11"/>
    </row>
    <row r="727" spans="11:21" ht="15" customHeight="1">
      <c r="K727" s="6"/>
      <c r="L727" s="189" t="s">
        <v>299</v>
      </c>
      <c r="M727" s="190">
        <v>0.65454545454545454</v>
      </c>
      <c r="N727" s="190">
        <v>0.32727272727272727</v>
      </c>
      <c r="O727" s="190">
        <v>0</v>
      </c>
      <c r="P727" s="190">
        <v>1.8181818181818181E-2</v>
      </c>
      <c r="Q727" s="6"/>
    </row>
    <row r="728" spans="11:21" ht="15" customHeight="1">
      <c r="K728" s="6"/>
      <c r="L728" s="189" t="s">
        <v>300</v>
      </c>
      <c r="M728" s="190">
        <v>0.72839506172839508</v>
      </c>
      <c r="N728" s="190">
        <v>0.27160493827160492</v>
      </c>
      <c r="O728" s="190">
        <v>0</v>
      </c>
      <c r="P728" s="190">
        <v>0</v>
      </c>
      <c r="Q728" s="6"/>
    </row>
    <row r="729" spans="11:21" ht="15" customHeight="1">
      <c r="K729" s="6"/>
      <c r="L729" s="189" t="s">
        <v>301</v>
      </c>
      <c r="M729" s="190">
        <v>0.60869565217391308</v>
      </c>
      <c r="N729" s="190">
        <v>0.39130434782608697</v>
      </c>
      <c r="O729" s="190">
        <v>0</v>
      </c>
      <c r="P729" s="190">
        <v>0</v>
      </c>
      <c r="Q729" s="6"/>
    </row>
    <row r="730" spans="11:21" ht="15" customHeight="1">
      <c r="K730" s="6"/>
      <c r="L730" s="6"/>
      <c r="M730" s="6"/>
      <c r="N730" s="6"/>
      <c r="O730" s="6"/>
      <c r="P730" s="6"/>
      <c r="Q730" s="6"/>
    </row>
    <row r="731" spans="11:21" ht="15" customHeight="1">
      <c r="K731" s="6"/>
      <c r="L731" s="6"/>
      <c r="M731" s="6"/>
      <c r="N731" s="6"/>
      <c r="O731" s="6"/>
      <c r="P731" s="6"/>
      <c r="Q731" s="6"/>
    </row>
    <row r="732" spans="11:21" ht="15" customHeight="1">
      <c r="K732" s="6"/>
      <c r="L732" s="6"/>
      <c r="M732" s="6"/>
      <c r="N732" s="6"/>
      <c r="O732" s="6"/>
      <c r="P732" s="6"/>
      <c r="Q732" s="6"/>
    </row>
    <row r="733" spans="11:21" ht="15" customHeight="1"/>
    <row r="734" spans="11:21" ht="15" customHeight="1"/>
    <row r="735" spans="11:21" ht="24" customHeight="1"/>
    <row r="736" spans="11:21" ht="15" customHeight="1"/>
    <row r="737" spans="2:25" ht="15" customHeight="1"/>
    <row r="738" spans="2:25" ht="15" customHeight="1">
      <c r="B738" s="15" t="s">
        <v>260</v>
      </c>
    </row>
    <row r="739" spans="2:25" ht="15" customHeight="1">
      <c r="B739" s="15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2:25" ht="15" customHeight="1">
      <c r="B740" s="15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2:25" ht="15" customHeight="1">
      <c r="B741" s="15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</row>
    <row r="742" spans="2:25" ht="15" customHeight="1">
      <c r="B742" s="15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</row>
    <row r="743" spans="2:25" ht="15" customHeight="1">
      <c r="I743" s="6"/>
      <c r="J743" s="6"/>
      <c r="K743" s="6"/>
      <c r="L743" s="189"/>
      <c r="M743" s="190"/>
      <c r="N743" s="190"/>
      <c r="O743" s="6"/>
      <c r="P743" s="6" t="s">
        <v>213</v>
      </c>
      <c r="Q743" s="6"/>
      <c r="R743" s="6"/>
      <c r="S743" s="6"/>
      <c r="T743" s="6"/>
    </row>
    <row r="744" spans="2:25" ht="15" customHeight="1">
      <c r="B744" s="15"/>
      <c r="I744" s="6"/>
      <c r="J744" s="6"/>
      <c r="K744" s="6"/>
      <c r="L744" s="6"/>
      <c r="M744" s="11"/>
      <c r="N744" s="11"/>
      <c r="O744" s="6"/>
      <c r="P744" s="6"/>
      <c r="Q744" s="6"/>
      <c r="R744" s="6"/>
      <c r="S744" s="6"/>
      <c r="T744" s="6"/>
    </row>
    <row r="745" spans="2:25" ht="15" customHeight="1">
      <c r="I745" s="6"/>
      <c r="J745" s="6"/>
      <c r="K745" s="6"/>
      <c r="L745" s="6"/>
      <c r="M745" s="470"/>
      <c r="N745" s="11"/>
      <c r="O745" s="6"/>
      <c r="P745" s="6" t="s">
        <v>214</v>
      </c>
      <c r="Q745" s="6" t="s">
        <v>215</v>
      </c>
      <c r="R745" s="6" t="s">
        <v>216</v>
      </c>
      <c r="S745" s="6" t="s">
        <v>217</v>
      </c>
      <c r="T745" s="6" t="s">
        <v>218</v>
      </c>
    </row>
    <row r="746" spans="2:25" ht="15" customHeight="1">
      <c r="I746" s="6"/>
      <c r="J746" s="6"/>
      <c r="K746" s="6"/>
      <c r="L746" s="6"/>
      <c r="M746" s="471"/>
      <c r="N746" s="116"/>
      <c r="O746" s="231" t="s">
        <v>298</v>
      </c>
      <c r="P746" s="232">
        <v>0.24324324324324323</v>
      </c>
      <c r="Q746" s="232">
        <v>0.16216216216216217</v>
      </c>
      <c r="R746" s="232">
        <v>0.1891891891891892</v>
      </c>
      <c r="S746" s="232">
        <v>0.1891891891891892</v>
      </c>
      <c r="T746" s="232">
        <v>0.2162162162162162</v>
      </c>
    </row>
    <row r="747" spans="2:25" ht="15" customHeight="1">
      <c r="I747" s="6"/>
      <c r="J747" s="6"/>
      <c r="K747" s="6"/>
      <c r="L747" s="6"/>
      <c r="M747" s="472"/>
      <c r="N747" s="117"/>
      <c r="O747" s="231" t="s">
        <v>299</v>
      </c>
      <c r="P747" s="232">
        <v>0.38983050847457629</v>
      </c>
      <c r="Q747" s="232">
        <v>8.4745762711864417E-2</v>
      </c>
      <c r="R747" s="232">
        <v>0.10169491525423728</v>
      </c>
      <c r="S747" s="232">
        <v>0.25423728813559321</v>
      </c>
      <c r="T747" s="232">
        <v>0.16949152542372883</v>
      </c>
    </row>
    <row r="748" spans="2:25" ht="15" customHeight="1">
      <c r="M748" s="68"/>
      <c r="N748" s="69"/>
      <c r="O748" s="231" t="s">
        <v>300</v>
      </c>
      <c r="P748" s="232">
        <v>0.53086419753086422</v>
      </c>
      <c r="Q748" s="232">
        <v>1.2345679012345678E-2</v>
      </c>
      <c r="R748" s="232">
        <v>0.16049382716049382</v>
      </c>
      <c r="S748" s="232">
        <v>9.8765432098765427E-2</v>
      </c>
      <c r="T748" s="232">
        <v>0.19753086419753085</v>
      </c>
    </row>
    <row r="749" spans="2:25" ht="15" customHeight="1">
      <c r="M749" s="72"/>
      <c r="N749" s="73"/>
      <c r="O749" s="231" t="s">
        <v>301</v>
      </c>
      <c r="P749" s="232">
        <v>0.2391304347826087</v>
      </c>
      <c r="Q749" s="232">
        <v>0.19565217391304349</v>
      </c>
      <c r="R749" s="232">
        <v>8.6956521739130432E-2</v>
      </c>
      <c r="S749" s="232">
        <v>0.28260869565217389</v>
      </c>
      <c r="T749" s="232">
        <v>0.19565217391304349</v>
      </c>
    </row>
    <row r="750" spans="2:25" ht="15" customHeight="1">
      <c r="M750" s="72"/>
      <c r="N750" s="73"/>
      <c r="O750" s="73"/>
      <c r="P750" s="11"/>
      <c r="Q750" s="11"/>
      <c r="R750" s="11"/>
      <c r="S750" s="73"/>
      <c r="T750" s="73"/>
      <c r="U750" s="74"/>
      <c r="V750" s="11"/>
      <c r="W750" s="11"/>
      <c r="X750" s="11"/>
      <c r="Y750" s="11"/>
    </row>
    <row r="751" spans="2:25" ht="15" customHeight="1"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</row>
    <row r="752" spans="2:25" ht="15" customHeight="1"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</row>
    <row r="753" spans="13:25" ht="15" customHeight="1">
      <c r="M753" s="11"/>
      <c r="N753" s="11"/>
      <c r="O753" s="11"/>
      <c r="S753" s="11"/>
      <c r="T753" s="11"/>
      <c r="U753" s="11"/>
      <c r="V753" s="11"/>
      <c r="W753" s="11"/>
      <c r="X753" s="11"/>
      <c r="Y753" s="11"/>
    </row>
    <row r="754" spans="13:25" ht="15" customHeight="1"/>
    <row r="755" spans="13:25" ht="15" customHeight="1"/>
    <row r="756" spans="13:25" ht="15" customHeight="1"/>
    <row r="757" spans="13:25" ht="15" customHeight="1"/>
    <row r="758" spans="13:25" ht="21" customHeight="1"/>
    <row r="759" spans="13:25" ht="15" customHeight="1"/>
    <row r="760" spans="13:25" ht="15" customHeight="1"/>
    <row r="761" spans="13:25" ht="15" customHeight="1"/>
    <row r="762" spans="13:25" ht="15" customHeight="1"/>
    <row r="763" spans="13:25" ht="15" customHeight="1"/>
    <row r="764" spans="13:25" ht="15" customHeight="1"/>
    <row r="765" spans="13:25" ht="15" customHeight="1"/>
    <row r="766" spans="13:25" ht="15" customHeight="1"/>
    <row r="767" spans="13:25" ht="15" customHeight="1">
      <c r="P767" s="11"/>
      <c r="Q767" s="11"/>
      <c r="R767" s="11"/>
    </row>
    <row r="768" spans="13:25" ht="15" customHeight="1"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</row>
    <row r="769" spans="13:23" ht="15" customHeight="1"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</row>
    <row r="770" spans="13:23" ht="15" customHeight="1"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</row>
    <row r="771" spans="13:23" ht="15" customHeight="1"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</row>
    <row r="772" spans="13:23" ht="15" customHeight="1">
      <c r="M772" s="11"/>
      <c r="N772" s="11"/>
      <c r="O772" s="11"/>
      <c r="P772" s="69"/>
      <c r="Q772" s="69"/>
      <c r="R772" s="70"/>
      <c r="S772" s="11"/>
      <c r="T772" s="11"/>
      <c r="U772" s="11"/>
      <c r="V772" s="11"/>
      <c r="W772" s="11"/>
    </row>
    <row r="773" spans="13:23" ht="15" customHeight="1">
      <c r="M773" s="11"/>
      <c r="N773" s="68"/>
      <c r="O773" s="69"/>
      <c r="P773" s="73"/>
      <c r="Q773" s="73"/>
      <c r="R773" s="74"/>
      <c r="S773" s="71"/>
      <c r="T773" s="11"/>
      <c r="U773" s="71"/>
      <c r="V773" s="11"/>
      <c r="W773" s="11"/>
    </row>
    <row r="774" spans="13:23" ht="15" customHeight="1">
      <c r="M774" s="11"/>
      <c r="N774" s="72"/>
      <c r="O774" s="73"/>
      <c r="P774" s="73"/>
      <c r="Q774" s="73"/>
      <c r="R774" s="74"/>
      <c r="S774" s="75"/>
      <c r="T774" s="11"/>
      <c r="U774" s="75"/>
      <c r="V774" s="11"/>
      <c r="W774" s="11"/>
    </row>
    <row r="775" spans="13:23" ht="15" customHeight="1">
      <c r="M775" s="11"/>
      <c r="N775" s="72"/>
      <c r="O775" s="73"/>
      <c r="P775" s="78"/>
      <c r="Q775" s="79"/>
      <c r="R775" s="78"/>
      <c r="S775" s="75"/>
      <c r="T775" s="11"/>
      <c r="U775" s="75"/>
      <c r="V775" s="11"/>
      <c r="W775" s="11"/>
    </row>
    <row r="776" spans="13:23" ht="15" customHeight="1">
      <c r="M776" s="11"/>
      <c r="N776" s="76"/>
      <c r="O776" s="77"/>
      <c r="P776" s="11"/>
      <c r="Q776" s="11"/>
      <c r="R776" s="11"/>
      <c r="S776" s="79"/>
      <c r="T776" s="78"/>
      <c r="U776" s="79"/>
      <c r="V776" s="80"/>
      <c r="W776" s="11"/>
    </row>
    <row r="777" spans="13:23">
      <c r="M777" s="11"/>
      <c r="N777" s="11"/>
      <c r="O777" s="11"/>
      <c r="S777" s="11"/>
      <c r="T777" s="11"/>
      <c r="U777" s="11"/>
      <c r="V777" s="11"/>
      <c r="W777" s="11"/>
    </row>
    <row r="786" spans="13:20" ht="15" customHeight="1"/>
    <row r="787" spans="13:20" ht="15" customHeight="1"/>
    <row r="788" spans="13:20" ht="15" customHeight="1"/>
    <row r="789" spans="13:20" ht="15" customHeight="1"/>
    <row r="790" spans="13:20" ht="15" customHeight="1">
      <c r="P790" s="11"/>
      <c r="Q790" s="11"/>
      <c r="R790" s="11"/>
    </row>
    <row r="791" spans="13:20" ht="15" customHeight="1">
      <c r="M791" s="11"/>
      <c r="N791" s="11"/>
      <c r="O791" s="11"/>
      <c r="P791" s="11"/>
      <c r="Q791" s="11"/>
      <c r="R791" s="11"/>
      <c r="S791" s="11"/>
      <c r="T791" s="11"/>
    </row>
    <row r="792" spans="13:20" ht="15" customHeight="1">
      <c r="M792" s="11"/>
      <c r="N792" s="11"/>
      <c r="O792" s="11"/>
      <c r="P792" s="11"/>
      <c r="Q792" s="11"/>
      <c r="R792" s="11"/>
      <c r="S792" s="11"/>
      <c r="T792" s="11"/>
    </row>
    <row r="793" spans="13:20" ht="15" customHeight="1">
      <c r="M793" s="11"/>
      <c r="N793" s="11"/>
      <c r="O793" s="11"/>
      <c r="P793" s="11"/>
      <c r="Q793" s="11"/>
      <c r="R793" s="11"/>
      <c r="S793" s="11"/>
      <c r="T793" s="11"/>
    </row>
    <row r="794" spans="13:20" ht="15" customHeight="1">
      <c r="M794" s="11"/>
      <c r="N794" s="11"/>
      <c r="O794" s="11"/>
      <c r="P794" s="119"/>
      <c r="Q794" s="119"/>
      <c r="R794" s="119"/>
      <c r="S794" s="11"/>
      <c r="T794" s="11"/>
    </row>
    <row r="795" spans="13:20" ht="15" customHeight="1">
      <c r="M795" s="118"/>
      <c r="N795" s="119"/>
      <c r="O795" s="119"/>
      <c r="P795" s="119"/>
      <c r="Q795" s="119"/>
      <c r="R795" s="119"/>
      <c r="S795" s="11"/>
      <c r="T795" s="11"/>
    </row>
    <row r="796" spans="13:20" ht="15" customHeight="1">
      <c r="M796" s="118"/>
      <c r="N796" s="119"/>
      <c r="O796" s="119"/>
      <c r="P796" s="119"/>
      <c r="Q796" s="119"/>
      <c r="R796" s="119"/>
      <c r="S796" s="11"/>
      <c r="T796" s="11"/>
    </row>
    <row r="797" spans="13:20" ht="15" customHeight="1">
      <c r="M797" s="118"/>
      <c r="N797" s="119"/>
      <c r="O797" s="119"/>
      <c r="P797" s="11"/>
      <c r="Q797" s="11"/>
      <c r="R797" s="11"/>
      <c r="S797" s="11"/>
      <c r="T797" s="11"/>
    </row>
    <row r="798" spans="13:20" ht="15" customHeight="1">
      <c r="M798" s="11"/>
      <c r="N798" s="11"/>
      <c r="O798" s="11"/>
      <c r="P798" s="11"/>
      <c r="Q798" s="11"/>
      <c r="R798" s="11"/>
      <c r="S798" s="11"/>
      <c r="T798" s="11"/>
    </row>
    <row r="799" spans="13:20" ht="15" customHeight="1">
      <c r="M799" s="11"/>
      <c r="N799" s="11"/>
      <c r="O799" s="11"/>
      <c r="S799" s="11"/>
      <c r="T799" s="11"/>
    </row>
    <row r="800" spans="13:2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</sheetData>
  <mergeCells count="61">
    <mergeCell ref="T418:W418"/>
    <mergeCell ref="N410:N412"/>
    <mergeCell ref="N418:O420"/>
    <mergeCell ref="O237:O240"/>
    <mergeCell ref="O261:O264"/>
    <mergeCell ref="P418:Q418"/>
    <mergeCell ref="O294:O297"/>
    <mergeCell ref="O283:O286"/>
    <mergeCell ref="O397:O399"/>
    <mergeCell ref="O386:O388"/>
    <mergeCell ref="AO177:AP177"/>
    <mergeCell ref="AK178:AL178"/>
    <mergeCell ref="AM178:AN178"/>
    <mergeCell ref="AO178:AP178"/>
    <mergeCell ref="AK177:AL177"/>
    <mergeCell ref="AM177:AN177"/>
    <mergeCell ref="Q43:R43"/>
    <mergeCell ref="S44:T44"/>
    <mergeCell ref="U44:V44"/>
    <mergeCell ref="W44:X44"/>
    <mergeCell ref="O197:O200"/>
    <mergeCell ref="R170:S170"/>
    <mergeCell ref="T170:U170"/>
    <mergeCell ref="P170:Q170"/>
    <mergeCell ref="B2:O2"/>
    <mergeCell ref="O8:T8"/>
    <mergeCell ref="O13:O17"/>
    <mergeCell ref="N32:O32"/>
    <mergeCell ref="P32:Q32"/>
    <mergeCell ref="R32:S32"/>
    <mergeCell ref="Y44:Z44"/>
    <mergeCell ref="AA44:AB44"/>
    <mergeCell ref="O86:O89"/>
    <mergeCell ref="Q574:R574"/>
    <mergeCell ref="S106:T106"/>
    <mergeCell ref="U106:V106"/>
    <mergeCell ref="W106:X106"/>
    <mergeCell ref="Y106:Z106"/>
    <mergeCell ref="O58:O61"/>
    <mergeCell ref="Q105:R105"/>
    <mergeCell ref="O123:O138"/>
    <mergeCell ref="O185:O188"/>
    <mergeCell ref="O342:O344"/>
    <mergeCell ref="O46:O49"/>
    <mergeCell ref="O214:O217"/>
    <mergeCell ref="O319:O322"/>
    <mergeCell ref="M745:M747"/>
    <mergeCell ref="T419:U419"/>
    <mergeCell ref="V419:W419"/>
    <mergeCell ref="N470:N496"/>
    <mergeCell ref="N458:N461"/>
    <mergeCell ref="N446:N449"/>
    <mergeCell ref="N432:N437"/>
    <mergeCell ref="N421:N424"/>
    <mergeCell ref="P421:AD421"/>
    <mergeCell ref="M648:U648"/>
    <mergeCell ref="Q698:S698"/>
    <mergeCell ref="Z673:AA673"/>
    <mergeCell ref="U673:Y673"/>
    <mergeCell ref="T695:Y695"/>
    <mergeCell ref="O430:AC43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8"/>
  <sheetViews>
    <sheetView showGridLines="0" zoomScale="80" zoomScaleNormal="80" workbookViewId="0"/>
  </sheetViews>
  <sheetFormatPr defaultColWidth="9.140625" defaultRowHeight="15"/>
  <cols>
    <col min="1" max="1" width="9.140625" style="255"/>
    <col min="2" max="2" width="4" style="255" customWidth="1"/>
    <col min="3" max="16384" width="9.140625" style="255"/>
  </cols>
  <sheetData>
    <row r="1" spans="1:20" s="242" customFormat="1" ht="18.75" customHeight="1">
      <c r="A1" s="241"/>
    </row>
    <row r="2" spans="1:20" s="242" customFormat="1" ht="47.25" customHeight="1">
      <c r="A2" s="243"/>
      <c r="B2" s="424" t="str">
        <f>[1]Gràfics!B2</f>
        <v>ESCOLA UNIVERSITÀRIA D'ENGINYERIA TÈCNICA INDUSTRIALS DE BARCELONA</v>
      </c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</row>
    <row r="3" spans="1:20" s="242" customFormat="1" ht="18.75" customHeight="1">
      <c r="A3" s="241"/>
    </row>
    <row r="4" spans="1:20" s="242" customFormat="1" ht="18.75" customHeight="1">
      <c r="A4" s="241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1"/>
    </row>
    <row r="5" spans="1:20" s="242" customFormat="1" ht="33.75" customHeight="1" thickBot="1">
      <c r="A5" s="241"/>
      <c r="B5" s="245" t="s">
        <v>398</v>
      </c>
      <c r="C5" s="246"/>
      <c r="D5" s="246"/>
      <c r="E5" s="247"/>
      <c r="F5" s="247"/>
      <c r="G5" s="247"/>
      <c r="H5" s="247"/>
      <c r="I5" s="245"/>
      <c r="J5" s="246"/>
      <c r="K5" s="246"/>
      <c r="L5" s="247"/>
      <c r="M5" s="247"/>
      <c r="N5" s="247"/>
    </row>
    <row r="6" spans="1:20" s="242" customFormat="1" ht="18.75" customHeight="1">
      <c r="A6" s="241"/>
      <c r="C6" s="244"/>
    </row>
    <row r="7" spans="1:20" s="242" customFormat="1" ht="18.75" customHeight="1">
      <c r="A7" s="241"/>
      <c r="C7" s="244"/>
    </row>
    <row r="8" spans="1:20" s="242" customFormat="1" ht="18.75" customHeight="1">
      <c r="A8" s="241"/>
      <c r="C8" s="244"/>
    </row>
    <row r="9" spans="1:20" s="242" customFormat="1" ht="18.75" customHeight="1">
      <c r="A9" s="241"/>
      <c r="C9" s="244"/>
    </row>
    <row r="10" spans="1:20" s="242" customFormat="1" ht="18.75" customHeight="1">
      <c r="A10" s="241"/>
      <c r="C10" s="244"/>
    </row>
    <row r="11" spans="1:20" s="254" customFormat="1" ht="32.25" thickBot="1">
      <c r="A11" s="248"/>
      <c r="B11" s="249" t="s">
        <v>220</v>
      </c>
      <c r="C11" s="250"/>
      <c r="D11" s="251"/>
      <c r="E11" s="251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3"/>
      <c r="R11" s="253"/>
      <c r="S11" s="253"/>
      <c r="T11" s="248"/>
    </row>
    <row r="14" spans="1:20" ht="21">
      <c r="C14" s="256" t="s">
        <v>345</v>
      </c>
    </row>
    <row r="44" spans="3:3">
      <c r="C44" s="257"/>
    </row>
    <row r="49" spans="2:19" ht="32.25" thickBot="1">
      <c r="B49" s="249" t="s">
        <v>221</v>
      </c>
      <c r="C49" s="258"/>
      <c r="D49" s="259"/>
      <c r="E49" s="259"/>
      <c r="F49" s="260"/>
      <c r="G49" s="260"/>
      <c r="H49" s="260"/>
      <c r="I49" s="252"/>
      <c r="J49" s="252"/>
      <c r="K49" s="252"/>
      <c r="L49" s="252"/>
      <c r="M49" s="252"/>
      <c r="N49" s="252"/>
      <c r="O49" s="252"/>
      <c r="P49" s="252"/>
      <c r="Q49" s="253"/>
      <c r="R49" s="253"/>
      <c r="S49" s="253"/>
    </row>
    <row r="50" spans="2:19" s="242" customFormat="1" ht="18.75" customHeight="1">
      <c r="J50" s="241"/>
      <c r="K50" s="241"/>
      <c r="L50" s="241"/>
      <c r="M50" s="241"/>
      <c r="N50" s="241"/>
      <c r="O50" s="241"/>
      <c r="P50" s="241"/>
      <c r="Q50" s="241"/>
      <c r="R50" s="241"/>
    </row>
    <row r="51" spans="2:19" s="242" customFormat="1" ht="18.75" customHeight="1">
      <c r="J51" s="241"/>
      <c r="K51" s="241"/>
      <c r="L51" s="241"/>
      <c r="M51" s="241"/>
      <c r="N51" s="241"/>
      <c r="O51" s="241"/>
      <c r="P51" s="241"/>
      <c r="Q51" s="241"/>
      <c r="R51" s="241"/>
    </row>
    <row r="52" spans="2:19" s="242" customFormat="1" ht="18.75" customHeight="1">
      <c r="C52" s="261" t="s">
        <v>222</v>
      </c>
      <c r="D52" s="262"/>
      <c r="E52" s="262"/>
      <c r="F52" s="263"/>
      <c r="G52" s="263"/>
      <c r="H52" s="263"/>
      <c r="I52" s="263"/>
      <c r="J52" s="263"/>
      <c r="K52" s="263"/>
      <c r="L52" s="263"/>
      <c r="M52" s="263"/>
      <c r="N52" s="241"/>
      <c r="O52" s="241"/>
      <c r="P52" s="241"/>
      <c r="Q52" s="241"/>
      <c r="R52" s="241"/>
    </row>
    <row r="53" spans="2:19" s="242" customFormat="1" ht="18.75" customHeight="1">
      <c r="C53" s="261"/>
      <c r="D53" s="262"/>
      <c r="E53" s="262"/>
      <c r="F53" s="263"/>
      <c r="G53" s="263"/>
      <c r="H53" s="263"/>
      <c r="I53" s="263"/>
      <c r="J53" s="263"/>
      <c r="K53" s="263"/>
      <c r="L53" s="263"/>
      <c r="M53" s="263"/>
      <c r="N53" s="241"/>
      <c r="O53" s="241"/>
      <c r="P53" s="241"/>
      <c r="Q53" s="241"/>
      <c r="R53" s="241"/>
    </row>
    <row r="54" spans="2:19" s="242" customFormat="1" ht="18.75" customHeight="1">
      <c r="C54" s="261"/>
      <c r="D54" s="262"/>
      <c r="E54" s="262"/>
      <c r="F54" s="263"/>
      <c r="G54" s="263"/>
      <c r="H54" s="263"/>
      <c r="I54" s="263"/>
      <c r="J54" s="263"/>
      <c r="K54" s="263"/>
      <c r="L54" s="263"/>
      <c r="M54" s="263"/>
      <c r="N54" s="241"/>
      <c r="O54" s="241"/>
      <c r="P54" s="241"/>
      <c r="Q54" s="241"/>
      <c r="R54" s="241"/>
    </row>
    <row r="56" spans="2:19" ht="21">
      <c r="C56" s="256" t="s">
        <v>346</v>
      </c>
    </row>
    <row r="87" spans="3:18">
      <c r="C87" s="257"/>
    </row>
    <row r="92" spans="3:18" s="242" customFormat="1" ht="18.75" customHeight="1">
      <c r="C92" s="261" t="s">
        <v>223</v>
      </c>
      <c r="D92" s="262"/>
      <c r="E92" s="262"/>
      <c r="F92" s="263"/>
      <c r="G92" s="263"/>
      <c r="H92" s="263"/>
      <c r="I92" s="263"/>
      <c r="J92" s="263"/>
      <c r="K92" s="263"/>
      <c r="L92" s="263"/>
      <c r="M92" s="263"/>
      <c r="N92" s="241"/>
      <c r="O92" s="241"/>
      <c r="P92" s="241"/>
      <c r="Q92" s="241"/>
      <c r="R92" s="241"/>
    </row>
    <row r="95" spans="3:18" ht="21">
      <c r="C95" s="256" t="s">
        <v>347</v>
      </c>
    </row>
    <row r="117" spans="3:3">
      <c r="C117" s="257"/>
    </row>
    <row r="126" spans="3:3" ht="21">
      <c r="C126" s="256" t="s">
        <v>52</v>
      </c>
    </row>
    <row r="158" spans="3:21">
      <c r="C158" s="257"/>
    </row>
    <row r="160" spans="3:21">
      <c r="C160" s="346"/>
      <c r="D160" s="346"/>
      <c r="E160" s="346"/>
      <c r="F160" s="346"/>
      <c r="G160" s="346"/>
      <c r="H160" s="346"/>
      <c r="I160" s="346"/>
      <c r="J160" s="346"/>
      <c r="K160" s="346"/>
      <c r="L160" s="346"/>
      <c r="M160" s="346"/>
      <c r="N160" s="346"/>
      <c r="O160" s="346"/>
      <c r="P160" s="346"/>
      <c r="Q160" s="346"/>
      <c r="R160" s="346"/>
      <c r="S160" s="346"/>
      <c r="T160" s="346"/>
      <c r="U160" s="346"/>
    </row>
    <row r="161" spans="3:21" ht="21">
      <c r="C161" s="256" t="s">
        <v>76</v>
      </c>
      <c r="D161" s="346"/>
      <c r="E161" s="346"/>
      <c r="F161" s="346"/>
      <c r="G161" s="346"/>
      <c r="H161" s="346"/>
      <c r="I161" s="346"/>
      <c r="J161" s="346"/>
      <c r="K161" s="346"/>
      <c r="L161" s="346"/>
      <c r="M161" s="346"/>
      <c r="N161" s="346"/>
      <c r="O161" s="346"/>
      <c r="P161" s="346"/>
      <c r="Q161" s="346"/>
      <c r="R161" s="346"/>
      <c r="S161" s="346"/>
      <c r="T161" s="346"/>
      <c r="U161" s="346"/>
    </row>
    <row r="162" spans="3:21">
      <c r="C162" s="380" t="s">
        <v>348</v>
      </c>
      <c r="D162" s="346"/>
      <c r="E162" s="346"/>
      <c r="F162" s="346"/>
      <c r="G162" s="346"/>
      <c r="H162" s="346"/>
      <c r="I162" s="346"/>
      <c r="J162" s="346"/>
      <c r="K162" s="346"/>
      <c r="L162" s="346"/>
      <c r="M162" s="346"/>
      <c r="N162" s="346"/>
      <c r="O162" s="346"/>
      <c r="P162" s="346"/>
      <c r="Q162" s="346"/>
      <c r="R162" s="346"/>
      <c r="S162" s="346"/>
      <c r="T162" s="346"/>
      <c r="U162" s="346"/>
    </row>
    <row r="163" spans="3:21">
      <c r="C163" s="346"/>
      <c r="D163" s="346"/>
      <c r="E163" s="346"/>
      <c r="F163" s="346"/>
      <c r="G163" s="346"/>
      <c r="H163" s="346"/>
      <c r="I163" s="346"/>
      <c r="J163" s="346"/>
      <c r="K163" s="346"/>
      <c r="L163" s="346"/>
      <c r="M163" s="346"/>
      <c r="N163" s="346"/>
      <c r="O163" s="346"/>
      <c r="P163" s="346"/>
      <c r="Q163" s="346"/>
      <c r="R163" s="346"/>
      <c r="S163" s="346"/>
      <c r="T163" s="346"/>
      <c r="U163" s="346"/>
    </row>
    <row r="164" spans="3:21">
      <c r="C164" s="346"/>
      <c r="D164" s="346"/>
      <c r="E164" s="346"/>
      <c r="F164" s="346"/>
      <c r="G164" s="346"/>
      <c r="H164" s="346"/>
      <c r="I164" s="346"/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</row>
    <row r="165" spans="3:21">
      <c r="C165" s="346"/>
      <c r="D165" s="346"/>
      <c r="E165" s="346"/>
      <c r="F165" s="346"/>
      <c r="G165" s="346"/>
      <c r="H165" s="346"/>
      <c r="I165" s="346"/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6"/>
    </row>
    <row r="166" spans="3:21">
      <c r="C166" s="346"/>
      <c r="D166" s="346"/>
      <c r="E166" s="346"/>
      <c r="F166" s="346"/>
      <c r="G166" s="346"/>
      <c r="H166" s="346"/>
      <c r="I166" s="346"/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  <c r="T166" s="346"/>
      <c r="U166" s="346"/>
    </row>
    <row r="167" spans="3:21">
      <c r="C167" s="346"/>
      <c r="D167" s="346"/>
      <c r="E167" s="346"/>
      <c r="F167" s="346"/>
      <c r="G167" s="346"/>
      <c r="H167" s="346"/>
      <c r="I167" s="346"/>
      <c r="J167" s="346"/>
      <c r="K167" s="346"/>
      <c r="L167" s="346"/>
      <c r="M167" s="346"/>
      <c r="N167" s="346"/>
      <c r="O167" s="346"/>
      <c r="P167" s="346"/>
      <c r="Q167" s="346"/>
      <c r="R167" s="346"/>
      <c r="S167" s="346"/>
      <c r="T167" s="346"/>
      <c r="U167" s="346"/>
    </row>
    <row r="168" spans="3:21">
      <c r="C168" s="346"/>
      <c r="D168" s="346"/>
      <c r="E168" s="346"/>
      <c r="F168" s="346"/>
      <c r="G168" s="346"/>
      <c r="H168" s="346"/>
      <c r="I168" s="346"/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</row>
    <row r="169" spans="3:21">
      <c r="C169" s="346"/>
      <c r="D169" s="346"/>
      <c r="E169" s="346"/>
      <c r="F169" s="346"/>
      <c r="G169" s="346"/>
      <c r="H169" s="346"/>
      <c r="I169" s="346"/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</row>
    <row r="170" spans="3:21">
      <c r="C170" s="346"/>
      <c r="D170" s="346"/>
      <c r="E170" s="346"/>
      <c r="F170" s="346"/>
      <c r="G170" s="346"/>
      <c r="H170" s="346"/>
      <c r="I170" s="346"/>
      <c r="J170" s="346"/>
      <c r="K170" s="346"/>
      <c r="L170" s="346"/>
      <c r="M170" s="346"/>
      <c r="N170" s="346"/>
      <c r="O170" s="346"/>
      <c r="P170" s="346"/>
      <c r="Q170" s="346"/>
      <c r="R170" s="346"/>
      <c r="S170" s="346"/>
      <c r="T170" s="346"/>
      <c r="U170" s="346"/>
    </row>
    <row r="171" spans="3:21">
      <c r="C171" s="346"/>
      <c r="D171" s="346"/>
      <c r="E171" s="346"/>
      <c r="F171" s="346"/>
      <c r="G171" s="346"/>
      <c r="H171" s="346"/>
      <c r="I171" s="346"/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346"/>
    </row>
    <row r="172" spans="3:21">
      <c r="C172" s="346"/>
      <c r="D172" s="346"/>
      <c r="E172" s="346"/>
      <c r="F172" s="346"/>
      <c r="G172" s="346"/>
      <c r="H172" s="346"/>
      <c r="I172" s="346"/>
      <c r="J172" s="346"/>
      <c r="K172" s="346"/>
      <c r="L172" s="346"/>
      <c r="M172" s="346"/>
      <c r="N172" s="346"/>
      <c r="O172" s="346"/>
      <c r="P172" s="346"/>
      <c r="Q172" s="346"/>
      <c r="R172" s="346"/>
      <c r="S172" s="346"/>
      <c r="T172" s="346"/>
      <c r="U172" s="346"/>
    </row>
    <row r="173" spans="3:21">
      <c r="C173" s="346"/>
      <c r="D173" s="346"/>
      <c r="E173" s="346"/>
      <c r="F173" s="346"/>
      <c r="G173" s="346"/>
      <c r="H173" s="346"/>
      <c r="I173" s="346"/>
      <c r="J173" s="346"/>
      <c r="K173" s="346"/>
      <c r="L173" s="346"/>
      <c r="M173" s="346"/>
      <c r="N173" s="346"/>
      <c r="O173" s="346"/>
      <c r="P173" s="346"/>
      <c r="Q173" s="346"/>
      <c r="R173" s="346"/>
      <c r="S173" s="346"/>
      <c r="T173" s="346"/>
      <c r="U173" s="346"/>
    </row>
    <row r="174" spans="3:21">
      <c r="C174" s="346"/>
      <c r="D174" s="346"/>
      <c r="E174" s="346"/>
      <c r="F174" s="346"/>
      <c r="G174" s="346"/>
      <c r="H174" s="346"/>
      <c r="I174" s="346"/>
      <c r="J174" s="346"/>
      <c r="K174" s="346"/>
      <c r="L174" s="346"/>
      <c r="M174" s="346"/>
      <c r="N174" s="346"/>
      <c r="O174" s="346"/>
      <c r="P174" s="346"/>
      <c r="Q174" s="346"/>
      <c r="R174" s="346"/>
      <c r="S174" s="346"/>
      <c r="T174" s="346"/>
      <c r="U174" s="346"/>
    </row>
    <row r="175" spans="3:21">
      <c r="C175" s="346"/>
      <c r="D175" s="346"/>
      <c r="E175" s="346"/>
      <c r="F175" s="346"/>
      <c r="G175" s="346"/>
      <c r="H175" s="346"/>
      <c r="I175" s="346"/>
      <c r="J175" s="346"/>
      <c r="K175" s="346"/>
      <c r="L175" s="346"/>
      <c r="M175" s="346"/>
      <c r="N175" s="346"/>
      <c r="O175" s="346"/>
      <c r="P175" s="346"/>
      <c r="Q175" s="346"/>
      <c r="R175" s="346"/>
      <c r="S175" s="346"/>
      <c r="T175" s="346"/>
      <c r="U175" s="346"/>
    </row>
    <row r="176" spans="3:21">
      <c r="C176" s="346"/>
      <c r="D176" s="346"/>
      <c r="E176" s="346"/>
      <c r="F176" s="346"/>
      <c r="G176" s="346"/>
      <c r="H176" s="346"/>
      <c r="I176" s="346"/>
      <c r="J176" s="346"/>
      <c r="K176" s="346"/>
      <c r="L176" s="346"/>
      <c r="M176" s="346"/>
      <c r="N176" s="346"/>
      <c r="O176" s="346"/>
      <c r="P176" s="346"/>
      <c r="Q176" s="346"/>
      <c r="R176" s="346"/>
      <c r="S176" s="346"/>
      <c r="T176" s="346"/>
      <c r="U176" s="346"/>
    </row>
    <row r="177" spans="3:21">
      <c r="C177" s="346"/>
      <c r="D177" s="346"/>
      <c r="E177" s="346"/>
      <c r="F177" s="346"/>
      <c r="G177" s="346"/>
      <c r="H177" s="346"/>
      <c r="I177" s="346"/>
      <c r="J177" s="346"/>
      <c r="K177" s="346"/>
      <c r="L177" s="346"/>
      <c r="M177" s="346"/>
      <c r="N177" s="346"/>
      <c r="O177" s="346"/>
      <c r="P177" s="346"/>
      <c r="Q177" s="346"/>
      <c r="R177" s="346"/>
      <c r="S177" s="346"/>
      <c r="T177" s="346"/>
      <c r="U177" s="346"/>
    </row>
    <row r="178" spans="3:21">
      <c r="C178" s="346"/>
      <c r="D178" s="346"/>
      <c r="E178" s="346"/>
      <c r="F178" s="346"/>
      <c r="G178" s="346"/>
      <c r="H178" s="346"/>
      <c r="I178" s="346"/>
      <c r="J178" s="346"/>
      <c r="K178" s="346"/>
      <c r="L178" s="346"/>
      <c r="M178" s="346"/>
      <c r="N178" s="346"/>
      <c r="O178" s="346"/>
      <c r="P178" s="346"/>
      <c r="Q178" s="346"/>
      <c r="R178" s="346"/>
      <c r="S178" s="346"/>
      <c r="T178" s="346"/>
      <c r="U178" s="346"/>
    </row>
    <row r="179" spans="3:21">
      <c r="C179" s="346"/>
      <c r="D179" s="346"/>
      <c r="E179" s="346"/>
      <c r="F179" s="346"/>
      <c r="G179" s="346"/>
      <c r="H179" s="346"/>
      <c r="I179" s="346"/>
      <c r="J179" s="346"/>
      <c r="K179" s="346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</row>
    <row r="180" spans="3:21">
      <c r="C180" s="346"/>
      <c r="D180" s="346"/>
      <c r="E180" s="346"/>
      <c r="F180" s="346"/>
      <c r="G180" s="346"/>
      <c r="H180" s="346"/>
      <c r="I180" s="346"/>
      <c r="J180" s="346"/>
      <c r="K180" s="346"/>
      <c r="L180" s="346"/>
      <c r="M180" s="346"/>
      <c r="N180" s="346"/>
      <c r="O180" s="346"/>
      <c r="P180" s="346"/>
      <c r="Q180" s="346"/>
      <c r="R180" s="346"/>
      <c r="S180" s="346"/>
      <c r="T180" s="346"/>
      <c r="U180" s="346"/>
    </row>
    <row r="181" spans="3:21">
      <c r="C181" s="346"/>
      <c r="D181" s="346"/>
      <c r="E181" s="346"/>
      <c r="F181" s="346"/>
      <c r="G181" s="346"/>
      <c r="H181" s="346"/>
      <c r="I181" s="346"/>
      <c r="J181" s="346"/>
      <c r="K181" s="346"/>
      <c r="L181" s="346"/>
      <c r="M181" s="346"/>
      <c r="N181" s="346"/>
      <c r="O181" s="346"/>
      <c r="P181" s="346"/>
      <c r="Q181" s="346"/>
      <c r="R181" s="346"/>
      <c r="S181" s="346"/>
      <c r="T181" s="346"/>
      <c r="U181" s="346"/>
    </row>
    <row r="182" spans="3:21">
      <c r="C182" s="346"/>
      <c r="D182" s="346"/>
      <c r="E182" s="346"/>
      <c r="F182" s="346"/>
      <c r="G182" s="346"/>
      <c r="H182" s="346"/>
      <c r="I182" s="346"/>
      <c r="J182" s="346"/>
      <c r="K182" s="346"/>
      <c r="L182" s="346"/>
      <c r="M182" s="346"/>
      <c r="N182" s="346"/>
      <c r="O182" s="346"/>
      <c r="P182" s="346"/>
      <c r="Q182" s="346"/>
      <c r="R182" s="346"/>
      <c r="S182" s="346"/>
      <c r="T182" s="346"/>
      <c r="U182" s="346"/>
    </row>
    <row r="183" spans="3:21">
      <c r="C183" s="346"/>
      <c r="D183" s="346"/>
      <c r="E183" s="346"/>
      <c r="F183" s="346"/>
      <c r="G183" s="346"/>
      <c r="H183" s="346"/>
      <c r="I183" s="346"/>
      <c r="J183" s="346"/>
      <c r="K183" s="346"/>
      <c r="L183" s="346"/>
      <c r="M183" s="346"/>
      <c r="N183" s="346"/>
      <c r="O183" s="346"/>
      <c r="P183" s="346"/>
      <c r="Q183" s="346"/>
      <c r="R183" s="346"/>
      <c r="S183" s="346"/>
      <c r="T183" s="346"/>
      <c r="U183" s="346"/>
    </row>
    <row r="184" spans="3:21">
      <c r="C184" s="346"/>
      <c r="D184" s="346"/>
      <c r="E184" s="346"/>
      <c r="F184" s="346"/>
      <c r="G184" s="346"/>
      <c r="H184" s="346"/>
      <c r="I184" s="346"/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</row>
    <row r="185" spans="3:21">
      <c r="C185" s="346"/>
      <c r="D185" s="346"/>
      <c r="E185" s="346"/>
      <c r="F185" s="346"/>
      <c r="G185" s="346"/>
      <c r="H185" s="346"/>
      <c r="I185" s="346"/>
      <c r="J185" s="346"/>
      <c r="K185" s="346"/>
      <c r="L185" s="346"/>
      <c r="M185" s="346"/>
      <c r="N185" s="346"/>
      <c r="O185" s="346"/>
      <c r="P185" s="346"/>
      <c r="Q185" s="346"/>
      <c r="R185" s="346"/>
      <c r="S185" s="346"/>
      <c r="T185" s="346"/>
      <c r="U185" s="346"/>
    </row>
    <row r="186" spans="3:21">
      <c r="C186" s="346"/>
      <c r="D186" s="346"/>
      <c r="E186" s="346"/>
      <c r="F186" s="346"/>
      <c r="G186" s="346"/>
      <c r="H186" s="346"/>
      <c r="I186" s="346"/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</row>
    <row r="187" spans="3:21">
      <c r="C187" s="346"/>
      <c r="D187" s="346"/>
      <c r="E187" s="346"/>
      <c r="F187" s="346"/>
      <c r="G187" s="346"/>
      <c r="H187" s="346"/>
      <c r="I187" s="346"/>
      <c r="J187" s="346"/>
      <c r="K187" s="346"/>
      <c r="L187" s="346"/>
      <c r="M187" s="346"/>
      <c r="N187" s="346"/>
      <c r="O187" s="346"/>
      <c r="P187" s="346"/>
      <c r="Q187" s="346"/>
      <c r="R187" s="346"/>
      <c r="S187" s="346"/>
      <c r="T187" s="346"/>
      <c r="U187" s="346"/>
    </row>
    <row r="188" spans="3:21">
      <c r="C188" s="346"/>
      <c r="D188" s="346"/>
      <c r="E188" s="346"/>
      <c r="F188" s="346"/>
      <c r="G188" s="346"/>
      <c r="H188" s="346"/>
      <c r="I188" s="346"/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346"/>
      <c r="U188" s="346"/>
    </row>
    <row r="189" spans="3:21">
      <c r="C189" s="346"/>
      <c r="D189" s="346"/>
      <c r="E189" s="346"/>
      <c r="F189" s="346"/>
      <c r="G189" s="346"/>
      <c r="H189" s="346"/>
      <c r="I189" s="346"/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6"/>
      <c r="U189" s="346"/>
    </row>
    <row r="190" spans="3:21">
      <c r="C190" s="346"/>
      <c r="D190" s="346"/>
      <c r="E190" s="346"/>
      <c r="F190" s="346"/>
      <c r="G190" s="346"/>
      <c r="H190" s="346"/>
      <c r="I190" s="346"/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6"/>
    </row>
    <row r="191" spans="3:21">
      <c r="C191" s="360"/>
      <c r="D191" s="346"/>
      <c r="E191" s="346"/>
      <c r="F191" s="346"/>
      <c r="G191" s="346"/>
      <c r="H191" s="346"/>
      <c r="I191" s="381"/>
      <c r="J191" s="346"/>
      <c r="K191" s="346"/>
      <c r="L191" s="346"/>
      <c r="M191" s="346"/>
      <c r="N191" s="346"/>
      <c r="O191" s="346"/>
      <c r="P191" s="346"/>
      <c r="Q191" s="346"/>
      <c r="R191" s="346"/>
      <c r="S191" s="346"/>
      <c r="T191" s="346"/>
      <c r="U191" s="346"/>
    </row>
    <row r="195" spans="3:3" ht="21">
      <c r="C195" s="261" t="s">
        <v>225</v>
      </c>
    </row>
    <row r="196" spans="3:3">
      <c r="C196" s="255" t="s">
        <v>349</v>
      </c>
    </row>
    <row r="229" spans="2:18">
      <c r="C229" s="264"/>
    </row>
    <row r="233" spans="2:18" ht="32.25" thickBot="1">
      <c r="B233" s="265" t="s">
        <v>227</v>
      </c>
      <c r="C233" s="258"/>
      <c r="D233" s="259"/>
      <c r="E233" s="259"/>
      <c r="F233" s="260"/>
      <c r="G233" s="260"/>
      <c r="H233" s="260"/>
      <c r="I233" s="260"/>
      <c r="J233" s="260"/>
      <c r="K233" s="260"/>
      <c r="L233" s="260"/>
      <c r="M233" s="260"/>
      <c r="N233" s="263"/>
      <c r="O233" s="263"/>
      <c r="P233" s="263"/>
    </row>
    <row r="234" spans="2:18" s="242" customFormat="1" ht="18.75" customHeight="1">
      <c r="C234" s="266" t="s">
        <v>266</v>
      </c>
      <c r="J234" s="241"/>
      <c r="K234" s="241"/>
      <c r="L234" s="241"/>
      <c r="M234" s="241"/>
      <c r="N234" s="241"/>
      <c r="O234" s="241"/>
      <c r="P234" s="241"/>
      <c r="Q234" s="241"/>
      <c r="R234" s="241"/>
    </row>
    <row r="235" spans="2:18" s="242" customFormat="1" ht="18.75" customHeight="1">
      <c r="C235" s="266"/>
      <c r="J235" s="241"/>
      <c r="K235" s="241"/>
      <c r="L235" s="241"/>
      <c r="M235" s="241"/>
      <c r="N235" s="241"/>
      <c r="O235" s="241"/>
      <c r="P235" s="241"/>
      <c r="Q235" s="241"/>
      <c r="R235" s="241"/>
    </row>
    <row r="236" spans="2:18" s="242" customFormat="1" ht="18.75" customHeight="1">
      <c r="C236" s="266"/>
      <c r="J236" s="241"/>
      <c r="K236" s="241"/>
      <c r="L236" s="241"/>
      <c r="M236" s="241"/>
      <c r="N236" s="241"/>
      <c r="O236" s="241"/>
      <c r="P236" s="241"/>
      <c r="Q236" s="241"/>
      <c r="R236" s="241"/>
    </row>
    <row r="237" spans="2:18" ht="21">
      <c r="C237" s="256" t="s">
        <v>350</v>
      </c>
    </row>
    <row r="268" spans="2:18">
      <c r="C268" s="257"/>
    </row>
    <row r="271" spans="2:18" ht="32.25" thickBot="1">
      <c r="B271" s="265" t="s">
        <v>229</v>
      </c>
      <c r="C271" s="258"/>
      <c r="D271" s="259"/>
      <c r="E271" s="259"/>
      <c r="F271" s="260"/>
      <c r="G271" s="260"/>
      <c r="H271" s="260"/>
      <c r="I271" s="260"/>
      <c r="J271" s="260"/>
      <c r="K271" s="260"/>
      <c r="L271" s="260"/>
      <c r="M271" s="260"/>
      <c r="N271" s="263"/>
      <c r="O271" s="263"/>
      <c r="P271" s="263"/>
    </row>
    <row r="272" spans="2:18" s="242" customFormat="1" ht="18.75" customHeight="1">
      <c r="C272" s="266"/>
      <c r="J272" s="241"/>
      <c r="K272" s="241"/>
      <c r="L272" s="241"/>
      <c r="M272" s="241"/>
      <c r="N272" s="241"/>
      <c r="O272" s="241"/>
      <c r="P272" s="241"/>
      <c r="Q272" s="241"/>
      <c r="R272" s="241"/>
    </row>
    <row r="273" spans="3:18" s="242" customFormat="1" ht="18.75" customHeight="1">
      <c r="C273" s="266"/>
      <c r="J273" s="241"/>
      <c r="K273" s="241"/>
      <c r="L273" s="241"/>
      <c r="M273" s="241"/>
      <c r="N273" s="241"/>
      <c r="O273" s="241"/>
      <c r="P273" s="241"/>
      <c r="Q273" s="241"/>
      <c r="R273" s="241"/>
    </row>
    <row r="276" spans="3:18" ht="21">
      <c r="C276" s="256" t="s">
        <v>202</v>
      </c>
    </row>
    <row r="308" spans="3:3">
      <c r="C308" s="257"/>
    </row>
  </sheetData>
  <mergeCells count="1">
    <mergeCell ref="B2:S2"/>
  </mergeCells>
  <pageMargins left="0.7" right="0.7" top="0.75" bottom="0.75" header="0.3" footer="0.3"/>
  <pageSetup paperSize="9" scale="51" orientation="landscape" r:id="rId1"/>
  <rowBreaks count="1" manualBreakCount="1">
    <brk id="198" min="1" max="1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showGridLines="0" zoomScaleNormal="100" workbookViewId="0">
      <selection activeCell="F96" sqref="F96"/>
    </sheetView>
  </sheetViews>
  <sheetFormatPr defaultColWidth="9.140625" defaultRowHeight="15"/>
  <cols>
    <col min="1" max="1" width="3.140625" style="255" customWidth="1"/>
    <col min="2" max="2" width="27.85546875" style="255" customWidth="1"/>
    <col min="3" max="3" width="14.28515625" style="255" customWidth="1"/>
    <col min="4" max="4" width="13.42578125" style="255" customWidth="1"/>
    <col min="5" max="5" width="11.42578125" style="255" customWidth="1"/>
    <col min="6" max="6" width="9" style="255" customWidth="1"/>
    <col min="7" max="7" width="12" style="255" customWidth="1"/>
    <col min="8" max="8" width="11.85546875" style="255" customWidth="1"/>
    <col min="9" max="9" width="10.85546875" style="255" customWidth="1"/>
    <col min="10" max="10" width="12.28515625" style="255" customWidth="1"/>
    <col min="11" max="11" width="11.7109375" style="255" customWidth="1"/>
    <col min="12" max="12" width="21" style="255" customWidth="1"/>
    <col min="13" max="13" width="7.7109375" style="255" customWidth="1"/>
    <col min="14" max="14" width="14.7109375" style="255" customWidth="1"/>
    <col min="15" max="15" width="12" style="255" customWidth="1"/>
    <col min="16" max="16" width="12.42578125" style="255" customWidth="1"/>
    <col min="17" max="17" width="14.5703125" style="255" customWidth="1"/>
    <col min="18" max="16384" width="9.140625" style="255"/>
  </cols>
  <sheetData>
    <row r="1" spans="1:23" s="242" customFormat="1" ht="47.25" customHeight="1">
      <c r="A1" s="243"/>
      <c r="B1" s="496" t="str">
        <f>[1]Taules!B2</f>
        <v>ESCOLA UNIVERSITÀRIA D'ENGINYERIA TÈCNICA INDUSTRIALS DE BARCELONA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267"/>
      <c r="S1" s="243"/>
      <c r="T1" s="243"/>
      <c r="U1" s="243"/>
      <c r="V1" s="243"/>
      <c r="W1" s="268"/>
    </row>
    <row r="2" spans="1:23" s="242" customFormat="1" ht="18.75" customHeight="1">
      <c r="A2" s="241"/>
    </row>
    <row r="3" spans="1:23" s="242" customFormat="1" ht="18.75" customHeight="1">
      <c r="A3" s="241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1"/>
    </row>
    <row r="4" spans="1:23" s="242" customFormat="1" ht="33.75" customHeight="1" thickBot="1">
      <c r="A4" s="241"/>
      <c r="B4" s="245" t="s">
        <v>219</v>
      </c>
      <c r="C4" s="246"/>
      <c r="D4" s="246"/>
      <c r="E4" s="246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</row>
    <row r="9" spans="1:23" ht="18.75">
      <c r="B9" s="269" t="s">
        <v>351</v>
      </c>
    </row>
    <row r="11" spans="1:23" ht="15.75">
      <c r="B11" s="270" t="s">
        <v>10</v>
      </c>
      <c r="F11" s="271" t="s">
        <v>352</v>
      </c>
    </row>
    <row r="15" spans="1:23" s="272" customFormat="1" ht="15.75" customHeight="1">
      <c r="B15" s="273"/>
      <c r="C15" s="497" t="s">
        <v>394</v>
      </c>
      <c r="D15" s="498"/>
      <c r="E15" s="497" t="s">
        <v>395</v>
      </c>
      <c r="F15" s="498"/>
      <c r="G15" s="497" t="s">
        <v>396</v>
      </c>
      <c r="H15" s="498"/>
      <c r="I15" s="497" t="s">
        <v>397</v>
      </c>
      <c r="J15" s="498"/>
      <c r="K15" s="274"/>
    </row>
    <row r="16" spans="1:23">
      <c r="B16" s="275"/>
      <c r="C16" s="276">
        <v>2011</v>
      </c>
      <c r="D16" s="276">
        <v>2014</v>
      </c>
      <c r="E16" s="277">
        <v>2011</v>
      </c>
      <c r="F16" s="277">
        <v>2014</v>
      </c>
      <c r="G16" s="277">
        <v>2011</v>
      </c>
      <c r="H16" s="277">
        <v>2014</v>
      </c>
      <c r="I16" s="277">
        <v>2011</v>
      </c>
      <c r="J16" s="277">
        <v>2014</v>
      </c>
      <c r="K16" s="278"/>
    </row>
    <row r="17" spans="2:12">
      <c r="B17" s="279" t="s">
        <v>353</v>
      </c>
      <c r="C17" s="280">
        <v>2.564102564102564E-2</v>
      </c>
      <c r="D17" s="280">
        <v>2.564102564102564E-2</v>
      </c>
      <c r="E17" s="281">
        <v>1.8518518518518517E-2</v>
      </c>
      <c r="F17" s="281">
        <v>1.8518518518518517E-2</v>
      </c>
      <c r="G17" s="282">
        <v>1.2500000000000001E-2</v>
      </c>
      <c r="H17" s="282">
        <v>1.2500000000000001E-2</v>
      </c>
      <c r="I17" s="282">
        <v>2.0408163265306121E-2</v>
      </c>
      <c r="J17" s="282">
        <v>2.0408163265306121E-2</v>
      </c>
      <c r="K17" s="283"/>
    </row>
    <row r="18" spans="2:12">
      <c r="B18" s="284" t="s">
        <v>354</v>
      </c>
      <c r="C18" s="285">
        <v>0.12820512820512819</v>
      </c>
      <c r="D18" s="285">
        <v>0.12820512820512819</v>
      </c>
      <c r="E18" s="281">
        <v>0.1111111111111111</v>
      </c>
      <c r="F18" s="281">
        <v>0.1111111111111111</v>
      </c>
      <c r="G18" s="286">
        <v>0.1125</v>
      </c>
      <c r="H18" s="286">
        <v>0.1125</v>
      </c>
      <c r="I18" s="286">
        <v>8.1632653061224483E-2</v>
      </c>
      <c r="J18" s="286">
        <v>8.1632653061224483E-2</v>
      </c>
      <c r="K18" s="283"/>
    </row>
    <row r="19" spans="2:12">
      <c r="B19" s="279" t="s">
        <v>355</v>
      </c>
      <c r="C19" s="285">
        <v>0.84615384615384615</v>
      </c>
      <c r="D19" s="285">
        <v>0.84615384615384615</v>
      </c>
      <c r="E19" s="281">
        <v>0.87037037037037035</v>
      </c>
      <c r="F19" s="281">
        <v>0.87037037037037035</v>
      </c>
      <c r="G19" s="286">
        <v>0.875</v>
      </c>
      <c r="H19" s="286">
        <v>0.875</v>
      </c>
      <c r="I19" s="286">
        <v>0.89795918367346939</v>
      </c>
      <c r="J19" s="286">
        <v>0.89795918367346939</v>
      </c>
      <c r="K19" s="283"/>
    </row>
    <row r="23" spans="2:12" ht="15.75">
      <c r="B23" s="270" t="s">
        <v>22</v>
      </c>
      <c r="I23" s="271" t="s">
        <v>352</v>
      </c>
      <c r="J23" s="271"/>
    </row>
    <row r="27" spans="2:12" ht="15" customHeight="1">
      <c r="B27" s="492"/>
      <c r="C27" s="494">
        <v>2011</v>
      </c>
      <c r="D27" s="495"/>
      <c r="E27" s="495"/>
      <c r="F27" s="495"/>
      <c r="G27" s="494">
        <v>2014</v>
      </c>
      <c r="H27" s="495"/>
      <c r="I27" s="495"/>
      <c r="J27" s="495"/>
      <c r="K27" s="287"/>
      <c r="L27" s="287"/>
    </row>
    <row r="28" spans="2:12" ht="15" customHeight="1">
      <c r="B28" s="493"/>
      <c r="C28" s="288" t="s">
        <v>394</v>
      </c>
      <c r="D28" s="288" t="s">
        <v>395</v>
      </c>
      <c r="E28" s="288" t="s">
        <v>396</v>
      </c>
      <c r="F28" s="288" t="s">
        <v>397</v>
      </c>
      <c r="G28" s="288" t="s">
        <v>394</v>
      </c>
      <c r="H28" s="288" t="s">
        <v>395</v>
      </c>
      <c r="I28" s="288" t="s">
        <v>396</v>
      </c>
      <c r="J28" s="288" t="s">
        <v>397</v>
      </c>
    </row>
    <row r="29" spans="2:12" ht="25.5">
      <c r="B29" s="289" t="s">
        <v>356</v>
      </c>
      <c r="C29" s="290">
        <v>0.13157894736842105</v>
      </c>
      <c r="D29" s="290">
        <v>0.11320754716981132</v>
      </c>
      <c r="E29" s="290">
        <v>8.8607594936708861E-2</v>
      </c>
      <c r="F29" s="290">
        <v>8.3333333333333329E-2</v>
      </c>
      <c r="G29" s="290">
        <v>0.13157894736842105</v>
      </c>
      <c r="H29" s="290">
        <v>0.11320754716981132</v>
      </c>
      <c r="I29" s="290">
        <v>8.8607594936708861E-2</v>
      </c>
      <c r="J29" s="290">
        <v>8.3333333333333329E-2</v>
      </c>
    </row>
    <row r="30" spans="2:12" ht="25.5">
      <c r="B30" s="289" t="s">
        <v>357</v>
      </c>
      <c r="C30" s="290">
        <v>5.2631578947368418E-2</v>
      </c>
      <c r="D30" s="290">
        <v>7.5471698113207544E-2</v>
      </c>
      <c r="E30" s="290">
        <v>3.7974683544303799E-2</v>
      </c>
      <c r="F30" s="290">
        <v>2.0833333333333332E-2</v>
      </c>
      <c r="G30" s="290">
        <v>5.2631578947368418E-2</v>
      </c>
      <c r="H30" s="290">
        <v>7.5471698113207544E-2</v>
      </c>
      <c r="I30" s="290">
        <v>3.7974683544303799E-2</v>
      </c>
      <c r="J30" s="290">
        <v>2.0833333333333332E-2</v>
      </c>
    </row>
    <row r="31" spans="2:12" ht="25.5">
      <c r="B31" s="289" t="s">
        <v>358</v>
      </c>
      <c r="C31" s="290">
        <v>0.15789473684210525</v>
      </c>
      <c r="D31" s="290">
        <v>3.7735849056603772E-2</v>
      </c>
      <c r="E31" s="290">
        <v>5.0632911392405063E-2</v>
      </c>
      <c r="F31" s="290">
        <v>8.3333333333333329E-2</v>
      </c>
      <c r="G31" s="290">
        <v>0.15789473684210525</v>
      </c>
      <c r="H31" s="290">
        <v>3.7735849056603772E-2</v>
      </c>
      <c r="I31" s="290">
        <v>5.0632911392405063E-2</v>
      </c>
      <c r="J31" s="290">
        <v>8.3333333333333329E-2</v>
      </c>
    </row>
    <row r="32" spans="2:12">
      <c r="B32" s="289" t="s">
        <v>359</v>
      </c>
      <c r="C32" s="290">
        <v>0.13157894736842105</v>
      </c>
      <c r="D32" s="290">
        <v>0.26415094339622641</v>
      </c>
      <c r="E32" s="290">
        <v>0.13924050632911392</v>
      </c>
      <c r="F32" s="290">
        <v>0.16666666666666666</v>
      </c>
      <c r="G32" s="290">
        <v>0.13157894736842105</v>
      </c>
      <c r="H32" s="290">
        <v>0.26415094339622641</v>
      </c>
      <c r="I32" s="290">
        <v>0.13924050632911392</v>
      </c>
      <c r="J32" s="290">
        <v>0.16666666666666666</v>
      </c>
    </row>
    <row r="33" spans="2:25" ht="25.5">
      <c r="B33" s="289" t="s">
        <v>360</v>
      </c>
      <c r="C33" s="290">
        <v>0.13157894736842105</v>
      </c>
      <c r="D33" s="290">
        <v>7.5471698113207544E-2</v>
      </c>
      <c r="E33" s="290">
        <v>0.13924050632911392</v>
      </c>
      <c r="F33" s="290">
        <v>0.10416666666666667</v>
      </c>
      <c r="G33" s="290">
        <v>0.13157894736842105</v>
      </c>
      <c r="H33" s="290">
        <v>7.5471698113207544E-2</v>
      </c>
      <c r="I33" s="290">
        <v>0.13924050632911392</v>
      </c>
      <c r="J33" s="290">
        <v>0.10416666666666667</v>
      </c>
    </row>
    <row r="34" spans="2:25" ht="25.5">
      <c r="B34" s="289" t="s">
        <v>361</v>
      </c>
      <c r="C34" s="290">
        <v>0.39473684210526316</v>
      </c>
      <c r="D34" s="290">
        <v>0.43396226415094341</v>
      </c>
      <c r="E34" s="290">
        <v>0.54430379746835444</v>
      </c>
      <c r="F34" s="290">
        <v>0.54166666666666663</v>
      </c>
      <c r="G34" s="290">
        <v>0.39473684210526316</v>
      </c>
      <c r="H34" s="290">
        <v>0.43396226415094341</v>
      </c>
      <c r="I34" s="290">
        <v>0.54430379746835444</v>
      </c>
      <c r="J34" s="290">
        <v>0.54166666666666663</v>
      </c>
    </row>
    <row r="38" spans="2:25" ht="15.75">
      <c r="B38" s="270" t="s">
        <v>347</v>
      </c>
      <c r="I38" s="271" t="s">
        <v>352</v>
      </c>
      <c r="J38" s="271"/>
    </row>
    <row r="40" spans="2:25">
      <c r="B40" s="499">
        <v>2008</v>
      </c>
      <c r="C40" s="499"/>
      <c r="D40" s="499"/>
      <c r="E40" s="499"/>
      <c r="F40" s="499"/>
      <c r="G40" s="499"/>
      <c r="H40" s="499"/>
      <c r="I40" s="499"/>
      <c r="J40" s="499"/>
      <c r="K40" s="499"/>
    </row>
    <row r="41" spans="2:25" ht="15" customHeight="1">
      <c r="B41" s="500"/>
      <c r="C41" s="502" t="s">
        <v>362</v>
      </c>
      <c r="D41" s="502"/>
      <c r="E41" s="289"/>
      <c r="F41" s="502" t="s">
        <v>363</v>
      </c>
      <c r="G41" s="502"/>
      <c r="H41" s="289"/>
      <c r="I41" s="502" t="s">
        <v>364</v>
      </c>
      <c r="J41" s="502"/>
      <c r="K41" s="502"/>
    </row>
    <row r="42" spans="2:25" ht="25.5">
      <c r="B42" s="501"/>
      <c r="C42" s="291" t="s">
        <v>267</v>
      </c>
      <c r="D42" s="291" t="s">
        <v>365</v>
      </c>
      <c r="E42" s="291"/>
      <c r="F42" s="291" t="s">
        <v>267</v>
      </c>
      <c r="G42" s="291" t="s">
        <v>365</v>
      </c>
      <c r="H42" s="291"/>
      <c r="I42" s="291" t="s">
        <v>366</v>
      </c>
      <c r="J42" s="291"/>
      <c r="K42" s="291" t="s">
        <v>367</v>
      </c>
    </row>
    <row r="43" spans="2:25">
      <c r="B43" s="292"/>
      <c r="C43" s="293"/>
      <c r="D43" s="293"/>
      <c r="E43" s="293"/>
      <c r="F43" s="293"/>
      <c r="G43" s="293"/>
      <c r="H43" s="293"/>
      <c r="I43" s="293"/>
      <c r="J43" s="293"/>
      <c r="K43" s="293"/>
    </row>
    <row r="44" spans="2:25">
      <c r="B44" s="288" t="str">
        <f>[1]Taules!D107</f>
        <v>ENG. TÈCN. INDUST. EN ELECTRICITAT</v>
      </c>
      <c r="C44" s="294"/>
      <c r="D44" s="294"/>
      <c r="E44" s="294"/>
      <c r="F44" s="294"/>
      <c r="G44" s="294"/>
      <c r="H44" s="294"/>
      <c r="I44" s="294"/>
      <c r="J44" s="294"/>
      <c r="K44" s="294"/>
    </row>
    <row r="45" spans="2:25">
      <c r="B45" s="288" t="str">
        <f>[1]Taules!D109</f>
        <v>ENG. TÈCN. INDUST. EN MECÀNICA</v>
      </c>
      <c r="C45" s="295"/>
      <c r="D45" s="295"/>
      <c r="E45" s="295"/>
      <c r="F45" s="295"/>
      <c r="G45" s="295"/>
      <c r="H45" s="295"/>
      <c r="I45" s="295"/>
      <c r="J45" s="295"/>
      <c r="K45" s="295"/>
    </row>
    <row r="46" spans="2:25">
      <c r="B46" s="288" t="str">
        <f>[1]Taules!D110</f>
        <v>ENG. TÈCN. INDUST. EN QUÍMICA INDUSTRIAL</v>
      </c>
      <c r="C46" s="290"/>
      <c r="D46" s="290"/>
      <c r="E46" s="290"/>
      <c r="F46" s="290"/>
      <c r="G46" s="290"/>
      <c r="H46" s="290"/>
      <c r="I46" s="290"/>
      <c r="J46" s="290"/>
      <c r="K46" s="290"/>
      <c r="L46" s="296"/>
      <c r="M46" s="296"/>
      <c r="N46" s="296"/>
      <c r="O46" s="296"/>
      <c r="P46" s="296"/>
      <c r="Q46" s="296"/>
      <c r="R46" s="296"/>
    </row>
    <row r="47" spans="2:25">
      <c r="B47" s="510">
        <v>2014</v>
      </c>
      <c r="C47" s="511"/>
      <c r="D47" s="511"/>
      <c r="E47" s="511"/>
      <c r="F47" s="511"/>
      <c r="G47" s="511"/>
      <c r="H47" s="511"/>
      <c r="I47" s="512">
        <v>2011</v>
      </c>
      <c r="J47" s="513"/>
      <c r="K47" s="513"/>
      <c r="L47" s="513"/>
      <c r="M47" s="513"/>
      <c r="N47" s="513"/>
      <c r="O47" s="513"/>
      <c r="P47" s="297"/>
      <c r="Q47" s="298"/>
      <c r="V47" s="502"/>
      <c r="W47" s="502"/>
      <c r="X47" s="502"/>
      <c r="Y47" s="502"/>
    </row>
    <row r="48" spans="2:25" ht="37.15" customHeight="1">
      <c r="B48" s="299"/>
      <c r="C48" s="502" t="s">
        <v>362</v>
      </c>
      <c r="D48" s="502"/>
      <c r="E48" s="503" t="s">
        <v>363</v>
      </c>
      <c r="F48" s="504"/>
      <c r="G48" s="503" t="s">
        <v>364</v>
      </c>
      <c r="H48" s="504"/>
      <c r="I48" s="300"/>
      <c r="J48" s="505" t="s">
        <v>362</v>
      </c>
      <c r="K48" s="506"/>
      <c r="L48" s="503" t="s">
        <v>363</v>
      </c>
      <c r="M48" s="507"/>
      <c r="N48" s="508" t="s">
        <v>51</v>
      </c>
      <c r="O48" s="509"/>
      <c r="T48" s="291"/>
      <c r="U48" s="291"/>
      <c r="V48" s="291"/>
      <c r="W48" s="291"/>
    </row>
    <row r="49" spans="2:25" ht="38.25">
      <c r="B49" s="292"/>
      <c r="C49" s="291" t="s">
        <v>267</v>
      </c>
      <c r="D49" s="291" t="s">
        <v>365</v>
      </c>
      <c r="E49" s="291" t="s">
        <v>267</v>
      </c>
      <c r="F49" s="291" t="s">
        <v>365</v>
      </c>
      <c r="G49" s="291" t="s">
        <v>366</v>
      </c>
      <c r="H49" s="301" t="s">
        <v>368</v>
      </c>
      <c r="I49" s="302"/>
      <c r="J49" s="291" t="s">
        <v>267</v>
      </c>
      <c r="K49" s="289" t="s">
        <v>365</v>
      </c>
      <c r="L49" s="289" t="s">
        <v>267</v>
      </c>
      <c r="M49" s="289" t="s">
        <v>365</v>
      </c>
      <c r="N49" s="289" t="s">
        <v>366</v>
      </c>
      <c r="O49" s="289" t="s">
        <v>368</v>
      </c>
      <c r="U49" s="290"/>
      <c r="V49" s="290"/>
      <c r="W49" s="290"/>
      <c r="X49" s="290"/>
      <c r="Y49" s="290"/>
    </row>
    <row r="50" spans="2:25" ht="36">
      <c r="B50" s="303" t="str">
        <f>[1]Taules!D18</f>
        <v>ENG. TÈCN. INDUST. EN ELECTRICITAT</v>
      </c>
      <c r="C50" s="304">
        <v>0</v>
      </c>
      <c r="D50" s="304">
        <v>0</v>
      </c>
      <c r="E50" s="304">
        <v>0.111</v>
      </c>
      <c r="F50" s="304">
        <v>0.5</v>
      </c>
      <c r="G50" s="304">
        <v>0.27800000000000002</v>
      </c>
      <c r="H50" s="305">
        <v>0.111</v>
      </c>
      <c r="I50" s="306" t="str">
        <f>B50</f>
        <v>ENG. TÈCN. INDUST. EN ELECTRICITAT</v>
      </c>
      <c r="J50" s="304">
        <f>[1]Taules!F107</f>
        <v>0.55263157894736847</v>
      </c>
      <c r="K50" s="307">
        <f>[1]Taules!G107</f>
        <v>2.6315789473684209E-2</v>
      </c>
      <c r="L50" s="290">
        <f>[1]Taules!H107</f>
        <v>0.10526315789473684</v>
      </c>
      <c r="M50" s="308">
        <f>[1]Taules!I107</f>
        <v>5.2631578947368418E-2</v>
      </c>
      <c r="N50" s="308">
        <f>[1]Taules!J107</f>
        <v>0.10526315789473684</v>
      </c>
      <c r="O50" s="308">
        <f>[1]Taules!K107</f>
        <v>0.15789473684210525</v>
      </c>
      <c r="U50" s="290"/>
      <c r="V50" s="290"/>
      <c r="W50" s="290"/>
      <c r="X50" s="290"/>
      <c r="Y50" s="290"/>
    </row>
    <row r="51" spans="2:25">
      <c r="B51" s="288" t="str">
        <f>[1]Taules!D19</f>
        <v>ENG. TÈCN. INDUST. EN ELECTRÒNICA INDUSTRIAL</v>
      </c>
      <c r="C51" s="309">
        <v>0</v>
      </c>
      <c r="D51" s="309">
        <v>0</v>
      </c>
      <c r="E51" s="309">
        <v>7.6999999999999999E-2</v>
      </c>
      <c r="F51" s="309">
        <v>0.61499999999999999</v>
      </c>
      <c r="G51" s="309">
        <v>0.308</v>
      </c>
      <c r="H51" s="305">
        <v>0</v>
      </c>
      <c r="I51" s="310" t="str">
        <f>B51</f>
        <v>ENG. TÈCN. INDUST. EN ELECTRÒNICA INDUSTRIAL</v>
      </c>
      <c r="J51" s="304">
        <f>[1]Taules!F108</f>
        <v>0.60377358490566035</v>
      </c>
      <c r="K51" s="307">
        <f>[1]Taules!G108</f>
        <v>5.6603773584905662E-2</v>
      </c>
      <c r="L51" s="290">
        <f>[1]Taules!H108</f>
        <v>0.16981132075471697</v>
      </c>
      <c r="M51" s="308">
        <f>[1]Taules!I108</f>
        <v>1.8867924528301886E-2</v>
      </c>
      <c r="N51" s="308">
        <f>[1]Taules!J108</f>
        <v>5.6603773584905662E-2</v>
      </c>
      <c r="O51" s="308">
        <f>[1]Taules!K108</f>
        <v>9.4339622641509441E-2</v>
      </c>
      <c r="U51" s="290"/>
      <c r="V51" s="290"/>
      <c r="W51" s="290"/>
      <c r="X51" s="290"/>
      <c r="Y51" s="290"/>
    </row>
    <row r="52" spans="2:25">
      <c r="B52" s="288" t="str">
        <f>[1]Taules!D109</f>
        <v>ENG. TÈCN. INDUST. EN MECÀNICA</v>
      </c>
      <c r="C52" s="309">
        <v>0</v>
      </c>
      <c r="D52" s="309">
        <v>0</v>
      </c>
      <c r="E52" s="309">
        <v>0.1</v>
      </c>
      <c r="F52" s="309">
        <v>0.45</v>
      </c>
      <c r="G52" s="309">
        <v>0.35</v>
      </c>
      <c r="H52" s="305">
        <v>0.1</v>
      </c>
      <c r="I52" s="310" t="str">
        <f>B52</f>
        <v>ENG. TÈCN. INDUST. EN MECÀNICA</v>
      </c>
      <c r="J52" s="304">
        <f>[1]Taules!F109</f>
        <v>0.51898734177215189</v>
      </c>
      <c r="K52" s="307">
        <f>[1]Taules!G109</f>
        <v>8.8607594936708861E-2</v>
      </c>
      <c r="L52" s="290">
        <f>[1]Taules!H109</f>
        <v>0.20253164556962025</v>
      </c>
      <c r="M52" s="308">
        <f>[1]Taules!I109</f>
        <v>5.0632911392405063E-2</v>
      </c>
      <c r="N52" s="308">
        <f>[1]Taules!J109</f>
        <v>5.0632911392405063E-2</v>
      </c>
      <c r="O52" s="308">
        <f>[1]Taules!K109</f>
        <v>8.8607594936708861E-2</v>
      </c>
      <c r="U52" s="290"/>
      <c r="V52" s="290"/>
      <c r="W52" s="290"/>
      <c r="X52" s="290"/>
      <c r="Y52" s="290"/>
    </row>
    <row r="53" spans="2:25">
      <c r="B53" s="288" t="str">
        <f>[1]Taules!D110</f>
        <v>ENG. TÈCN. INDUST. EN QUÍMICA INDUSTRIAL</v>
      </c>
      <c r="C53" s="309">
        <v>0</v>
      </c>
      <c r="D53" s="309">
        <v>0</v>
      </c>
      <c r="E53" s="309">
        <v>0.156</v>
      </c>
      <c r="F53" s="309">
        <v>0.5</v>
      </c>
      <c r="G53" s="309">
        <v>0.25</v>
      </c>
      <c r="H53" s="305">
        <v>9.4E-2</v>
      </c>
      <c r="I53" s="310" t="str">
        <f>B53</f>
        <v>ENG. TÈCN. INDUST. EN QUÍMICA INDUSTRIAL</v>
      </c>
      <c r="J53" s="304">
        <f>[1]Taules!F110</f>
        <v>0.33333333333333331</v>
      </c>
      <c r="K53" s="307">
        <f>[1]Taules!G110</f>
        <v>0.16666666666666666</v>
      </c>
      <c r="L53" s="290">
        <f>[1]Taules!H110</f>
        <v>0.14583333333333334</v>
      </c>
      <c r="M53" s="308">
        <f>[1]Taules!I110</f>
        <v>0.125</v>
      </c>
      <c r="N53" s="308">
        <f>[1]Taules!J110</f>
        <v>8.3333333333333329E-2</v>
      </c>
      <c r="O53" s="308">
        <f>[1]Taules!K110</f>
        <v>0.14583333333333334</v>
      </c>
    </row>
    <row r="56" spans="2:25" ht="15.75">
      <c r="B56" s="270" t="s">
        <v>52</v>
      </c>
      <c r="F56" s="311" t="s">
        <v>369</v>
      </c>
      <c r="L56" s="287"/>
      <c r="M56" s="287"/>
      <c r="N56" s="287"/>
      <c r="O56" s="287"/>
    </row>
    <row r="57" spans="2:25" s="287" customFormat="1" ht="15" customHeight="1"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</row>
    <row r="58" spans="2:25">
      <c r="B58" s="287"/>
    </row>
    <row r="59" spans="2:25">
      <c r="B59" s="287"/>
      <c r="C59" s="517" t="s">
        <v>370</v>
      </c>
      <c r="D59" s="518"/>
      <c r="E59" s="519" t="s">
        <v>277</v>
      </c>
      <c r="F59" s="518"/>
      <c r="G59" s="519" t="s">
        <v>371</v>
      </c>
      <c r="H59" s="518"/>
      <c r="I59" s="519" t="s">
        <v>372</v>
      </c>
      <c r="J59" s="518"/>
      <c r="K59" s="519" t="s">
        <v>373</v>
      </c>
      <c r="L59" s="518"/>
    </row>
    <row r="60" spans="2:25">
      <c r="B60" s="312"/>
      <c r="C60" s="289">
        <v>2011</v>
      </c>
      <c r="D60" s="289">
        <v>2014</v>
      </c>
      <c r="E60" s="289">
        <v>2011</v>
      </c>
      <c r="F60" s="289">
        <v>2014</v>
      </c>
      <c r="G60" s="289">
        <v>2011</v>
      </c>
      <c r="H60" s="289">
        <v>2014</v>
      </c>
      <c r="I60" s="289">
        <v>2011</v>
      </c>
      <c r="J60" s="289">
        <v>2014</v>
      </c>
      <c r="K60" s="289">
        <v>2011</v>
      </c>
      <c r="L60" s="289">
        <v>2014</v>
      </c>
    </row>
    <row r="61" spans="2:25">
      <c r="B61" s="288" t="s">
        <v>394</v>
      </c>
      <c r="C61" s="290">
        <v>0.52631578947368418</v>
      </c>
      <c r="D61" s="290">
        <v>0.48699999999999999</v>
      </c>
      <c r="E61" s="290">
        <v>0.13157894736842105</v>
      </c>
      <c r="F61" s="290">
        <v>5.0999999999999997E-2</v>
      </c>
      <c r="G61" s="290">
        <v>0.31578947368421051</v>
      </c>
      <c r="H61" s="290">
        <v>0.38500000000000001</v>
      </c>
      <c r="I61" s="290">
        <v>2.6315789473684209E-2</v>
      </c>
      <c r="J61" s="290">
        <v>7.6999999999999999E-2</v>
      </c>
      <c r="K61" s="290">
        <v>0</v>
      </c>
      <c r="L61" s="290">
        <v>0</v>
      </c>
    </row>
    <row r="62" spans="2:25">
      <c r="B62" s="288" t="s">
        <v>395</v>
      </c>
      <c r="C62" s="290">
        <v>0.58490566037735847</v>
      </c>
      <c r="D62" s="290">
        <v>0.436</v>
      </c>
      <c r="E62" s="290">
        <v>9.4339622641509441E-2</v>
      </c>
      <c r="F62" s="290">
        <v>7.2999999999999995E-2</v>
      </c>
      <c r="G62" s="290">
        <v>0.24528301886792453</v>
      </c>
      <c r="H62" s="290">
        <v>0.38200000000000001</v>
      </c>
      <c r="I62" s="290">
        <v>5.6603773584905662E-2</v>
      </c>
      <c r="J62" s="290">
        <v>0.109</v>
      </c>
      <c r="K62" s="290">
        <v>1.8867924528301886E-2</v>
      </c>
      <c r="L62" s="290">
        <v>0</v>
      </c>
    </row>
    <row r="63" spans="2:25">
      <c r="B63" s="288" t="s">
        <v>396</v>
      </c>
      <c r="C63" s="290">
        <v>0.67088607594936711</v>
      </c>
      <c r="D63" s="290">
        <v>0.64900000000000002</v>
      </c>
      <c r="E63" s="290">
        <v>8.8607594936708861E-2</v>
      </c>
      <c r="F63" s="290">
        <v>0.104</v>
      </c>
      <c r="G63" s="290">
        <v>0.20253164556962025</v>
      </c>
      <c r="H63" s="290">
        <v>0.23400000000000001</v>
      </c>
      <c r="I63" s="290">
        <v>3.7974683544303799E-2</v>
      </c>
      <c r="J63" s="290">
        <v>1.2999999999999999E-2</v>
      </c>
      <c r="K63" s="290">
        <v>0</v>
      </c>
      <c r="L63" s="290">
        <v>0</v>
      </c>
    </row>
    <row r="64" spans="2:25">
      <c r="B64" s="288" t="s">
        <v>397</v>
      </c>
      <c r="C64" s="290">
        <v>0.72916666666666663</v>
      </c>
      <c r="D64" s="290">
        <v>0.20899999999999999</v>
      </c>
      <c r="E64" s="290">
        <v>2.0833333333333332E-2</v>
      </c>
      <c r="F64" s="290">
        <v>0.14000000000000001</v>
      </c>
      <c r="G64" s="290">
        <v>0.22916666666666666</v>
      </c>
      <c r="H64" s="290">
        <v>0.46500000000000002</v>
      </c>
      <c r="I64" s="290">
        <v>2.0833333333333332E-2</v>
      </c>
      <c r="J64" s="290">
        <v>0.186</v>
      </c>
      <c r="K64" s="290">
        <v>0</v>
      </c>
      <c r="L64" s="290">
        <v>0</v>
      </c>
    </row>
    <row r="66" spans="2:11">
      <c r="B66" s="313" t="s">
        <v>374</v>
      </c>
      <c r="C66" s="314"/>
      <c r="D66" s="314"/>
      <c r="E66" s="315"/>
    </row>
    <row r="67" spans="2:11">
      <c r="C67" s="289">
        <v>2011</v>
      </c>
      <c r="D67" s="316">
        <v>2014</v>
      </c>
      <c r="E67" s="317"/>
    </row>
    <row r="68" spans="2:11">
      <c r="B68" s="288" t="s">
        <v>370</v>
      </c>
      <c r="C68" s="290">
        <v>0.64380000000000004</v>
      </c>
      <c r="D68" s="318">
        <f>[1]Taules!G123</f>
        <v>0.63761467889908252</v>
      </c>
      <c r="E68" s="319"/>
    </row>
    <row r="69" spans="2:11">
      <c r="B69" s="288" t="s">
        <v>371</v>
      </c>
      <c r="C69" s="290">
        <v>0.25629999999999997</v>
      </c>
      <c r="D69" s="318">
        <f>[1]Taules!I123</f>
        <v>0.23853211009174313</v>
      </c>
      <c r="E69" s="319"/>
    </row>
    <row r="71" spans="2:11" ht="15" customHeight="1"/>
    <row r="72" spans="2:11" ht="28.9" customHeight="1">
      <c r="C72" s="514" t="str">
        <f>B61</f>
        <v>ENG. TÈCN. INDUST. EN ELECTRICITAT</v>
      </c>
      <c r="D72" s="515"/>
      <c r="E72" s="514" t="str">
        <f>[1]Taules!D120</f>
        <v>ENG. TÈCN. INDUST. EN ELECTRÒNICA INDUSTRIAL</v>
      </c>
      <c r="F72" s="514"/>
      <c r="G72" s="516" t="str">
        <f>B63</f>
        <v>ENG. TÈCN. INDUST. EN MECÀNICA</v>
      </c>
      <c r="H72" s="495"/>
      <c r="I72" s="516" t="str">
        <f>B64</f>
        <v>ENG. TÈCN. INDUST. EN QUÍMICA INDUSTRIAL</v>
      </c>
      <c r="J72" s="495"/>
    </row>
    <row r="73" spans="2:11" ht="57.6" customHeight="1">
      <c r="C73" s="289">
        <v>2011</v>
      </c>
      <c r="D73" s="316">
        <v>2014</v>
      </c>
      <c r="E73" s="289">
        <v>2011</v>
      </c>
      <c r="F73" s="316">
        <v>2014</v>
      </c>
      <c r="G73" s="289">
        <v>2011</v>
      </c>
      <c r="H73" s="316">
        <v>2014</v>
      </c>
      <c r="I73" s="289">
        <v>2011</v>
      </c>
      <c r="J73" s="289">
        <v>2014</v>
      </c>
      <c r="K73" s="320"/>
    </row>
    <row r="74" spans="2:11">
      <c r="B74" s="289" t="s">
        <v>370</v>
      </c>
      <c r="C74" s="290">
        <f>$C$61</f>
        <v>0.52631578947368418</v>
      </c>
      <c r="D74" s="318">
        <f>D61</f>
        <v>0.48699999999999999</v>
      </c>
      <c r="E74" s="290">
        <f>C62</f>
        <v>0.58490566037735847</v>
      </c>
      <c r="F74" s="318">
        <f>D62</f>
        <v>0.436</v>
      </c>
      <c r="G74" s="290">
        <f>$C$63</f>
        <v>0.67088607594936711</v>
      </c>
      <c r="H74" s="318">
        <f>D63</f>
        <v>0.64900000000000002</v>
      </c>
      <c r="I74" s="290">
        <f>$C$64</f>
        <v>0.72916666666666663</v>
      </c>
      <c r="J74" s="290">
        <f>D64</f>
        <v>0.20899999999999999</v>
      </c>
      <c r="K74" s="321"/>
    </row>
    <row r="75" spans="2:11">
      <c r="B75" s="289" t="s">
        <v>277</v>
      </c>
      <c r="C75" s="290">
        <f>$E$61</f>
        <v>0.13157894736842105</v>
      </c>
      <c r="D75" s="318">
        <f>$F$61</f>
        <v>5.0999999999999997E-2</v>
      </c>
      <c r="E75" s="290">
        <f>E62</f>
        <v>9.4339622641509441E-2</v>
      </c>
      <c r="F75" s="318">
        <f>F62</f>
        <v>7.2999999999999995E-2</v>
      </c>
      <c r="G75" s="290">
        <f>$E$63</f>
        <v>8.8607594936708861E-2</v>
      </c>
      <c r="H75" s="318">
        <f>$F$63</f>
        <v>0.104</v>
      </c>
      <c r="I75" s="290">
        <f>$E$64</f>
        <v>2.0833333333333332E-2</v>
      </c>
      <c r="J75" s="290">
        <f>$F$64</f>
        <v>0.14000000000000001</v>
      </c>
      <c r="K75" s="321"/>
    </row>
    <row r="76" spans="2:11">
      <c r="B76" s="289" t="s">
        <v>371</v>
      </c>
      <c r="C76" s="290">
        <f>$G$61</f>
        <v>0.31578947368421051</v>
      </c>
      <c r="D76" s="318">
        <f>$H$61</f>
        <v>0.38500000000000001</v>
      </c>
      <c r="E76" s="290">
        <f>G62</f>
        <v>0.24528301886792453</v>
      </c>
      <c r="F76" s="318">
        <f>H62</f>
        <v>0.38200000000000001</v>
      </c>
      <c r="G76" s="290">
        <f>$G$63</f>
        <v>0.20253164556962025</v>
      </c>
      <c r="H76" s="318">
        <f>$H$63</f>
        <v>0.23400000000000001</v>
      </c>
      <c r="I76" s="290">
        <f>$G$64</f>
        <v>0.22916666666666666</v>
      </c>
      <c r="J76" s="290">
        <f>$H$64</f>
        <v>0.46500000000000002</v>
      </c>
      <c r="K76" s="321"/>
    </row>
    <row r="77" spans="2:11">
      <c r="B77" s="322" t="s">
        <v>372</v>
      </c>
      <c r="C77" s="290">
        <f>$I$61</f>
        <v>2.6315789473684209E-2</v>
      </c>
      <c r="D77" s="318">
        <f>$J$61</f>
        <v>7.6999999999999999E-2</v>
      </c>
      <c r="E77" s="290">
        <f>I62</f>
        <v>5.6603773584905662E-2</v>
      </c>
      <c r="F77" s="318">
        <f>J62</f>
        <v>0.109</v>
      </c>
      <c r="G77" s="290">
        <f>$I$63</f>
        <v>3.7974683544303799E-2</v>
      </c>
      <c r="H77" s="318">
        <f>$J$63</f>
        <v>1.2999999999999999E-2</v>
      </c>
      <c r="I77" s="290">
        <f>$I$64</f>
        <v>2.0833333333333332E-2</v>
      </c>
      <c r="J77" s="290">
        <f>$J$64</f>
        <v>0.186</v>
      </c>
      <c r="K77" s="321"/>
    </row>
    <row r="78" spans="2:11">
      <c r="B78" s="323" t="s">
        <v>375</v>
      </c>
      <c r="C78" s="324">
        <f>$K$61</f>
        <v>0</v>
      </c>
      <c r="D78" s="318">
        <f>$L$61</f>
        <v>0</v>
      </c>
      <c r="E78" s="324">
        <f>K62</f>
        <v>1.8867924528301886E-2</v>
      </c>
      <c r="F78" s="318">
        <f>L62</f>
        <v>0</v>
      </c>
      <c r="G78" s="324">
        <f>$K$63</f>
        <v>0</v>
      </c>
      <c r="H78" s="318">
        <f>$L$63</f>
        <v>0</v>
      </c>
      <c r="I78" s="324">
        <f>$K$64</f>
        <v>0</v>
      </c>
      <c r="J78" s="290">
        <f>$L$64</f>
        <v>0</v>
      </c>
      <c r="K78" s="321"/>
    </row>
    <row r="81" spans="2:17" ht="15.75">
      <c r="B81" s="270" t="s">
        <v>76</v>
      </c>
      <c r="F81" s="271" t="s">
        <v>352</v>
      </c>
    </row>
    <row r="82" spans="2:17">
      <c r="B82" s="325" t="s">
        <v>348</v>
      </c>
    </row>
    <row r="85" spans="2:17">
      <c r="B85" s="312"/>
      <c r="C85" s="520" t="s">
        <v>394</v>
      </c>
      <c r="D85" s="521"/>
      <c r="E85" s="520" t="s">
        <v>395</v>
      </c>
      <c r="F85" s="521"/>
      <c r="G85" s="520" t="s">
        <v>396</v>
      </c>
      <c r="H85" s="521"/>
      <c r="I85" s="520" t="s">
        <v>397</v>
      </c>
      <c r="J85" s="521"/>
    </row>
    <row r="86" spans="2:17">
      <c r="B86" s="312"/>
      <c r="C86" s="289">
        <v>2011</v>
      </c>
      <c r="D86" s="289">
        <v>2014</v>
      </c>
      <c r="E86" s="316">
        <v>2011</v>
      </c>
      <c r="F86" s="316">
        <v>2014</v>
      </c>
      <c r="G86" s="289">
        <v>2011</v>
      </c>
      <c r="H86" s="289">
        <v>2014</v>
      </c>
      <c r="I86" s="289">
        <v>2011</v>
      </c>
      <c r="J86" s="289">
        <v>2014</v>
      </c>
    </row>
    <row r="87" spans="2:17">
      <c r="B87" s="289" t="s">
        <v>376</v>
      </c>
      <c r="C87" s="309">
        <v>7.8947368421052627E-2</v>
      </c>
      <c r="D87" s="309">
        <v>0</v>
      </c>
      <c r="E87" s="318">
        <v>1.8867924528301886E-2</v>
      </c>
      <c r="F87" s="318">
        <v>0</v>
      </c>
      <c r="G87" s="290">
        <v>2.5316455696202531E-2</v>
      </c>
      <c r="H87" s="290">
        <v>0</v>
      </c>
      <c r="I87" s="290">
        <v>0</v>
      </c>
      <c r="J87" s="290">
        <v>0</v>
      </c>
    </row>
    <row r="88" spans="2:17" ht="25.5">
      <c r="B88" s="289" t="s">
        <v>377</v>
      </c>
      <c r="C88" s="290">
        <v>5.2631578947368418E-2</v>
      </c>
      <c r="D88" s="290">
        <v>0</v>
      </c>
      <c r="E88" s="318">
        <v>7.5471698113207544E-2</v>
      </c>
      <c r="F88" s="318">
        <v>3.9E-2</v>
      </c>
      <c r="G88" s="290">
        <v>2.5316455696202531E-2</v>
      </c>
      <c r="H88" s="290">
        <v>0</v>
      </c>
      <c r="I88" s="290">
        <v>2.0833333333333332E-2</v>
      </c>
      <c r="J88" s="290">
        <v>0.11600000000000001</v>
      </c>
    </row>
    <row r="89" spans="2:17" ht="25.5">
      <c r="B89" s="289" t="s">
        <v>378</v>
      </c>
      <c r="C89" s="290">
        <v>2.6315789473684209E-2</v>
      </c>
      <c r="D89" s="290">
        <v>8.1000000000000003E-2</v>
      </c>
      <c r="E89" s="318">
        <v>3.7735849056603772E-2</v>
      </c>
      <c r="F89" s="318">
        <v>0.13700000000000001</v>
      </c>
      <c r="G89" s="290">
        <v>1.2658227848101266E-2</v>
      </c>
      <c r="H89" s="290">
        <v>1.4999999999999999E-2</v>
      </c>
      <c r="I89" s="290">
        <v>6.25E-2</v>
      </c>
      <c r="J89" s="290">
        <v>0.11600000000000001</v>
      </c>
    </row>
    <row r="90" spans="2:17" ht="15" customHeight="1">
      <c r="B90" s="522" t="s">
        <v>379</v>
      </c>
      <c r="C90" s="524">
        <v>2.6315789473684209E-2</v>
      </c>
      <c r="D90" s="524">
        <v>0.24299999999999999</v>
      </c>
      <c r="E90" s="526">
        <v>5.6603773584905662E-2</v>
      </c>
      <c r="F90" s="526">
        <v>9.8000000000000004E-2</v>
      </c>
      <c r="G90" s="524">
        <v>0.10126582278481013</v>
      </c>
      <c r="H90" s="524">
        <v>0.11799999999999999</v>
      </c>
      <c r="I90" s="524">
        <v>0.125</v>
      </c>
      <c r="J90" s="524">
        <v>0.25600000000000001</v>
      </c>
    </row>
    <row r="91" spans="2:17" ht="34.9" customHeight="1">
      <c r="B91" s="523"/>
      <c r="C91" s="525"/>
      <c r="D91" s="525"/>
      <c r="E91" s="527"/>
      <c r="F91" s="527"/>
      <c r="G91" s="525"/>
      <c r="H91" s="525"/>
      <c r="I91" s="525"/>
      <c r="J91" s="525"/>
    </row>
    <row r="92" spans="2:17" ht="15" customHeight="1">
      <c r="B92" s="522" t="s">
        <v>380</v>
      </c>
      <c r="C92" s="524">
        <v>0.63157894736842102</v>
      </c>
      <c r="D92" s="524">
        <v>0.432</v>
      </c>
      <c r="E92" s="526">
        <v>0.60377358490566035</v>
      </c>
      <c r="F92" s="526">
        <v>0.627</v>
      </c>
      <c r="G92" s="524">
        <v>0.59493670886075944</v>
      </c>
      <c r="H92" s="524">
        <v>0.67600000000000005</v>
      </c>
      <c r="I92" s="524">
        <v>0.70833333333333337</v>
      </c>
      <c r="J92" s="524">
        <v>0.442</v>
      </c>
    </row>
    <row r="93" spans="2:17" ht="32.450000000000003" customHeight="1">
      <c r="B93" s="523"/>
      <c r="C93" s="525"/>
      <c r="D93" s="525"/>
      <c r="E93" s="527"/>
      <c r="F93" s="527"/>
      <c r="G93" s="525"/>
      <c r="H93" s="525"/>
      <c r="I93" s="525"/>
      <c r="J93" s="525"/>
    </row>
    <row r="94" spans="2:17" ht="41.45" customHeight="1">
      <c r="B94" s="289" t="s">
        <v>381</v>
      </c>
      <c r="C94" s="290">
        <v>0.10526315789473684</v>
      </c>
      <c r="D94" s="290">
        <v>0.108</v>
      </c>
      <c r="E94" s="318">
        <v>0.13207547169811321</v>
      </c>
      <c r="F94" s="318">
        <v>3.9E-2</v>
      </c>
      <c r="G94" s="290">
        <v>0.16455696202531644</v>
      </c>
      <c r="H94" s="290">
        <v>0.13200000000000001</v>
      </c>
      <c r="I94" s="290">
        <v>8.3333333333333329E-2</v>
      </c>
      <c r="J94" s="290">
        <v>4.7E-2</v>
      </c>
    </row>
    <row r="95" spans="2:17" ht="25.5">
      <c r="B95" s="289" t="s">
        <v>382</v>
      </c>
      <c r="C95" s="290">
        <v>7.8947368421052627E-2</v>
      </c>
      <c r="D95" s="290">
        <v>0.13500000000000001</v>
      </c>
      <c r="E95" s="318">
        <v>7.5471698113207544E-2</v>
      </c>
      <c r="F95" s="318">
        <v>5.8999999999999997E-2</v>
      </c>
      <c r="G95" s="290">
        <v>7.5949367088607597E-2</v>
      </c>
      <c r="H95" s="290">
        <v>5.8999999999999997E-2</v>
      </c>
      <c r="I95" s="308">
        <v>0</v>
      </c>
      <c r="J95" s="308">
        <v>2.3E-2</v>
      </c>
    </row>
    <row r="96" spans="2:17">
      <c r="P96" s="290"/>
      <c r="Q96" s="290">
        <f>[1]Taules!N173</f>
        <v>0</v>
      </c>
    </row>
    <row r="97" spans="2:17" ht="15.75" customHeight="1">
      <c r="B97" s="270" t="s">
        <v>225</v>
      </c>
    </row>
    <row r="101" spans="2:17" ht="43.9" customHeight="1">
      <c r="C101" s="528" t="s">
        <v>394</v>
      </c>
      <c r="D101" s="543"/>
      <c r="E101" s="544" t="s">
        <v>395</v>
      </c>
      <c r="F101" s="543"/>
      <c r="G101" s="528" t="s">
        <v>396</v>
      </c>
      <c r="H101" s="543"/>
      <c r="I101" s="528" t="s">
        <v>397</v>
      </c>
      <c r="J101" s="529"/>
      <c r="K101" s="327"/>
    </row>
    <row r="102" spans="2:17" ht="38.450000000000003" customHeight="1" thickBot="1">
      <c r="C102" s="328">
        <v>2011</v>
      </c>
      <c r="D102" s="328">
        <v>2014</v>
      </c>
      <c r="E102" s="328">
        <v>2011</v>
      </c>
      <c r="F102" s="328">
        <v>2014</v>
      </c>
      <c r="G102" s="328">
        <v>2011</v>
      </c>
      <c r="H102" s="328">
        <v>2014</v>
      </c>
      <c r="I102" s="328">
        <v>2011</v>
      </c>
      <c r="J102" s="328">
        <v>2014</v>
      </c>
      <c r="K102" s="329"/>
    </row>
    <row r="103" spans="2:17" ht="16.5" thickTop="1" thickBot="1">
      <c r="B103" s="330" t="s">
        <v>383</v>
      </c>
      <c r="C103" s="332">
        <v>5.4545454545454541</v>
      </c>
      <c r="D103" s="162">
        <v>5.6666666666666679</v>
      </c>
      <c r="E103" s="332">
        <v>5.8666666666666663</v>
      </c>
      <c r="F103" s="203">
        <v>5.6590909090909074</v>
      </c>
      <c r="G103" s="332">
        <v>5.5</v>
      </c>
      <c r="H103" s="203">
        <v>5.5362318840579707</v>
      </c>
      <c r="I103" s="332">
        <v>4.9302325581395356</v>
      </c>
      <c r="J103" s="203">
        <v>5.2121212121212128</v>
      </c>
      <c r="K103" s="333"/>
    </row>
    <row r="104" spans="2:17" ht="16.5" thickTop="1" thickBot="1">
      <c r="B104" s="330" t="s">
        <v>384</v>
      </c>
      <c r="C104" s="332">
        <v>4.8484848484848486</v>
      </c>
      <c r="D104" s="162">
        <v>4.5454545454545467</v>
      </c>
      <c r="E104" s="332">
        <v>4.7555555555555564</v>
      </c>
      <c r="F104" s="203">
        <v>4.5681818181818192</v>
      </c>
      <c r="G104" s="332">
        <v>4.7941176470588234</v>
      </c>
      <c r="H104" s="203">
        <v>4.8115942028985517</v>
      </c>
      <c r="I104" s="332">
        <v>3.9302325581395343</v>
      </c>
      <c r="J104" s="203">
        <v>4.6060606060606046</v>
      </c>
      <c r="K104" s="333"/>
    </row>
    <row r="105" spans="2:17" ht="16.5" thickTop="1" thickBot="1">
      <c r="B105" s="330" t="s">
        <v>385</v>
      </c>
      <c r="C105" s="332">
        <v>4.3939393939393945</v>
      </c>
      <c r="D105" s="162">
        <v>4.7272727272727275</v>
      </c>
      <c r="E105" s="332">
        <v>4.6444444444444439</v>
      </c>
      <c r="F105" s="203">
        <v>4.5227272727272725</v>
      </c>
      <c r="G105" s="332">
        <v>4.7058823529411749</v>
      </c>
      <c r="H105" s="203">
        <v>4.3333333333333321</v>
      </c>
      <c r="I105" s="332">
        <v>4.0930232558139554</v>
      </c>
      <c r="J105" s="203">
        <v>4.9393939393939386</v>
      </c>
      <c r="K105" s="333"/>
    </row>
    <row r="106" spans="2:17" ht="16.5" thickTop="1" thickBot="1">
      <c r="B106" s="330" t="s">
        <v>386</v>
      </c>
      <c r="C106" s="332">
        <v>3.9393939393939386</v>
      </c>
      <c r="D106" s="162">
        <v>4.5151515151515147</v>
      </c>
      <c r="E106" s="332">
        <v>4.5333333333333332</v>
      </c>
      <c r="F106" s="203">
        <v>4.7727272727272725</v>
      </c>
      <c r="G106" s="332">
        <v>4.5</v>
      </c>
      <c r="H106" s="203">
        <v>3.9130434782608705</v>
      </c>
      <c r="I106" s="332">
        <v>3.7441860465116279</v>
      </c>
      <c r="J106" s="203">
        <v>3.8787878787878793</v>
      </c>
      <c r="K106" s="327"/>
    </row>
    <row r="107" spans="2:17" ht="15.75" thickTop="1">
      <c r="B107" s="330" t="s">
        <v>387</v>
      </c>
      <c r="C107" s="332">
        <v>5.2424242424242422</v>
      </c>
      <c r="D107" s="162">
        <v>5.6857142857142859</v>
      </c>
      <c r="E107" s="332">
        <v>5.3695652173913055</v>
      </c>
      <c r="F107" s="203">
        <v>5.645833333333333</v>
      </c>
      <c r="G107" s="332">
        <v>5.2857142857142865</v>
      </c>
      <c r="H107" s="203">
        <v>5.3285714285714274</v>
      </c>
      <c r="I107" s="334">
        <v>4.9318181818181817</v>
      </c>
      <c r="J107" s="203">
        <v>5.2972972972972974</v>
      </c>
    </row>
    <row r="108" spans="2:17">
      <c r="P108" s="530">
        <f>[1]Taules!$W$267</f>
        <v>4.9318181818181817</v>
      </c>
      <c r="Q108" s="531"/>
    </row>
    <row r="110" spans="2:17">
      <c r="C110" s="532">
        <v>2011</v>
      </c>
      <c r="D110" s="533"/>
      <c r="E110" s="533"/>
      <c r="F110" s="534"/>
      <c r="G110" s="535">
        <v>2014</v>
      </c>
      <c r="H110" s="536"/>
      <c r="I110" s="536"/>
      <c r="J110" s="536"/>
    </row>
    <row r="111" spans="2:17" ht="89.25">
      <c r="C111" s="335" t="str">
        <f>C28</f>
        <v>ENG. TÈCN. INDUST. EN ELECTRICITAT</v>
      </c>
      <c r="D111" s="335" t="str">
        <f>D28</f>
        <v>ENG. TÈCN. INDUST. EN ELECTRÒNICA INDUSTRIAL</v>
      </c>
      <c r="E111" s="335" t="str">
        <f>[1]Taules!D266</f>
        <v>ENG. TÈCN. INDUST. EN MECÀNICA</v>
      </c>
      <c r="F111" s="335" t="str">
        <f>F28</f>
        <v>ENG. TÈCN. INDUST. EN QUÍMICA INDUSTRIAL</v>
      </c>
      <c r="G111" s="335" t="str">
        <f>C101</f>
        <v>ENG. TÈCN. INDUST. EN ELECTRICITAT</v>
      </c>
      <c r="H111" s="335" t="str">
        <f>[1]Taules!D265</f>
        <v>ENG. TÈCN. INDUST. EN ELECTRÒNICA INDUSTRIAL</v>
      </c>
      <c r="I111" s="335" t="str">
        <f>[1]Taules!D266</f>
        <v>ENG. TÈCN. INDUST. EN MECÀNICA</v>
      </c>
      <c r="J111" s="335" t="str">
        <f>J28</f>
        <v>ENG. TÈCN. INDUST. EN QUÍMICA INDUSTRIAL</v>
      </c>
    </row>
    <row r="112" spans="2:17">
      <c r="B112" s="336" t="s">
        <v>383</v>
      </c>
      <c r="C112" s="331">
        <f>C103</f>
        <v>5.4545454545454541</v>
      </c>
      <c r="D112" s="331">
        <f>E103</f>
        <v>5.8666666666666663</v>
      </c>
      <c r="E112" s="331">
        <f>G103</f>
        <v>5.5</v>
      </c>
      <c r="F112" s="331">
        <f>I103</f>
        <v>4.9302325581395356</v>
      </c>
      <c r="G112" s="331">
        <f>D103</f>
        <v>5.6666666666666679</v>
      </c>
      <c r="H112" s="331">
        <f>F103</f>
        <v>5.6590909090909074</v>
      </c>
      <c r="I112" s="331">
        <f>H103</f>
        <v>5.5362318840579707</v>
      </c>
      <c r="J112" s="331">
        <f>J103</f>
        <v>5.2121212121212128</v>
      </c>
    </row>
    <row r="113" spans="2:10">
      <c r="B113" s="336" t="s">
        <v>384</v>
      </c>
      <c r="C113" s="331">
        <f>C104</f>
        <v>4.8484848484848486</v>
      </c>
      <c r="D113" s="331">
        <f>E104</f>
        <v>4.7555555555555564</v>
      </c>
      <c r="E113" s="331">
        <f>G104</f>
        <v>4.7941176470588234</v>
      </c>
      <c r="F113" s="331">
        <f>I104</f>
        <v>3.9302325581395343</v>
      </c>
      <c r="G113" s="331">
        <f>D104</f>
        <v>4.5454545454545467</v>
      </c>
      <c r="H113" s="331">
        <f>F104</f>
        <v>4.5681818181818192</v>
      </c>
      <c r="I113" s="331">
        <f>H104</f>
        <v>4.8115942028985517</v>
      </c>
      <c r="J113" s="331">
        <f>J104</f>
        <v>4.6060606060606046</v>
      </c>
    </row>
    <row r="114" spans="2:10">
      <c r="B114" s="336" t="s">
        <v>385</v>
      </c>
      <c r="C114" s="331">
        <f>C105</f>
        <v>4.3939393939393945</v>
      </c>
      <c r="D114" s="331">
        <f>E105</f>
        <v>4.6444444444444439</v>
      </c>
      <c r="E114" s="331">
        <f>G105</f>
        <v>4.7058823529411749</v>
      </c>
      <c r="F114" s="331">
        <f>I105</f>
        <v>4.0930232558139554</v>
      </c>
      <c r="G114" s="331">
        <f>D105</f>
        <v>4.7272727272727275</v>
      </c>
      <c r="H114" s="331">
        <f>F105</f>
        <v>4.5227272727272725</v>
      </c>
      <c r="I114" s="331">
        <f>H105</f>
        <v>4.3333333333333321</v>
      </c>
      <c r="J114" s="331">
        <f>J105</f>
        <v>4.9393939393939386</v>
      </c>
    </row>
    <row r="115" spans="2:10">
      <c r="B115" s="336" t="s">
        <v>386</v>
      </c>
      <c r="C115" s="331">
        <f>C106</f>
        <v>3.9393939393939386</v>
      </c>
      <c r="D115" s="331">
        <f>E106</f>
        <v>4.5333333333333332</v>
      </c>
      <c r="E115" s="331">
        <f>G106</f>
        <v>4.5</v>
      </c>
      <c r="F115" s="331">
        <f>I106</f>
        <v>3.7441860465116279</v>
      </c>
      <c r="G115" s="331">
        <f>D106</f>
        <v>4.5151515151515147</v>
      </c>
      <c r="H115" s="331">
        <f>F106</f>
        <v>4.7727272727272725</v>
      </c>
      <c r="I115" s="331">
        <f>H106</f>
        <v>3.9130434782608705</v>
      </c>
      <c r="J115" s="331">
        <f>J106</f>
        <v>3.8787878787878793</v>
      </c>
    </row>
    <row r="116" spans="2:10">
      <c r="B116" s="336" t="s">
        <v>387</v>
      </c>
      <c r="C116" s="331">
        <f>C107</f>
        <v>5.2424242424242422</v>
      </c>
      <c r="D116" s="331">
        <f>E107</f>
        <v>5.3695652173913055</v>
      </c>
      <c r="E116" s="331">
        <f>G107</f>
        <v>5.2857142857142865</v>
      </c>
      <c r="F116" s="331">
        <f>I107</f>
        <v>4.9318181818181817</v>
      </c>
      <c r="G116" s="331">
        <f>D107</f>
        <v>5.6857142857142859</v>
      </c>
      <c r="H116" s="331">
        <f>F107</f>
        <v>5.645833333333333</v>
      </c>
      <c r="I116" s="331">
        <f>H107</f>
        <v>5.3285714285714274</v>
      </c>
      <c r="J116" s="331">
        <f>P108</f>
        <v>4.9318181818181817</v>
      </c>
    </row>
    <row r="120" spans="2:10" ht="15.75">
      <c r="B120" s="270" t="s">
        <v>155</v>
      </c>
    </row>
    <row r="121" spans="2:10" ht="15.75">
      <c r="B121" s="270"/>
    </row>
    <row r="122" spans="2:10">
      <c r="B122" s="337"/>
      <c r="C122" s="338">
        <v>2011</v>
      </c>
      <c r="D122" s="339"/>
      <c r="E122" s="339"/>
      <c r="F122" s="339"/>
      <c r="G122" s="338">
        <v>2014</v>
      </c>
      <c r="H122" s="339"/>
      <c r="I122" s="339"/>
      <c r="J122" s="339"/>
    </row>
    <row r="123" spans="2:10" ht="15.75" thickBot="1">
      <c r="B123" s="340"/>
      <c r="C123" s="330" t="s">
        <v>394</v>
      </c>
      <c r="D123" s="330" t="s">
        <v>395</v>
      </c>
      <c r="E123" s="330" t="s">
        <v>396</v>
      </c>
      <c r="F123" s="330" t="s">
        <v>397</v>
      </c>
      <c r="G123" s="330" t="s">
        <v>394</v>
      </c>
      <c r="H123" s="330" t="s">
        <v>395</v>
      </c>
      <c r="I123" s="330" t="s">
        <v>396</v>
      </c>
      <c r="J123" s="330" t="s">
        <v>397</v>
      </c>
    </row>
    <row r="124" spans="2:10" ht="16.5" thickTop="1" thickBot="1">
      <c r="B124" s="338" t="s">
        <v>388</v>
      </c>
      <c r="C124" s="290">
        <v>1</v>
      </c>
      <c r="D124" s="290">
        <v>1</v>
      </c>
      <c r="E124" s="290">
        <v>0.55555555555555558</v>
      </c>
      <c r="F124" s="290">
        <v>0.6</v>
      </c>
      <c r="G124" s="154">
        <v>0.57142857142857151</v>
      </c>
      <c r="H124" s="198">
        <v>0.42857142857142855</v>
      </c>
      <c r="I124" s="198">
        <v>0.75</v>
      </c>
      <c r="J124" s="198">
        <v>0.16666666666666669</v>
      </c>
    </row>
    <row r="125" spans="2:10" ht="16.5" thickTop="1" thickBot="1">
      <c r="B125" s="338" t="s">
        <v>389</v>
      </c>
      <c r="C125" s="290">
        <v>0</v>
      </c>
      <c r="D125" s="290">
        <v>0</v>
      </c>
      <c r="E125" s="290">
        <v>0.33333333333333331</v>
      </c>
      <c r="F125" s="290">
        <v>0.2</v>
      </c>
      <c r="G125" s="154">
        <v>0</v>
      </c>
      <c r="H125" s="198">
        <v>0.14285714285714288</v>
      </c>
      <c r="I125" s="198">
        <v>0.25</v>
      </c>
      <c r="J125" s="198">
        <v>0.5</v>
      </c>
    </row>
    <row r="126" spans="2:10" ht="16.5" thickTop="1" thickBot="1">
      <c r="B126" s="338" t="s">
        <v>390</v>
      </c>
      <c r="C126" s="290">
        <v>0</v>
      </c>
      <c r="D126" s="290">
        <v>0</v>
      </c>
      <c r="E126" s="290">
        <v>0.1111111111111111</v>
      </c>
      <c r="F126" s="290">
        <v>0.2</v>
      </c>
      <c r="G126" s="154">
        <v>0.42857142857142855</v>
      </c>
      <c r="H126" s="198">
        <v>0.14285714285714288</v>
      </c>
      <c r="I126" s="198">
        <v>0</v>
      </c>
      <c r="J126" s="198">
        <v>0.16666666666666669</v>
      </c>
    </row>
    <row r="127" spans="2:10" ht="15.75" thickTop="1">
      <c r="B127" s="341" t="s">
        <v>391</v>
      </c>
      <c r="C127" s="290">
        <v>0</v>
      </c>
      <c r="D127" s="290">
        <v>0</v>
      </c>
      <c r="E127" s="290">
        <v>0</v>
      </c>
      <c r="F127" s="290">
        <v>0</v>
      </c>
      <c r="G127" s="156">
        <v>0</v>
      </c>
      <c r="H127" s="200">
        <v>0.28571428571428575</v>
      </c>
      <c r="I127" s="200">
        <v>0</v>
      </c>
      <c r="J127" s="200">
        <v>0.16666666666666669</v>
      </c>
    </row>
    <row r="129" spans="2:13" ht="15.75">
      <c r="B129" s="270"/>
    </row>
    <row r="131" spans="2:13" ht="15" customHeight="1"/>
    <row r="132" spans="2:13" ht="15.75">
      <c r="B132" s="270" t="s">
        <v>202</v>
      </c>
    </row>
    <row r="135" spans="2:13" ht="14.45" customHeight="1">
      <c r="B135" s="342"/>
      <c r="C135" s="537" t="s">
        <v>392</v>
      </c>
      <c r="D135" s="538"/>
      <c r="E135" s="538"/>
      <c r="F135" s="538"/>
      <c r="G135" s="538"/>
      <c r="H135" s="538"/>
      <c r="I135" s="343"/>
      <c r="J135" s="343"/>
      <c r="K135" s="343"/>
      <c r="L135" s="343"/>
      <c r="M135" s="343"/>
    </row>
    <row r="136" spans="2:13" ht="14.45" customHeight="1">
      <c r="B136" s="344"/>
      <c r="C136" s="539" t="s">
        <v>393</v>
      </c>
      <c r="D136" s="540"/>
      <c r="E136" s="540"/>
      <c r="F136" s="540"/>
      <c r="G136" s="540"/>
      <c r="H136" s="540"/>
      <c r="I136" s="345"/>
      <c r="J136" s="345"/>
      <c r="K136" s="345"/>
      <c r="L136" s="345"/>
      <c r="M136" s="345"/>
    </row>
    <row r="137" spans="2:13" ht="14.45" customHeight="1">
      <c r="B137" s="344"/>
      <c r="C137" s="503">
        <v>2011</v>
      </c>
      <c r="D137" s="541"/>
      <c r="E137" s="542"/>
      <c r="F137" s="503">
        <v>2014</v>
      </c>
      <c r="G137" s="541"/>
      <c r="H137" s="542"/>
      <c r="I137" s="346"/>
      <c r="J137" s="346"/>
      <c r="K137" s="346"/>
      <c r="L137" s="346"/>
      <c r="M137" s="346"/>
    </row>
    <row r="138" spans="2:13" ht="26.25" thickBot="1">
      <c r="B138" s="347"/>
      <c r="C138" s="289" t="s">
        <v>343</v>
      </c>
      <c r="D138" s="289" t="s">
        <v>344</v>
      </c>
      <c r="E138" s="289" t="s">
        <v>206</v>
      </c>
      <c r="F138" s="289" t="s">
        <v>343</v>
      </c>
      <c r="G138" s="289" t="s">
        <v>344</v>
      </c>
      <c r="H138" s="289" t="s">
        <v>206</v>
      </c>
    </row>
    <row r="139" spans="2:13" ht="15.75" thickTop="1">
      <c r="B139" s="348" t="s">
        <v>394</v>
      </c>
      <c r="C139" s="290">
        <v>0.15789473684210525</v>
      </c>
      <c r="D139" s="290">
        <v>0.18421052631578946</v>
      </c>
      <c r="E139" s="290">
        <v>5.2631578947368418E-2</v>
      </c>
      <c r="F139" s="154">
        <v>0.18604651162790697</v>
      </c>
      <c r="G139" s="154">
        <v>0.18604651162790697</v>
      </c>
      <c r="H139" s="156">
        <v>4.6511627906976744E-2</v>
      </c>
    </row>
    <row r="140" spans="2:13">
      <c r="B140" s="348" t="s">
        <v>395</v>
      </c>
      <c r="C140" s="290">
        <v>0.18867924528301888</v>
      </c>
      <c r="D140" s="290">
        <v>0.11320754716981132</v>
      </c>
      <c r="E140" s="290">
        <v>5.6603773584905662E-2</v>
      </c>
      <c r="F140" s="198">
        <v>0.20338983050847456</v>
      </c>
      <c r="G140" s="198">
        <v>8.4745762711864417E-2</v>
      </c>
      <c r="H140" s="200">
        <v>5.084745762711864E-2</v>
      </c>
    </row>
    <row r="141" spans="2:13">
      <c r="B141" s="348" t="s">
        <v>396</v>
      </c>
      <c r="C141" s="290">
        <v>0.189873417721519</v>
      </c>
      <c r="D141" s="290">
        <v>0.11392405063291139</v>
      </c>
      <c r="E141" s="290">
        <v>5.0632911392405063E-2</v>
      </c>
      <c r="F141" s="198">
        <v>0.1951219512195122</v>
      </c>
      <c r="G141" s="198">
        <v>9.7560975609756101E-2</v>
      </c>
      <c r="H141" s="200">
        <v>4.878048780487805E-2</v>
      </c>
    </row>
    <row r="142" spans="2:13">
      <c r="B142" s="348" t="s">
        <v>397</v>
      </c>
      <c r="C142" s="290">
        <v>0.14583333333333334</v>
      </c>
      <c r="D142" s="290">
        <v>8.3333333333333329E-2</v>
      </c>
      <c r="E142" s="290">
        <v>2.0833333333333332E-2</v>
      </c>
      <c r="F142" s="198">
        <v>0.34782608695652173</v>
      </c>
      <c r="G142" s="198">
        <v>6.5217391304347824E-2</v>
      </c>
      <c r="H142" s="200">
        <v>4.3478260869565216E-2</v>
      </c>
    </row>
    <row r="146" spans="2:4">
      <c r="B146" s="347"/>
      <c r="C146" s="349">
        <v>2011</v>
      </c>
      <c r="D146" s="350">
        <v>2014</v>
      </c>
    </row>
    <row r="147" spans="2:4">
      <c r="B147" s="351" t="str">
        <f>B139</f>
        <v>ENG. TÈCN. INDUST. EN ELECTRICITAT</v>
      </c>
      <c r="C147" s="326">
        <f>SUM(C139:E139)</f>
        <v>0.39473684210526311</v>
      </c>
      <c r="D147" s="326">
        <f>SUM('Taules comparativa'!F139:H139)</f>
        <v>0.41860465116279066</v>
      </c>
    </row>
    <row r="148" spans="2:4">
      <c r="B148" s="351" t="str">
        <f>B140</f>
        <v>ENG. TÈCN. INDUST. EN ELECTRÒNICA INDUSTRIAL</v>
      </c>
      <c r="C148" s="326">
        <f>SUM(C140:E140)</f>
        <v>0.35849056603773588</v>
      </c>
      <c r="D148" s="326">
        <f>SUM('Taules comparativa'!F140:H140)</f>
        <v>0.33898305084745761</v>
      </c>
    </row>
    <row r="149" spans="2:4">
      <c r="B149" s="351" t="str">
        <f t="shared" ref="B149:B150" si="0">B141</f>
        <v>ENG. TÈCN. INDUST. EN MECÀNICA</v>
      </c>
      <c r="C149" s="326">
        <f>SUM(C141:E141)</f>
        <v>0.35443037974683544</v>
      </c>
      <c r="D149" s="326">
        <f>SUM('Taules comparativa'!F141:H141)</f>
        <v>0.34146341463414637</v>
      </c>
    </row>
    <row r="150" spans="2:4">
      <c r="B150" s="351" t="str">
        <f t="shared" si="0"/>
        <v>ENG. TÈCN. INDUST. EN QUÍMICA INDUSTRIAL</v>
      </c>
      <c r="C150" s="326">
        <f>SUM(C142:E142)</f>
        <v>0.25</v>
      </c>
      <c r="D150" s="326">
        <f>SUM('Taules comparativa'!F142:H142)</f>
        <v>0.45652173913043481</v>
      </c>
    </row>
  </sheetData>
  <mergeCells count="65">
    <mergeCell ref="C135:H135"/>
    <mergeCell ref="C136:H136"/>
    <mergeCell ref="C137:E137"/>
    <mergeCell ref="F137:H137"/>
    <mergeCell ref="F90:F91"/>
    <mergeCell ref="F92:F93"/>
    <mergeCell ref="C101:D101"/>
    <mergeCell ref="E101:F101"/>
    <mergeCell ref="G101:H101"/>
    <mergeCell ref="I101:J101"/>
    <mergeCell ref="P108:Q108"/>
    <mergeCell ref="C110:F110"/>
    <mergeCell ref="G110:J110"/>
    <mergeCell ref="I90:I91"/>
    <mergeCell ref="J90:J91"/>
    <mergeCell ref="H92:H93"/>
    <mergeCell ref="I92:I93"/>
    <mergeCell ref="J92:J93"/>
    <mergeCell ref="B92:B93"/>
    <mergeCell ref="C92:C93"/>
    <mergeCell ref="D92:D93"/>
    <mergeCell ref="E92:E93"/>
    <mergeCell ref="G92:G93"/>
    <mergeCell ref="C85:D85"/>
    <mergeCell ref="E85:F85"/>
    <mergeCell ref="G85:H85"/>
    <mergeCell ref="I85:J85"/>
    <mergeCell ref="B90:B91"/>
    <mergeCell ref="C90:C91"/>
    <mergeCell ref="D90:D91"/>
    <mergeCell ref="E90:E91"/>
    <mergeCell ref="G90:G91"/>
    <mergeCell ref="H90:H91"/>
    <mergeCell ref="C72:D72"/>
    <mergeCell ref="E72:F72"/>
    <mergeCell ref="G72:H72"/>
    <mergeCell ref="I72:J72"/>
    <mergeCell ref="V47:W47"/>
    <mergeCell ref="C59:D59"/>
    <mergeCell ref="E59:F59"/>
    <mergeCell ref="G59:H59"/>
    <mergeCell ref="I59:J59"/>
    <mergeCell ref="K59:L59"/>
    <mergeCell ref="X47:Y47"/>
    <mergeCell ref="C48:D48"/>
    <mergeCell ref="E48:F48"/>
    <mergeCell ref="G48:H48"/>
    <mergeCell ref="J48:K48"/>
    <mergeCell ref="L48:M48"/>
    <mergeCell ref="N48:O48"/>
    <mergeCell ref="B47:H47"/>
    <mergeCell ref="I47:O47"/>
    <mergeCell ref="B40:K40"/>
    <mergeCell ref="B41:B42"/>
    <mergeCell ref="C41:D41"/>
    <mergeCell ref="F41:G41"/>
    <mergeCell ref="I41:K41"/>
    <mergeCell ref="B27:B28"/>
    <mergeCell ref="C27:F27"/>
    <mergeCell ref="G27:J27"/>
    <mergeCell ref="B1:Q1"/>
    <mergeCell ref="C15:D15"/>
    <mergeCell ref="E15:F15"/>
    <mergeCell ref="G15:H15"/>
    <mergeCell ref="I15:J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7</vt:i4>
      </vt:variant>
      <vt:variant>
        <vt:lpstr>Intervals amb nom</vt:lpstr>
      </vt:variant>
      <vt:variant>
        <vt:i4>8</vt:i4>
      </vt:variant>
    </vt:vector>
  </HeadingPairs>
  <TitlesOfParts>
    <vt:vector size="15" baseType="lpstr">
      <vt:lpstr>Fitxa tècnica</vt:lpstr>
      <vt:lpstr>Index</vt:lpstr>
      <vt:lpstr>Resum</vt:lpstr>
      <vt:lpstr>Taules</vt:lpstr>
      <vt:lpstr>Gràfics</vt:lpstr>
      <vt:lpstr>Comparativa</vt:lpstr>
      <vt:lpstr>Taules comparativa</vt:lpstr>
      <vt:lpstr>COM_EVOLUCIÓ</vt:lpstr>
      <vt:lpstr>COM_GUANYS</vt:lpstr>
      <vt:lpstr>COM_MOBILITAT</vt:lpstr>
      <vt:lpstr>COM_PRIMERA_FEINA</vt:lpstr>
      <vt:lpstr>COM_REQUISITS</vt:lpstr>
      <vt:lpstr>COM_STISFACCIÓ_FEINA</vt:lpstr>
      <vt:lpstr>COM_TEMPS_RESERCA</vt:lpstr>
      <vt:lpstr>COM_TIPUS_CONTRACTE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UPC</cp:lastModifiedBy>
  <dcterms:created xsi:type="dcterms:W3CDTF">2011-08-01T14:22:18Z</dcterms:created>
  <dcterms:modified xsi:type="dcterms:W3CDTF">2016-02-09T08:50:17Z</dcterms:modified>
</cp:coreProperties>
</file>